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5月闪电战数据表" sheetId="1" r:id="rId1"/>
    <sheet name="5月门店汇总数据" sheetId="4" r:id="rId2"/>
    <sheet name="奖励汇总" sheetId="7" r:id="rId3"/>
    <sheet name="Sheet4" sheetId="5" r:id="rId4"/>
    <sheet name="Sheet6" sheetId="6" r:id="rId5"/>
    <sheet name="Sheet2" sheetId="2" r:id="rId6"/>
  </sheets>
  <definedNames>
    <definedName name="_xlnm._FilterDatabase" localSheetId="0" hidden="1">'5月闪电战数据表'!$A$2:$W$291</definedName>
    <definedName name="_xlnm._FilterDatabase" localSheetId="1" hidden="1">'5月门店汇总数据'!$A$1:$M$71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<sst xmlns="http://schemas.openxmlformats.org/spreadsheetml/2006/main" count="3973" uniqueCount="584">
  <si>
    <t>门店ID</t>
  </si>
  <si>
    <t>门店名称</t>
  </si>
  <si>
    <t>分类</t>
  </si>
  <si>
    <t>片区名称</t>
  </si>
  <si>
    <r>
      <rPr>
        <b/>
        <sz val="10"/>
        <color theme="1"/>
        <rFont val="宋体"/>
        <charset val="134"/>
        <scheme val="minor"/>
      </rPr>
      <t>5月1日—5月31日                      活动计时间 （</t>
    </r>
    <r>
      <rPr>
        <b/>
        <sz val="10"/>
        <color rgb="FFFF0000"/>
        <rFont val="宋体"/>
        <charset val="134"/>
        <scheme val="minor"/>
      </rPr>
      <t>每周至少一场</t>
    </r>
    <r>
      <rPr>
        <b/>
        <sz val="10"/>
        <color theme="1"/>
        <rFont val="宋体"/>
        <charset val="134"/>
        <scheme val="minor"/>
      </rPr>
      <t>）</t>
    </r>
  </si>
  <si>
    <t>时间</t>
  </si>
  <si>
    <t>活动时间段           （上午？点—？点、    下午？点—？点）</t>
  </si>
  <si>
    <t>活动期间（天）</t>
  </si>
  <si>
    <t>上月日均（天）</t>
  </si>
  <si>
    <t>上月日均对比增幅</t>
  </si>
  <si>
    <t>超毛奖励</t>
  </si>
  <si>
    <t>备注</t>
  </si>
  <si>
    <t>2020年4月销售</t>
  </si>
  <si>
    <t>2021年4月销售</t>
  </si>
  <si>
    <t>下滑金额</t>
  </si>
  <si>
    <t>客流</t>
  </si>
  <si>
    <t>销售</t>
  </si>
  <si>
    <t>毛利</t>
  </si>
  <si>
    <t>毛利率</t>
  </si>
  <si>
    <t>客流增幅</t>
  </si>
  <si>
    <t>销售增幅</t>
  </si>
  <si>
    <t>四川太极大药房连锁有限公司武侯区聚萃街药店</t>
  </si>
  <si>
    <t>C</t>
  </si>
  <si>
    <t>北门片区</t>
  </si>
  <si>
    <t>每周三</t>
  </si>
  <si>
    <t>18:00-20:00</t>
  </si>
  <si>
    <t>19.94%</t>
  </si>
  <si>
    <t>30.54%</t>
  </si>
  <si>
    <t>四川太极崇州市崇阳镇尚贤坊街药店</t>
  </si>
  <si>
    <t>B</t>
  </si>
  <si>
    <t>城郊二片区</t>
  </si>
  <si>
    <t>每周一（5月3，10，17，24，31）</t>
  </si>
  <si>
    <t>晚上19：00—21：00</t>
  </si>
  <si>
    <t>31.92%</t>
  </si>
  <si>
    <t>29.92%</t>
  </si>
  <si>
    <t>四川太极锦江区观音桥街药店</t>
  </si>
  <si>
    <t>城中片区</t>
  </si>
  <si>
    <t>每周六</t>
  </si>
  <si>
    <t>下午18:00－20:00</t>
  </si>
  <si>
    <t>30.64%</t>
  </si>
  <si>
    <t>32.36%</t>
  </si>
  <si>
    <t>四川太极青羊区清江东路三药店</t>
  </si>
  <si>
    <t>西门片区</t>
  </si>
  <si>
    <t>每周五</t>
  </si>
  <si>
    <t>17：30—19：30</t>
  </si>
  <si>
    <t>22.18%</t>
  </si>
  <si>
    <t>四川太极成华区崔家店路药店</t>
  </si>
  <si>
    <t>东南片区</t>
  </si>
  <si>
    <t>5.5/5.12/5.19/5.26</t>
  </si>
  <si>
    <t>下午18-20</t>
  </si>
  <si>
    <t>36.2%</t>
  </si>
  <si>
    <t>30.7%</t>
  </si>
  <si>
    <t>四川太极武侯区丝竹路药店</t>
  </si>
  <si>
    <t>旗舰片区</t>
  </si>
  <si>
    <t>每周一</t>
  </si>
  <si>
    <t>下午18：00 - 21：00</t>
  </si>
  <si>
    <t>26.65%</t>
  </si>
  <si>
    <t>28.44%</t>
  </si>
  <si>
    <t>29.59%</t>
  </si>
  <si>
    <t>27.93%</t>
  </si>
  <si>
    <t>四川太极沙河源药店</t>
  </si>
  <si>
    <t>每周二</t>
  </si>
  <si>
    <t>17:30—19:30</t>
  </si>
  <si>
    <t>33.02%</t>
  </si>
  <si>
    <t>29.1%</t>
  </si>
  <si>
    <t>28.06%</t>
  </si>
  <si>
    <t>34.04%</t>
  </si>
  <si>
    <t>四川太极青羊区经一路药店</t>
  </si>
  <si>
    <t>17:00-18:00</t>
  </si>
  <si>
    <t>32.91%</t>
  </si>
  <si>
    <t>28.64%</t>
  </si>
  <si>
    <t>四川太极光华村街药店</t>
  </si>
  <si>
    <t>A</t>
  </si>
  <si>
    <t>每周日</t>
  </si>
  <si>
    <t>31.12%</t>
  </si>
  <si>
    <t>26.59%</t>
  </si>
  <si>
    <t>32.62%</t>
  </si>
  <si>
    <t>四川太极成华区西林一街药店</t>
  </si>
  <si>
    <t>35.19%</t>
  </si>
  <si>
    <t>35.1%</t>
  </si>
  <si>
    <t>四川太极金牛区沙湾东一路药店</t>
  </si>
  <si>
    <t>22.2%</t>
  </si>
  <si>
    <t>19.33%</t>
  </si>
  <si>
    <t>四川太极高新区中和公济桥路药店</t>
  </si>
  <si>
    <t>17:30-19:30</t>
  </si>
  <si>
    <t>34.57%</t>
  </si>
  <si>
    <t>33.2%</t>
  </si>
  <si>
    <t>四川太极武侯区顺和街店</t>
  </si>
  <si>
    <t>18：30-20：30</t>
  </si>
  <si>
    <t>30.74%</t>
  </si>
  <si>
    <t>30.93%</t>
  </si>
  <si>
    <t>四川太极武侯区科华北路药店</t>
  </si>
  <si>
    <t>5月8，5月12，5月19，5月26</t>
  </si>
  <si>
    <t>18-20点</t>
  </si>
  <si>
    <t>34.78%</t>
  </si>
  <si>
    <t>34.21%</t>
  </si>
  <si>
    <t>38.77%</t>
  </si>
  <si>
    <t>29.46%</t>
  </si>
  <si>
    <t>四川太极青羊区大石西路药店</t>
  </si>
  <si>
    <t>30.67%</t>
  </si>
  <si>
    <t>31.19%</t>
  </si>
  <si>
    <t>29.36%</t>
  </si>
  <si>
    <t>四川太极邛崃市临邛镇长安大道药店</t>
  </si>
  <si>
    <t>城郊一片</t>
  </si>
  <si>
    <t>上午9点30一11点半</t>
  </si>
  <si>
    <t>28.97%</t>
  </si>
  <si>
    <t>33.72%</t>
  </si>
  <si>
    <t>四川太极锦江区静沙南路药店</t>
  </si>
  <si>
    <t>下午：5：00-7：00</t>
  </si>
  <si>
    <t>33.73%</t>
  </si>
  <si>
    <t>35.26%</t>
  </si>
  <si>
    <t>27.64%</t>
  </si>
  <si>
    <t>四川太极新都区马超东路店</t>
  </si>
  <si>
    <t>18：00-20：00</t>
  </si>
  <si>
    <t>27.35%</t>
  </si>
  <si>
    <t>30.69%</t>
  </si>
  <si>
    <t>四川太极大邑县沙渠镇方圆路药店</t>
  </si>
  <si>
    <t>每周三（5.5, 5.12, 5.19，5.26）</t>
  </si>
  <si>
    <t>下午18:30-20:30</t>
  </si>
  <si>
    <t>25.36%</t>
  </si>
  <si>
    <t>30.19%</t>
  </si>
  <si>
    <t>四川太极邛崃市临邛镇翠荫街药店</t>
  </si>
  <si>
    <t>晚上6点30—8点30</t>
  </si>
  <si>
    <t>28.37%</t>
  </si>
  <si>
    <t>29.97%</t>
  </si>
  <si>
    <t>29.05%</t>
  </si>
  <si>
    <t>四川太极金牛区交大路第三药店</t>
  </si>
  <si>
    <t>16：00—18：00</t>
  </si>
  <si>
    <t>37.21%</t>
  </si>
  <si>
    <t>27.56%</t>
  </si>
  <si>
    <t>四川太极大邑县晋原镇内蒙古大道桃源药店</t>
  </si>
  <si>
    <t>周三（5.5,5.12,5.19）</t>
  </si>
  <si>
    <t>下午17：00—19：00点</t>
  </si>
  <si>
    <t>28.67%</t>
  </si>
  <si>
    <t>四川太极金牛区花照壁中横街药店</t>
  </si>
  <si>
    <t>9：30-11：30</t>
  </si>
  <si>
    <t>23.72%</t>
  </si>
  <si>
    <t>18.05%</t>
  </si>
  <si>
    <t>28.9%</t>
  </si>
  <si>
    <t>四川太极金牛区金沙路药店</t>
  </si>
  <si>
    <t>30.48%</t>
  </si>
  <si>
    <t>29.2%</t>
  </si>
  <si>
    <t>25.89%</t>
  </si>
  <si>
    <t>四川太极新园大道药店</t>
  </si>
  <si>
    <t>下午16:00-18:00</t>
  </si>
  <si>
    <t>34.09%</t>
  </si>
  <si>
    <t>四川太极高新区新下街药店</t>
  </si>
  <si>
    <t>下午6:00-20:00</t>
  </si>
  <si>
    <t>32.51%</t>
  </si>
  <si>
    <t>33.91%</t>
  </si>
  <si>
    <t>四川太极成华区水碾河路药店</t>
  </si>
  <si>
    <t>5.6/5.14/5.22/5.29</t>
  </si>
  <si>
    <t>下午19点—21点</t>
  </si>
  <si>
    <t>21.95%</t>
  </si>
  <si>
    <t>26.97%</t>
  </si>
  <si>
    <t>四川太极大邑晋原街道金巷西街药店</t>
  </si>
  <si>
    <t>每周三（5，12，19，27）</t>
  </si>
  <si>
    <t>下午5点——8点</t>
  </si>
  <si>
    <t>33.99%</t>
  </si>
  <si>
    <t>28.65%</t>
  </si>
  <si>
    <t>四川太极锦江区宏济中路药店</t>
  </si>
  <si>
    <t>5.8/5.13/5.18/5.28</t>
  </si>
  <si>
    <t>下午18——20</t>
  </si>
  <si>
    <t>32.55%</t>
  </si>
  <si>
    <t>28.11%</t>
  </si>
  <si>
    <t>四川太极武侯区大华街药店</t>
  </si>
  <si>
    <t>16：00-20：00</t>
  </si>
  <si>
    <t>18.81%</t>
  </si>
  <si>
    <t>22.84%</t>
  </si>
  <si>
    <t>22.53%</t>
  </si>
  <si>
    <t>四川太极崇州中心店</t>
  </si>
  <si>
    <t>每周三（5.5,5.12,5.19,5.26,）</t>
  </si>
  <si>
    <t>上午9：00—11：00</t>
  </si>
  <si>
    <t>37.29%</t>
  </si>
  <si>
    <t>31.31%</t>
  </si>
  <si>
    <t>四川太极武侯区长寿路药店</t>
  </si>
  <si>
    <t>下午6点-8点</t>
  </si>
  <si>
    <t>29.03%</t>
  </si>
  <si>
    <t>27.73%</t>
  </si>
  <si>
    <t>32.42%</t>
  </si>
  <si>
    <t>26.47%</t>
  </si>
  <si>
    <t>35.57%</t>
  </si>
  <si>
    <t>四川太极红星店</t>
  </si>
  <si>
    <t>下午4:00-6:00</t>
  </si>
  <si>
    <t>33.93%</t>
  </si>
  <si>
    <t>31.56%</t>
  </si>
  <si>
    <t>23.69%</t>
  </si>
  <si>
    <t>17.24%</t>
  </si>
  <si>
    <t>28.76%</t>
  </si>
  <si>
    <t>31.04%</t>
  </si>
  <si>
    <t>23.2%</t>
  </si>
  <si>
    <t>22.83%</t>
  </si>
  <si>
    <t>38.08%</t>
  </si>
  <si>
    <t>四川太极金带街药店</t>
  </si>
  <si>
    <t>每周三（5.5，5.12，5.19，5.26）</t>
  </si>
  <si>
    <t>20.76%</t>
  </si>
  <si>
    <t>25.86%</t>
  </si>
  <si>
    <t>39.4%</t>
  </si>
  <si>
    <t>9.68%</t>
  </si>
  <si>
    <t>28.1%</t>
  </si>
  <si>
    <t>29.94%</t>
  </si>
  <si>
    <t>30.62%</t>
  </si>
  <si>
    <t>银河北街店</t>
  </si>
  <si>
    <t>24.67%</t>
  </si>
  <si>
    <t>26.01%</t>
  </si>
  <si>
    <t>38.93%</t>
  </si>
  <si>
    <t>18：00-20：03</t>
  </si>
  <si>
    <t>28.2%</t>
  </si>
  <si>
    <t>29.69%</t>
  </si>
  <si>
    <t>四川太极金丝街药店</t>
  </si>
  <si>
    <t>5.6/5.10/5.17/5.27</t>
  </si>
  <si>
    <t>下午14:00-16:00</t>
  </si>
  <si>
    <t>32.16%</t>
  </si>
  <si>
    <t>37.78%</t>
  </si>
  <si>
    <t>每周三（5，12，19，28）</t>
  </si>
  <si>
    <t>下午5点——9点</t>
  </si>
  <si>
    <t>36.36%</t>
  </si>
  <si>
    <t>33.74%</t>
  </si>
  <si>
    <t>25.77%</t>
  </si>
  <si>
    <t>四川太极高新天久北巷药店</t>
  </si>
  <si>
    <t xml:space="preserve">
18:00−20:00</t>
  </si>
  <si>
    <t>32.31%</t>
  </si>
  <si>
    <t>27.26%</t>
  </si>
  <si>
    <t>31.48%</t>
  </si>
  <si>
    <t>23.68%</t>
  </si>
  <si>
    <t>27.53%</t>
  </si>
  <si>
    <t>四川太极成华区羊子山西路药店（兴元华盛）</t>
  </si>
  <si>
    <t>5.8/5.15/5.22/5.29</t>
  </si>
  <si>
    <t>32.15%</t>
  </si>
  <si>
    <t>31.27%</t>
  </si>
  <si>
    <t>24.2%</t>
  </si>
  <si>
    <t>四川太极双林路药店</t>
  </si>
  <si>
    <t>5.6/5.13/5.20/5.27</t>
  </si>
  <si>
    <t>下午17-19</t>
  </si>
  <si>
    <t>33.47%</t>
  </si>
  <si>
    <t>29.8%</t>
  </si>
  <si>
    <t>41.19%</t>
  </si>
  <si>
    <t>四川太极双流县西航港街道锦华路一段药店</t>
  </si>
  <si>
    <t>上午9:30-11:30</t>
  </si>
  <si>
    <t>30.84%</t>
  </si>
  <si>
    <t>32.56%</t>
  </si>
  <si>
    <t>34.41%</t>
  </si>
  <si>
    <t>四川太极大邑县晋原镇子龙路店</t>
  </si>
  <si>
    <t>每周四（6，13，20，27）</t>
  </si>
  <si>
    <t>下午18点一20点</t>
  </si>
  <si>
    <t>22.9%</t>
  </si>
  <si>
    <t>四川太极邛崃中心药店</t>
  </si>
  <si>
    <t>每周四</t>
  </si>
  <si>
    <t>上午9点30—11点30</t>
  </si>
  <si>
    <t>31.13%</t>
  </si>
  <si>
    <t>28.38%</t>
  </si>
  <si>
    <t>29.91%</t>
  </si>
  <si>
    <t>四川太极大邑县晋源镇东壕沟段药店</t>
  </si>
  <si>
    <t>29.63%</t>
  </si>
  <si>
    <t>27.87%</t>
  </si>
  <si>
    <t>四川太极成华区龙潭西路药店</t>
  </si>
  <si>
    <t>29.45%</t>
  </si>
  <si>
    <t>28.86%</t>
  </si>
  <si>
    <t>四川太极成华区万科路药店</t>
  </si>
  <si>
    <t>下午18:00-20:00</t>
  </si>
  <si>
    <t>34.84%</t>
  </si>
  <si>
    <t>33.75%</t>
  </si>
  <si>
    <t>四川太极大邑县晋原镇通达东路五段药店</t>
  </si>
  <si>
    <t>36.31%</t>
  </si>
  <si>
    <t>四川太极大邑县晋原镇东街药店</t>
  </si>
  <si>
    <t>周四(6,13,20,27)</t>
  </si>
  <si>
    <t>下午18点到20点</t>
  </si>
  <si>
    <t>28.36%</t>
  </si>
  <si>
    <t>30.04%</t>
  </si>
  <si>
    <t>31.33%</t>
  </si>
  <si>
    <t>四川太极锦江区劼人路药店</t>
  </si>
  <si>
    <t>1/8/15/29</t>
  </si>
  <si>
    <t>32.68%</t>
  </si>
  <si>
    <t>32.92%</t>
  </si>
  <si>
    <t>37.57%</t>
  </si>
  <si>
    <t>四川太极大邑县晋原镇北街药店</t>
  </si>
  <si>
    <t>每周四(5.6,5,13,5.20,5.27）</t>
  </si>
  <si>
    <t>下午18.30一20.:30</t>
  </si>
  <si>
    <t>41.53%</t>
  </si>
  <si>
    <t>25.99%</t>
  </si>
  <si>
    <t>25.31%</t>
  </si>
  <si>
    <t>34.48%</t>
  </si>
  <si>
    <t>四川太极高新区大源北街药店</t>
  </si>
  <si>
    <t>下午16：30-20：30</t>
  </si>
  <si>
    <t>28.56%</t>
  </si>
  <si>
    <t>30.86%</t>
  </si>
  <si>
    <t>四川太极大邑县观音阁街西段店</t>
  </si>
  <si>
    <t>每周四（5.6，5.13，5.20,5.27）</t>
  </si>
  <si>
    <t>下午5点-7点</t>
  </si>
  <si>
    <t>39.75%</t>
  </si>
  <si>
    <t>31.57%</t>
  </si>
  <si>
    <t>31.54%</t>
  </si>
  <si>
    <t>31.15%</t>
  </si>
  <si>
    <t>33.87%</t>
  </si>
  <si>
    <t>34.79%</t>
  </si>
  <si>
    <t>29.28%</t>
  </si>
  <si>
    <t>四川太极成华区万宇路药店</t>
  </si>
  <si>
    <t>下午19:00-20:30</t>
  </si>
  <si>
    <t>33.81%</t>
  </si>
  <si>
    <t>31.9%</t>
  </si>
  <si>
    <t>33.94%</t>
  </si>
  <si>
    <t>四川太极怀远店</t>
  </si>
  <si>
    <t>每周四（5.6,5.13,5.20,5.27）</t>
  </si>
  <si>
    <t>上午10：00—12：00</t>
  </si>
  <si>
    <t>30.9%</t>
  </si>
  <si>
    <t>30.02%</t>
  </si>
  <si>
    <t>四川太极大邑县新场镇文昌街药店</t>
  </si>
  <si>
    <t>每周六(5.1,5.8,5.15,5.22,5.29)</t>
  </si>
  <si>
    <t>下午18.00--20.00</t>
  </si>
  <si>
    <t>31.51%</t>
  </si>
  <si>
    <t>30.46%</t>
  </si>
  <si>
    <t>四川太极都江堰景中路店</t>
  </si>
  <si>
    <t>每周六（5.1,5.8,5.15,5.22,5.29）</t>
  </si>
  <si>
    <t>下午18：30——20：30</t>
  </si>
  <si>
    <t>31.29%</t>
  </si>
  <si>
    <t>27.31%</t>
  </si>
  <si>
    <t>24.87%</t>
  </si>
  <si>
    <t>四川太极三江店</t>
  </si>
  <si>
    <t>每周星期五（5.7，5.14，5.21，5.28）</t>
  </si>
  <si>
    <t>下午18：00——20：00</t>
  </si>
  <si>
    <t>25.15%</t>
  </si>
  <si>
    <t>28.85%</t>
  </si>
  <si>
    <t>35.81%</t>
  </si>
  <si>
    <t>四川太极高新区天顺路药店</t>
  </si>
  <si>
    <t>下午19:00一20:00</t>
  </si>
  <si>
    <t>29.62%</t>
  </si>
  <si>
    <t>29.02%</t>
  </si>
  <si>
    <t>29.52%</t>
  </si>
  <si>
    <t>四川太极都江堰奎光路中段药店</t>
  </si>
  <si>
    <t>下午13：30-17：30</t>
  </si>
  <si>
    <t>26.45%</t>
  </si>
  <si>
    <t>28.15%</t>
  </si>
  <si>
    <t>26.25%</t>
  </si>
  <si>
    <t>33.1%</t>
  </si>
  <si>
    <t>23.76%</t>
  </si>
  <si>
    <t>四川太极高新区泰和二街药店</t>
  </si>
  <si>
    <t>下午3点-5点</t>
  </si>
  <si>
    <t>32.5%</t>
  </si>
  <si>
    <t>29.81%</t>
  </si>
  <si>
    <t>26.42%</t>
  </si>
  <si>
    <t>19.65%</t>
  </si>
  <si>
    <t>24.79%</t>
  </si>
  <si>
    <t>四川太极都江堰药店</t>
  </si>
  <si>
    <t>每周五（5.7，5.14，5.21，5.28）</t>
  </si>
  <si>
    <t>下午17：00—19：00</t>
  </si>
  <si>
    <t>26.24%</t>
  </si>
  <si>
    <t>29.64%</t>
  </si>
  <si>
    <t>上午9:30-11:00</t>
  </si>
  <si>
    <t>21.49%</t>
  </si>
  <si>
    <t>31.28%</t>
  </si>
  <si>
    <t>20.72%</t>
  </si>
  <si>
    <t>18：00-20：02</t>
  </si>
  <si>
    <t>35.86%</t>
  </si>
  <si>
    <t>35.21%</t>
  </si>
  <si>
    <t>四川太极邛崃市临邛镇洪川小区药店</t>
  </si>
  <si>
    <t>24.75%</t>
  </si>
  <si>
    <t>31.6%</t>
  </si>
  <si>
    <t>25.64%</t>
  </si>
  <si>
    <t>25.28%</t>
  </si>
  <si>
    <t>35.29%</t>
  </si>
  <si>
    <t>30.1%</t>
  </si>
  <si>
    <t>27.66%</t>
  </si>
  <si>
    <t>22.7%</t>
  </si>
  <si>
    <t>云龙南路店</t>
  </si>
  <si>
    <t>24.15%</t>
  </si>
  <si>
    <t>22.95%</t>
  </si>
  <si>
    <t>35.45%</t>
  </si>
  <si>
    <t>27.98%</t>
  </si>
  <si>
    <t>28.42%</t>
  </si>
  <si>
    <t>25.35%</t>
  </si>
  <si>
    <t>34.61%</t>
  </si>
  <si>
    <t>四川太极成华区华油路药店</t>
  </si>
  <si>
    <t>5.9/5.16/5.23/5.30</t>
  </si>
  <si>
    <t>30.18%</t>
  </si>
  <si>
    <t>34.4%</t>
  </si>
  <si>
    <t>22.29%</t>
  </si>
  <si>
    <t>24.69%</t>
  </si>
  <si>
    <t>16.81%</t>
  </si>
  <si>
    <t>32.57%</t>
  </si>
  <si>
    <t>26.14%</t>
  </si>
  <si>
    <t>30.92%</t>
  </si>
  <si>
    <t>36.88%</t>
  </si>
  <si>
    <t>36.44%</t>
  </si>
  <si>
    <t>23.23%</t>
  </si>
  <si>
    <t>13.54%</t>
  </si>
  <si>
    <t>27.92%</t>
  </si>
  <si>
    <t>28.88%</t>
  </si>
  <si>
    <t>18：00-20：01</t>
  </si>
  <si>
    <t>30.12%</t>
  </si>
  <si>
    <t>29.5%</t>
  </si>
  <si>
    <t>31.96%</t>
  </si>
  <si>
    <t>38.84%</t>
  </si>
  <si>
    <t>四川太极五津西路药店</t>
  </si>
  <si>
    <t>新津片区</t>
  </si>
  <si>
    <t>17.66%</t>
  </si>
  <si>
    <t>23.57%</t>
  </si>
  <si>
    <t>27.77%</t>
  </si>
  <si>
    <t>31.17%</t>
  </si>
  <si>
    <t>35.95%</t>
  </si>
  <si>
    <t>19.58%</t>
  </si>
  <si>
    <t>10/17/24/31</t>
  </si>
  <si>
    <t>31.34%</t>
  </si>
  <si>
    <t>下午6:30-8:30</t>
  </si>
  <si>
    <t>34.14%</t>
  </si>
  <si>
    <t>四川太极兴义镇万兴路药店</t>
  </si>
  <si>
    <t>上午9:00-11:00</t>
  </si>
  <si>
    <t>32.13%</t>
  </si>
  <si>
    <t>30.05%</t>
  </si>
  <si>
    <t>28.91%</t>
  </si>
  <si>
    <t>郫县二店</t>
  </si>
  <si>
    <t>5月8日，5月15日，5月22，5.29</t>
  </si>
  <si>
    <t>14.91%</t>
  </si>
  <si>
    <t>20.74%</t>
  </si>
  <si>
    <t>四川太极郫县东大街店</t>
  </si>
  <si>
    <t>5月8日,5月11日,5月16日,5月23日</t>
  </si>
  <si>
    <t>31.32%</t>
  </si>
  <si>
    <t>下午16：30——18：30</t>
  </si>
  <si>
    <t>20.69%</t>
  </si>
  <si>
    <t>25.1%</t>
  </si>
  <si>
    <t>25.17%</t>
  </si>
  <si>
    <t>-8%</t>
  </si>
  <si>
    <t>24.96%</t>
  </si>
  <si>
    <t>13.63%</t>
  </si>
  <si>
    <t>每周六(5.1,5.8,5.15,5.22,5.30)</t>
  </si>
  <si>
    <t>下午18.00--20.01</t>
  </si>
  <si>
    <t>9.01%</t>
  </si>
  <si>
    <t>40.14%</t>
  </si>
  <si>
    <t>23.42%</t>
  </si>
  <si>
    <t>25.63%</t>
  </si>
  <si>
    <t>32.02%</t>
  </si>
  <si>
    <t>29.82%</t>
  </si>
  <si>
    <t>23.84%</t>
  </si>
  <si>
    <t>28.63%</t>
  </si>
  <si>
    <t>32.84%</t>
  </si>
  <si>
    <t>36.58%</t>
  </si>
  <si>
    <t>27.99%</t>
  </si>
  <si>
    <t>26.44%</t>
  </si>
  <si>
    <t>40.22%</t>
  </si>
  <si>
    <t>29.78%</t>
  </si>
  <si>
    <t>35.87%</t>
  </si>
  <si>
    <t>37.63%</t>
  </si>
  <si>
    <t>8.92%</t>
  </si>
  <si>
    <t>19.69%</t>
  </si>
  <si>
    <t>39.11%</t>
  </si>
  <si>
    <t>28.17%</t>
  </si>
  <si>
    <t>16.38%</t>
  </si>
  <si>
    <t>33.29%</t>
  </si>
  <si>
    <t>31.2%</t>
  </si>
  <si>
    <t>36.56%</t>
  </si>
  <si>
    <t>25.58%</t>
  </si>
  <si>
    <t>30.16%</t>
  </si>
  <si>
    <t>32.4%</t>
  </si>
  <si>
    <t>33.08%</t>
  </si>
  <si>
    <t>29.17%</t>
  </si>
  <si>
    <t>活动重叠</t>
  </si>
  <si>
    <t>25.54%</t>
  </si>
  <si>
    <t>38.17%</t>
  </si>
  <si>
    <t>35.73%</t>
  </si>
  <si>
    <t>16.05%</t>
  </si>
  <si>
    <t>每周三（5，12，19，29）</t>
  </si>
  <si>
    <t>下午5点——10点</t>
  </si>
  <si>
    <t>25.98%</t>
  </si>
  <si>
    <t>27.62%</t>
  </si>
  <si>
    <t>22.65%</t>
  </si>
  <si>
    <t>20.18%</t>
  </si>
  <si>
    <t>33.34%</t>
  </si>
  <si>
    <t>33.25%</t>
  </si>
  <si>
    <t>26.88%</t>
  </si>
  <si>
    <t>25.46%</t>
  </si>
  <si>
    <t>29.54%</t>
  </si>
  <si>
    <t>25.05%</t>
  </si>
  <si>
    <t>25.12%</t>
  </si>
  <si>
    <t>每周六(5.1,5.8,5.15,5.22,5.33)</t>
  </si>
  <si>
    <t>下午18.00--20.04</t>
  </si>
  <si>
    <t>37.44%</t>
  </si>
  <si>
    <t>29.25%</t>
  </si>
  <si>
    <t>每周六(5.1,5.8,5.15,5.22,5.31)</t>
  </si>
  <si>
    <t>下午18.00--20.02</t>
  </si>
  <si>
    <t>35.28%</t>
  </si>
  <si>
    <t>五津西路二店</t>
  </si>
  <si>
    <t>20.33%</t>
  </si>
  <si>
    <t>28.87%</t>
  </si>
  <si>
    <t>29.9%</t>
  </si>
  <si>
    <t>32.27%</t>
  </si>
  <si>
    <t>26.86%</t>
  </si>
  <si>
    <t>36.37%</t>
  </si>
  <si>
    <t>25.83%</t>
  </si>
  <si>
    <t>28.08%</t>
  </si>
  <si>
    <t>每周三（5，12，19，26）</t>
  </si>
  <si>
    <t>下午5点——7点</t>
  </si>
  <si>
    <t>27.81%</t>
  </si>
  <si>
    <t>35.18%</t>
  </si>
  <si>
    <t>29.43%</t>
  </si>
  <si>
    <t>33.41%</t>
  </si>
  <si>
    <t>26.55%</t>
  </si>
  <si>
    <t>32.96%</t>
  </si>
  <si>
    <t>37.89%</t>
  </si>
  <si>
    <t>30%</t>
  </si>
  <si>
    <t>33.56%</t>
  </si>
  <si>
    <t>33.9%</t>
  </si>
  <si>
    <t>19.29%</t>
  </si>
  <si>
    <t>28.82%</t>
  </si>
  <si>
    <t>29.96%</t>
  </si>
  <si>
    <t>20.48%</t>
  </si>
  <si>
    <t>29.27%</t>
  </si>
  <si>
    <t>33%</t>
  </si>
  <si>
    <t>29.56%</t>
  </si>
  <si>
    <t>每周六(5.1,5.8,5.15,5.22,5.32)</t>
  </si>
  <si>
    <t>下午18.00--20.03</t>
  </si>
  <si>
    <t>29.41%</t>
  </si>
  <si>
    <t>24.23%</t>
  </si>
  <si>
    <t>19.56%</t>
  </si>
  <si>
    <t>27.43%</t>
  </si>
  <si>
    <t>25.84%</t>
  </si>
  <si>
    <t>23.92%</t>
  </si>
  <si>
    <t>29.07%</t>
  </si>
  <si>
    <t>21.15%</t>
  </si>
  <si>
    <t>28.45%</t>
  </si>
  <si>
    <t>44.42%</t>
  </si>
  <si>
    <t>下午13:00——15：00</t>
  </si>
  <si>
    <t>24.05%</t>
  </si>
  <si>
    <t>24.12%</t>
  </si>
  <si>
    <t>25.5%</t>
  </si>
  <si>
    <t>24.34%</t>
  </si>
  <si>
    <t>32.69%</t>
  </si>
  <si>
    <t>下午15：30-17：30</t>
  </si>
  <si>
    <t>28.6%</t>
  </si>
  <si>
    <t>25.03%</t>
  </si>
  <si>
    <t>31.09%</t>
  </si>
  <si>
    <t>39.22%</t>
  </si>
  <si>
    <t>24.53%</t>
  </si>
  <si>
    <t>19.66%</t>
  </si>
  <si>
    <t>29.44%</t>
  </si>
  <si>
    <t>剑南大道</t>
  </si>
  <si>
    <t>11:30-13:30</t>
  </si>
  <si>
    <t>邛崃涌泉店</t>
  </si>
  <si>
    <t>19.6%</t>
  </si>
  <si>
    <t>门店</t>
  </si>
  <si>
    <t>场次</t>
  </si>
  <si>
    <t>求和项:1客流</t>
  </si>
  <si>
    <t>求和项:1销售</t>
  </si>
  <si>
    <t>求和项:1毛利</t>
  </si>
  <si>
    <t>求和项:2客流</t>
  </si>
  <si>
    <t>求和项:2销售</t>
  </si>
  <si>
    <t>求和项:2毛利</t>
  </si>
  <si>
    <t>毛利增幅</t>
  </si>
  <si>
    <t>奖励金额</t>
  </si>
  <si>
    <t>活动期间</t>
  </si>
  <si>
    <t>对比数据</t>
  </si>
  <si>
    <t>增幅情况</t>
  </si>
  <si>
    <t>奖励</t>
  </si>
  <si>
    <t>金额</t>
  </si>
  <si>
    <t>增幅</t>
  </si>
  <si>
    <t>计数项:门店名称</t>
  </si>
  <si>
    <t>(空白)</t>
  </si>
  <si>
    <t>求和项:奖励</t>
  </si>
  <si>
    <t>总计</t>
  </si>
  <si>
    <t>1客流</t>
  </si>
  <si>
    <t>1销售</t>
  </si>
  <si>
    <t>1毛利</t>
  </si>
  <si>
    <t>1毛利率</t>
  </si>
  <si>
    <t>2客流</t>
  </si>
  <si>
    <t>2销售</t>
  </si>
  <si>
    <t>2毛利</t>
  </si>
  <si>
    <t>2毛利率</t>
  </si>
  <si>
    <t>四川太极光华药店</t>
  </si>
  <si>
    <t>18：00—20：00</t>
  </si>
  <si>
    <t>30.83%</t>
  </si>
  <si>
    <t>30.56%</t>
  </si>
  <si>
    <t>26.7%</t>
  </si>
  <si>
    <t>25.85%</t>
  </si>
  <si>
    <t>四川太极成华区二环路北四段药店（汇融名城）</t>
  </si>
  <si>
    <t>22.58%</t>
  </si>
  <si>
    <t>24.76%</t>
  </si>
  <si>
    <t>四川太极青羊区金祥路药店</t>
  </si>
  <si>
    <t>17：00-19：00</t>
  </si>
  <si>
    <t>35.77%</t>
  </si>
  <si>
    <t>28.49%</t>
  </si>
  <si>
    <t>17：00-19：03</t>
  </si>
  <si>
    <t>33.46%</t>
  </si>
  <si>
    <t>17.18%</t>
  </si>
  <si>
    <t>23.49%</t>
  </si>
  <si>
    <t>23.46%</t>
  </si>
  <si>
    <t>24.83%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</si>
</sst>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幼圆"/>
      <charset val="134"/>
    </font>
    <font>
      <b/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6" fillId="25" borderId="10" applyNumberFormat="0" applyAlignment="0" applyProtection="0">
      <alignment vertical="center"/>
    </xf>
    <xf numFmtId="0" fontId="30" fillId="25" borderId="5" applyNumberFormat="0" applyAlignment="0" applyProtection="0">
      <alignment vertical="center"/>
    </xf>
    <xf numFmtId="0" fontId="34" fillId="29" borderId="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0" fontId="11" fillId="8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7" fontId="17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vertical="center" wrapText="1"/>
    </xf>
    <xf numFmtId="10" fontId="19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51.6307523148" refreshedBy="Administrator" recordCount="302">
  <cacheSource type="worksheet">
    <worksheetSource ref="A1:R1048576" sheet="Sheet2"/>
  </cacheSource>
  <cacheFields count="18">
    <cacheField name="门店ID" numFmtId="0">
      <sharedItems containsString="0" containsBlank="1" containsNumber="1" containsInteger="1" minValue="0" maxValue="118951" count="74">
        <n v="343"/>
        <n v="752"/>
        <n v="754"/>
        <n v="724"/>
        <n v="347"/>
        <n v="515"/>
        <n v="106865"/>
        <n v="339"/>
        <n v="116773"/>
        <n v="365"/>
        <n v="103199"/>
        <n v="118151"/>
        <n v="106568"/>
        <n v="513"/>
        <n v="116919"/>
        <n v="570"/>
        <n v="591"/>
        <n v="117184"/>
        <n v="709"/>
        <n v="716"/>
        <n v="102564"/>
        <n v="726"/>
        <n v="746"/>
        <n v="117491"/>
        <n v="745"/>
        <n v="377"/>
        <n v="105751"/>
        <n v="118758"/>
        <n v="117637"/>
        <n v="116482"/>
        <n v="104429"/>
        <n v="52"/>
        <n v="117310"/>
        <n v="308"/>
        <n v="581"/>
        <n v="367"/>
        <n v="118951"/>
        <n v="102934"/>
        <n v="391"/>
        <n v="399"/>
        <n v="585"/>
        <n v="355"/>
        <n v="573"/>
        <n v="539"/>
        <n v="341"/>
        <n v="549"/>
        <n v="545"/>
        <n v="707"/>
        <n v="717"/>
        <n v="748"/>
        <n v="102479"/>
        <n v="107728"/>
        <n v="737"/>
        <n v="117923"/>
        <n v="743"/>
        <n v="54"/>
        <n v="720"/>
        <n v="587"/>
        <n v="56"/>
        <n v="115971"/>
        <n v="704"/>
        <n v="118074"/>
        <n v="351"/>
        <n v="721"/>
        <n v="113023"/>
        <n v="578"/>
        <n v="385"/>
        <n v="371"/>
        <n v="747"/>
        <n v="572"/>
        <n v="108656"/>
        <n v="114069"/>
        <n v="111064"/>
        <m/>
      </sharedItems>
    </cacheField>
    <cacheField name="门店名称" numFmtId="0">
      <sharedItems containsBlank="1" count="74">
        <s v="四川太极光华药店"/>
        <s v="四川太极大药房连锁有限公司武侯区聚萃街药店"/>
        <s v="四川太极崇州市崇阳镇尚贤坊街药店"/>
        <s v="四川太极锦江区观音桥街药店"/>
        <s v="四川太极青羊区清江东路三药店"/>
        <s v="四川太极成华区崔家店路药店"/>
        <s v="四川太极武侯区丝竹路药店"/>
        <s v="四川太极沙河源药店"/>
        <s v="四川太极青羊区经一路药店"/>
        <s v="四川太极光华村街药店"/>
        <s v="四川太极成华区西林一街药店"/>
        <s v="四川太极金牛区沙湾东一路药店"/>
        <s v="四川太极高新区中和公济桥路药店"/>
        <s v="四川太极武侯区顺和街店"/>
        <s v="四川太极武侯区科华北路药店"/>
        <s v="四川太极青羊区大石西路药店"/>
        <s v="四川太极邛崃市临邛镇长安大道药店"/>
        <s v="四川太极锦江区静沙南路药店"/>
        <s v="四川太极新都区马超东路店"/>
        <s v="四川太极大邑县沙渠镇方圆路药店"/>
        <s v="四川太极邛崃市临邛镇翠荫街药店"/>
        <s v="四川太极金牛区交大路第三药店"/>
        <s v="四川太极大邑县晋原镇内蒙古大道桃源药店"/>
        <s v="四川太极金牛区花照壁中横街药店"/>
        <s v="四川太极金牛区金沙路药店"/>
        <s v="四川太极新园大道药店"/>
        <s v="四川太极高新区新下街药店"/>
        <s v="四川太极成华区水碾河路药店"/>
        <s v="四川太极大邑晋原街道金巷西街药店"/>
        <s v="四川太极锦江区宏济中路药店"/>
        <s v="四川太极武侯区大华街药店"/>
        <s v="四川太极崇州中心店"/>
        <s v="四川太极武侯区长寿路药店"/>
        <s v="四川太极红星店"/>
        <s v="四川太极成华区二环路北四段药店（汇融名城）"/>
        <s v="四川太极金带街药店"/>
        <s v="四川太极青羊区金祥路药店"/>
        <s v="银河北街店"/>
        <s v="四川太极金丝街药店"/>
        <s v="四川太极高新天久北巷药店"/>
        <s v="四川太极成华区羊子山西路药店（兴元华盛）"/>
        <s v="四川太极双林路药店"/>
        <s v="四川太极双流县西航港街道锦华路一段药店"/>
        <s v="四川太极大邑县晋原镇子龙路店"/>
        <s v="四川太极邛崃中心药店"/>
        <s v="四川太极大邑县晋源镇东壕沟段药店"/>
        <s v="四川太极成华区龙潭西路药店"/>
        <s v="四川太极成华区万科路药店"/>
        <s v="四川太极大邑县晋原镇通达东路五段药店"/>
        <s v="四川太极大邑县晋原镇东街药店"/>
        <s v="四川太极锦江区劼人路药店"/>
        <s v="四川太极大邑县晋原镇北街药店"/>
        <s v="四川太极高新区大源北街药店"/>
        <s v="四川太极大邑县观音阁街西段店"/>
        <s v="四川太极成华区万宇路药店"/>
        <s v="四川太极怀远店"/>
        <s v="四川太极大邑县新场镇文昌街药店"/>
        <s v="四川太极都江堰景中路店"/>
        <s v="四川太极三江店"/>
        <s v="四川太极高新区天顺路药店"/>
        <s v="四川太极都江堰奎光路中段药店"/>
        <s v="四川太极高新区泰和二街药店"/>
        <s v="四川太极都江堰药店"/>
        <s v="四川太极邛崃市临邛镇洪川小区药店"/>
        <s v="云龙南路店"/>
        <s v="四川太极成华区华油路药店"/>
        <s v="四川太极五津西路药店"/>
        <s v="四川太极兴义镇万兴路药店"/>
        <s v="郫县二店"/>
        <s v="四川太极郫县东大街店"/>
        <s v="五津西路二店"/>
        <s v="剑南大道"/>
        <s v="邛崃涌泉店"/>
        <m/>
      </sharedItems>
    </cacheField>
    <cacheField name="分类" numFmtId="0">
      <sharedItems containsBlank="1" count="4">
        <s v="A"/>
        <s v="C"/>
        <s v="B"/>
        <m/>
      </sharedItems>
    </cacheField>
    <cacheField name="片区名称" numFmtId="0">
      <sharedItems containsBlank="1" count="9">
        <s v="西门片区"/>
        <s v="北门片区"/>
        <s v="城郊二片区"/>
        <s v="城中片区"/>
        <s v="东南片区"/>
        <s v="旗舰片区"/>
        <s v="城郊一片"/>
        <s v="新津片区"/>
        <m/>
      </sharedItems>
    </cacheField>
    <cacheField name="时间" numFmtId="0">
      <sharedItems containsString="0" containsBlank="1" containsNumber="1" minValue="0" maxValue="5.9" count="29">
        <n v="5.2"/>
        <n v="5.9"/>
        <n v="5.12"/>
        <n v="5.1"/>
        <n v="5.7"/>
        <n v="5.28"/>
        <n v="5.4"/>
        <n v="5.11"/>
        <n v="5.17"/>
        <n v="5.31"/>
        <n v="5.5"/>
        <n v="5.18"/>
        <n v="5.8"/>
        <n v="5.19"/>
        <n v="5.3"/>
        <n v="5.16"/>
        <n v="5.13"/>
        <n v="5.6"/>
        <n v="5.29"/>
        <n v="5.14"/>
        <n v="5.21"/>
        <n v="5.24"/>
        <n v="5.25"/>
        <n v="5.26"/>
        <n v="5.15"/>
        <n v="5.22"/>
        <n v="5.27"/>
        <n v="5.23"/>
        <m/>
      </sharedItems>
    </cacheField>
    <cacheField name="活动时间段           （上午？点—？点、    下午？点—？点）" numFmtId="0">
      <sharedItems containsBlank="1" count="69">
        <s v="18：00—20：00"/>
        <s v="18:00-20:00"/>
        <s v="晚上19：00—21：00"/>
        <s v="下午18:00－20:00"/>
        <s v="17：30—19：30"/>
        <s v="下午18-20"/>
        <s v="下午18：00 - 21：00"/>
        <s v="17:30—19:30"/>
        <s v="17:00-18:00"/>
        <s v="17:30-19:30"/>
        <s v="18：30-20：30"/>
        <s v="18-20点"/>
        <s v="上午9点30一11点半"/>
        <s v="下午：5：00-7：00"/>
        <s v="18：00-20：00"/>
        <s v="下午18:30-20:30"/>
        <s v="晚上6点30—8点30"/>
        <s v="16：00—18：00"/>
        <s v="下午17：00—19：00点"/>
        <s v="9：30-11：30"/>
        <s v="下午16:00-18:00"/>
        <s v="下午6:00-20:00"/>
        <s v="下午19点—21点"/>
        <s v="下午5点——8点"/>
        <s v="下午18——20"/>
        <s v="16：00-20：00"/>
        <s v="上午9：00—11：00"/>
        <s v="下午6点-8点"/>
        <s v="下午4:00-6:00"/>
        <s v="17：00-19：00"/>
        <s v="18：00-20：03"/>
        <s v="下午14:00-16:00"/>
        <s v="下午5点——9点"/>
        <s v="_x000a_18:00−20:00"/>
        <s v="下午17-19"/>
        <s v="上午9:30-11:30"/>
        <s v="下午18点一20点"/>
        <s v="上午9点30—11点30"/>
        <s v="下午18:00-20:00"/>
        <s v="下午18点到20点"/>
        <s v="下午18.30一20.:30"/>
        <s v="下午16：30-20：30"/>
        <s v="下午5点-7点"/>
        <s v="下午19:00-20:30"/>
        <s v="上午10：00—12：00"/>
        <s v="下午18.00--20.00"/>
        <s v="下午18：30——20：30"/>
        <s v="下午18：00——20：00"/>
        <s v="下午19:00一20:00"/>
        <s v="下午13：30-17：30"/>
        <s v="下午3点-5点"/>
        <s v="下午17：00—19：00"/>
        <s v="上午9:30-11:00"/>
        <s v="18：00-20：02"/>
        <s v="17：00-19：03"/>
        <s v="18：00-20：01"/>
        <s v="下午6:30-8:30"/>
        <s v="上午9:00-11:00"/>
        <s v="下午16：30——18：30"/>
        <s v="下午18.00--20.01"/>
        <s v="下午5点——10点"/>
        <s v="下午18.00--20.04"/>
        <s v="下午18.00--20.02"/>
        <s v="下午5点——7点"/>
        <s v="下午18.00--20.03"/>
        <s v="下午13:00——15：00"/>
        <s v="下午15：30-17：30"/>
        <s v="11:30-13:30"/>
        <m/>
      </sharedItems>
    </cacheField>
    <cacheField name="1客流" numFmtId="0">
      <sharedItems containsString="0" containsBlank="1" containsNumber="1" containsInteger="1" minValue="0" maxValue="204" count="115">
        <n v="136"/>
        <n v="166"/>
        <n v="64"/>
        <n v="65"/>
        <n v="92"/>
        <n v="63"/>
        <n v="84"/>
        <n v="57"/>
        <n v="68"/>
        <n v="86"/>
        <n v="62"/>
        <n v="90"/>
        <n v="104"/>
        <n v="72"/>
        <n v="48"/>
        <n v="37"/>
        <n v="113"/>
        <n v="94"/>
        <n v="120"/>
        <n v="61"/>
        <n v="74"/>
        <n v="47"/>
        <n v="101"/>
        <n v="50"/>
        <n v="36"/>
        <n v="105"/>
        <n v="110"/>
        <n v="88"/>
        <n v="81"/>
        <n v="83"/>
        <n v="73"/>
        <n v="116"/>
        <n v="95"/>
        <n v="38"/>
        <n v="41"/>
        <n v="69"/>
        <n v="75"/>
        <n v="66"/>
        <n v="30"/>
        <n v="96"/>
        <n v="130"/>
        <n v="102"/>
        <n v="100"/>
        <n v="80"/>
        <n v="158"/>
        <n v="78"/>
        <n v="46"/>
        <n v="93"/>
        <n v="40"/>
        <n v="77"/>
        <n v="117"/>
        <n v="76"/>
        <n v="60"/>
        <n v="45"/>
        <n v="54"/>
        <n v="56"/>
        <n v="82"/>
        <n v="67"/>
        <n v="70"/>
        <n v="127"/>
        <n v="99"/>
        <n v="71"/>
        <n v="168"/>
        <n v="35"/>
        <n v="197"/>
        <n v="49"/>
        <n v="177"/>
        <n v="55"/>
        <n v="108"/>
        <n v="22"/>
        <n v="59"/>
        <n v="85"/>
        <n v="39"/>
        <n v="53"/>
        <n v="25"/>
        <n v="58"/>
        <n v="103"/>
        <n v="15"/>
        <n v="51"/>
        <n v="133"/>
        <n v="135"/>
        <n v="32"/>
        <n v="126"/>
        <n v="115"/>
        <n v="31"/>
        <n v="145"/>
        <n v="109"/>
        <n v="132"/>
        <n v="107"/>
        <n v="111"/>
        <n v="28"/>
        <n v="125"/>
        <n v="26"/>
        <n v="98"/>
        <n v="151"/>
        <n v="204"/>
        <n v="153"/>
        <n v="123"/>
        <n v="140"/>
        <n v="106"/>
        <n v="19"/>
        <n v="128"/>
        <n v="112"/>
        <n v="124"/>
        <n v="27"/>
        <n v="193"/>
        <n v="174"/>
        <n v="44"/>
        <n v="141"/>
        <n v="89"/>
        <n v="43"/>
        <n v="203"/>
        <n v="118"/>
        <n v="52"/>
        <m/>
      </sharedItems>
    </cacheField>
    <cacheField name="1销售" numFmtId="0">
      <sharedItems containsString="0" containsBlank="1" containsNumber="1" minValue="0" maxValue="31926.4" count="302">
        <n v="12083.55"/>
        <n v="24744.09"/>
        <n v="3226.3"/>
        <n v="3713.85"/>
        <n v="8426.76"/>
        <n v="3441.32"/>
        <n v="3943.61"/>
        <n v="3458.39"/>
        <n v="3893.44"/>
        <n v="3782.52"/>
        <n v="5598.02"/>
        <n v="2785.32"/>
        <n v="2924.3"/>
        <n v="9696.01"/>
        <n v="7239.14"/>
        <n v="4631.86"/>
        <n v="3012.8"/>
        <n v="1731.28"/>
        <n v="8575.68"/>
        <n v="6078.07"/>
        <n v="3025.65"/>
        <n v="9298.41"/>
        <n v="3420.29"/>
        <n v="4476.09"/>
        <n v="2116.82"/>
        <n v="5561.64"/>
        <n v="3708.82"/>
        <n v="7815.13"/>
        <n v="5592.33"/>
        <n v="2295.83"/>
        <n v="5839.11"/>
        <n v="8792.77"/>
        <n v="8377.93"/>
        <n v="8186.12"/>
        <n v="5291.22"/>
        <n v="4737.02"/>
        <n v="4935.46"/>
        <n v="4441.71"/>
        <n v="5818.41"/>
        <n v="1534.93"/>
        <n v="1061.17"/>
        <n v="3723.38"/>
        <n v="3400.29"/>
        <n v="2497.86"/>
        <n v="4029.36"/>
        <n v="2429.15"/>
        <n v="3663.28"/>
        <n v="2689.68"/>
        <n v="1904.96"/>
        <n v="15484.89"/>
        <n v="3301.84"/>
        <n v="3567.11"/>
        <n v="7372.7"/>
        <n v="7485.09"/>
        <n v="4012.4"/>
        <n v="5991.13"/>
        <n v="12919.54"/>
        <n v="1765.03"/>
        <n v="3616"/>
        <n v="4444.37"/>
        <n v="2977.75"/>
        <n v="3418.22"/>
        <n v="1561.02"/>
        <n v="1913.1"/>
        <n v="3416.72"/>
        <n v="3166.93"/>
        <n v="6988.52"/>
        <n v="3774.8"/>
        <n v="5165.21"/>
        <n v="4051.74"/>
        <n v="3998.08"/>
        <n v="1938.83"/>
        <n v="1881.3"/>
        <n v="3580.84"/>
        <n v="3119.4"/>
        <n v="6717"/>
        <n v="6736.7"/>
        <n v="4593.4"/>
        <n v="8036.09"/>
        <n v="5306.24"/>
        <n v="7519.23"/>
        <n v="4070.59"/>
        <n v="5187.4"/>
        <n v="3107.84"/>
        <n v="3791.8"/>
        <n v="4699.31"/>
        <n v="11810.46"/>
        <n v="3659.75"/>
        <n v="6490"/>
        <n v="5325.49"/>
        <n v="5334.5"/>
        <n v="1050.61"/>
        <n v="8844.68"/>
        <n v="2695.22"/>
        <n v="4843.52"/>
        <n v="12549.97"/>
        <n v="4989.51"/>
        <n v="3719.45"/>
        <n v="5584.68"/>
        <n v="3875.44"/>
        <n v="3091.1"/>
        <n v="8787.21"/>
        <n v="6305.45"/>
        <n v="1296.7"/>
        <n v="3807.9"/>
        <n v="6134.16"/>
        <n v="4857.14"/>
        <n v="7720.24"/>
        <n v="3637.19"/>
        <n v="3387.01"/>
        <n v="6406.45"/>
        <n v="4649.21"/>
        <n v="6567.92"/>
        <n v="1222.72"/>
        <n v="4131.69"/>
        <n v="5086.66"/>
        <n v="4696.76"/>
        <n v="4935.71"/>
        <n v="4497.88"/>
        <n v="2022.65"/>
        <n v="1817.23"/>
        <n v="5680.12"/>
        <n v="3276.61"/>
        <n v="3673.33"/>
        <n v="1565.95"/>
        <n v="2619.78"/>
        <n v="5178.83"/>
        <n v="2457.17"/>
        <n v="2092.99"/>
        <n v="10457.86"/>
        <n v="6160.35"/>
        <n v="2230.53"/>
        <n v="3418.29"/>
        <n v="3206.93"/>
        <n v="6337.52"/>
        <n v="3670.3"/>
        <n v="2319.55"/>
        <n v="5215.45"/>
        <n v="2058.53"/>
        <n v="7820.82"/>
        <n v="5098.61"/>
        <n v="2604.98"/>
        <n v="4499.01"/>
        <n v="6254.3"/>
        <n v="5398.99"/>
        <n v="5140.41"/>
        <n v="2926.41"/>
        <n v="12678.89"/>
        <n v="1987.19"/>
        <n v="6176.53"/>
        <n v="3302.32"/>
        <n v="8563.59"/>
        <n v="12380.9"/>
        <n v="1975.76"/>
        <n v="5759.73"/>
        <n v="2623.1"/>
        <n v="11405.61"/>
        <n v="8284.15"/>
        <n v="2620.09"/>
        <n v="3214.02"/>
        <n v="8792.3"/>
        <n v="4318.36"/>
        <n v="1826.1"/>
        <n v="3654.33"/>
        <n v="3897.1"/>
        <n v="3718.66"/>
        <n v="8133.25"/>
        <n v="1904.67"/>
        <n v="6370.94"/>
        <n v="3476.44"/>
        <n v="7208.88"/>
        <n v="4022.3"/>
        <n v="2986.29"/>
        <n v="3635.18"/>
        <n v="13216.34"/>
        <n v="10340.78"/>
        <n v="5782.48"/>
        <n v="1335.8"/>
        <n v="4761.5"/>
        <n v="6207.33"/>
        <n v="2502.58"/>
        <n v="2007.47"/>
        <n v="4069.45"/>
        <n v="3307.84"/>
        <n v="7196.88"/>
        <n v="2799.1"/>
        <n v="4762.04"/>
        <n v="2964.3"/>
        <n v="6555.55"/>
        <n v="2519.87"/>
        <n v="4965.7"/>
        <n v="7702.52"/>
        <n v="5533.65"/>
        <n v="1581.69"/>
        <n v="3483.01"/>
        <n v="1723.01"/>
        <n v="9604.6"/>
        <n v="14525.81"/>
        <n v="2594.95"/>
        <n v="11060.05"/>
        <n v="1207.3"/>
        <n v="6651.56"/>
        <n v="4122.51"/>
        <n v="4077.11"/>
        <n v="16282.48"/>
        <n v="8102.49"/>
        <n v="4027.09"/>
        <n v="3236.29"/>
        <n v="5308.31"/>
        <n v="2941.95"/>
        <n v="2681.9"/>
        <n v="4534.9"/>
        <n v="3143.26"/>
        <n v="8937.39"/>
        <n v="4582.4"/>
        <n v="1924.22"/>
        <n v="10228.71"/>
        <n v="9576.05"/>
        <n v="9801.6"/>
        <n v="5780.89"/>
        <n v="3407.79"/>
        <n v="4049.66"/>
        <n v="2874.07"/>
        <n v="17256.6"/>
        <n v="6635.45"/>
        <n v="3175.44"/>
        <n v="1813.56"/>
        <n v="3512.78"/>
        <n v="6200.17"/>
        <n v="3050.04"/>
        <n v="6561.24"/>
        <n v="6468.6"/>
        <n v="3865.47"/>
        <n v="1588.6"/>
        <n v="5320.04"/>
        <n v="1015.51"/>
        <n v="11259"/>
        <n v="2816.36"/>
        <n v="3457.02"/>
        <n v="8276.94"/>
        <n v="14693.11"/>
        <n v="7052.79"/>
        <n v="3874.76"/>
        <n v="7343.54"/>
        <n v="4372.61"/>
        <n v="1944.23"/>
        <n v="10558.7"/>
        <n v="5089.74"/>
        <n v="3750.45"/>
        <n v="13381.68"/>
        <n v="4848.08"/>
        <n v="1401.38"/>
        <n v="6007.1"/>
        <n v="14839.47"/>
        <n v="4146.11"/>
        <n v="1444.12"/>
        <n v="3728.96"/>
        <n v="9333.95"/>
        <n v="4851.21"/>
        <n v="7076.43"/>
        <n v="5395.5"/>
        <n v="1630.34"/>
        <n v="11273.27"/>
        <n v="7597.48"/>
        <n v="2237.97"/>
        <n v="12951.14"/>
        <n v="4081.17"/>
        <n v="2922.36"/>
        <n v="6274.15"/>
        <n v="5124.59"/>
        <n v="4724.18"/>
        <n v="2103.85"/>
        <n v="4330.82"/>
        <n v="7120.81"/>
        <n v="3902.03"/>
        <n v="2921.23"/>
        <n v="4444.55"/>
        <n v="31926.4"/>
        <n v="3803.28"/>
        <n v="4705.16"/>
        <n v="4362.91"/>
        <n v="7140.82"/>
        <n v="4877.9"/>
        <n v="2419.88"/>
        <n v="3797.11"/>
        <n v="7948.63"/>
        <n v="4974.1"/>
        <n v="4454.03"/>
        <n v="5920.43"/>
        <n v="4846.59"/>
        <n v="11077.45"/>
        <n v="5329.74"/>
        <n v="4225.15"/>
        <n v="2631.33"/>
        <n v="6506.3"/>
        <n v="5063.98"/>
        <n v="9998.45"/>
        <n v="3672.5"/>
        <n v="2503.12"/>
        <n v="1515.56"/>
        <n v="4008.88"/>
        <m/>
      </sharedItems>
    </cacheField>
    <cacheField name="1毛利" numFmtId="177">
      <sharedItems containsString="0" containsBlank="1" containsNumber="1" minValue="-201.5896" maxValue="7927.32512" count="302">
        <n v="3725.358465"/>
        <n v="6606.67203"/>
        <n v="643.32422"/>
        <n v="1185.46092"/>
        <n v="2581.959264"/>
        <n v="763.284776"/>
        <n v="1427.58682"/>
        <n v="921.660935"/>
        <n v="1152.068896"/>
        <n v="1248.988104"/>
        <n v="1570.804412"/>
        <n v="948.122928"/>
        <n v="962.38713"/>
        <n v="3017.398312"/>
        <n v="2361.407468"/>
        <n v="1629.951534"/>
        <n v="668.8416"/>
        <n v="598.503496"/>
        <n v="2636.164032"/>
        <n v="2113.952746"/>
        <n v="1173.044505"/>
        <n v="2739.311586"/>
        <n v="1049.002943"/>
        <n v="1314.180024"/>
        <n v="613.242754"/>
        <n v="1875.941172"/>
        <n v="1025.117848"/>
        <n v="2137.438055"/>
        <n v="1418.214888"/>
        <n v="651.326971"/>
        <n v="1696.261455"/>
        <n v="3271.789717"/>
        <n v="2569.511131"/>
        <n v="1941.747664"/>
        <n v="1529.16258"/>
        <n v="1443.843696"/>
        <n v="1277.790594"/>
        <n v="1437.337356"/>
        <n v="1891.565091"/>
        <n v="336.917135"/>
        <n v="360.691683"/>
        <n v="1211.96019"/>
        <n v="639.594549"/>
        <n v="562.767858"/>
        <n v="1502.548344"/>
        <n v="705.182245"/>
        <n v="1187.635376"/>
        <n v="711.958296"/>
        <n v="677.594272"/>
        <n v="4002.844065"/>
        <n v="1120.314312"/>
        <n v="845.048359"/>
        <n v="1271.05348"/>
        <n v="2152.711884"/>
        <n v="1245.44896"/>
        <n v="1389.94216"/>
        <n v="2917.232132"/>
        <n v="402.956349"/>
        <n v="1376.9728"/>
        <n v="922.651212"/>
        <n v="1173.2335"/>
        <n v="330.883696"/>
        <n v="558.376854"/>
        <n v="537.5811"/>
        <n v="1022.965968"/>
        <n v="969.713966"/>
        <n v="1724.067884"/>
        <n v="1469.52964"/>
        <n v="1456.58922"/>
        <n v="1202.961606"/>
        <n v="1285.782528"/>
        <n v="704.958588"/>
        <n v="634.75062"/>
        <n v="922.782468"/>
        <n v="1007.87814"/>
        <n v="2114.5116"/>
        <n v="1595.25056"/>
        <n v="1264.56302"/>
        <n v="2346.53828"/>
        <n v="1659.261248"/>
        <n v="1819.65366"/>
        <n v="1362.426473"/>
        <n v="2136.69006"/>
        <n v="958.457856"/>
        <n v="1304.75838"/>
        <n v="1076.14199"/>
        <n v="3982.487112"/>
        <n v="1038.63705"/>
        <n v="1941.159"/>
        <n v="1577.942687"/>
        <n v="1639.8253"/>
        <n v="309.404645"/>
        <n v="3081.486512"/>
        <n v="978.634382"/>
        <n v="1373.622272"/>
        <n v="3931.905601"/>
        <n v="1630.571868"/>
        <n v="1397.397365"/>
        <n v="1670.936256"/>
        <n v="1609.470232"/>
        <n v="782.35741"/>
        <n v="3029.830008"/>
        <n v="1800.83652"/>
        <n v="515.43825"/>
        <n v="1201.01166"/>
        <n v="1910.79084"/>
        <n v="1645.113318"/>
        <n v="2319.160096"/>
        <n v="1265.378401"/>
        <n v="991.716528"/>
        <n v="2166.020745"/>
        <n v="1577.941874"/>
        <n v="1888.933792"/>
        <n v="367.060544"/>
        <n v="1301.895519"/>
        <n v="1591.615914"/>
        <n v="1168.084212"/>
        <n v="1241.331065"/>
        <n v="1610.690828"/>
        <n v="574.02807"/>
        <n v="530.63116"/>
        <n v="1648.370824"/>
        <n v="967.255272"/>
        <n v="971.595785"/>
        <n v="448.957865"/>
        <n v="687.69225"/>
        <n v="1714.19273"/>
        <n v="583.823592"/>
        <n v="680.22175"/>
        <n v="3070.427696"/>
        <n v="1627.56447"/>
        <n v="438.299145"/>
        <n v="847.394091"/>
        <n v="841.498432"/>
        <n v="1361.933048"/>
        <n v="1148.06984"/>
        <n v="480.61076"/>
        <n v="1870.26037"/>
        <n v="688.784138"/>
        <n v="2753.710722"/>
        <n v="1261.905975"/>
        <n v="667.916872"/>
        <n v="1137.349728"/>
        <n v="2207.14247"/>
        <n v="1625.09599"/>
        <n v="1421.837406"/>
        <n v="664.29507"/>
        <n v="3808.738556"/>
        <n v="674.253567"/>
        <n v="1417.513635"/>
        <n v="1170.67244"/>
        <n v="2573.358795"/>
        <n v="3464.17582"/>
        <n v="561.510992"/>
        <n v="1460.091555"/>
        <n v="907.85491"/>
        <n v="3754.726812"/>
        <n v="2500.15647"/>
        <n v="584.018061"/>
        <n v="793.541538"/>
        <n v="1477.98563"/>
        <n v="1406.489852"/>
        <n v="477.34254"/>
        <n v="1129.918836"/>
        <n v="1437.25048"/>
        <n v="1355.079704"/>
        <n v="1889.353975"/>
        <n v="257.892318"/>
        <n v="1778.766448"/>
        <n v="1003.995872"/>
        <n v="2171.314656"/>
        <n v="1186.5785"/>
        <n v="954.418284"/>
        <n v="1411.903912"/>
        <n v="2334.005644"/>
        <n v="2871.634606"/>
        <n v="1802.399016"/>
        <n v="480.2201"/>
        <n v="932.3017"/>
        <n v="1945.377222"/>
        <n v="854.380812"/>
        <n v="645.000111"/>
        <n v="1222.869725"/>
        <n v="956.296544"/>
        <n v="1073.054808"/>
        <n v="954.21319"/>
        <n v="985.266076"/>
        <n v="744.0393"/>
        <n v="1650.031935"/>
        <n v="-201.5896"/>
        <n v="1239.43872"/>
        <n v="1049.853476"/>
        <n v="1545.548445"/>
        <n v="142.510269"/>
        <n v="1398.080214"/>
        <n v="403.528942"/>
        <n v="2461.65898"/>
        <n v="4651.164362"/>
        <n v="773.81409"/>
        <n v="2636.71592"/>
        <n v="345.64999"/>
        <n v="2184.372304"/>
        <n v="1508.014158"/>
        <n v="1141.183089"/>
        <n v="4305.087712"/>
        <n v="3258.821478"/>
        <n v="1199.267402"/>
        <n v="1160.857223"/>
        <n v="1997.517053"/>
        <n v="262.42194"/>
        <n v="528.06611"/>
        <n v="1773.59939"/>
        <n v="885.456342"/>
        <n v="1535.443602"/>
        <n v="750.59712"/>
        <n v="640.572838"/>
        <n v="3191.35752"/>
        <n v="3501.00388"/>
        <n v="2507.24928"/>
        <n v="1743.516424"/>
        <n v="863.874765"/>
        <n v="1312.08984"/>
        <n v="950.742356"/>
        <n v="5033.75022"/>
        <n v="1694.69393"/>
        <n v="1212.065448"/>
        <n v="647.984988"/>
        <n v="563.80119"/>
        <n v="1777.588739"/>
        <n v="792.400392"/>
        <n v="1812.214488"/>
        <n v="1465.1379"/>
        <n v="780.051846"/>
        <n v="529.63924"/>
        <n v="1768.9133"/>
        <n v="272.969088"/>
        <n v="2866.5414"/>
        <n v="831.952744"/>
        <n v="1235.193246"/>
        <n v="1944.253206"/>
        <n v="3680.624055"/>
        <n v="1771.660848"/>
        <n v="1450.710144"/>
        <n v="2147.98545"/>
        <n v="1303.475041"/>
        <n v="685.924344"/>
        <n v="2146.58371"/>
        <n v="1469.407938"/>
        <n v="1121.38455"/>
        <n v="3139.342128"/>
        <n v="1564.475416"/>
        <n v="376.410668"/>
        <n v="2184.78227"/>
        <n v="3833.035101"/>
        <n v="1164.227688"/>
        <n v="401.609772"/>
        <n v="1311.848128"/>
        <n v="2746.981485"/>
        <n v="1620.789261"/>
        <n v="1878.792165"/>
        <n v="1778.3568"/>
        <n v="617.735826"/>
        <n v="3381.981"/>
        <n v="2549.714288"/>
        <n v="758.67183"/>
        <n v="2498.274906"/>
        <n v="1176.193194"/>
        <n v="875.539056"/>
        <n v="2182.14937"/>
        <n v="1049.516032"/>
        <n v="1382.767486"/>
        <n v="694.2705"/>
        <n v="1280.190392"/>
        <n v="2094.230221"/>
        <n v="945.461869"/>
        <n v="571.392588"/>
        <n v="1219.140065"/>
        <n v="7927.32512"/>
        <n v="982.767552"/>
        <n v="1125.474272"/>
        <n v="1268.297937"/>
        <n v="1510.28343"/>
        <n v="1387.76255"/>
        <n v="1074.910696"/>
        <n v="913.204955"/>
        <n v="1917.209556"/>
        <n v="1268.3955"/>
        <n v="1084.110902"/>
        <n v="1935.388567"/>
        <n v="1375.462242"/>
        <n v="3168.1507"/>
        <n v="1334.033922"/>
        <n v="1381.201535"/>
        <n v="818.080497"/>
        <n v="2551.77086"/>
        <n v="1242.194294"/>
        <n v="1965.69527"/>
        <n v="1081.184"/>
        <n v="722.15012"/>
        <n v="474.521836"/>
        <n v="785.74048"/>
        <m/>
      </sharedItems>
    </cacheField>
    <cacheField name="1毛利率" numFmtId="0">
      <sharedItems containsBlank="1" count="287">
        <s v="30.83%"/>
        <s v="26.7%"/>
        <s v="19.94%"/>
        <s v="31.92%"/>
        <s v="30.64%"/>
        <s v="22.18%"/>
        <s v="36.2%"/>
        <s v="26.65%"/>
        <s v="29.59%"/>
        <s v="33.02%"/>
        <s v="28.06%"/>
        <s v="34.04%"/>
        <s v="32.91%"/>
        <s v="31.12%"/>
        <s v="32.62%"/>
        <s v="35.19%"/>
        <s v="22.2%"/>
        <s v="34.57%"/>
        <s v="30.74%"/>
        <s v="34.78%"/>
        <s v="38.77%"/>
        <s v="29.46%"/>
        <s v="30.67%"/>
        <s v="29.36%"/>
        <s v="28.97%"/>
        <s v="33.73%"/>
        <s v="27.64%"/>
        <s v="27.35%"/>
        <s v="25.36%"/>
        <s v="28.37%"/>
        <s v="29.05%"/>
        <s v="37.21%"/>
        <s v="23.72%"/>
        <s v="28.9%"/>
        <s v="30.48%"/>
        <s v="25.89%"/>
        <s v="32.36%"/>
        <s v="32.51%"/>
        <s v="21.95%"/>
        <s v="33.99%"/>
        <s v="32.55%"/>
        <s v="18.81%"/>
        <s v="22.53%"/>
        <s v="37.29%"/>
        <s v="29.03%"/>
        <s v="32.42%"/>
        <s v="26.47%"/>
        <s v="35.57%"/>
        <s v="25.85%"/>
        <s v="33.93%"/>
        <s v="23.69%"/>
        <s v="17.24%"/>
        <s v="28.76%"/>
        <s v="31.04%"/>
        <s v="23.2%"/>
        <s v="22.58%"/>
        <s v="22.83%"/>
        <s v="38.08%"/>
        <s v="20.76%"/>
        <s v="39.4%"/>
        <s v="9.68%"/>
        <s v="35.77%"/>
        <s v="28.1%"/>
        <s v="29.94%"/>
        <s v="30.62%"/>
        <s v="24.67%"/>
        <s v="38.93%"/>
        <s v="28.2%"/>
        <s v="29.69%"/>
        <s v="32.16%"/>
        <s v="36.36%"/>
        <s v="33.74%"/>
        <s v="25.77%"/>
        <s v="32.31%"/>
        <s v="31.48%"/>
        <s v="23.68%"/>
        <s v="27.53%"/>
        <s v="29.2%"/>
        <s v="31.27%"/>
        <s v="24.2%"/>
        <s v="33.47%"/>
        <s v="41.19%"/>
        <s v="30.84%"/>
        <s v="34.41%"/>
        <s v="22.9%"/>
        <s v="33.72%"/>
        <s v="28.38%"/>
        <s v="29.91%"/>
        <s v="29.63%"/>
        <s v="29.45%"/>
        <s v="34.84%"/>
        <s v="36.31%"/>
        <s v="28.36%"/>
        <s v="31.33%"/>
        <s v="32.68%"/>
        <s v="37.57%"/>
        <s v="29.92%"/>
        <s v="41.53%"/>
        <s v="25.31%"/>
        <s v="34.48%"/>
        <s v="28.56%"/>
        <s v="39.75%"/>
        <s v="31.54%"/>
        <s v="31.15%"/>
        <s v="33.87%"/>
        <s v="30.04%"/>
        <s v="34.79%"/>
        <s v="29.28%"/>
        <s v="33.81%"/>
        <s v="33.94%"/>
        <s v="30.02%"/>
        <s v="31.51%"/>
        <s v="31.29%"/>
        <s v="24.87%"/>
        <s v="25.15%"/>
        <s v="35.81%"/>
        <s v="29.02%"/>
        <s v="29.52%"/>
        <s v="26.45%"/>
        <s v="28.67%"/>
        <s v="26.25%"/>
        <s v="33.1%"/>
        <s v="23.76%"/>
        <s v="32.5%"/>
        <s v="26.42%"/>
        <s v="19.65%"/>
        <s v="24.79%"/>
        <s v="26.24%"/>
        <s v="21.49%"/>
        <s v="31.28%"/>
        <s v="20.72%"/>
        <s v="35.86%"/>
        <s v="33.46%"/>
        <s v="35.21%"/>
        <s v="24.75%"/>
        <s v="25.64%"/>
        <s v="25.28%"/>
        <s v="35.29%"/>
        <s v="30.1%"/>
        <s v="27.66%"/>
        <s v="22.7%"/>
        <s v="22.95%"/>
        <s v="35.45%"/>
        <s v="30.05%"/>
        <s v="27.98%"/>
        <s v="28.42%"/>
        <s v="25.35%"/>
        <s v="34.61%"/>
        <s v="32.92%"/>
        <s v="30.18%"/>
        <s v="22.29%"/>
        <s v="24.69%"/>
        <s v="16.81%"/>
        <s v="32.57%"/>
        <s v="26.14%"/>
        <s v="30.92%"/>
        <s v="36.88%"/>
        <s v="36.44%"/>
        <s v="23.23%"/>
        <s v="13.54%"/>
        <s v="27.92%"/>
        <s v="28.88%"/>
        <s v="30.12%"/>
        <s v="29.5%"/>
        <s v="31.96%"/>
        <s v="38.84%"/>
        <s v="17.66%"/>
        <s v="27.77%"/>
        <s v="31.17%"/>
        <s v="35.95%"/>
        <s v="19.58%"/>
        <s v="31.34%"/>
        <s v="34.14%"/>
        <s v="32.13%"/>
        <s v="28.91%"/>
        <s v="14.91%"/>
        <s v="34.09%"/>
        <s v="20.69%"/>
        <s v="25.1%"/>
        <s v="25.17%"/>
        <s v="-8%"/>
        <s v="24.96%"/>
        <s v="13.63%"/>
        <s v="27.93%"/>
        <s v="9.01%"/>
        <s v="40.14%"/>
        <s v="23.42%"/>
        <s v="25.63%"/>
        <s v="32.02%"/>
        <s v="29.82%"/>
        <s v="23.84%"/>
        <s v="28.63%"/>
        <s v="32.84%"/>
        <s v="36.58%"/>
        <s v="27.99%"/>
        <s v="26.44%"/>
        <s v="40.22%"/>
        <s v="29.78%"/>
        <s v="35.87%"/>
        <s v="37.63%"/>
        <s v="8.92%"/>
        <s v="19.69%"/>
        <s v="39.11%"/>
        <s v="28.17%"/>
        <s v="17.18%"/>
        <s v="16.38%"/>
        <s v="33.29%"/>
        <s v="31.2%"/>
        <s v="36.56%"/>
        <s v="25.58%"/>
        <s v="30.16%"/>
        <s v="32.4%"/>
        <s v="33.08%"/>
        <s v="29.17%"/>
        <s v="25.54%"/>
        <s v="38.17%"/>
        <s v="35.73%"/>
        <s v="16.05%"/>
        <s v="25.98%"/>
        <s v="27.62%"/>
        <s v="22.65%"/>
        <s v="20.18%"/>
        <s v="33.34%"/>
        <s v="33.25%"/>
        <s v="26.88%"/>
        <s v="25.46%"/>
        <s v="29.54%"/>
        <s v="23.49%"/>
        <s v="25.05%"/>
        <s v="25.12%"/>
        <s v="37.44%"/>
        <s v="29.25%"/>
        <s v="29.81%"/>
        <s v="35.28%"/>
        <s v="20.33%"/>
        <s v="28.87%"/>
        <s v="29.9%"/>
        <s v="23.46%"/>
        <s v="32.27%"/>
        <s v="26.86%"/>
        <s v="36.37%"/>
        <s v="25.83%"/>
        <s v="28.08%"/>
        <s v="27.81%"/>
        <s v="35.18%"/>
        <s v="29.43%"/>
        <s v="33.41%"/>
        <s v="26.55%"/>
        <s v="32.96%"/>
        <s v="37.89%"/>
        <s v="30%"/>
        <s v="33.56%"/>
        <s v="33.9%"/>
        <s v="19.29%"/>
        <s v="28.82%"/>
        <s v="29.96%"/>
        <s v="20.48%"/>
        <s v="29.27%"/>
        <s v="33%"/>
        <s v="29.56%"/>
        <s v="29.41%"/>
        <s v="24.23%"/>
        <s v="19.56%"/>
        <s v="27.43%"/>
        <s v="24.83%"/>
        <s v="25.84%"/>
        <s v="23.92%"/>
        <s v="29.07%"/>
        <s v="21.15%"/>
        <s v="28.45%"/>
        <s v="44.42%"/>
        <s v="24.05%"/>
        <s v="24.12%"/>
        <s v="25.5%"/>
        <s v="24.34%"/>
        <s v="32.69%"/>
        <s v="28.6%"/>
        <s v="25.03%"/>
        <s v="31.09%"/>
        <s v="39.22%"/>
        <s v="24.53%"/>
        <s v="19.66%"/>
        <s v="29.44%"/>
        <s v="28.85%"/>
        <s v="31.31%"/>
        <s v="19.6%"/>
        <m/>
      </sharedItems>
    </cacheField>
    <cacheField name="2客流" numFmtId="176">
      <sharedItems containsString="0" containsBlank="1" containsNumber="1" minValue="0" maxValue="160.266666666667" count="83">
        <n v="142.466666666667"/>
        <n v="62.2333333333333"/>
        <n v="65.6333333333333"/>
        <n v="94.1666666666667"/>
        <n v="64.7333333333333"/>
        <n v="90.5666666666667"/>
        <n v="67.3666666666667"/>
        <n v="55.0666666666667"/>
        <n v="52"/>
        <n v="103.766666666667"/>
        <n v="80.8666666666667"/>
        <n v="35"/>
        <n v="33.9333333333333"/>
        <n v="94"/>
        <n v="80.8"/>
        <n v="103.8"/>
        <n v="61.4666666666667"/>
        <n v="43.3"/>
        <n v="93"/>
        <n v="102.2"/>
        <n v="54.3666666666667"/>
        <n v="53.6333333333333"/>
        <n v="108.133333333333"/>
        <n v="98.1333333333333"/>
        <n v="65.4"/>
        <n v="82.8"/>
        <n v="121"/>
        <n v="110.366666666667"/>
        <n v="37.9333333333333"/>
        <n v="36.1666666666667"/>
        <n v="77"/>
        <n v="54.3333333333333"/>
        <n v="49.2333333333333"/>
        <n v="28.9333333333333"/>
        <n v="70.7666666666667"/>
        <n v="71.5"/>
        <n v="139.533333333333"/>
        <n v="43.5666666666667"/>
        <n v="72.1666666666667"/>
        <n v="35.2"/>
        <n v="89"/>
        <n v="109.133333333333"/>
        <n v="68.2666666666667"/>
        <n v="74.4333333333333"/>
        <n v="69"/>
        <n v="57"/>
        <n v="129.466666666667"/>
        <n v="64.3333333333333"/>
        <n v="58"/>
        <n v="64.7"/>
        <n v="54"/>
        <n v="139.033333333333"/>
        <n v="50.5"/>
        <n v="40.8333333333333"/>
        <n v="160.266666666667"/>
        <n v="56.5"/>
        <n v="69.2333333333333"/>
        <n v="101.266666666667"/>
        <n v="50.5333333333333"/>
        <n v="108.833333333333"/>
        <n v="29.7666666666667"/>
        <n v="54.5666666666667"/>
        <n v="93.9666666666667"/>
        <n v="55.0333333333333"/>
        <n v="64.2666666666667"/>
        <n v="46.1"/>
        <n v="53.8666666666667"/>
        <n v="62.5666666666667"/>
        <n v="48.1333333333333"/>
        <n v="43.4333333333333"/>
        <n v="78.9"/>
        <n v="30.9666666666667"/>
        <n v="111.8"/>
        <n v="94.3"/>
        <n v="111.766666666667"/>
        <n v="49.0666666666667"/>
        <n v="63.9"/>
        <n v="73.6666666666667"/>
        <n v="62"/>
        <m/>
        <n v="48"/>
        <n v="38"/>
        <n v="27"/>
      </sharedItems>
    </cacheField>
    <cacheField name="2销售" numFmtId="0">
      <sharedItems containsString="0" containsBlank="1" containsNumber="1" minValue="0" maxValue="16362.246" count="82">
        <n v="16362.246"/>
        <n v="3460.60866666667"/>
        <n v="4660.38433333333"/>
        <n v="6878.356"/>
        <n v="3796.64633333333"/>
        <n v="5809.32133333333"/>
        <n v="4476.75633333333"/>
        <n v="3546.332"/>
        <n v="2241"/>
        <n v="10056.069"/>
        <n v="4377.93666666667"/>
        <n v="2125.79833333333"/>
        <n v="2370.69133333333"/>
        <n v="7235.2"/>
        <n v="4357.026"/>
        <n v="7531.57433333333"/>
        <n v="3952.982"/>
        <n v="2333.86466666667"/>
        <n v="5061.64"/>
        <n v="7242.645"/>
        <n v="4796.709"/>
        <n v="3909.183"/>
        <n v="7187.08266666667"/>
        <n v="7303.93266666667"/>
        <n v="7343.13466666667"/>
        <n v="4838.90233333333"/>
        <n v="6661.552"/>
        <n v="6713.41133333333"/>
        <n v="1405.893"/>
        <n v="1819.13433333333"/>
        <n v="4504.15266666667"/>
        <n v="3100.265"/>
        <n v="2798.08833333333"/>
        <n v="2115.93066666667"/>
        <n v="2741.739"/>
        <n v="4705.64033333333"/>
        <n v="8716.48833333333"/>
        <n v="4667.41433333333"/>
        <n v="1161.47733333333"/>
        <n v="6188"/>
        <n v="7413.67133333333"/>
        <n v="4893.939"/>
        <n v="6717.25033333333"/>
        <n v="5740.73"/>
        <n v="9059.471"/>
        <n v="5411.977"/>
        <n v="4293.94"/>
        <n v="3800.16333333333"/>
        <n v="4575.80533333333"/>
        <n v="13236.5063333333"/>
        <n v="3993.641"/>
        <n v="2522.052"/>
        <n v="10830.659"/>
        <n v="4289.34433333333"/>
        <n v="5129.97966666667"/>
        <n v="4549.799"/>
        <n v="4060.34833333333"/>
        <n v="6267.735"/>
        <n v="1360.291"/>
        <n v="4687.03866666667"/>
        <n v="6057.2"/>
        <n v="4327.53366666667"/>
        <n v="5019.55866666667"/>
        <n v="2965.97766666667"/>
        <n v="7138.723"/>
        <n v="3458.86366666667"/>
        <n v="4076.19966666667"/>
        <n v="2037.914"/>
        <n v="3528.53233333333"/>
        <n v="5377.60233333333"/>
        <n v="1722.06233333333"/>
        <n v="7469.68333333333"/>
        <n v="10642.2376666667"/>
        <n v="5936.23566666667"/>
        <n v="2600.136"/>
        <n v="8984.565"/>
        <n v="6240.908"/>
        <n v="4377.60233333333"/>
        <m/>
        <n v="4287.04"/>
        <n v="1953.4"/>
        <n v="1047.8"/>
      </sharedItems>
    </cacheField>
    <cacheField name="2毛利" numFmtId="177">
      <sharedItems containsString="0" containsBlank="1" containsNumber="1" minValue="0" maxValue="5000.3023776" count="83">
        <n v="5000.3023776"/>
        <n v="1056.8698868"/>
        <n v="1394.38699253333"/>
        <n v="2225.8360016"/>
        <n v="1060.4033209"/>
        <n v="1783.46164933333"/>
        <n v="1273.1895012"/>
        <n v="1031.982612"/>
        <n v="641.8224"/>
        <n v="2673.9087471"/>
        <n v="1536.65577"/>
        <n v="410.916817833333"/>
        <n v="787.069522666666"/>
        <n v="2237.84736"/>
        <n v="1490.5385946"/>
        <n v="2329.5159413"/>
        <n v="1232.9350858"/>
        <n v="786.979165600001"/>
        <n v="1784.734264"/>
        <n v="2222.7677505"/>
        <n v="1448.1264471"/>
        <n v="1171.5821451"/>
        <n v="1980.75998293333"/>
        <n v="2094.03749553333"/>
        <n v="1325.43580733333"/>
        <n v="1412.95948133333"/>
        <n v="2270.9230768"/>
        <n v="2276.51778313333"/>
        <n v="379.1693421"/>
        <n v="521.181986499999"/>
        <n v="1266.1173146"/>
        <n v="708.100526"/>
        <n v="876.081457166666"/>
        <n v="586.747573866668"/>
        <n v="785.2340496"/>
        <n v="1485.1000892"/>
        <n v="2158.20251133333"/>
        <n v="1206.9933466"/>
        <n v="330.904892266666"/>
        <n v="1609.4988"/>
        <n v="1928.2959138"/>
        <n v="1848.9301542"/>
        <n v="1831.12244086667"/>
        <n v="1564.922998"/>
        <n v="2912.6199265"/>
        <n v="1612.769146"/>
        <n v="1622.250532"/>
        <n v="1237.33318133333"/>
        <n v="1316.00161386667"/>
        <n v="4120.52442156666"/>
        <n v="1113.0277467"/>
        <n v="727.8642072"/>
        <n v="3655.3474125"/>
        <n v="1379.4531376"/>
        <n v="1541.04589186667"/>
        <n v="1497.7938308"/>
        <n v="1055.28453183333"/>
        <n v="1934.223021"/>
        <n v="429.4438687"/>
        <n v="1495.16533466667"/>
        <n v="1871.6748"/>
        <n v="1318.16675486667"/>
        <n v="1370.84147186667"/>
        <n v="855.684556833334"/>
        <n v="2205.865407"/>
        <n v="1024.51541806667"/>
        <n v="1147.45020616667"/>
        <n v="607.5021634"/>
        <n v="1045.8569836"/>
        <n v="1699.32233733333"/>
        <n v="415.878053499999"/>
        <n v="2569.57106666667"/>
        <n v="2508.37541803334"/>
        <n v="2093.11669606667"/>
        <n v="835.943724"/>
        <n v="1863.398781"/>
        <n v="1954.6523856"/>
        <n v="1383.32233733333"/>
        <n v="0"/>
        <n v="1367.56576"/>
        <n v="641.49656"/>
        <n v="373.43592"/>
        <m/>
      </sharedItems>
    </cacheField>
    <cacheField name="2毛利率" numFmtId="0">
      <sharedItems containsBlank="1" containsNumber="1" containsMixedTypes="1" count="73">
        <s v="30.56%"/>
        <s v="30.54%"/>
        <s v="29.92%"/>
        <s v="32.36%"/>
        <n v="0.2793"/>
        <s v="30.7%"/>
        <s v="28.44%"/>
        <s v="27.93%"/>
        <s v="29.1%"/>
        <s v="28.64%"/>
        <s v="26.59%"/>
        <s v="35.1%"/>
        <s v="19.33%"/>
        <s v="33.2%"/>
        <s v="30.93%"/>
        <s v="34.21%"/>
        <s v="31.19%"/>
        <s v="33.72%"/>
        <s v="35.26%"/>
        <s v="30.69%"/>
        <s v="30.19%"/>
        <s v="29.97%"/>
        <s v="27.56%"/>
        <s v="28.67%"/>
        <s v="18.05%"/>
        <s v="29.2%"/>
        <s v="34.09%"/>
        <s v="33.91%"/>
        <s v="26.97%"/>
        <s v="28.65%"/>
        <s v="28.11%"/>
        <s v="22.84%"/>
        <s v="31.31%"/>
        <s v="27.73%"/>
        <s v="31.56%"/>
        <s v="24.76%"/>
        <s v="25.86%"/>
        <s v="28.49%"/>
        <s v="26.01%"/>
        <s v="37.78%"/>
        <s v="27.26%"/>
        <s v="32.15%"/>
        <s v="29.8%"/>
        <s v="32.56%"/>
        <s v="28.76%"/>
        <s v="31.13%"/>
        <s v="27.87%"/>
        <s v="28.86%"/>
        <s v="33.75%"/>
        <s v="32.16%"/>
        <s v="30.04%"/>
        <s v="32.92%"/>
        <s v="25.99%"/>
        <s v="30.86%"/>
        <s v="31.57%"/>
        <s v="31.9%"/>
        <s v="30.9%"/>
        <s v="30.46%"/>
        <s v="27.31%"/>
        <s v="28.85%"/>
        <s v="29.62%"/>
        <s v="28.15%"/>
        <s v="29.81%"/>
        <s v="29.64%"/>
        <s v="31.6%"/>
        <s v="24.15%"/>
        <s v="34.4%"/>
        <s v="23.57%"/>
        <s v="20.74%"/>
        <s v="31.32%"/>
        <m/>
        <n v="0.3284"/>
        <n v="0.3564"/>
      </sharedItems>
    </cacheField>
    <cacheField name="客流增幅" numFmtId="10">
      <sharedItems containsBlank="1" containsNumber="1" containsMixedTypes="1" count="295">
        <n v="-0.04539073467478"/>
        <n v="0.165184838558724"/>
        <n v="0.0283877878950193"/>
        <n v="-0.00964956830878564"/>
        <n v="-0.0230088495575225"/>
        <n v="-0.0267765190525228"/>
        <n v="-0.072506440927494"/>
        <n v="-0.153884215734785"/>
        <n v="0.0504634397528326"/>
        <n v="0.180387409200968"/>
        <n v="0.561743341404357"/>
        <n v="-0.0553580497714571"/>
        <n v="0.211538461538462"/>
        <n v="-0.132669450690655"/>
        <n v="0.0022486347574654"/>
        <n v="-0.10964550700742"/>
        <n v="0.371428571428571"/>
        <n v="0.0903732809430266"/>
        <n v="0.202127659574468"/>
        <n v="0.163366336633663"/>
        <n v="-0.0796635329045032"/>
        <n v="0.15606936416185"/>
        <n v="-0.00759219088937142"/>
        <n v="0.203904555314533"/>
        <n v="0.0854503464203234"/>
        <n v="0.290322580645161"/>
        <n v="0.171366594360086"/>
        <n v="-0.0117416829745597"/>
        <n v="-0.0803188228080938"/>
        <n v="-0.32877563704164"/>
        <n v="-0.0802348336594912"/>
        <n v="-0.0289765721331659"/>
        <n v="0.120923913043479"/>
        <n v="0.345565749235474"/>
        <n v="-0.250924784217014"/>
        <n v="0.0024154589371981"/>
        <n v="-0.118357487922705"/>
        <n v="-0.0413223140495868"/>
        <n v="-0.139232860163095"/>
        <n v="0.792618629173991"/>
        <n v="0.0506912442396304"/>
        <n v="-0.467532467532468"/>
        <n v="0.269938650306749"/>
        <n v="0.205141938939476"/>
        <n v="0.34055517941774"/>
        <n v="0.0368663594470057"/>
        <n v="0.159420289855073"/>
        <n v="-0.138012246820537"/>
        <n v="0.0605249062667387"/>
        <n v="-0.0875058493214809"/>
        <n v="-0.118881118881119"/>
        <n v="0.441356570890249"/>
        <n v="-0.26605504587156"/>
        <n v="-0.0362993896562833"/>
        <n v="-0.182922340817078"/>
        <n v="0.223241590214067"/>
        <n v="0.132345914954613"/>
        <n v="-0.0589135424636579"/>
        <n v="-0.159109645507008"/>
        <n v="0.080831408775981"/>
        <n v="-0.430693069306931"/>
        <n v="1.13465952563122"/>
        <n v="0.0511363636363636"/>
        <n v="-0.0762124711316397"/>
        <n v="0.252711496746203"/>
        <n v="-0.301042305334151"/>
        <n v="0.314606741573034"/>
        <n v="-0.225543478260869"/>
        <n v="-0.0653634697617565"/>
        <n v="-0.0499752597723904"/>
        <n v="-0.12109375"/>
        <n v="0.244239631336404"/>
        <n v="-0.16723087339201"/>
        <n v="-0.198416625432954"/>
        <n v="-0.247648902821316"/>
        <n v="0.188405797101449"/>
        <n v="0.175438596491228"/>
        <n v="-0.0300230946882222"/>
        <n v="-0.0190525231719902"/>
        <n v="-0.181818181818182"/>
        <n v="-0.140495867768595"/>
        <n v="-0.036269430051813"/>
        <n v="0.258620689655172"/>
        <n v="0.097372488408037"/>
        <n v="-0.0262751159196291"/>
        <n v="-0.296296296296296"/>
        <n v="0.208343322944141"/>
        <n v="0.0819165378670788"/>
        <n v="0.134715025906736"/>
        <n v="0.247524752475248"/>
        <n v="0.333333333333333"/>
        <n v="-0.142857142857142"/>
        <n v="0.229201331114806"/>
        <n v="-0.132743362831858"/>
        <n v="0.0544053923928748"/>
        <n v="0.104409317803658"/>
        <n v="0.0862409479920964"/>
        <n v="0.0254816656308273"/>
        <n v="0.150990099009901"/>
        <n v="0.127968337730871"/>
        <n v="-0.0891089108910891"/>
        <n v="0.2"/>
        <n v="-0.00765696784073205"/>
        <n v="-0.260918253079508"/>
        <n v="0.0442477876106195"/>
        <n v="-0.218989280245021"/>
        <n v="-0.257022047719724"/>
        <n v="0.0872848082150375"/>
        <n v="-0.0900337024554643"/>
        <n v="-0.228232189973614"/>
        <n v="0.136224801466096"/>
        <n v="-0.0287110568112406"/>
        <n v="0.245122383824051"/>
        <n v="-0.160134378499441"/>
        <n v="0.308298001211388"/>
        <n v="0.369294605809128"/>
        <n v="0.0779220779220779"/>
        <n v="0.258134490238612"/>
        <n v="-0.063497694217808"/>
        <n v="0.178781925343813"/>
        <n v="-0.257425742574258"/>
        <n v="-0.00770712909441231"/>
        <n v="0.10774818401937"/>
        <n v="0.24667021843367"/>
        <n v="-0.481566820276497"/>
        <n v="0.417050691244241"/>
        <n v="0.0404624277456648"/>
        <n v="-0.0814884597268021"/>
        <n v="0.0595567867036019"/>
        <n v="-0.170133111480867"/>
        <n v="-0.26614481409002"/>
        <n v="0.400153022188216"/>
        <n v="1.1398891966759"/>
        <n v="0.0360706062931704"/>
        <n v="0.248458692971644"/>
        <n v="0.12962962962963"/>
        <n v="0.0122699386503074"/>
        <n v="-0.175320708613315"/>
        <n v="0.505681818181818"/>
        <n v="0.402281928597718"/>
        <n v="-0.0367553865652726"/>
        <n v="-0.180405087140839"/>
        <n v="-0.0648193963384468"/>
        <n v="-0.0625000000000004"/>
        <n v="0.034965034965035"/>
        <n v="-0.338437978560488"/>
        <n v="-0.156414762741651"/>
        <n v="-0.115582592419282"/>
        <n v="0.22712594187298"/>
        <n v="-0.0900195694716243"/>
        <n v="-0.0490988191423238"/>
        <n v="-0.0324892498805519"/>
        <n v="0.108255701895274"/>
        <n v="-0.0864440078585453"/>
        <n v="-0.154670750382846"/>
        <n v="-0.268664296597257"/>
        <n v="0.119979402677649"/>
        <n v="-0.0250447227191413"/>
        <n v="0.391966759002771"/>
        <n v="-0.25544794188862"/>
        <n v="0.00917431192660542"/>
        <n v="0.141961486789074"/>
        <n v="-0.263803680981595"/>
        <n v="0.143151390319259"/>
        <n v="-0.00263331138907511"/>
        <n v="-0.196207749381699"/>
        <n v="0.220715166461163"/>
        <n v="0.371191135734073"/>
        <n v="-0.115702479338843"/>
        <n v="-0.123679303915475"/>
        <n v="-0.0562003665241266"/>
        <n v="-0.129533678756476"/>
        <n v="-0.402597402597403"/>
        <n v="-0.0618828176431895"/>
        <n v="0.177094379639449"/>
        <n v="0.230116648992577"/>
        <n v="-0.275143461189975"/>
        <n v="-0.032258064516128"/>
        <n v="0.0386473429951691"/>
        <n v="0.118401431553829"/>
        <n v="0.493877551020409"/>
        <n v="-0.0828804347826093"/>
        <n v="0.044456347080879"/>
        <n v="0.429455445544554"/>
        <n v="-0.217527386541471"/>
        <n v="-0.144796380090498"/>
        <n v="0.135892116182572"/>
        <n v="0.204986149584488"/>
        <n v="-0.0973451327433632"/>
        <n v="0.721499617444528"/>
        <n v="0.181450128818549"/>
        <n v="-0.154929577464789"/>
        <n v="-0.273167777104785"/>
        <n v="-0.363265306122448"/>
        <n v="-0.220939818631493"/>
        <n v="-0.0958019375672776"/>
        <n v="0.039236479321315"/>
        <n v="-0.0578202995008339"/>
        <n v="0.100543478260869"/>
        <n v="-0.266304347826087"/>
        <n v="-0.0442477876106198"/>
        <n v="-0.150823827629911"/>
        <n v="0.0801630434782602"/>
        <n v="0.4672740350036"/>
        <n v="-0.309518101174777"/>
        <n v="0.0195227765726681"/>
        <n v="-0.0717821782178218"/>
        <n v="0.502946954813361"/>
        <n v="-0.194167306216423"/>
        <n v="-0.0621039290240812"/>
        <n v="0.247113163972286"/>
        <n v="-0.0253225035833708"/>
        <n v="0.529351184346036"/>
        <n v="-0.122401847575058"/>
        <n v="-0.0453410981697191"/>
        <n v="-0.0499485066941323"/>
        <n v="0.0813594232749714"/>
        <n v="0.361128142244021"/>
        <n v="-0.105034182722187"/>
        <n v="0.306930693069307"/>
        <n v="-0.16063199473338"/>
        <n v="0.281721811757143"/>
        <n v="-0.0442477876106195"/>
        <n v="-0.0246045694200343"/>
        <n v="1.21441124780317"/>
        <n v="0.638330757341576"/>
        <n v="-0.0322580645161299"/>
        <n v="0.213979153893316"/>
        <n v="-0.248826291079812"/>
        <n v="-0.240816326530612"/>
        <n v="0.310190369540872"/>
        <n v="0.0110736639383731"/>
        <n v="-0.38643702906351"/>
        <n v="0.0831858407079642"/>
        <n v="0.2186865267434"/>
        <n v="-0.010384850335981"/>
        <n v="-0.0826564739608195"/>
        <n v="0.204301075268817"/>
        <n v="0.104771784232365"/>
        <n v="-0.109630526953361"/>
        <n v="0.26358695652174"/>
        <n v="0.0539067231980624"/>
        <n v="-0.204322200392927"/>
        <e v="#DIV/0!"/>
        <n v="0.424802110817943"/>
        <n v="0.134789557805007"/>
        <n v="0.383182035355952"/>
        <n v="0.00761307657859435"/>
        <n v="-0.0326914464845494"/>
        <n v="0.343975283213179"/>
        <n v="0.0880829015544047"/>
        <n v="-0.142857142857144"/>
        <n v="0.035548686244204"/>
        <n v="0.297345660602442"/>
        <n v="-0.0332031250000004"/>
        <n v="0.0045248868778276"/>
        <n v="0.208333333333333"/>
        <n v="0.159929701230229"/>
        <n v="0.014145288899547"/>
        <n v="0.159985810571124"/>
        <n v="-0.0717821782178224"/>
        <n v="0.392801251956182"/>
        <n v="0.0925925925925926"/>
        <n v="0.11712931618145"/>
        <n v="-0.0966010733452594"/>
        <n v="0.969860064585574"/>
        <n v="0.128712871287129"/>
        <n v="0.171366594360087"/>
        <n v="0.599030890369474"/>
        <n v="-0.0672451193058569"/>
        <n v="-0.102072141212586"/>
        <n v="0.0388918486947251"/>
        <n v="0.42489471221338"/>
        <n v="0.128165771297008"/>
        <n v="-0.0238611713665948"/>
        <n v="0.192660550458716"/>
        <n v="0.150442477876106"/>
        <n v="0.0210396039603954"/>
        <n v="0.356139279169211"/>
        <n v="-0.0467019740009626"/>
        <n v="0.0892116182572609"/>
        <n v="0.0554561717352415"/>
        <n v="0.214704315396909"/>
        <n v="0.135957066189624"/>
        <n v="0.20712401055409"/>
        <n v="0.534363345764517"/>
        <n v="-0.207719654647029"/>
        <n v="-0.0209294075913448"/>
        <n v="0.112239715591672"/>
        <n v="0.289592760180995"/>
        <n v="0.0531177829099302"/>
        <n v="0.131578947368421"/>
        <n v="0.00783874580067072"/>
        <n v="1.85185185185185"/>
        <m/>
      </sharedItems>
    </cacheField>
    <cacheField name="销售增幅" numFmtId="10">
      <sharedItems containsBlank="1" containsNumber="1" containsMixedTypes="1" count="302">
        <n v="-0.261498085287313"/>
        <n v="0.512267325647103"/>
        <n v="-0.0677073570680157"/>
        <n v="-0.203102204803852"/>
        <n v="0.225112512350335"/>
        <n v="-0.0935895266866653"/>
        <n v="-0.321158225940792"/>
        <n v="-0.227478615655427"/>
        <n v="0.0254945175738001"/>
        <n v="0.0666006453992464"/>
        <n v="0.578538050019006"/>
        <n v="-0.40234113738688"/>
        <n v="0.304908522980812"/>
        <n v="-0.0358051441373363"/>
        <n v="-0.280122282374952"/>
        <n v="0.0580006867771034"/>
        <n v="0.417255791745692"/>
        <n v="-0.269715135134982"/>
        <n v="0.185272003538258"/>
        <n v="0.395004298803817"/>
        <n v="-0.324142353366116"/>
        <n v="0.23459048380456"/>
        <n v="-0.134757001170256"/>
        <n v="0.132332502399454"/>
        <n v="-0.0929979658917682"/>
        <n v="0.09878221287962"/>
        <n v="-0.0617665347325133"/>
        <n v="0.0790436366824551"/>
        <n v="0.165868098314907"/>
        <n v="-0.41270848665821"/>
        <n v="-0.1937876286909"/>
        <n v="0.223412949009259"/>
        <n v="0.147043706773857"/>
        <n v="0.114799111224252"/>
        <n v="-0.263787513598471"/>
        <n v="-0.0210548439119139"/>
        <n v="0.019954456613336"/>
        <n v="-0.333231955556303"/>
        <n v="-0.133315432184154"/>
        <n v="0.0917829450747675"/>
        <n v="-0.416662101002985"/>
        <n v="-0.173345071636856"/>
        <n v="0.096773985449631"/>
        <n v="-0.278202119742713"/>
        <n v="0.440040313237671"/>
        <n v="0.148029109964534"/>
        <n v="-0.242952275609061"/>
        <n v="-0.0189875841573542"/>
        <n v="-0.449530361999903"/>
        <n v="-0.0536207559768995"/>
        <n v="-0.298322913332163"/>
        <n v="0.301039230940655"/>
        <n v="0.00402625509069564"/>
        <n v="-0.255664415190469"/>
        <n v="-0.309316911602525"/>
        <n v="-0.184118190396799"/>
        <n v="0.482195524841522"/>
        <n v="-0.16970957577506"/>
        <n v="-0.174040130015586"/>
        <n v="-0.0477875580362369"/>
        <n v="-0.316563637673955"/>
        <n v="0.607970025378703"/>
        <n v="0.34399523365645"/>
        <n v="-0.18028666043761"/>
        <n v="-0.135660116843436"/>
        <n v="-0.339770246642021"/>
        <n v="0.129366515837104"/>
        <n v="-0.483182530251511"/>
        <n v="-0.303285812418444"/>
        <n v="-0.0949384558120163"/>
        <n v="-0.183054794920819"/>
        <n v="0.0657981461145549"/>
        <n v="-0.327648102603384"/>
        <n v="-0.200126222341488"/>
        <n v="-0.535613555367968"/>
        <n v="0.17006025366112"/>
        <n v="0.495664223341156"/>
        <n v="-0.0158576736598553"/>
        <n v="-0.11296255598147"/>
        <n v="-0.203452889056484"/>
        <n v="0.128750477366235"/>
        <n v="-0.247855266199394"/>
        <n v="0.208074635416424"/>
        <n v="-0.182182520225007"/>
        <n v="-0.00220078259793998"/>
        <n v="0.026990804387367"/>
        <n v="-0.10773585547586"/>
        <n v="-0.0369492890217868"/>
        <n v="0.199192088214713"/>
        <n v="0.333492419574018"/>
        <n v="0.165805713180107"/>
        <n v="-0.583430476453301"/>
        <n v="-0.183366404574274"/>
        <n v="-0.371647554836081"/>
        <n v="-0.0558403122975346"/>
        <n v="0.158744818759413"/>
        <n v="0.0966440495503209"/>
        <n v="-0.0485352054380673"/>
        <n v="0.281764212561504"/>
        <n v="-0.0455400172973658"/>
        <n v="-0.225994524795794"/>
        <n v="0.277516022724035"/>
        <n v="0.00601732523790495"/>
        <n v="-0.0467480855199365"/>
        <n v="-0.112241940940002"/>
        <n v="-0.0213115264126514"/>
        <n v="-0.276501951268292"/>
        <n v="0.149972736165827"/>
        <n v="-0.290993291136502"/>
        <n v="-0.165832652288863"/>
        <n v="0.366843855068117"/>
        <n v="-0.00807090987657095"/>
        <n v="0.0843161856963614"/>
        <n v="-0.101133507462741"/>
        <n v="-0.0452552612531195"/>
        <n v="0.0133679747143765"/>
        <n v="0.0427621680674228"/>
        <n v="0.664108956540804"/>
        <n v="-0.369932129317807"/>
        <n v="-0.146810058500515"/>
        <n v="-0.474616470862156"/>
        <n v="-0.245825673543331"/>
        <n v="-0.0760566128608376"/>
        <n v="-0.0988346252910909"/>
        <n v="-0.25992376561803"/>
        <n v="0.238121854024201"/>
        <n v="-0.312384135003558"/>
        <n v="-0.10379142580676"/>
        <n v="0.0270256742924381"/>
        <n v="-0.0344207125346666"/>
        <n v="-0.149433666844088"/>
        <n v="0.0492669812674315"/>
        <n v="0.677347523006368"/>
        <n v="-0.0911433715075296"/>
        <n v="-0.118206886725667"/>
        <n v="-0.197889828646556"/>
        <n v="-0.25182202166589"/>
        <n v="-0.296509142973427"/>
        <n v="0.772337643552814"/>
        <n v="0.346253641561344"/>
        <n v="-0.0518804322149264"/>
        <n v="-0.0498803861344935"/>
        <n v="0.00497093542951452"/>
        <n v="0.277968523923163"/>
        <n v="0.147344381965445"/>
        <n v="-0.179861624653882"/>
        <n v="1.08153109802809"/>
        <n v="-0.225113104887923"/>
        <n v="0.153959390165322"/>
        <n v="-0.147199676361329"/>
        <n v="-0.155240366081608"/>
        <n v="-0.0175412766570936"/>
        <n v="0.231186858403617"/>
        <n v="-0.166589099044806"/>
        <n v="-0.0810508102209172"/>
        <n v="-0.437149425372857"/>
        <n v="0.258970860439865"/>
        <n v="0.109036304528751"/>
        <n v="0.285672506298107"/>
        <n v="-0.093705834648307"/>
        <n v="0.197349687717379"/>
        <n v="-0.357123854894793"/>
        <n v="-0.41098583508184"/>
        <n v="-0.0374847486013745"/>
        <n v="-0.143456666986827"/>
        <n v="-0.150590727290863"/>
        <n v="0.131648316461087"/>
        <n v="-0.0653825431298867"/>
        <n v="-0.0436252693066121"/>
        <n v="-0.110699089809814"/>
        <n v="-0.027623470764417"/>
        <n v="-0.256778068347297"/>
        <n v="-0.336991833758152"/>
        <n v="-0.201024045238042"/>
        <n v="0.241876042798389"/>
        <n v="-0.0283265302005909"/>
        <n v="-0.138667405751095"/>
        <n v="-0.368693870246537"/>
        <n v="-0.0159958453387528"/>
        <n v="0.04566771748224"/>
        <n v="-0.00772069727349008"/>
        <n v="-0.227936538704129"/>
        <n v="0.175934753674352"/>
        <n v="-0.0436627983120862"/>
        <n v="-0.198972905199083"/>
        <n v="-0.551491545781479"/>
        <n v="-0.0513030494845636"/>
        <n v="0.454575610158231"/>
        <n v="-0.0469306909965113"/>
        <n v="0.185375847034724"/>
        <n v="-0.14521856942096"/>
        <n v="-0.142694164937312"/>
        <n v="0.278707556367171"/>
        <n v="-0.372855912566434"/>
        <n v="-0.204417453884289"/>
        <n v="0.000550309154509953"/>
        <n v="-0.0975018317732894"/>
        <n v="0.341175084544717"/>
        <n v="-0.0019945110563448"/>
        <n v="0.0392598198254826"/>
        <n v="-0.535678133759157"/>
        <n v="-0.0329724137570081"/>
        <n v="-0.233392552207436"/>
        <n v="0.568037210361304"/>
        <n v="0.230119156064321"/>
        <n v="-0.387867931616093"/>
        <n v="0.357761403687799"/>
        <n v="-0.257224997050741"/>
        <n v="0.21260671842661"/>
        <n v="0.2409671215457"/>
        <n v="-0.23993894723179"/>
        <n v="-0.156705959477479"/>
        <n v="0.34680474189163"/>
        <n v="0.0253429659077159"/>
        <n v="0.206959931918864"/>
        <n v="-0.175522031126056"/>
        <n v="-0.0555782432075463"/>
        <n v="0.0570208790336654"/>
        <n v="0.0819174761970098"/>
        <n v="0.205178383762701"/>
        <n v="-0.128260304007257"/>
        <n v="0.0140270495019457"/>
        <n v="-0.368308358237364"/>
        <n v="0.716038344605631"/>
        <n v="-0.0915236622754559"/>
        <n v="-0.259691049906384"/>
        <n v="0.289970147088007"/>
        <n v="1.49861120298629"/>
        <n v="0.631553556031365"/>
        <n v="0.676643634344031"/>
        <n v="0.367862840960333"/>
        <n v="-0.280031921411888"/>
        <n v="0.532668636491238"/>
        <n v="0.167838352234926"/>
        <n v="0.0370489447683964"/>
        <n v="-0.410294284740369"/>
        <n v="0.636873694818936"/>
        <n v="0.00653005355442205"/>
        <n v="-0.262429809980944"/>
        <n v="-0.0504272267138156"/>
        <n v="1.47515611324281"/>
        <n v="0.405061773027057"/>
        <n v="-0.104626260947248"/>
        <n v="0.00542274075363369"/>
        <n v="0.0104161716130681"/>
        <n v="-0.179889016902804"/>
        <e v="#DIV/0!"/>
        <n v="0.253522994127352"/>
        <n v="-0.0799150417803389"/>
        <n v="0.535214582784008"/>
        <n v="-0.278264206420573"/>
        <n v="0.0302060367965385"/>
        <n v="-0.105720391245405"/>
        <n v="0.638006236787998"/>
        <n v="-0.233901030991078"/>
        <n v="-0.206149884844493"/>
        <n v="-0.0187369139396631"/>
        <n v="0.57236850491167"/>
        <n v="-0.00873100379878055"/>
        <n v="0.133878275404797"/>
        <n v="0.258560685228036"/>
        <n v="0.159647284679559"/>
        <n v="-0.148319827293801"/>
        <n v="0.0642631742399866"/>
        <n v="-0.352975365416253"/>
        <n v="0.441487706973014"/>
        <n v="-0.108097984354812"/>
        <n v="0.044413060583626"/>
        <n v="-0.160051407801758"/>
        <n v="1.97584466067528"/>
        <n v="0.182925555902496"/>
        <n v="-0.290672339294981"/>
        <n v="-0.306059310600317"/>
        <n v="0.645466112684198"/>
        <n v="0.315596554840319"/>
        <n v="-0.17211187994404"/>
        <n v="0.0903661163474237"/>
        <n v="0.951223566740165"/>
        <n v="0.0778645739111372"/>
        <n v="0.00808706148007918"/>
        <n v="0.103700952850279"/>
        <n v="-0.0275515397511439"/>
        <n v="0.137213434252151"/>
        <n v="-0.300382948503994"/>
        <n v="-0.243537081214843"/>
        <n v="0.695874637546549"/>
        <n v="-0.0303860203734406"/>
        <n v="-0.112665017827597"/>
        <n v="-0.207405490192578"/>
        <n v="0.188997202377802"/>
        <n v="0.482987899977912"/>
        <n v="0.312631223347423"/>
        <n v="0.0365414713492517"/>
        <n v="-0.435383476598818"/>
        <n v="-0.0885904944063525"/>
        <n v="0.0866013697153597"/>
        <n v="0.602082581573066"/>
        <n v="-0.213161777009583"/>
        <n v="0.281417016484079"/>
        <n v="0.114143958902911"/>
        <n v="2.8259973277343"/>
        <m/>
      </sharedItems>
    </cacheField>
    <cacheField name="毛利率" numFmtId="10">
      <sharedItems containsString="0" containsBlank="1" containsNumber="1" minValue="-0.2733" maxValue="0.3763" count="286">
        <n v="0.00269999999999998"/>
        <n v="-0.0386"/>
        <n v="-0.106"/>
        <n v="0.02"/>
        <n v="-0.0172"/>
        <n v="0.2218"/>
        <n v="0.0550000000000001"/>
        <n v="-0.0179"/>
        <n v="0.0166"/>
        <n v="0.0392"/>
        <n v="-0.0104000000000001"/>
        <n v="0.0412"/>
        <n v="0.0427"/>
        <n v="0.0453"/>
        <n v="0.0603"/>
        <n v="0.000899999999999956"/>
        <n v="0.0287"/>
        <n v="0.0137"/>
        <n v="0.3074"/>
        <n v="0.00569999999999998"/>
        <n v="0.1033"/>
        <n v="-0.0147"/>
        <n v="-0.00519999999999998"/>
        <n v="-0.0183"/>
        <n v="-0.0475"/>
        <n v="-0.0153"/>
        <n v="-0.0355"/>
        <n v="0.2735"/>
        <n v="-0.0483"/>
        <n v="-0.016"/>
        <n v="-0.0164"/>
        <n v="0.0965"/>
        <n v="0.0567"/>
        <n v="0.0134"/>
        <n v="0.0128"/>
        <n v="-0.0331"/>
        <n v="-0.0173"/>
        <n v="-0.014"/>
        <n v="-0.0502"/>
        <n v="0.0534000000000001"/>
        <n v="0.0443999999999999"/>
        <n v="-0.0403"/>
        <n v="0.2253"/>
        <n v="0.0598"/>
        <n v="0.013"/>
        <n v="0.0322000000000001"/>
        <n v="-0.0217"/>
        <n v="0.0503"/>
        <n v="-0.0471"/>
        <n v="0.0237"/>
        <n v="-0.0495"/>
        <n v="-0.0081"/>
        <n v="0.0217"/>
        <n v="0.00340000000000001"/>
        <n v="0.0515"/>
        <n v="-0.0218"/>
        <n v="0.035"/>
        <n v="0.0297999999999999"/>
        <n v="-0.051"/>
        <n v="0.0518999999999999"/>
        <n v="-0.0965"/>
        <n v="0.0728"/>
        <n v="-0.0562"/>
        <n v="-0.0125"/>
        <n v="0.00430000000000003"/>
        <n v="0.2467"/>
        <n v="0.1026"/>
        <n v="0.0219"/>
        <n v="0.0125"/>
        <n v="-0.0562000000000001"/>
        <n v="0.0771"/>
        <n v="0.0243"/>
        <n v="-0.0267"/>
        <n v="0.0505"/>
        <n v="0.0422"/>
        <n v="-0.0443"/>
        <n v="0.0167"/>
        <n v="-0.0295"/>
        <n v="-0.0282000000000001"/>
        <n v="-0.0989"/>
        <n v="0.0367"/>
        <n v="0.0341"/>
        <n v="0.0185"/>
        <n v="-0.0586"/>
        <n v="0.0259"/>
        <n v="-0.0418"/>
        <n v="0.00109999999999999"/>
        <n v="0.0176"/>
        <n v="0.0198"/>
        <n v="0.00590000000000002"/>
        <n v="0.0109"/>
        <n v="0.0415000000000001"/>
        <n v="-0.0168"/>
        <n v="-0.0242000000000001"/>
        <n v="-0.00240000000000001"/>
        <n v="0.076"/>
        <n v="-0.0429"/>
        <n v="0.1554"/>
        <n v="-0.0256"/>
        <n v="0.0212"/>
        <n v="0.2856"/>
        <n v="0.0818"/>
        <n v="-0.00619999999999993"/>
        <n v="0.00290000000000001"/>
        <n v="-0.000399999999999956"/>
        <n v="-0.0387"/>
        <n v="0.0475"/>
        <n v="0.0329"/>
        <n v="0.0191"/>
        <n v="0.0204"/>
        <n v="-0.0214"/>
        <n v="-0.0155"/>
        <n v="0.0105"/>
        <n v="0.0398"/>
        <n v="-0.0324"/>
        <n v="-0.037"/>
        <n v="0.0491"/>
        <n v="-0.0482"/>
        <n v="-0.00420000000000004"/>
        <n v="-0.0191"/>
        <n v="0.00419999999999998"/>
        <n v="-0.017"/>
        <n v="0.00940000000000002"/>
        <n v="-0.0148"/>
        <n v="-0.0488"/>
        <n v="0.325"/>
        <n v="-0.0439000000000001"/>
        <n v="-0.0427"/>
        <n v="0.00320000000000001"/>
        <n v="-0.034"/>
        <n v="-0.0607"/>
        <n v="0.0252"/>
        <n v="-0.0212"/>
        <n v="0.0985"/>
        <n v="0.0497"/>
        <n v="0.0451"/>
        <n v="-0.0685"/>
        <n v="-0.03"/>
        <n v="-0.0316"/>
        <n v="-0.0249"/>
        <n v="-0.0146"/>
        <n v="-0.032"/>
        <n v="0.0978"/>
        <n v="-0.0774"/>
        <n v="0.0548000000000001"/>
        <n v="0.0529"/>
        <n v="0.0139"/>
        <n v="-0.0478"/>
        <n v="-0.0551"/>
        <n v="0.0469"/>
        <n v="0.00769999999999999"/>
        <n v="-0.0422"/>
        <n v="-0.0752"/>
        <n v="-0.0441"/>
        <n v="-0.0124"/>
        <n v="0.0531"/>
        <n v="0.033"/>
        <n v="0.0299"/>
        <n v="0.0396"/>
        <n v="-0.0433"/>
        <n v="-0.1627"/>
        <n v="-0.0617"/>
        <n v="-0.0109"/>
        <n v="0.0411"/>
        <n v="-0.003"/>
        <n v="0.0385"/>
        <n v="0.0592"/>
        <n v="-0.0591"/>
        <n v="0.042"/>
        <n v="-0.0273999999999999"/>
        <n v="0.0822000000000001"/>
        <n v="-0.0962"/>
        <n v="-0.0392"/>
        <n v="0.0528"/>
        <n v="-0.000199999999999978"/>
        <n v="-0.00490000000000002"/>
        <n v="-0.0071"/>
        <n v="-0.0583"/>
        <n v="0.0277000000000001"/>
        <n v="-0.0662"/>
        <n v="-0.0719"/>
        <n v="-0.2733"/>
        <n v="-0.0574"/>
        <n v="-0.0711"/>
        <n v="-0.0253"/>
        <n v="-0.1985"/>
        <n v="0.0503999999999999"/>
        <n v="-0.00729999999999997"/>
        <n v="0.2563"/>
        <n v="-0.0233"/>
        <n v="0.00270000000000001"/>
        <n v="0.2863"/>
        <n v="0.00480000000000003"/>
        <n v="0.0498"/>
        <n v="-0.0416"/>
        <n v="-0.0468999999999999"/>
        <n v="0.0909"/>
        <n v="0.00929999999999998"/>
        <n v="0.0165999999999999"/>
        <n v="0.3763"/>
        <n v="-0.2428"/>
        <n v="-0.0995"/>
        <n v="0.0751"/>
        <n v="-0.0555"/>
        <n v="-0.0758"/>
        <n v="-0.1155"/>
        <n v="-0.00430000000000003"/>
        <n v="-0.0255"/>
        <n v="0.0441"/>
        <n v="-0.0657"/>
        <n v="-0.000300000000000023"/>
        <n v="-0.0462"/>
        <n v="0.00159999999999999"/>
        <n v="0.0258"/>
        <n v="-0.0313"/>
        <n v="0.0601000000000001"/>
        <n v="0.0876"/>
        <n v="-0.1092"/>
        <n v="-0.0389"/>
        <n v="-0.0266999999999999"/>
        <n v="-0.0257"/>
        <n v="-0.0868"/>
        <n v="0.0177000000000001"/>
        <n v="0.0321"/>
        <n v="0.0273"/>
        <n v="-0.069"/>
        <n v="-0.0177"/>
        <n v="0.0382999999999999"/>
        <n v="-0.0127"/>
        <n v="-0.1021"/>
        <n v="-0.0219"/>
        <n v="0.0698"/>
        <n v="0.00579999999999997"/>
        <n v="-0.00650000000000001"/>
        <n v="0.0208"/>
        <n v="0.2033"/>
        <n v="0.0288000000000001"/>
        <n v="0.0175"/>
        <n v="-0.013"/>
        <n v="0.0501"/>
        <n v="0.0911"/>
        <n v="-0.0632"/>
        <n v="-0.00839999999999996"/>
        <n v="0.0262"/>
        <n v="-0.0437000000000001"/>
        <n v="-0.0477"/>
        <n v="0.0106"/>
        <n v="0.1092"/>
        <n v="-0.0113"/>
        <n v="0.0266"/>
        <n v="0.0428"/>
        <n v="-0.0145"/>
        <n v="0.000599999999999989"/>
        <n v="-0.0135"/>
        <n v="0.00380000000000003"/>
        <n v="-0.0367"/>
        <n v="0.014"/>
        <n v="0.33"/>
        <n v="-0.0176"/>
        <n v="-0.0105"/>
        <n v="0.1956"/>
        <n v="-0.00719999999999998"/>
        <n v="-0.0573"/>
        <n v="-0.038"/>
        <n v="-0.0194"/>
        <n v="0.031"/>
        <n v="-0.0371"/>
        <n v="0.148"/>
        <n v="-0.0326"/>
        <n v="-0.0778"/>
        <n v="-0.0454"/>
        <n v="-0.0297"/>
        <n v="-0.0171"/>
        <n v="0.00230000000000002"/>
        <n v="-0.0579999999999999"/>
        <n v="-0.00959999999999994"/>
        <n v="0.0454"/>
        <n v="0.0117"/>
        <n v="0.0832"/>
        <n v="-0.0539"/>
        <n v="-0.1166"/>
        <n v="0.0358"/>
        <n v="-0.0399"/>
        <n v="-0.00259999999999999"/>
        <n v="-0.1604"/>
        <m/>
      </sharedItems>
    </cacheField>
    <cacheField name="奖励" numFmtId="0">
      <sharedItems containsString="0" containsBlank="1" containsNumber="1" minValue="0" maxValue="476.25220768" count="21">
        <m/>
        <n v="321.27393048"/>
        <n v="53.88218"/>
        <n v="25.7924782166667"/>
        <n v="62.6466886833335"/>
        <n v="151.805924133333"/>
        <n v="0"/>
        <n v="32.9133245399999"/>
        <n v="38.5646508166666"/>
        <n v="23.98919276"/>
        <n v="35.7879245733334"/>
        <n v="79.02670729"/>
        <n v="84.21068855"/>
        <n v="13.65371366"/>
        <n v="30.5239365"/>
        <n v="18.4563290433344"/>
        <n v="55.38955437"/>
        <n v="54.0255557666668"/>
        <n v="476.25220768"/>
        <n v="40.0819376133333"/>
        <n v="41.230456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1"/>
    <x v="0"/>
    <x v="1"/>
    <x v="1"/>
    <x v="1"/>
    <x v="1"/>
    <x v="0"/>
    <x v="0"/>
    <x v="0"/>
    <x v="0"/>
    <x v="1"/>
    <x v="1"/>
    <x v="1"/>
    <x v="1"/>
  </r>
  <r>
    <x v="1"/>
    <x v="1"/>
    <x v="1"/>
    <x v="1"/>
    <x v="2"/>
    <x v="1"/>
    <x v="2"/>
    <x v="2"/>
    <x v="2"/>
    <x v="2"/>
    <x v="1"/>
    <x v="1"/>
    <x v="1"/>
    <x v="1"/>
    <x v="2"/>
    <x v="2"/>
    <x v="2"/>
    <x v="0"/>
  </r>
  <r>
    <x v="2"/>
    <x v="2"/>
    <x v="2"/>
    <x v="2"/>
    <x v="3"/>
    <x v="2"/>
    <x v="3"/>
    <x v="3"/>
    <x v="3"/>
    <x v="3"/>
    <x v="2"/>
    <x v="2"/>
    <x v="2"/>
    <x v="2"/>
    <x v="3"/>
    <x v="3"/>
    <x v="3"/>
    <x v="0"/>
  </r>
  <r>
    <x v="3"/>
    <x v="3"/>
    <x v="2"/>
    <x v="3"/>
    <x v="3"/>
    <x v="3"/>
    <x v="4"/>
    <x v="4"/>
    <x v="4"/>
    <x v="4"/>
    <x v="3"/>
    <x v="3"/>
    <x v="3"/>
    <x v="3"/>
    <x v="4"/>
    <x v="4"/>
    <x v="4"/>
    <x v="0"/>
  </r>
  <r>
    <x v="4"/>
    <x v="4"/>
    <x v="1"/>
    <x v="0"/>
    <x v="4"/>
    <x v="4"/>
    <x v="5"/>
    <x v="5"/>
    <x v="5"/>
    <x v="5"/>
    <x v="4"/>
    <x v="4"/>
    <x v="4"/>
    <x v="4"/>
    <x v="5"/>
    <x v="5"/>
    <x v="5"/>
    <x v="0"/>
  </r>
  <r>
    <x v="5"/>
    <x v="5"/>
    <x v="2"/>
    <x v="4"/>
    <x v="2"/>
    <x v="5"/>
    <x v="6"/>
    <x v="6"/>
    <x v="6"/>
    <x v="6"/>
    <x v="5"/>
    <x v="5"/>
    <x v="5"/>
    <x v="5"/>
    <x v="6"/>
    <x v="6"/>
    <x v="6"/>
    <x v="0"/>
  </r>
  <r>
    <x v="6"/>
    <x v="6"/>
    <x v="1"/>
    <x v="5"/>
    <x v="3"/>
    <x v="6"/>
    <x v="7"/>
    <x v="7"/>
    <x v="7"/>
    <x v="7"/>
    <x v="6"/>
    <x v="6"/>
    <x v="6"/>
    <x v="6"/>
    <x v="7"/>
    <x v="7"/>
    <x v="7"/>
    <x v="0"/>
  </r>
  <r>
    <x v="4"/>
    <x v="4"/>
    <x v="1"/>
    <x v="0"/>
    <x v="5"/>
    <x v="4"/>
    <x v="8"/>
    <x v="8"/>
    <x v="8"/>
    <x v="8"/>
    <x v="4"/>
    <x v="4"/>
    <x v="4"/>
    <x v="7"/>
    <x v="8"/>
    <x v="8"/>
    <x v="8"/>
    <x v="0"/>
  </r>
  <r>
    <x v="7"/>
    <x v="7"/>
    <x v="1"/>
    <x v="0"/>
    <x v="6"/>
    <x v="7"/>
    <x v="3"/>
    <x v="9"/>
    <x v="9"/>
    <x v="9"/>
    <x v="7"/>
    <x v="7"/>
    <x v="7"/>
    <x v="8"/>
    <x v="9"/>
    <x v="9"/>
    <x v="9"/>
    <x v="0"/>
  </r>
  <r>
    <x v="7"/>
    <x v="7"/>
    <x v="1"/>
    <x v="0"/>
    <x v="7"/>
    <x v="7"/>
    <x v="9"/>
    <x v="10"/>
    <x v="10"/>
    <x v="10"/>
    <x v="7"/>
    <x v="7"/>
    <x v="7"/>
    <x v="8"/>
    <x v="10"/>
    <x v="10"/>
    <x v="10"/>
    <x v="2"/>
  </r>
  <r>
    <x v="2"/>
    <x v="2"/>
    <x v="2"/>
    <x v="2"/>
    <x v="8"/>
    <x v="2"/>
    <x v="10"/>
    <x v="11"/>
    <x v="11"/>
    <x v="11"/>
    <x v="2"/>
    <x v="2"/>
    <x v="2"/>
    <x v="2"/>
    <x v="11"/>
    <x v="11"/>
    <x v="11"/>
    <x v="0"/>
  </r>
  <r>
    <x v="8"/>
    <x v="8"/>
    <x v="1"/>
    <x v="0"/>
    <x v="3"/>
    <x v="8"/>
    <x v="5"/>
    <x v="12"/>
    <x v="12"/>
    <x v="12"/>
    <x v="8"/>
    <x v="8"/>
    <x v="8"/>
    <x v="9"/>
    <x v="12"/>
    <x v="12"/>
    <x v="12"/>
    <x v="0"/>
  </r>
  <r>
    <x v="9"/>
    <x v="9"/>
    <x v="0"/>
    <x v="0"/>
    <x v="0"/>
    <x v="1"/>
    <x v="11"/>
    <x v="13"/>
    <x v="13"/>
    <x v="13"/>
    <x v="9"/>
    <x v="9"/>
    <x v="9"/>
    <x v="10"/>
    <x v="13"/>
    <x v="13"/>
    <x v="13"/>
    <x v="0"/>
  </r>
  <r>
    <x v="9"/>
    <x v="9"/>
    <x v="0"/>
    <x v="0"/>
    <x v="1"/>
    <x v="1"/>
    <x v="12"/>
    <x v="14"/>
    <x v="14"/>
    <x v="14"/>
    <x v="9"/>
    <x v="9"/>
    <x v="9"/>
    <x v="10"/>
    <x v="14"/>
    <x v="14"/>
    <x v="14"/>
    <x v="0"/>
  </r>
  <r>
    <x v="10"/>
    <x v="10"/>
    <x v="1"/>
    <x v="1"/>
    <x v="2"/>
    <x v="5"/>
    <x v="13"/>
    <x v="15"/>
    <x v="15"/>
    <x v="15"/>
    <x v="10"/>
    <x v="10"/>
    <x v="10"/>
    <x v="11"/>
    <x v="15"/>
    <x v="15"/>
    <x v="15"/>
    <x v="0"/>
  </r>
  <r>
    <x v="11"/>
    <x v="11"/>
    <x v="1"/>
    <x v="0"/>
    <x v="3"/>
    <x v="1"/>
    <x v="14"/>
    <x v="16"/>
    <x v="16"/>
    <x v="16"/>
    <x v="11"/>
    <x v="11"/>
    <x v="11"/>
    <x v="12"/>
    <x v="16"/>
    <x v="16"/>
    <x v="16"/>
    <x v="3"/>
  </r>
  <r>
    <x v="12"/>
    <x v="12"/>
    <x v="1"/>
    <x v="4"/>
    <x v="3"/>
    <x v="9"/>
    <x v="15"/>
    <x v="17"/>
    <x v="17"/>
    <x v="17"/>
    <x v="12"/>
    <x v="12"/>
    <x v="12"/>
    <x v="13"/>
    <x v="17"/>
    <x v="17"/>
    <x v="17"/>
    <x v="0"/>
  </r>
  <r>
    <x v="13"/>
    <x v="13"/>
    <x v="2"/>
    <x v="1"/>
    <x v="4"/>
    <x v="10"/>
    <x v="16"/>
    <x v="18"/>
    <x v="18"/>
    <x v="18"/>
    <x v="13"/>
    <x v="13"/>
    <x v="13"/>
    <x v="14"/>
    <x v="18"/>
    <x v="18"/>
    <x v="18"/>
    <x v="0"/>
  </r>
  <r>
    <x v="14"/>
    <x v="14"/>
    <x v="1"/>
    <x v="3"/>
    <x v="2"/>
    <x v="11"/>
    <x v="17"/>
    <x v="19"/>
    <x v="19"/>
    <x v="19"/>
    <x v="14"/>
    <x v="14"/>
    <x v="14"/>
    <x v="15"/>
    <x v="19"/>
    <x v="19"/>
    <x v="19"/>
    <x v="0"/>
  </r>
  <r>
    <x v="6"/>
    <x v="6"/>
    <x v="1"/>
    <x v="5"/>
    <x v="8"/>
    <x v="6"/>
    <x v="10"/>
    <x v="20"/>
    <x v="20"/>
    <x v="20"/>
    <x v="6"/>
    <x v="6"/>
    <x v="6"/>
    <x v="6"/>
    <x v="20"/>
    <x v="20"/>
    <x v="20"/>
    <x v="0"/>
  </r>
  <r>
    <x v="13"/>
    <x v="13"/>
    <x v="2"/>
    <x v="1"/>
    <x v="5"/>
    <x v="10"/>
    <x v="18"/>
    <x v="21"/>
    <x v="21"/>
    <x v="21"/>
    <x v="15"/>
    <x v="15"/>
    <x v="15"/>
    <x v="14"/>
    <x v="21"/>
    <x v="21"/>
    <x v="21"/>
    <x v="0"/>
  </r>
  <r>
    <x v="15"/>
    <x v="15"/>
    <x v="1"/>
    <x v="0"/>
    <x v="0"/>
    <x v="1"/>
    <x v="19"/>
    <x v="22"/>
    <x v="22"/>
    <x v="22"/>
    <x v="16"/>
    <x v="16"/>
    <x v="16"/>
    <x v="16"/>
    <x v="22"/>
    <x v="22"/>
    <x v="22"/>
    <x v="0"/>
  </r>
  <r>
    <x v="15"/>
    <x v="15"/>
    <x v="1"/>
    <x v="0"/>
    <x v="1"/>
    <x v="1"/>
    <x v="20"/>
    <x v="23"/>
    <x v="23"/>
    <x v="23"/>
    <x v="16"/>
    <x v="16"/>
    <x v="16"/>
    <x v="16"/>
    <x v="23"/>
    <x v="23"/>
    <x v="23"/>
    <x v="0"/>
  </r>
  <r>
    <x v="16"/>
    <x v="16"/>
    <x v="1"/>
    <x v="6"/>
    <x v="2"/>
    <x v="12"/>
    <x v="21"/>
    <x v="24"/>
    <x v="24"/>
    <x v="24"/>
    <x v="17"/>
    <x v="17"/>
    <x v="17"/>
    <x v="17"/>
    <x v="24"/>
    <x v="24"/>
    <x v="24"/>
    <x v="0"/>
  </r>
  <r>
    <x v="17"/>
    <x v="17"/>
    <x v="2"/>
    <x v="3"/>
    <x v="8"/>
    <x v="13"/>
    <x v="18"/>
    <x v="25"/>
    <x v="25"/>
    <x v="25"/>
    <x v="18"/>
    <x v="18"/>
    <x v="18"/>
    <x v="18"/>
    <x v="25"/>
    <x v="25"/>
    <x v="25"/>
    <x v="0"/>
  </r>
  <r>
    <x v="15"/>
    <x v="15"/>
    <x v="1"/>
    <x v="0"/>
    <x v="9"/>
    <x v="1"/>
    <x v="13"/>
    <x v="26"/>
    <x v="26"/>
    <x v="26"/>
    <x v="16"/>
    <x v="16"/>
    <x v="16"/>
    <x v="16"/>
    <x v="26"/>
    <x v="26"/>
    <x v="26"/>
    <x v="0"/>
  </r>
  <r>
    <x v="18"/>
    <x v="18"/>
    <x v="2"/>
    <x v="1"/>
    <x v="4"/>
    <x v="14"/>
    <x v="22"/>
    <x v="27"/>
    <x v="27"/>
    <x v="27"/>
    <x v="19"/>
    <x v="19"/>
    <x v="19"/>
    <x v="19"/>
    <x v="27"/>
    <x v="27"/>
    <x v="27"/>
    <x v="0"/>
  </r>
  <r>
    <x v="19"/>
    <x v="19"/>
    <x v="1"/>
    <x v="6"/>
    <x v="2"/>
    <x v="15"/>
    <x v="23"/>
    <x v="28"/>
    <x v="28"/>
    <x v="28"/>
    <x v="20"/>
    <x v="20"/>
    <x v="20"/>
    <x v="20"/>
    <x v="28"/>
    <x v="28"/>
    <x v="28"/>
    <x v="0"/>
  </r>
  <r>
    <x v="20"/>
    <x v="20"/>
    <x v="1"/>
    <x v="6"/>
    <x v="8"/>
    <x v="16"/>
    <x v="24"/>
    <x v="29"/>
    <x v="29"/>
    <x v="29"/>
    <x v="21"/>
    <x v="21"/>
    <x v="21"/>
    <x v="21"/>
    <x v="29"/>
    <x v="29"/>
    <x v="29"/>
    <x v="0"/>
  </r>
  <r>
    <x v="18"/>
    <x v="18"/>
    <x v="2"/>
    <x v="1"/>
    <x v="5"/>
    <x v="14"/>
    <x v="17"/>
    <x v="30"/>
    <x v="30"/>
    <x v="30"/>
    <x v="19"/>
    <x v="19"/>
    <x v="19"/>
    <x v="19"/>
    <x v="30"/>
    <x v="30"/>
    <x v="30"/>
    <x v="0"/>
  </r>
  <r>
    <x v="21"/>
    <x v="21"/>
    <x v="2"/>
    <x v="0"/>
    <x v="7"/>
    <x v="17"/>
    <x v="25"/>
    <x v="31"/>
    <x v="31"/>
    <x v="31"/>
    <x v="22"/>
    <x v="22"/>
    <x v="22"/>
    <x v="22"/>
    <x v="31"/>
    <x v="31"/>
    <x v="31"/>
    <x v="0"/>
  </r>
  <r>
    <x v="22"/>
    <x v="22"/>
    <x v="2"/>
    <x v="6"/>
    <x v="2"/>
    <x v="18"/>
    <x v="26"/>
    <x v="32"/>
    <x v="32"/>
    <x v="22"/>
    <x v="23"/>
    <x v="23"/>
    <x v="23"/>
    <x v="23"/>
    <x v="32"/>
    <x v="32"/>
    <x v="3"/>
    <x v="0"/>
  </r>
  <r>
    <x v="23"/>
    <x v="23"/>
    <x v="2"/>
    <x v="0"/>
    <x v="8"/>
    <x v="19"/>
    <x v="27"/>
    <x v="33"/>
    <x v="33"/>
    <x v="32"/>
    <x v="24"/>
    <x v="24"/>
    <x v="24"/>
    <x v="24"/>
    <x v="33"/>
    <x v="33"/>
    <x v="32"/>
    <x v="0"/>
  </r>
  <r>
    <x v="21"/>
    <x v="21"/>
    <x v="2"/>
    <x v="0"/>
    <x v="5"/>
    <x v="17"/>
    <x v="28"/>
    <x v="34"/>
    <x v="34"/>
    <x v="33"/>
    <x v="22"/>
    <x v="22"/>
    <x v="22"/>
    <x v="22"/>
    <x v="34"/>
    <x v="34"/>
    <x v="33"/>
    <x v="0"/>
  </r>
  <r>
    <x v="24"/>
    <x v="24"/>
    <x v="1"/>
    <x v="0"/>
    <x v="10"/>
    <x v="8"/>
    <x v="29"/>
    <x v="35"/>
    <x v="35"/>
    <x v="34"/>
    <x v="25"/>
    <x v="25"/>
    <x v="25"/>
    <x v="25"/>
    <x v="35"/>
    <x v="35"/>
    <x v="34"/>
    <x v="0"/>
  </r>
  <r>
    <x v="24"/>
    <x v="24"/>
    <x v="1"/>
    <x v="0"/>
    <x v="1"/>
    <x v="8"/>
    <x v="30"/>
    <x v="36"/>
    <x v="36"/>
    <x v="35"/>
    <x v="25"/>
    <x v="25"/>
    <x v="25"/>
    <x v="25"/>
    <x v="36"/>
    <x v="36"/>
    <x v="35"/>
    <x v="0"/>
  </r>
  <r>
    <x v="25"/>
    <x v="25"/>
    <x v="2"/>
    <x v="4"/>
    <x v="11"/>
    <x v="20"/>
    <x v="31"/>
    <x v="37"/>
    <x v="37"/>
    <x v="36"/>
    <x v="26"/>
    <x v="26"/>
    <x v="26"/>
    <x v="26"/>
    <x v="37"/>
    <x v="37"/>
    <x v="36"/>
    <x v="0"/>
  </r>
  <r>
    <x v="26"/>
    <x v="26"/>
    <x v="2"/>
    <x v="4"/>
    <x v="11"/>
    <x v="21"/>
    <x v="32"/>
    <x v="38"/>
    <x v="38"/>
    <x v="37"/>
    <x v="27"/>
    <x v="27"/>
    <x v="27"/>
    <x v="27"/>
    <x v="38"/>
    <x v="38"/>
    <x v="37"/>
    <x v="0"/>
  </r>
  <r>
    <x v="27"/>
    <x v="27"/>
    <x v="1"/>
    <x v="4"/>
    <x v="12"/>
    <x v="22"/>
    <x v="8"/>
    <x v="39"/>
    <x v="39"/>
    <x v="38"/>
    <x v="28"/>
    <x v="28"/>
    <x v="28"/>
    <x v="28"/>
    <x v="39"/>
    <x v="39"/>
    <x v="38"/>
    <x v="0"/>
  </r>
  <r>
    <x v="28"/>
    <x v="28"/>
    <x v="1"/>
    <x v="6"/>
    <x v="2"/>
    <x v="23"/>
    <x v="33"/>
    <x v="40"/>
    <x v="40"/>
    <x v="39"/>
    <x v="29"/>
    <x v="29"/>
    <x v="29"/>
    <x v="29"/>
    <x v="40"/>
    <x v="40"/>
    <x v="39"/>
    <x v="0"/>
  </r>
  <r>
    <x v="29"/>
    <x v="29"/>
    <x v="1"/>
    <x v="3"/>
    <x v="11"/>
    <x v="24"/>
    <x v="34"/>
    <x v="41"/>
    <x v="41"/>
    <x v="40"/>
    <x v="30"/>
    <x v="30"/>
    <x v="30"/>
    <x v="30"/>
    <x v="41"/>
    <x v="41"/>
    <x v="40"/>
    <x v="0"/>
  </r>
  <r>
    <x v="30"/>
    <x v="30"/>
    <x v="1"/>
    <x v="1"/>
    <x v="5"/>
    <x v="25"/>
    <x v="35"/>
    <x v="42"/>
    <x v="42"/>
    <x v="41"/>
    <x v="31"/>
    <x v="31"/>
    <x v="31"/>
    <x v="31"/>
    <x v="42"/>
    <x v="42"/>
    <x v="41"/>
    <x v="0"/>
  </r>
  <r>
    <x v="1"/>
    <x v="1"/>
    <x v="1"/>
    <x v="1"/>
    <x v="4"/>
    <x v="1"/>
    <x v="36"/>
    <x v="43"/>
    <x v="43"/>
    <x v="42"/>
    <x v="1"/>
    <x v="1"/>
    <x v="1"/>
    <x v="1"/>
    <x v="43"/>
    <x v="43"/>
    <x v="42"/>
    <x v="0"/>
  </r>
  <r>
    <x v="31"/>
    <x v="31"/>
    <x v="1"/>
    <x v="2"/>
    <x v="2"/>
    <x v="26"/>
    <x v="37"/>
    <x v="44"/>
    <x v="44"/>
    <x v="43"/>
    <x v="32"/>
    <x v="32"/>
    <x v="32"/>
    <x v="32"/>
    <x v="44"/>
    <x v="44"/>
    <x v="43"/>
    <x v="4"/>
  </r>
  <r>
    <x v="32"/>
    <x v="32"/>
    <x v="1"/>
    <x v="3"/>
    <x v="11"/>
    <x v="27"/>
    <x v="38"/>
    <x v="45"/>
    <x v="45"/>
    <x v="44"/>
    <x v="33"/>
    <x v="33"/>
    <x v="33"/>
    <x v="33"/>
    <x v="45"/>
    <x v="45"/>
    <x v="44"/>
    <x v="0"/>
  </r>
  <r>
    <x v="24"/>
    <x v="24"/>
    <x v="1"/>
    <x v="0"/>
    <x v="13"/>
    <x v="8"/>
    <x v="39"/>
    <x v="46"/>
    <x v="46"/>
    <x v="45"/>
    <x v="25"/>
    <x v="25"/>
    <x v="25"/>
    <x v="25"/>
    <x v="46"/>
    <x v="46"/>
    <x v="45"/>
    <x v="0"/>
  </r>
  <r>
    <x v="8"/>
    <x v="8"/>
    <x v="1"/>
    <x v="0"/>
    <x v="14"/>
    <x v="8"/>
    <x v="19"/>
    <x v="47"/>
    <x v="47"/>
    <x v="46"/>
    <x v="34"/>
    <x v="34"/>
    <x v="34"/>
    <x v="9"/>
    <x v="47"/>
    <x v="47"/>
    <x v="46"/>
    <x v="0"/>
  </r>
  <r>
    <x v="1"/>
    <x v="1"/>
    <x v="1"/>
    <x v="1"/>
    <x v="13"/>
    <x v="1"/>
    <x v="37"/>
    <x v="48"/>
    <x v="48"/>
    <x v="47"/>
    <x v="1"/>
    <x v="1"/>
    <x v="1"/>
    <x v="1"/>
    <x v="48"/>
    <x v="48"/>
    <x v="47"/>
    <x v="0"/>
  </r>
  <r>
    <x v="0"/>
    <x v="0"/>
    <x v="0"/>
    <x v="0"/>
    <x v="15"/>
    <x v="0"/>
    <x v="40"/>
    <x v="49"/>
    <x v="49"/>
    <x v="48"/>
    <x v="0"/>
    <x v="0"/>
    <x v="0"/>
    <x v="0"/>
    <x v="49"/>
    <x v="49"/>
    <x v="48"/>
    <x v="0"/>
  </r>
  <r>
    <x v="33"/>
    <x v="33"/>
    <x v="1"/>
    <x v="3"/>
    <x v="13"/>
    <x v="28"/>
    <x v="5"/>
    <x v="50"/>
    <x v="50"/>
    <x v="49"/>
    <x v="35"/>
    <x v="35"/>
    <x v="35"/>
    <x v="34"/>
    <x v="50"/>
    <x v="50"/>
    <x v="49"/>
    <x v="0"/>
  </r>
  <r>
    <x v="8"/>
    <x v="8"/>
    <x v="1"/>
    <x v="0"/>
    <x v="9"/>
    <x v="8"/>
    <x v="41"/>
    <x v="51"/>
    <x v="51"/>
    <x v="50"/>
    <x v="34"/>
    <x v="34"/>
    <x v="34"/>
    <x v="9"/>
    <x v="51"/>
    <x v="51"/>
    <x v="50"/>
    <x v="0"/>
  </r>
  <r>
    <x v="23"/>
    <x v="23"/>
    <x v="2"/>
    <x v="0"/>
    <x v="0"/>
    <x v="19"/>
    <x v="14"/>
    <x v="52"/>
    <x v="52"/>
    <x v="51"/>
    <x v="24"/>
    <x v="24"/>
    <x v="24"/>
    <x v="24"/>
    <x v="52"/>
    <x v="52"/>
    <x v="51"/>
    <x v="0"/>
  </r>
  <r>
    <x v="9"/>
    <x v="9"/>
    <x v="0"/>
    <x v="0"/>
    <x v="15"/>
    <x v="1"/>
    <x v="42"/>
    <x v="53"/>
    <x v="53"/>
    <x v="52"/>
    <x v="9"/>
    <x v="9"/>
    <x v="9"/>
    <x v="10"/>
    <x v="53"/>
    <x v="53"/>
    <x v="52"/>
    <x v="0"/>
  </r>
  <r>
    <x v="5"/>
    <x v="5"/>
    <x v="2"/>
    <x v="4"/>
    <x v="13"/>
    <x v="5"/>
    <x v="20"/>
    <x v="54"/>
    <x v="54"/>
    <x v="53"/>
    <x v="5"/>
    <x v="5"/>
    <x v="5"/>
    <x v="5"/>
    <x v="54"/>
    <x v="54"/>
    <x v="53"/>
    <x v="0"/>
  </r>
  <r>
    <x v="23"/>
    <x v="23"/>
    <x v="2"/>
    <x v="0"/>
    <x v="9"/>
    <x v="19"/>
    <x v="43"/>
    <x v="55"/>
    <x v="55"/>
    <x v="54"/>
    <x v="24"/>
    <x v="24"/>
    <x v="24"/>
    <x v="24"/>
    <x v="55"/>
    <x v="55"/>
    <x v="54"/>
    <x v="0"/>
  </r>
  <r>
    <x v="34"/>
    <x v="34"/>
    <x v="0"/>
    <x v="1"/>
    <x v="3"/>
    <x v="5"/>
    <x v="44"/>
    <x v="56"/>
    <x v="56"/>
    <x v="55"/>
    <x v="36"/>
    <x v="36"/>
    <x v="36"/>
    <x v="35"/>
    <x v="56"/>
    <x v="56"/>
    <x v="55"/>
    <x v="5"/>
  </r>
  <r>
    <x v="11"/>
    <x v="11"/>
    <x v="1"/>
    <x v="0"/>
    <x v="14"/>
    <x v="1"/>
    <x v="34"/>
    <x v="57"/>
    <x v="57"/>
    <x v="56"/>
    <x v="37"/>
    <x v="11"/>
    <x v="11"/>
    <x v="12"/>
    <x v="57"/>
    <x v="57"/>
    <x v="56"/>
    <x v="0"/>
  </r>
  <r>
    <x v="10"/>
    <x v="10"/>
    <x v="1"/>
    <x v="1"/>
    <x v="13"/>
    <x v="5"/>
    <x v="8"/>
    <x v="58"/>
    <x v="58"/>
    <x v="57"/>
    <x v="10"/>
    <x v="10"/>
    <x v="10"/>
    <x v="11"/>
    <x v="58"/>
    <x v="58"/>
    <x v="57"/>
    <x v="0"/>
  </r>
  <r>
    <x v="35"/>
    <x v="35"/>
    <x v="1"/>
    <x v="2"/>
    <x v="2"/>
    <x v="26"/>
    <x v="45"/>
    <x v="59"/>
    <x v="59"/>
    <x v="58"/>
    <x v="38"/>
    <x v="37"/>
    <x v="37"/>
    <x v="36"/>
    <x v="59"/>
    <x v="59"/>
    <x v="58"/>
    <x v="0"/>
  </r>
  <r>
    <x v="14"/>
    <x v="14"/>
    <x v="1"/>
    <x v="3"/>
    <x v="13"/>
    <x v="11"/>
    <x v="46"/>
    <x v="60"/>
    <x v="60"/>
    <x v="59"/>
    <x v="14"/>
    <x v="14"/>
    <x v="14"/>
    <x v="15"/>
    <x v="60"/>
    <x v="60"/>
    <x v="59"/>
    <x v="0"/>
  </r>
  <r>
    <x v="11"/>
    <x v="11"/>
    <x v="1"/>
    <x v="0"/>
    <x v="9"/>
    <x v="1"/>
    <x v="47"/>
    <x v="61"/>
    <x v="61"/>
    <x v="60"/>
    <x v="37"/>
    <x v="11"/>
    <x v="11"/>
    <x v="12"/>
    <x v="61"/>
    <x v="61"/>
    <x v="60"/>
    <x v="6"/>
  </r>
  <r>
    <x v="36"/>
    <x v="36"/>
    <x v="1"/>
    <x v="1"/>
    <x v="14"/>
    <x v="29"/>
    <x v="15"/>
    <x v="62"/>
    <x v="62"/>
    <x v="61"/>
    <x v="39"/>
    <x v="38"/>
    <x v="38"/>
    <x v="37"/>
    <x v="62"/>
    <x v="62"/>
    <x v="61"/>
    <x v="0"/>
  </r>
  <r>
    <x v="16"/>
    <x v="16"/>
    <x v="1"/>
    <x v="6"/>
    <x v="13"/>
    <x v="12"/>
    <x v="48"/>
    <x v="63"/>
    <x v="63"/>
    <x v="62"/>
    <x v="17"/>
    <x v="17"/>
    <x v="17"/>
    <x v="17"/>
    <x v="63"/>
    <x v="63"/>
    <x v="62"/>
    <x v="0"/>
  </r>
  <r>
    <x v="15"/>
    <x v="15"/>
    <x v="1"/>
    <x v="0"/>
    <x v="15"/>
    <x v="1"/>
    <x v="49"/>
    <x v="64"/>
    <x v="64"/>
    <x v="63"/>
    <x v="16"/>
    <x v="16"/>
    <x v="16"/>
    <x v="16"/>
    <x v="64"/>
    <x v="64"/>
    <x v="63"/>
    <x v="0"/>
  </r>
  <r>
    <x v="19"/>
    <x v="19"/>
    <x v="1"/>
    <x v="6"/>
    <x v="13"/>
    <x v="15"/>
    <x v="33"/>
    <x v="65"/>
    <x v="65"/>
    <x v="64"/>
    <x v="20"/>
    <x v="20"/>
    <x v="20"/>
    <x v="20"/>
    <x v="65"/>
    <x v="65"/>
    <x v="64"/>
    <x v="0"/>
  </r>
  <r>
    <x v="37"/>
    <x v="37"/>
    <x v="2"/>
    <x v="0"/>
    <x v="4"/>
    <x v="14"/>
    <x v="50"/>
    <x v="66"/>
    <x v="66"/>
    <x v="65"/>
    <x v="40"/>
    <x v="39"/>
    <x v="39"/>
    <x v="38"/>
    <x v="66"/>
    <x v="66"/>
    <x v="65"/>
    <x v="0"/>
  </r>
  <r>
    <x v="22"/>
    <x v="22"/>
    <x v="2"/>
    <x v="6"/>
    <x v="13"/>
    <x v="18"/>
    <x v="51"/>
    <x v="67"/>
    <x v="67"/>
    <x v="66"/>
    <x v="23"/>
    <x v="23"/>
    <x v="23"/>
    <x v="23"/>
    <x v="67"/>
    <x v="67"/>
    <x v="66"/>
    <x v="0"/>
  </r>
  <r>
    <x v="37"/>
    <x v="37"/>
    <x v="2"/>
    <x v="0"/>
    <x v="5"/>
    <x v="30"/>
    <x v="41"/>
    <x v="68"/>
    <x v="68"/>
    <x v="67"/>
    <x v="41"/>
    <x v="40"/>
    <x v="40"/>
    <x v="38"/>
    <x v="68"/>
    <x v="68"/>
    <x v="67"/>
    <x v="0"/>
  </r>
  <r>
    <x v="6"/>
    <x v="6"/>
    <x v="1"/>
    <x v="5"/>
    <x v="14"/>
    <x v="6"/>
    <x v="2"/>
    <x v="69"/>
    <x v="69"/>
    <x v="68"/>
    <x v="6"/>
    <x v="6"/>
    <x v="6"/>
    <x v="6"/>
    <x v="69"/>
    <x v="69"/>
    <x v="68"/>
    <x v="0"/>
  </r>
  <r>
    <x v="38"/>
    <x v="38"/>
    <x v="1"/>
    <x v="3"/>
    <x v="16"/>
    <x v="31"/>
    <x v="52"/>
    <x v="70"/>
    <x v="70"/>
    <x v="69"/>
    <x v="42"/>
    <x v="41"/>
    <x v="41"/>
    <x v="39"/>
    <x v="70"/>
    <x v="70"/>
    <x v="69"/>
    <x v="0"/>
  </r>
  <r>
    <x v="28"/>
    <x v="28"/>
    <x v="1"/>
    <x v="6"/>
    <x v="13"/>
    <x v="32"/>
    <x v="53"/>
    <x v="71"/>
    <x v="71"/>
    <x v="70"/>
    <x v="29"/>
    <x v="29"/>
    <x v="29"/>
    <x v="29"/>
    <x v="71"/>
    <x v="71"/>
    <x v="70"/>
    <x v="0"/>
  </r>
  <r>
    <x v="31"/>
    <x v="31"/>
    <x v="1"/>
    <x v="2"/>
    <x v="13"/>
    <x v="26"/>
    <x v="34"/>
    <x v="72"/>
    <x v="72"/>
    <x v="71"/>
    <x v="32"/>
    <x v="32"/>
    <x v="32"/>
    <x v="32"/>
    <x v="72"/>
    <x v="72"/>
    <x v="71"/>
    <x v="0"/>
  </r>
  <r>
    <x v="6"/>
    <x v="6"/>
    <x v="1"/>
    <x v="5"/>
    <x v="9"/>
    <x v="6"/>
    <x v="54"/>
    <x v="73"/>
    <x v="73"/>
    <x v="72"/>
    <x v="6"/>
    <x v="6"/>
    <x v="6"/>
    <x v="6"/>
    <x v="73"/>
    <x v="73"/>
    <x v="72"/>
    <x v="0"/>
  </r>
  <r>
    <x v="39"/>
    <x v="39"/>
    <x v="2"/>
    <x v="3"/>
    <x v="0"/>
    <x v="33"/>
    <x v="55"/>
    <x v="74"/>
    <x v="74"/>
    <x v="73"/>
    <x v="43"/>
    <x v="42"/>
    <x v="42"/>
    <x v="40"/>
    <x v="74"/>
    <x v="74"/>
    <x v="73"/>
    <x v="0"/>
  </r>
  <r>
    <x v="39"/>
    <x v="39"/>
    <x v="2"/>
    <x v="3"/>
    <x v="1"/>
    <x v="33"/>
    <x v="56"/>
    <x v="75"/>
    <x v="75"/>
    <x v="74"/>
    <x v="44"/>
    <x v="43"/>
    <x v="43"/>
    <x v="40"/>
    <x v="75"/>
    <x v="75"/>
    <x v="74"/>
    <x v="0"/>
  </r>
  <r>
    <x v="29"/>
    <x v="29"/>
    <x v="1"/>
    <x v="3"/>
    <x v="16"/>
    <x v="24"/>
    <x v="57"/>
    <x v="76"/>
    <x v="76"/>
    <x v="75"/>
    <x v="45"/>
    <x v="30"/>
    <x v="30"/>
    <x v="30"/>
    <x v="76"/>
    <x v="76"/>
    <x v="75"/>
    <x v="7"/>
  </r>
  <r>
    <x v="35"/>
    <x v="35"/>
    <x v="1"/>
    <x v="2"/>
    <x v="13"/>
    <x v="26"/>
    <x v="58"/>
    <x v="77"/>
    <x v="77"/>
    <x v="76"/>
    <x v="38"/>
    <x v="37"/>
    <x v="37"/>
    <x v="36"/>
    <x v="77"/>
    <x v="77"/>
    <x v="76"/>
    <x v="0"/>
  </r>
  <r>
    <x v="40"/>
    <x v="40"/>
    <x v="0"/>
    <x v="1"/>
    <x v="3"/>
    <x v="5"/>
    <x v="59"/>
    <x v="78"/>
    <x v="78"/>
    <x v="77"/>
    <x v="46"/>
    <x v="44"/>
    <x v="44"/>
    <x v="41"/>
    <x v="78"/>
    <x v="78"/>
    <x v="77"/>
    <x v="0"/>
  </r>
  <r>
    <x v="25"/>
    <x v="25"/>
    <x v="2"/>
    <x v="4"/>
    <x v="6"/>
    <x v="20"/>
    <x v="60"/>
    <x v="79"/>
    <x v="79"/>
    <x v="78"/>
    <x v="26"/>
    <x v="26"/>
    <x v="26"/>
    <x v="26"/>
    <x v="79"/>
    <x v="79"/>
    <x v="78"/>
    <x v="0"/>
  </r>
  <r>
    <x v="25"/>
    <x v="25"/>
    <x v="2"/>
    <x v="4"/>
    <x v="7"/>
    <x v="20"/>
    <x v="12"/>
    <x v="80"/>
    <x v="80"/>
    <x v="79"/>
    <x v="26"/>
    <x v="26"/>
    <x v="26"/>
    <x v="26"/>
    <x v="80"/>
    <x v="80"/>
    <x v="79"/>
    <x v="0"/>
  </r>
  <r>
    <x v="41"/>
    <x v="41"/>
    <x v="1"/>
    <x v="4"/>
    <x v="0"/>
    <x v="34"/>
    <x v="10"/>
    <x v="81"/>
    <x v="81"/>
    <x v="80"/>
    <x v="47"/>
    <x v="45"/>
    <x v="45"/>
    <x v="42"/>
    <x v="81"/>
    <x v="81"/>
    <x v="80"/>
    <x v="0"/>
  </r>
  <r>
    <x v="38"/>
    <x v="38"/>
    <x v="1"/>
    <x v="3"/>
    <x v="0"/>
    <x v="31"/>
    <x v="30"/>
    <x v="82"/>
    <x v="82"/>
    <x v="81"/>
    <x v="48"/>
    <x v="46"/>
    <x v="46"/>
    <x v="39"/>
    <x v="82"/>
    <x v="82"/>
    <x v="81"/>
    <x v="0"/>
  </r>
  <r>
    <x v="42"/>
    <x v="42"/>
    <x v="1"/>
    <x v="4"/>
    <x v="0"/>
    <x v="35"/>
    <x v="61"/>
    <x v="83"/>
    <x v="83"/>
    <x v="82"/>
    <x v="49"/>
    <x v="47"/>
    <x v="47"/>
    <x v="43"/>
    <x v="83"/>
    <x v="83"/>
    <x v="4"/>
    <x v="0"/>
  </r>
  <r>
    <x v="42"/>
    <x v="42"/>
    <x v="1"/>
    <x v="4"/>
    <x v="7"/>
    <x v="35"/>
    <x v="5"/>
    <x v="84"/>
    <x v="84"/>
    <x v="83"/>
    <x v="49"/>
    <x v="47"/>
    <x v="47"/>
    <x v="43"/>
    <x v="84"/>
    <x v="84"/>
    <x v="82"/>
    <x v="0"/>
  </r>
  <r>
    <x v="43"/>
    <x v="43"/>
    <x v="1"/>
    <x v="6"/>
    <x v="16"/>
    <x v="36"/>
    <x v="33"/>
    <x v="85"/>
    <x v="85"/>
    <x v="84"/>
    <x v="50"/>
    <x v="48"/>
    <x v="48"/>
    <x v="44"/>
    <x v="85"/>
    <x v="85"/>
    <x v="83"/>
    <x v="0"/>
  </r>
  <r>
    <x v="44"/>
    <x v="44"/>
    <x v="0"/>
    <x v="6"/>
    <x v="0"/>
    <x v="37"/>
    <x v="62"/>
    <x v="86"/>
    <x v="86"/>
    <x v="85"/>
    <x v="51"/>
    <x v="49"/>
    <x v="49"/>
    <x v="45"/>
    <x v="86"/>
    <x v="86"/>
    <x v="84"/>
    <x v="0"/>
  </r>
  <r>
    <x v="42"/>
    <x v="42"/>
    <x v="1"/>
    <x v="4"/>
    <x v="5"/>
    <x v="35"/>
    <x v="58"/>
    <x v="87"/>
    <x v="87"/>
    <x v="86"/>
    <x v="49"/>
    <x v="47"/>
    <x v="47"/>
    <x v="43"/>
    <x v="87"/>
    <x v="87"/>
    <x v="85"/>
    <x v="0"/>
  </r>
  <r>
    <x v="41"/>
    <x v="41"/>
    <x v="1"/>
    <x v="4"/>
    <x v="17"/>
    <x v="34"/>
    <x v="30"/>
    <x v="88"/>
    <x v="88"/>
    <x v="87"/>
    <x v="47"/>
    <x v="45"/>
    <x v="45"/>
    <x v="42"/>
    <x v="88"/>
    <x v="88"/>
    <x v="86"/>
    <x v="0"/>
  </r>
  <r>
    <x v="45"/>
    <x v="45"/>
    <x v="1"/>
    <x v="6"/>
    <x v="16"/>
    <x v="36"/>
    <x v="5"/>
    <x v="89"/>
    <x v="89"/>
    <x v="88"/>
    <x v="52"/>
    <x v="50"/>
    <x v="50"/>
    <x v="46"/>
    <x v="89"/>
    <x v="89"/>
    <x v="87"/>
    <x v="0"/>
  </r>
  <r>
    <x v="43"/>
    <x v="43"/>
    <x v="1"/>
    <x v="6"/>
    <x v="0"/>
    <x v="36"/>
    <x v="13"/>
    <x v="90"/>
    <x v="90"/>
    <x v="18"/>
    <x v="50"/>
    <x v="48"/>
    <x v="48"/>
    <x v="44"/>
    <x v="90"/>
    <x v="90"/>
    <x v="88"/>
    <x v="0"/>
  </r>
  <r>
    <x v="46"/>
    <x v="46"/>
    <x v="1"/>
    <x v="4"/>
    <x v="18"/>
    <x v="35"/>
    <x v="63"/>
    <x v="91"/>
    <x v="91"/>
    <x v="89"/>
    <x v="53"/>
    <x v="51"/>
    <x v="51"/>
    <x v="47"/>
    <x v="91"/>
    <x v="91"/>
    <x v="89"/>
    <x v="0"/>
  </r>
  <r>
    <x v="47"/>
    <x v="47"/>
    <x v="0"/>
    <x v="4"/>
    <x v="0"/>
    <x v="38"/>
    <x v="64"/>
    <x v="92"/>
    <x v="92"/>
    <x v="90"/>
    <x v="54"/>
    <x v="52"/>
    <x v="52"/>
    <x v="48"/>
    <x v="92"/>
    <x v="92"/>
    <x v="90"/>
    <x v="0"/>
  </r>
  <r>
    <x v="48"/>
    <x v="48"/>
    <x v="1"/>
    <x v="6"/>
    <x v="16"/>
    <x v="36"/>
    <x v="65"/>
    <x v="93"/>
    <x v="93"/>
    <x v="91"/>
    <x v="55"/>
    <x v="53"/>
    <x v="53"/>
    <x v="49"/>
    <x v="93"/>
    <x v="93"/>
    <x v="91"/>
    <x v="0"/>
  </r>
  <r>
    <x v="49"/>
    <x v="49"/>
    <x v="1"/>
    <x v="6"/>
    <x v="16"/>
    <x v="39"/>
    <x v="30"/>
    <x v="94"/>
    <x v="94"/>
    <x v="92"/>
    <x v="56"/>
    <x v="54"/>
    <x v="54"/>
    <x v="50"/>
    <x v="94"/>
    <x v="94"/>
    <x v="92"/>
    <x v="0"/>
  </r>
  <r>
    <x v="47"/>
    <x v="47"/>
    <x v="0"/>
    <x v="4"/>
    <x v="18"/>
    <x v="38"/>
    <x v="66"/>
    <x v="95"/>
    <x v="95"/>
    <x v="93"/>
    <x v="54"/>
    <x v="52"/>
    <x v="52"/>
    <x v="48"/>
    <x v="95"/>
    <x v="95"/>
    <x v="93"/>
    <x v="0"/>
  </r>
  <r>
    <x v="50"/>
    <x v="50"/>
    <x v="1"/>
    <x v="3"/>
    <x v="3"/>
    <x v="13"/>
    <x v="26"/>
    <x v="96"/>
    <x v="96"/>
    <x v="94"/>
    <x v="57"/>
    <x v="55"/>
    <x v="55"/>
    <x v="51"/>
    <x v="96"/>
    <x v="96"/>
    <x v="94"/>
    <x v="0"/>
  </r>
  <r>
    <x v="20"/>
    <x v="20"/>
    <x v="1"/>
    <x v="6"/>
    <x v="3"/>
    <x v="16"/>
    <x v="67"/>
    <x v="97"/>
    <x v="97"/>
    <x v="95"/>
    <x v="21"/>
    <x v="21"/>
    <x v="21"/>
    <x v="21"/>
    <x v="97"/>
    <x v="97"/>
    <x v="95"/>
    <x v="0"/>
  </r>
  <r>
    <x v="14"/>
    <x v="14"/>
    <x v="1"/>
    <x v="3"/>
    <x v="12"/>
    <x v="11"/>
    <x v="47"/>
    <x v="98"/>
    <x v="98"/>
    <x v="96"/>
    <x v="14"/>
    <x v="14"/>
    <x v="14"/>
    <x v="15"/>
    <x v="98"/>
    <x v="98"/>
    <x v="96"/>
    <x v="0"/>
  </r>
  <r>
    <x v="51"/>
    <x v="51"/>
    <x v="1"/>
    <x v="6"/>
    <x v="16"/>
    <x v="40"/>
    <x v="7"/>
    <x v="99"/>
    <x v="99"/>
    <x v="97"/>
    <x v="58"/>
    <x v="56"/>
    <x v="56"/>
    <x v="52"/>
    <x v="99"/>
    <x v="99"/>
    <x v="97"/>
    <x v="0"/>
  </r>
  <r>
    <x v="45"/>
    <x v="45"/>
    <x v="1"/>
    <x v="6"/>
    <x v="0"/>
    <x v="36"/>
    <x v="46"/>
    <x v="100"/>
    <x v="100"/>
    <x v="98"/>
    <x v="52"/>
    <x v="50"/>
    <x v="50"/>
    <x v="46"/>
    <x v="100"/>
    <x v="100"/>
    <x v="98"/>
    <x v="0"/>
  </r>
  <r>
    <x v="3"/>
    <x v="3"/>
    <x v="2"/>
    <x v="3"/>
    <x v="18"/>
    <x v="3"/>
    <x v="16"/>
    <x v="101"/>
    <x v="101"/>
    <x v="99"/>
    <x v="3"/>
    <x v="3"/>
    <x v="3"/>
    <x v="3"/>
    <x v="101"/>
    <x v="101"/>
    <x v="99"/>
    <x v="0"/>
  </r>
  <r>
    <x v="52"/>
    <x v="52"/>
    <x v="2"/>
    <x v="4"/>
    <x v="4"/>
    <x v="41"/>
    <x v="68"/>
    <x v="102"/>
    <x v="102"/>
    <x v="100"/>
    <x v="59"/>
    <x v="57"/>
    <x v="57"/>
    <x v="53"/>
    <x v="102"/>
    <x v="102"/>
    <x v="100"/>
    <x v="0"/>
  </r>
  <r>
    <x v="53"/>
    <x v="53"/>
    <x v="1"/>
    <x v="6"/>
    <x v="16"/>
    <x v="42"/>
    <x v="69"/>
    <x v="103"/>
    <x v="103"/>
    <x v="101"/>
    <x v="60"/>
    <x v="58"/>
    <x v="58"/>
    <x v="54"/>
    <x v="103"/>
    <x v="103"/>
    <x v="101"/>
    <x v="0"/>
  </r>
  <r>
    <x v="48"/>
    <x v="48"/>
    <x v="1"/>
    <x v="6"/>
    <x v="0"/>
    <x v="36"/>
    <x v="70"/>
    <x v="104"/>
    <x v="104"/>
    <x v="102"/>
    <x v="55"/>
    <x v="53"/>
    <x v="53"/>
    <x v="49"/>
    <x v="104"/>
    <x v="104"/>
    <x v="102"/>
    <x v="0"/>
  </r>
  <r>
    <x v="52"/>
    <x v="52"/>
    <x v="2"/>
    <x v="4"/>
    <x v="5"/>
    <x v="41"/>
    <x v="71"/>
    <x v="105"/>
    <x v="105"/>
    <x v="103"/>
    <x v="59"/>
    <x v="57"/>
    <x v="57"/>
    <x v="53"/>
    <x v="105"/>
    <x v="105"/>
    <x v="103"/>
    <x v="0"/>
  </r>
  <r>
    <x v="26"/>
    <x v="26"/>
    <x v="2"/>
    <x v="4"/>
    <x v="6"/>
    <x v="21"/>
    <x v="56"/>
    <x v="106"/>
    <x v="106"/>
    <x v="104"/>
    <x v="27"/>
    <x v="27"/>
    <x v="27"/>
    <x v="27"/>
    <x v="106"/>
    <x v="106"/>
    <x v="104"/>
    <x v="0"/>
  </r>
  <r>
    <x v="26"/>
    <x v="26"/>
    <x v="2"/>
    <x v="4"/>
    <x v="7"/>
    <x v="21"/>
    <x v="18"/>
    <x v="107"/>
    <x v="107"/>
    <x v="105"/>
    <x v="27"/>
    <x v="27"/>
    <x v="27"/>
    <x v="27"/>
    <x v="107"/>
    <x v="107"/>
    <x v="105"/>
    <x v="0"/>
  </r>
  <r>
    <x v="49"/>
    <x v="49"/>
    <x v="1"/>
    <x v="6"/>
    <x v="0"/>
    <x v="39"/>
    <x v="5"/>
    <x v="108"/>
    <x v="108"/>
    <x v="106"/>
    <x v="56"/>
    <x v="54"/>
    <x v="54"/>
    <x v="50"/>
    <x v="108"/>
    <x v="108"/>
    <x v="106"/>
    <x v="0"/>
  </r>
  <r>
    <x v="51"/>
    <x v="51"/>
    <x v="1"/>
    <x v="6"/>
    <x v="0"/>
    <x v="40"/>
    <x v="72"/>
    <x v="109"/>
    <x v="109"/>
    <x v="107"/>
    <x v="58"/>
    <x v="56"/>
    <x v="56"/>
    <x v="52"/>
    <x v="109"/>
    <x v="109"/>
    <x v="107"/>
    <x v="0"/>
  </r>
  <r>
    <x v="54"/>
    <x v="54"/>
    <x v="2"/>
    <x v="4"/>
    <x v="0"/>
    <x v="43"/>
    <x v="10"/>
    <x v="110"/>
    <x v="110"/>
    <x v="108"/>
    <x v="61"/>
    <x v="59"/>
    <x v="59"/>
    <x v="55"/>
    <x v="110"/>
    <x v="110"/>
    <x v="108"/>
    <x v="0"/>
  </r>
  <r>
    <x v="54"/>
    <x v="54"/>
    <x v="2"/>
    <x v="4"/>
    <x v="1"/>
    <x v="43"/>
    <x v="73"/>
    <x v="111"/>
    <x v="111"/>
    <x v="109"/>
    <x v="61"/>
    <x v="59"/>
    <x v="59"/>
    <x v="55"/>
    <x v="111"/>
    <x v="111"/>
    <x v="109"/>
    <x v="0"/>
  </r>
  <r>
    <x v="55"/>
    <x v="55"/>
    <x v="2"/>
    <x v="2"/>
    <x v="16"/>
    <x v="44"/>
    <x v="50"/>
    <x v="112"/>
    <x v="112"/>
    <x v="52"/>
    <x v="62"/>
    <x v="60"/>
    <x v="60"/>
    <x v="56"/>
    <x v="112"/>
    <x v="112"/>
    <x v="110"/>
    <x v="0"/>
  </r>
  <r>
    <x v="53"/>
    <x v="53"/>
    <x v="1"/>
    <x v="6"/>
    <x v="0"/>
    <x v="42"/>
    <x v="74"/>
    <x v="113"/>
    <x v="113"/>
    <x v="110"/>
    <x v="60"/>
    <x v="58"/>
    <x v="58"/>
    <x v="54"/>
    <x v="113"/>
    <x v="113"/>
    <x v="111"/>
    <x v="0"/>
  </r>
  <r>
    <x v="56"/>
    <x v="56"/>
    <x v="1"/>
    <x v="6"/>
    <x v="3"/>
    <x v="45"/>
    <x v="13"/>
    <x v="114"/>
    <x v="114"/>
    <x v="111"/>
    <x v="63"/>
    <x v="61"/>
    <x v="61"/>
    <x v="57"/>
    <x v="114"/>
    <x v="114"/>
    <x v="112"/>
    <x v="0"/>
  </r>
  <r>
    <x v="57"/>
    <x v="57"/>
    <x v="1"/>
    <x v="2"/>
    <x v="3"/>
    <x v="46"/>
    <x v="27"/>
    <x v="115"/>
    <x v="115"/>
    <x v="112"/>
    <x v="64"/>
    <x v="62"/>
    <x v="62"/>
    <x v="58"/>
    <x v="115"/>
    <x v="115"/>
    <x v="113"/>
    <x v="0"/>
  </r>
  <r>
    <x v="29"/>
    <x v="29"/>
    <x v="1"/>
    <x v="3"/>
    <x v="12"/>
    <x v="24"/>
    <x v="29"/>
    <x v="116"/>
    <x v="116"/>
    <x v="113"/>
    <x v="30"/>
    <x v="30"/>
    <x v="30"/>
    <x v="30"/>
    <x v="116"/>
    <x v="116"/>
    <x v="114"/>
    <x v="0"/>
  </r>
  <r>
    <x v="58"/>
    <x v="58"/>
    <x v="1"/>
    <x v="2"/>
    <x v="19"/>
    <x v="47"/>
    <x v="75"/>
    <x v="117"/>
    <x v="117"/>
    <x v="114"/>
    <x v="65"/>
    <x v="63"/>
    <x v="63"/>
    <x v="59"/>
    <x v="117"/>
    <x v="117"/>
    <x v="115"/>
    <x v="8"/>
  </r>
  <r>
    <x v="55"/>
    <x v="55"/>
    <x v="2"/>
    <x v="2"/>
    <x v="0"/>
    <x v="44"/>
    <x v="27"/>
    <x v="118"/>
    <x v="118"/>
    <x v="115"/>
    <x v="62"/>
    <x v="64"/>
    <x v="64"/>
    <x v="56"/>
    <x v="118"/>
    <x v="118"/>
    <x v="116"/>
    <x v="0"/>
  </r>
  <r>
    <x v="12"/>
    <x v="12"/>
    <x v="1"/>
    <x v="4"/>
    <x v="18"/>
    <x v="9"/>
    <x v="48"/>
    <x v="119"/>
    <x v="119"/>
    <x v="86"/>
    <x v="12"/>
    <x v="12"/>
    <x v="12"/>
    <x v="13"/>
    <x v="119"/>
    <x v="119"/>
    <x v="117"/>
    <x v="0"/>
  </r>
  <r>
    <x v="59"/>
    <x v="59"/>
    <x v="1"/>
    <x v="3"/>
    <x v="0"/>
    <x v="48"/>
    <x v="48"/>
    <x v="120"/>
    <x v="120"/>
    <x v="77"/>
    <x v="66"/>
    <x v="65"/>
    <x v="65"/>
    <x v="60"/>
    <x v="120"/>
    <x v="120"/>
    <x v="118"/>
    <x v="0"/>
  </r>
  <r>
    <x v="13"/>
    <x v="13"/>
    <x v="2"/>
    <x v="1"/>
    <x v="19"/>
    <x v="10"/>
    <x v="76"/>
    <x v="121"/>
    <x v="121"/>
    <x v="116"/>
    <x v="15"/>
    <x v="15"/>
    <x v="15"/>
    <x v="14"/>
    <x v="121"/>
    <x v="121"/>
    <x v="119"/>
    <x v="0"/>
  </r>
  <r>
    <x v="7"/>
    <x v="7"/>
    <x v="1"/>
    <x v="0"/>
    <x v="20"/>
    <x v="7"/>
    <x v="19"/>
    <x v="122"/>
    <x v="122"/>
    <x v="117"/>
    <x v="7"/>
    <x v="7"/>
    <x v="7"/>
    <x v="8"/>
    <x v="122"/>
    <x v="122"/>
    <x v="120"/>
    <x v="0"/>
  </r>
  <r>
    <x v="60"/>
    <x v="60"/>
    <x v="1"/>
    <x v="2"/>
    <x v="3"/>
    <x v="49"/>
    <x v="45"/>
    <x v="123"/>
    <x v="123"/>
    <x v="118"/>
    <x v="67"/>
    <x v="66"/>
    <x v="66"/>
    <x v="61"/>
    <x v="123"/>
    <x v="123"/>
    <x v="121"/>
    <x v="0"/>
  </r>
  <r>
    <x v="32"/>
    <x v="32"/>
    <x v="1"/>
    <x v="3"/>
    <x v="6"/>
    <x v="27"/>
    <x v="77"/>
    <x v="124"/>
    <x v="124"/>
    <x v="119"/>
    <x v="33"/>
    <x v="33"/>
    <x v="33"/>
    <x v="33"/>
    <x v="124"/>
    <x v="124"/>
    <x v="122"/>
    <x v="0"/>
  </r>
  <r>
    <x v="32"/>
    <x v="32"/>
    <x v="1"/>
    <x v="3"/>
    <x v="7"/>
    <x v="27"/>
    <x v="34"/>
    <x v="125"/>
    <x v="125"/>
    <x v="120"/>
    <x v="33"/>
    <x v="33"/>
    <x v="33"/>
    <x v="33"/>
    <x v="125"/>
    <x v="125"/>
    <x v="123"/>
    <x v="0"/>
  </r>
  <r>
    <x v="13"/>
    <x v="13"/>
    <x v="2"/>
    <x v="1"/>
    <x v="20"/>
    <x v="10"/>
    <x v="68"/>
    <x v="126"/>
    <x v="126"/>
    <x v="121"/>
    <x v="15"/>
    <x v="15"/>
    <x v="15"/>
    <x v="14"/>
    <x v="126"/>
    <x v="126"/>
    <x v="52"/>
    <x v="0"/>
  </r>
  <r>
    <x v="8"/>
    <x v="8"/>
    <x v="1"/>
    <x v="0"/>
    <x v="21"/>
    <x v="8"/>
    <x v="3"/>
    <x v="127"/>
    <x v="127"/>
    <x v="122"/>
    <x v="34"/>
    <x v="34"/>
    <x v="34"/>
    <x v="9"/>
    <x v="127"/>
    <x v="127"/>
    <x v="124"/>
    <x v="0"/>
  </r>
  <r>
    <x v="61"/>
    <x v="61"/>
    <x v="1"/>
    <x v="4"/>
    <x v="4"/>
    <x v="50"/>
    <x v="78"/>
    <x v="128"/>
    <x v="128"/>
    <x v="123"/>
    <x v="68"/>
    <x v="67"/>
    <x v="67"/>
    <x v="62"/>
    <x v="128"/>
    <x v="128"/>
    <x v="125"/>
    <x v="0"/>
  </r>
  <r>
    <x v="47"/>
    <x v="47"/>
    <x v="0"/>
    <x v="4"/>
    <x v="19"/>
    <x v="38"/>
    <x v="79"/>
    <x v="129"/>
    <x v="129"/>
    <x v="23"/>
    <x v="54"/>
    <x v="52"/>
    <x v="52"/>
    <x v="48"/>
    <x v="129"/>
    <x v="129"/>
    <x v="126"/>
    <x v="0"/>
  </r>
  <r>
    <x v="18"/>
    <x v="18"/>
    <x v="2"/>
    <x v="1"/>
    <x v="20"/>
    <x v="14"/>
    <x v="36"/>
    <x v="130"/>
    <x v="130"/>
    <x v="124"/>
    <x v="19"/>
    <x v="19"/>
    <x v="19"/>
    <x v="19"/>
    <x v="130"/>
    <x v="130"/>
    <x v="127"/>
    <x v="0"/>
  </r>
  <r>
    <x v="11"/>
    <x v="11"/>
    <x v="1"/>
    <x v="0"/>
    <x v="21"/>
    <x v="1"/>
    <x v="19"/>
    <x v="131"/>
    <x v="131"/>
    <x v="125"/>
    <x v="37"/>
    <x v="11"/>
    <x v="11"/>
    <x v="12"/>
    <x v="131"/>
    <x v="131"/>
    <x v="128"/>
    <x v="0"/>
  </r>
  <r>
    <x v="61"/>
    <x v="61"/>
    <x v="1"/>
    <x v="4"/>
    <x v="5"/>
    <x v="50"/>
    <x v="76"/>
    <x v="132"/>
    <x v="132"/>
    <x v="126"/>
    <x v="68"/>
    <x v="67"/>
    <x v="67"/>
    <x v="62"/>
    <x v="132"/>
    <x v="132"/>
    <x v="38"/>
    <x v="9"/>
  </r>
  <r>
    <x v="62"/>
    <x v="62"/>
    <x v="1"/>
    <x v="2"/>
    <x v="19"/>
    <x v="51"/>
    <x v="53"/>
    <x v="133"/>
    <x v="133"/>
    <x v="127"/>
    <x v="69"/>
    <x v="68"/>
    <x v="68"/>
    <x v="63"/>
    <x v="133"/>
    <x v="133"/>
    <x v="129"/>
    <x v="0"/>
  </r>
  <r>
    <x v="21"/>
    <x v="21"/>
    <x v="2"/>
    <x v="0"/>
    <x v="20"/>
    <x v="52"/>
    <x v="80"/>
    <x v="134"/>
    <x v="134"/>
    <x v="128"/>
    <x v="22"/>
    <x v="22"/>
    <x v="22"/>
    <x v="22"/>
    <x v="134"/>
    <x v="134"/>
    <x v="130"/>
    <x v="0"/>
  </r>
  <r>
    <x v="43"/>
    <x v="43"/>
    <x v="1"/>
    <x v="6"/>
    <x v="17"/>
    <x v="36"/>
    <x v="19"/>
    <x v="135"/>
    <x v="135"/>
    <x v="129"/>
    <x v="50"/>
    <x v="48"/>
    <x v="48"/>
    <x v="44"/>
    <x v="135"/>
    <x v="135"/>
    <x v="131"/>
    <x v="0"/>
  </r>
  <r>
    <x v="30"/>
    <x v="30"/>
    <x v="1"/>
    <x v="1"/>
    <x v="20"/>
    <x v="25"/>
    <x v="67"/>
    <x v="136"/>
    <x v="136"/>
    <x v="130"/>
    <x v="31"/>
    <x v="31"/>
    <x v="31"/>
    <x v="31"/>
    <x v="136"/>
    <x v="136"/>
    <x v="132"/>
    <x v="0"/>
  </r>
  <r>
    <x v="37"/>
    <x v="37"/>
    <x v="2"/>
    <x v="0"/>
    <x v="20"/>
    <x v="53"/>
    <x v="11"/>
    <x v="137"/>
    <x v="137"/>
    <x v="131"/>
    <x v="41"/>
    <x v="40"/>
    <x v="40"/>
    <x v="38"/>
    <x v="137"/>
    <x v="137"/>
    <x v="133"/>
    <x v="0"/>
  </r>
  <r>
    <x v="36"/>
    <x v="36"/>
    <x v="1"/>
    <x v="1"/>
    <x v="21"/>
    <x v="54"/>
    <x v="73"/>
    <x v="138"/>
    <x v="138"/>
    <x v="132"/>
    <x v="39"/>
    <x v="38"/>
    <x v="38"/>
    <x v="37"/>
    <x v="138"/>
    <x v="138"/>
    <x v="134"/>
    <x v="10"/>
  </r>
  <r>
    <x v="5"/>
    <x v="5"/>
    <x v="2"/>
    <x v="4"/>
    <x v="10"/>
    <x v="5"/>
    <x v="59"/>
    <x v="139"/>
    <x v="139"/>
    <x v="133"/>
    <x v="5"/>
    <x v="5"/>
    <x v="5"/>
    <x v="5"/>
    <x v="139"/>
    <x v="139"/>
    <x v="135"/>
    <x v="0"/>
  </r>
  <r>
    <x v="63"/>
    <x v="63"/>
    <x v="2"/>
    <x v="6"/>
    <x v="19"/>
    <x v="16"/>
    <x v="51"/>
    <x v="140"/>
    <x v="140"/>
    <x v="134"/>
    <x v="70"/>
    <x v="69"/>
    <x v="69"/>
    <x v="64"/>
    <x v="140"/>
    <x v="140"/>
    <x v="136"/>
    <x v="0"/>
  </r>
  <r>
    <x v="8"/>
    <x v="8"/>
    <x v="1"/>
    <x v="0"/>
    <x v="20"/>
    <x v="8"/>
    <x v="75"/>
    <x v="141"/>
    <x v="141"/>
    <x v="135"/>
    <x v="34"/>
    <x v="34"/>
    <x v="34"/>
    <x v="9"/>
    <x v="141"/>
    <x v="141"/>
    <x v="137"/>
    <x v="0"/>
  </r>
  <r>
    <x v="6"/>
    <x v="6"/>
    <x v="1"/>
    <x v="5"/>
    <x v="21"/>
    <x v="6"/>
    <x v="5"/>
    <x v="142"/>
    <x v="142"/>
    <x v="136"/>
    <x v="6"/>
    <x v="6"/>
    <x v="6"/>
    <x v="6"/>
    <x v="142"/>
    <x v="142"/>
    <x v="138"/>
    <x v="0"/>
  </r>
  <r>
    <x v="38"/>
    <x v="38"/>
    <x v="1"/>
    <x v="3"/>
    <x v="17"/>
    <x v="31"/>
    <x v="2"/>
    <x v="143"/>
    <x v="143"/>
    <x v="137"/>
    <x v="42"/>
    <x v="41"/>
    <x v="41"/>
    <x v="39"/>
    <x v="143"/>
    <x v="143"/>
    <x v="139"/>
    <x v="0"/>
  </r>
  <r>
    <x v="33"/>
    <x v="33"/>
    <x v="1"/>
    <x v="3"/>
    <x v="19"/>
    <x v="28"/>
    <x v="20"/>
    <x v="144"/>
    <x v="144"/>
    <x v="138"/>
    <x v="35"/>
    <x v="35"/>
    <x v="35"/>
    <x v="34"/>
    <x v="144"/>
    <x v="144"/>
    <x v="140"/>
    <x v="0"/>
  </r>
  <r>
    <x v="52"/>
    <x v="52"/>
    <x v="2"/>
    <x v="4"/>
    <x v="20"/>
    <x v="41"/>
    <x v="13"/>
    <x v="145"/>
    <x v="145"/>
    <x v="139"/>
    <x v="59"/>
    <x v="57"/>
    <x v="57"/>
    <x v="53"/>
    <x v="145"/>
    <x v="145"/>
    <x v="141"/>
    <x v="0"/>
  </r>
  <r>
    <x v="27"/>
    <x v="27"/>
    <x v="1"/>
    <x v="4"/>
    <x v="21"/>
    <x v="22"/>
    <x v="81"/>
    <x v="146"/>
    <x v="146"/>
    <x v="140"/>
    <x v="28"/>
    <x v="28"/>
    <x v="28"/>
    <x v="28"/>
    <x v="146"/>
    <x v="146"/>
    <x v="127"/>
    <x v="0"/>
  </r>
  <r>
    <x v="0"/>
    <x v="0"/>
    <x v="0"/>
    <x v="0"/>
    <x v="14"/>
    <x v="0"/>
    <x v="82"/>
    <x v="147"/>
    <x v="147"/>
    <x v="105"/>
    <x v="0"/>
    <x v="0"/>
    <x v="0"/>
    <x v="0"/>
    <x v="147"/>
    <x v="147"/>
    <x v="22"/>
    <x v="0"/>
  </r>
  <r>
    <x v="64"/>
    <x v="64"/>
    <x v="1"/>
    <x v="1"/>
    <x v="12"/>
    <x v="9"/>
    <x v="33"/>
    <x v="148"/>
    <x v="148"/>
    <x v="49"/>
    <x v="71"/>
    <x v="70"/>
    <x v="70"/>
    <x v="65"/>
    <x v="148"/>
    <x v="148"/>
    <x v="142"/>
    <x v="0"/>
  </r>
  <r>
    <x v="18"/>
    <x v="18"/>
    <x v="2"/>
    <x v="1"/>
    <x v="19"/>
    <x v="14"/>
    <x v="47"/>
    <x v="149"/>
    <x v="149"/>
    <x v="141"/>
    <x v="19"/>
    <x v="19"/>
    <x v="19"/>
    <x v="19"/>
    <x v="149"/>
    <x v="149"/>
    <x v="143"/>
    <x v="0"/>
  </r>
  <r>
    <x v="20"/>
    <x v="20"/>
    <x v="1"/>
    <x v="6"/>
    <x v="21"/>
    <x v="16"/>
    <x v="78"/>
    <x v="150"/>
    <x v="150"/>
    <x v="142"/>
    <x v="21"/>
    <x v="21"/>
    <x v="21"/>
    <x v="21"/>
    <x v="150"/>
    <x v="150"/>
    <x v="144"/>
    <x v="0"/>
  </r>
  <r>
    <x v="34"/>
    <x v="34"/>
    <x v="0"/>
    <x v="1"/>
    <x v="18"/>
    <x v="5"/>
    <x v="80"/>
    <x v="151"/>
    <x v="151"/>
    <x v="143"/>
    <x v="36"/>
    <x v="36"/>
    <x v="36"/>
    <x v="35"/>
    <x v="151"/>
    <x v="151"/>
    <x v="145"/>
    <x v="0"/>
  </r>
  <r>
    <x v="9"/>
    <x v="9"/>
    <x v="0"/>
    <x v="0"/>
    <x v="14"/>
    <x v="1"/>
    <x v="83"/>
    <x v="152"/>
    <x v="152"/>
    <x v="144"/>
    <x v="9"/>
    <x v="9"/>
    <x v="9"/>
    <x v="10"/>
    <x v="152"/>
    <x v="152"/>
    <x v="146"/>
    <x v="11"/>
  </r>
  <r>
    <x v="12"/>
    <x v="12"/>
    <x v="1"/>
    <x v="4"/>
    <x v="12"/>
    <x v="9"/>
    <x v="84"/>
    <x v="153"/>
    <x v="153"/>
    <x v="145"/>
    <x v="12"/>
    <x v="12"/>
    <x v="12"/>
    <x v="13"/>
    <x v="153"/>
    <x v="153"/>
    <x v="147"/>
    <x v="0"/>
  </r>
  <r>
    <x v="52"/>
    <x v="52"/>
    <x v="2"/>
    <x v="4"/>
    <x v="19"/>
    <x v="41"/>
    <x v="4"/>
    <x v="154"/>
    <x v="154"/>
    <x v="146"/>
    <x v="59"/>
    <x v="57"/>
    <x v="57"/>
    <x v="53"/>
    <x v="154"/>
    <x v="154"/>
    <x v="148"/>
    <x v="0"/>
  </r>
  <r>
    <x v="2"/>
    <x v="2"/>
    <x v="2"/>
    <x v="2"/>
    <x v="21"/>
    <x v="2"/>
    <x v="14"/>
    <x v="155"/>
    <x v="155"/>
    <x v="147"/>
    <x v="2"/>
    <x v="2"/>
    <x v="2"/>
    <x v="2"/>
    <x v="155"/>
    <x v="155"/>
    <x v="149"/>
    <x v="0"/>
  </r>
  <r>
    <x v="40"/>
    <x v="40"/>
    <x v="0"/>
    <x v="1"/>
    <x v="18"/>
    <x v="5"/>
    <x v="85"/>
    <x v="156"/>
    <x v="156"/>
    <x v="148"/>
    <x v="46"/>
    <x v="44"/>
    <x v="44"/>
    <x v="41"/>
    <x v="156"/>
    <x v="156"/>
    <x v="150"/>
    <x v="12"/>
  </r>
  <r>
    <x v="65"/>
    <x v="65"/>
    <x v="2"/>
    <x v="1"/>
    <x v="1"/>
    <x v="5"/>
    <x v="86"/>
    <x v="157"/>
    <x v="157"/>
    <x v="149"/>
    <x v="72"/>
    <x v="71"/>
    <x v="71"/>
    <x v="66"/>
    <x v="157"/>
    <x v="157"/>
    <x v="151"/>
    <x v="0"/>
  </r>
  <r>
    <x v="61"/>
    <x v="61"/>
    <x v="1"/>
    <x v="4"/>
    <x v="19"/>
    <x v="50"/>
    <x v="57"/>
    <x v="158"/>
    <x v="158"/>
    <x v="150"/>
    <x v="68"/>
    <x v="67"/>
    <x v="67"/>
    <x v="62"/>
    <x v="158"/>
    <x v="158"/>
    <x v="152"/>
    <x v="0"/>
  </r>
  <r>
    <x v="7"/>
    <x v="7"/>
    <x v="1"/>
    <x v="0"/>
    <x v="22"/>
    <x v="7"/>
    <x v="34"/>
    <x v="159"/>
    <x v="159"/>
    <x v="151"/>
    <x v="7"/>
    <x v="7"/>
    <x v="7"/>
    <x v="8"/>
    <x v="159"/>
    <x v="159"/>
    <x v="153"/>
    <x v="0"/>
  </r>
  <r>
    <x v="23"/>
    <x v="23"/>
    <x v="2"/>
    <x v="0"/>
    <x v="14"/>
    <x v="19"/>
    <x v="37"/>
    <x v="160"/>
    <x v="160"/>
    <x v="152"/>
    <x v="24"/>
    <x v="24"/>
    <x v="24"/>
    <x v="24"/>
    <x v="160"/>
    <x v="160"/>
    <x v="154"/>
    <x v="0"/>
  </r>
  <r>
    <x v="39"/>
    <x v="39"/>
    <x v="2"/>
    <x v="3"/>
    <x v="14"/>
    <x v="33"/>
    <x v="71"/>
    <x v="161"/>
    <x v="161"/>
    <x v="153"/>
    <x v="43"/>
    <x v="42"/>
    <x v="42"/>
    <x v="40"/>
    <x v="161"/>
    <x v="161"/>
    <x v="155"/>
    <x v="0"/>
  </r>
  <r>
    <x v="30"/>
    <x v="30"/>
    <x v="1"/>
    <x v="1"/>
    <x v="12"/>
    <x v="25"/>
    <x v="48"/>
    <x v="162"/>
    <x v="162"/>
    <x v="154"/>
    <x v="31"/>
    <x v="31"/>
    <x v="31"/>
    <x v="31"/>
    <x v="162"/>
    <x v="162"/>
    <x v="156"/>
    <x v="0"/>
  </r>
  <r>
    <x v="4"/>
    <x v="4"/>
    <x v="1"/>
    <x v="0"/>
    <x v="19"/>
    <x v="4"/>
    <x v="20"/>
    <x v="163"/>
    <x v="163"/>
    <x v="155"/>
    <x v="4"/>
    <x v="4"/>
    <x v="4"/>
    <x v="7"/>
    <x v="163"/>
    <x v="163"/>
    <x v="157"/>
    <x v="0"/>
  </r>
  <r>
    <x v="50"/>
    <x v="50"/>
    <x v="1"/>
    <x v="3"/>
    <x v="18"/>
    <x v="13"/>
    <x v="22"/>
    <x v="164"/>
    <x v="164"/>
    <x v="156"/>
    <x v="57"/>
    <x v="55"/>
    <x v="55"/>
    <x v="51"/>
    <x v="164"/>
    <x v="164"/>
    <x v="158"/>
    <x v="0"/>
  </r>
  <r>
    <x v="10"/>
    <x v="10"/>
    <x v="1"/>
    <x v="1"/>
    <x v="10"/>
    <x v="5"/>
    <x v="3"/>
    <x v="165"/>
    <x v="165"/>
    <x v="157"/>
    <x v="10"/>
    <x v="10"/>
    <x v="10"/>
    <x v="11"/>
    <x v="165"/>
    <x v="165"/>
    <x v="33"/>
    <x v="0"/>
  </r>
  <r>
    <x v="21"/>
    <x v="21"/>
    <x v="2"/>
    <x v="0"/>
    <x v="19"/>
    <x v="17"/>
    <x v="87"/>
    <x v="166"/>
    <x v="166"/>
    <x v="158"/>
    <x v="22"/>
    <x v="22"/>
    <x v="22"/>
    <x v="22"/>
    <x v="166"/>
    <x v="166"/>
    <x v="159"/>
    <x v="0"/>
  </r>
  <r>
    <x v="61"/>
    <x v="61"/>
    <x v="1"/>
    <x v="4"/>
    <x v="20"/>
    <x v="50"/>
    <x v="37"/>
    <x v="167"/>
    <x v="167"/>
    <x v="159"/>
    <x v="68"/>
    <x v="67"/>
    <x v="67"/>
    <x v="62"/>
    <x v="167"/>
    <x v="167"/>
    <x v="160"/>
    <x v="0"/>
  </r>
  <r>
    <x v="25"/>
    <x v="25"/>
    <x v="2"/>
    <x v="4"/>
    <x v="22"/>
    <x v="20"/>
    <x v="88"/>
    <x v="168"/>
    <x v="168"/>
    <x v="160"/>
    <x v="26"/>
    <x v="26"/>
    <x v="26"/>
    <x v="26"/>
    <x v="168"/>
    <x v="168"/>
    <x v="161"/>
    <x v="0"/>
  </r>
  <r>
    <x v="20"/>
    <x v="20"/>
    <x v="1"/>
    <x v="6"/>
    <x v="12"/>
    <x v="16"/>
    <x v="21"/>
    <x v="169"/>
    <x v="169"/>
    <x v="161"/>
    <x v="21"/>
    <x v="21"/>
    <x v="21"/>
    <x v="21"/>
    <x v="169"/>
    <x v="169"/>
    <x v="162"/>
    <x v="0"/>
  </r>
  <r>
    <x v="37"/>
    <x v="37"/>
    <x v="2"/>
    <x v="0"/>
    <x v="19"/>
    <x v="55"/>
    <x v="76"/>
    <x v="170"/>
    <x v="170"/>
    <x v="162"/>
    <x v="41"/>
    <x v="40"/>
    <x v="40"/>
    <x v="38"/>
    <x v="170"/>
    <x v="170"/>
    <x v="163"/>
    <x v="0"/>
  </r>
  <r>
    <x v="41"/>
    <x v="41"/>
    <x v="1"/>
    <x v="4"/>
    <x v="20"/>
    <x v="34"/>
    <x v="55"/>
    <x v="171"/>
    <x v="171"/>
    <x v="163"/>
    <x v="47"/>
    <x v="45"/>
    <x v="45"/>
    <x v="42"/>
    <x v="171"/>
    <x v="171"/>
    <x v="164"/>
    <x v="0"/>
  </r>
  <r>
    <x v="29"/>
    <x v="29"/>
    <x v="1"/>
    <x v="3"/>
    <x v="5"/>
    <x v="24"/>
    <x v="46"/>
    <x v="172"/>
    <x v="172"/>
    <x v="164"/>
    <x v="30"/>
    <x v="30"/>
    <x v="30"/>
    <x v="30"/>
    <x v="172"/>
    <x v="172"/>
    <x v="165"/>
    <x v="0"/>
  </r>
  <r>
    <x v="50"/>
    <x v="50"/>
    <x v="1"/>
    <x v="3"/>
    <x v="12"/>
    <x v="13"/>
    <x v="32"/>
    <x v="173"/>
    <x v="173"/>
    <x v="165"/>
    <x v="57"/>
    <x v="55"/>
    <x v="55"/>
    <x v="51"/>
    <x v="173"/>
    <x v="173"/>
    <x v="166"/>
    <x v="0"/>
  </r>
  <r>
    <x v="66"/>
    <x v="66"/>
    <x v="0"/>
    <x v="7"/>
    <x v="19"/>
    <x v="52"/>
    <x v="89"/>
    <x v="174"/>
    <x v="174"/>
    <x v="166"/>
    <x v="73"/>
    <x v="72"/>
    <x v="72"/>
    <x v="67"/>
    <x v="174"/>
    <x v="174"/>
    <x v="167"/>
    <x v="6"/>
  </r>
  <r>
    <x v="66"/>
    <x v="66"/>
    <x v="0"/>
    <x v="7"/>
    <x v="20"/>
    <x v="52"/>
    <x v="31"/>
    <x v="175"/>
    <x v="175"/>
    <x v="167"/>
    <x v="73"/>
    <x v="72"/>
    <x v="72"/>
    <x v="67"/>
    <x v="175"/>
    <x v="175"/>
    <x v="168"/>
    <x v="0"/>
  </r>
  <r>
    <x v="26"/>
    <x v="26"/>
    <x v="2"/>
    <x v="4"/>
    <x v="22"/>
    <x v="21"/>
    <x v="43"/>
    <x v="176"/>
    <x v="176"/>
    <x v="168"/>
    <x v="27"/>
    <x v="27"/>
    <x v="27"/>
    <x v="27"/>
    <x v="176"/>
    <x v="176"/>
    <x v="169"/>
    <x v="0"/>
  </r>
  <r>
    <x v="32"/>
    <x v="32"/>
    <x v="1"/>
    <x v="3"/>
    <x v="22"/>
    <x v="27"/>
    <x v="90"/>
    <x v="177"/>
    <x v="177"/>
    <x v="169"/>
    <x v="33"/>
    <x v="33"/>
    <x v="33"/>
    <x v="33"/>
    <x v="177"/>
    <x v="177"/>
    <x v="170"/>
    <x v="0"/>
  </r>
  <r>
    <x v="24"/>
    <x v="24"/>
    <x v="1"/>
    <x v="0"/>
    <x v="23"/>
    <x v="8"/>
    <x v="9"/>
    <x v="178"/>
    <x v="178"/>
    <x v="170"/>
    <x v="25"/>
    <x v="25"/>
    <x v="25"/>
    <x v="25"/>
    <x v="178"/>
    <x v="178"/>
    <x v="171"/>
    <x v="0"/>
  </r>
  <r>
    <x v="17"/>
    <x v="17"/>
    <x v="2"/>
    <x v="3"/>
    <x v="18"/>
    <x v="13"/>
    <x v="91"/>
    <x v="179"/>
    <x v="179"/>
    <x v="171"/>
    <x v="74"/>
    <x v="73"/>
    <x v="73"/>
    <x v="18"/>
    <x v="179"/>
    <x v="179"/>
    <x v="172"/>
    <x v="0"/>
  </r>
  <r>
    <x v="46"/>
    <x v="46"/>
    <x v="1"/>
    <x v="4"/>
    <x v="17"/>
    <x v="56"/>
    <x v="19"/>
    <x v="180"/>
    <x v="180"/>
    <x v="172"/>
    <x v="53"/>
    <x v="51"/>
    <x v="51"/>
    <x v="47"/>
    <x v="180"/>
    <x v="180"/>
    <x v="173"/>
    <x v="0"/>
  </r>
  <r>
    <x v="67"/>
    <x v="67"/>
    <x v="1"/>
    <x v="7"/>
    <x v="19"/>
    <x v="57"/>
    <x v="53"/>
    <x v="181"/>
    <x v="181"/>
    <x v="173"/>
    <x v="75"/>
    <x v="74"/>
    <x v="74"/>
    <x v="41"/>
    <x v="181"/>
    <x v="181"/>
    <x v="174"/>
    <x v="0"/>
  </r>
  <r>
    <x v="1"/>
    <x v="1"/>
    <x v="1"/>
    <x v="1"/>
    <x v="23"/>
    <x v="1"/>
    <x v="3"/>
    <x v="182"/>
    <x v="182"/>
    <x v="143"/>
    <x v="1"/>
    <x v="1"/>
    <x v="1"/>
    <x v="1"/>
    <x v="182"/>
    <x v="182"/>
    <x v="175"/>
    <x v="0"/>
  </r>
  <r>
    <x v="59"/>
    <x v="59"/>
    <x v="1"/>
    <x v="3"/>
    <x v="23"/>
    <x v="48"/>
    <x v="49"/>
    <x v="183"/>
    <x v="183"/>
    <x v="174"/>
    <x v="66"/>
    <x v="65"/>
    <x v="65"/>
    <x v="60"/>
    <x v="183"/>
    <x v="183"/>
    <x v="176"/>
    <x v="0"/>
  </r>
  <r>
    <x v="68"/>
    <x v="68"/>
    <x v="2"/>
    <x v="3"/>
    <x v="12"/>
    <x v="39"/>
    <x v="23"/>
    <x v="184"/>
    <x v="184"/>
    <x v="175"/>
    <x v="76"/>
    <x v="75"/>
    <x v="75"/>
    <x v="68"/>
    <x v="184"/>
    <x v="184"/>
    <x v="177"/>
    <x v="0"/>
  </r>
  <r>
    <x v="69"/>
    <x v="69"/>
    <x v="2"/>
    <x v="3"/>
    <x v="7"/>
    <x v="39"/>
    <x v="5"/>
    <x v="185"/>
    <x v="185"/>
    <x v="176"/>
    <x v="77"/>
    <x v="76"/>
    <x v="76"/>
    <x v="69"/>
    <x v="185"/>
    <x v="185"/>
    <x v="178"/>
    <x v="0"/>
  </r>
  <r>
    <x v="57"/>
    <x v="57"/>
    <x v="1"/>
    <x v="2"/>
    <x v="19"/>
    <x v="58"/>
    <x v="30"/>
    <x v="186"/>
    <x v="186"/>
    <x v="177"/>
    <x v="64"/>
    <x v="62"/>
    <x v="62"/>
    <x v="58"/>
    <x v="186"/>
    <x v="186"/>
    <x v="179"/>
    <x v="0"/>
  </r>
  <r>
    <x v="61"/>
    <x v="61"/>
    <x v="1"/>
    <x v="4"/>
    <x v="23"/>
    <x v="50"/>
    <x v="75"/>
    <x v="187"/>
    <x v="187"/>
    <x v="178"/>
    <x v="68"/>
    <x v="67"/>
    <x v="67"/>
    <x v="62"/>
    <x v="187"/>
    <x v="187"/>
    <x v="48"/>
    <x v="13"/>
  </r>
  <r>
    <x v="3"/>
    <x v="3"/>
    <x v="2"/>
    <x v="3"/>
    <x v="12"/>
    <x v="3"/>
    <x v="71"/>
    <x v="188"/>
    <x v="188"/>
    <x v="179"/>
    <x v="3"/>
    <x v="3"/>
    <x v="3"/>
    <x v="3"/>
    <x v="188"/>
    <x v="188"/>
    <x v="180"/>
    <x v="0"/>
  </r>
  <r>
    <x v="11"/>
    <x v="11"/>
    <x v="1"/>
    <x v="0"/>
    <x v="24"/>
    <x v="1"/>
    <x v="36"/>
    <x v="189"/>
    <x v="189"/>
    <x v="180"/>
    <x v="37"/>
    <x v="11"/>
    <x v="11"/>
    <x v="12"/>
    <x v="189"/>
    <x v="189"/>
    <x v="181"/>
    <x v="0"/>
  </r>
  <r>
    <x v="5"/>
    <x v="5"/>
    <x v="2"/>
    <x v="4"/>
    <x v="23"/>
    <x v="5"/>
    <x v="88"/>
    <x v="190"/>
    <x v="190"/>
    <x v="181"/>
    <x v="5"/>
    <x v="5"/>
    <x v="5"/>
    <x v="5"/>
    <x v="190"/>
    <x v="190"/>
    <x v="182"/>
    <x v="0"/>
  </r>
  <r>
    <x v="68"/>
    <x v="68"/>
    <x v="2"/>
    <x v="3"/>
    <x v="18"/>
    <x v="39"/>
    <x v="54"/>
    <x v="191"/>
    <x v="191"/>
    <x v="182"/>
    <x v="76"/>
    <x v="75"/>
    <x v="75"/>
    <x v="68"/>
    <x v="191"/>
    <x v="191"/>
    <x v="183"/>
    <x v="0"/>
  </r>
  <r>
    <x v="56"/>
    <x v="56"/>
    <x v="1"/>
    <x v="6"/>
    <x v="12"/>
    <x v="59"/>
    <x v="48"/>
    <x v="192"/>
    <x v="192"/>
    <x v="183"/>
    <x v="63"/>
    <x v="61"/>
    <x v="61"/>
    <x v="57"/>
    <x v="192"/>
    <x v="192"/>
    <x v="184"/>
    <x v="0"/>
  </r>
  <r>
    <x v="46"/>
    <x v="46"/>
    <x v="1"/>
    <x v="4"/>
    <x v="24"/>
    <x v="35"/>
    <x v="92"/>
    <x v="193"/>
    <x v="193"/>
    <x v="184"/>
    <x v="53"/>
    <x v="51"/>
    <x v="51"/>
    <x v="47"/>
    <x v="193"/>
    <x v="193"/>
    <x v="185"/>
    <x v="0"/>
  </r>
  <r>
    <x v="10"/>
    <x v="10"/>
    <x v="1"/>
    <x v="1"/>
    <x v="23"/>
    <x v="5"/>
    <x v="5"/>
    <x v="194"/>
    <x v="194"/>
    <x v="185"/>
    <x v="10"/>
    <x v="10"/>
    <x v="10"/>
    <x v="11"/>
    <x v="194"/>
    <x v="194"/>
    <x v="186"/>
    <x v="0"/>
  </r>
  <r>
    <x v="64"/>
    <x v="64"/>
    <x v="1"/>
    <x v="1"/>
    <x v="18"/>
    <x v="9"/>
    <x v="90"/>
    <x v="195"/>
    <x v="195"/>
    <x v="186"/>
    <x v="71"/>
    <x v="70"/>
    <x v="70"/>
    <x v="65"/>
    <x v="195"/>
    <x v="195"/>
    <x v="187"/>
    <x v="0"/>
  </r>
  <r>
    <x v="66"/>
    <x v="66"/>
    <x v="0"/>
    <x v="7"/>
    <x v="4"/>
    <x v="52"/>
    <x v="93"/>
    <x v="196"/>
    <x v="196"/>
    <x v="187"/>
    <x v="73"/>
    <x v="72"/>
    <x v="72"/>
    <x v="67"/>
    <x v="196"/>
    <x v="196"/>
    <x v="188"/>
    <x v="0"/>
  </r>
  <r>
    <x v="47"/>
    <x v="47"/>
    <x v="0"/>
    <x v="4"/>
    <x v="24"/>
    <x v="38"/>
    <x v="94"/>
    <x v="197"/>
    <x v="197"/>
    <x v="188"/>
    <x v="54"/>
    <x v="52"/>
    <x v="52"/>
    <x v="48"/>
    <x v="197"/>
    <x v="197"/>
    <x v="36"/>
    <x v="0"/>
  </r>
  <r>
    <x v="67"/>
    <x v="67"/>
    <x v="1"/>
    <x v="7"/>
    <x v="20"/>
    <x v="57"/>
    <x v="54"/>
    <x v="198"/>
    <x v="198"/>
    <x v="189"/>
    <x v="75"/>
    <x v="74"/>
    <x v="74"/>
    <x v="41"/>
    <x v="198"/>
    <x v="198"/>
    <x v="189"/>
    <x v="0"/>
  </r>
  <r>
    <x v="66"/>
    <x v="66"/>
    <x v="0"/>
    <x v="7"/>
    <x v="5"/>
    <x v="52"/>
    <x v="89"/>
    <x v="199"/>
    <x v="199"/>
    <x v="190"/>
    <x v="73"/>
    <x v="72"/>
    <x v="72"/>
    <x v="67"/>
    <x v="174"/>
    <x v="199"/>
    <x v="190"/>
    <x v="0"/>
  </r>
  <r>
    <x v="67"/>
    <x v="67"/>
    <x v="1"/>
    <x v="7"/>
    <x v="4"/>
    <x v="57"/>
    <x v="24"/>
    <x v="200"/>
    <x v="200"/>
    <x v="191"/>
    <x v="75"/>
    <x v="74"/>
    <x v="74"/>
    <x v="41"/>
    <x v="199"/>
    <x v="200"/>
    <x v="191"/>
    <x v="0"/>
  </r>
  <r>
    <x v="3"/>
    <x v="3"/>
    <x v="2"/>
    <x v="3"/>
    <x v="24"/>
    <x v="3"/>
    <x v="11"/>
    <x v="201"/>
    <x v="201"/>
    <x v="192"/>
    <x v="3"/>
    <x v="3"/>
    <x v="3"/>
    <x v="3"/>
    <x v="200"/>
    <x v="201"/>
    <x v="192"/>
    <x v="0"/>
  </r>
  <r>
    <x v="63"/>
    <x v="63"/>
    <x v="2"/>
    <x v="6"/>
    <x v="20"/>
    <x v="16"/>
    <x v="57"/>
    <x v="202"/>
    <x v="202"/>
    <x v="193"/>
    <x v="70"/>
    <x v="69"/>
    <x v="69"/>
    <x v="64"/>
    <x v="201"/>
    <x v="202"/>
    <x v="193"/>
    <x v="0"/>
  </r>
  <r>
    <x v="67"/>
    <x v="67"/>
    <x v="1"/>
    <x v="7"/>
    <x v="18"/>
    <x v="57"/>
    <x v="73"/>
    <x v="203"/>
    <x v="203"/>
    <x v="194"/>
    <x v="75"/>
    <x v="74"/>
    <x v="74"/>
    <x v="41"/>
    <x v="202"/>
    <x v="203"/>
    <x v="194"/>
    <x v="14"/>
  </r>
  <r>
    <x v="44"/>
    <x v="44"/>
    <x v="0"/>
    <x v="6"/>
    <x v="17"/>
    <x v="37"/>
    <x v="95"/>
    <x v="204"/>
    <x v="204"/>
    <x v="195"/>
    <x v="51"/>
    <x v="49"/>
    <x v="49"/>
    <x v="45"/>
    <x v="203"/>
    <x v="204"/>
    <x v="195"/>
    <x v="15"/>
  </r>
  <r>
    <x v="44"/>
    <x v="44"/>
    <x v="0"/>
    <x v="6"/>
    <x v="7"/>
    <x v="37"/>
    <x v="39"/>
    <x v="205"/>
    <x v="205"/>
    <x v="196"/>
    <x v="51"/>
    <x v="49"/>
    <x v="49"/>
    <x v="45"/>
    <x v="204"/>
    <x v="205"/>
    <x v="196"/>
    <x v="0"/>
  </r>
  <r>
    <x v="58"/>
    <x v="58"/>
    <x v="1"/>
    <x v="2"/>
    <x v="20"/>
    <x v="47"/>
    <x v="21"/>
    <x v="206"/>
    <x v="206"/>
    <x v="197"/>
    <x v="65"/>
    <x v="63"/>
    <x v="63"/>
    <x v="59"/>
    <x v="205"/>
    <x v="206"/>
    <x v="197"/>
    <x v="0"/>
  </r>
  <r>
    <x v="14"/>
    <x v="14"/>
    <x v="1"/>
    <x v="3"/>
    <x v="23"/>
    <x v="11"/>
    <x v="36"/>
    <x v="207"/>
    <x v="207"/>
    <x v="198"/>
    <x v="14"/>
    <x v="14"/>
    <x v="14"/>
    <x v="15"/>
    <x v="206"/>
    <x v="207"/>
    <x v="198"/>
    <x v="0"/>
  </r>
  <r>
    <x v="63"/>
    <x v="63"/>
    <x v="2"/>
    <x v="6"/>
    <x v="4"/>
    <x v="16"/>
    <x v="43"/>
    <x v="208"/>
    <x v="208"/>
    <x v="199"/>
    <x v="78"/>
    <x v="77"/>
    <x v="77"/>
    <x v="64"/>
    <x v="25"/>
    <x v="208"/>
    <x v="199"/>
    <x v="0"/>
  </r>
  <r>
    <x v="12"/>
    <x v="12"/>
    <x v="1"/>
    <x v="4"/>
    <x v="24"/>
    <x v="9"/>
    <x v="78"/>
    <x v="209"/>
    <x v="209"/>
    <x v="200"/>
    <x v="12"/>
    <x v="12"/>
    <x v="12"/>
    <x v="13"/>
    <x v="207"/>
    <x v="209"/>
    <x v="200"/>
    <x v="0"/>
  </r>
  <r>
    <x v="62"/>
    <x v="62"/>
    <x v="1"/>
    <x v="2"/>
    <x v="20"/>
    <x v="51"/>
    <x v="63"/>
    <x v="210"/>
    <x v="210"/>
    <x v="201"/>
    <x v="69"/>
    <x v="68"/>
    <x v="68"/>
    <x v="63"/>
    <x v="208"/>
    <x v="210"/>
    <x v="201"/>
    <x v="0"/>
  </r>
  <r>
    <x v="63"/>
    <x v="63"/>
    <x v="2"/>
    <x v="6"/>
    <x v="5"/>
    <x v="16"/>
    <x v="20"/>
    <x v="211"/>
    <x v="211"/>
    <x v="202"/>
    <x v="70"/>
    <x v="69"/>
    <x v="69"/>
    <x v="64"/>
    <x v="209"/>
    <x v="211"/>
    <x v="202"/>
    <x v="0"/>
  </r>
  <r>
    <x v="16"/>
    <x v="16"/>
    <x v="1"/>
    <x v="6"/>
    <x v="10"/>
    <x v="12"/>
    <x v="54"/>
    <x v="212"/>
    <x v="212"/>
    <x v="203"/>
    <x v="17"/>
    <x v="17"/>
    <x v="17"/>
    <x v="17"/>
    <x v="210"/>
    <x v="212"/>
    <x v="203"/>
    <x v="0"/>
  </r>
  <r>
    <x v="34"/>
    <x v="34"/>
    <x v="0"/>
    <x v="1"/>
    <x v="24"/>
    <x v="5"/>
    <x v="0"/>
    <x v="213"/>
    <x v="213"/>
    <x v="204"/>
    <x v="36"/>
    <x v="36"/>
    <x v="36"/>
    <x v="35"/>
    <x v="211"/>
    <x v="213"/>
    <x v="204"/>
    <x v="0"/>
  </r>
  <r>
    <x v="4"/>
    <x v="4"/>
    <x v="1"/>
    <x v="0"/>
    <x v="25"/>
    <x v="4"/>
    <x v="60"/>
    <x v="214"/>
    <x v="214"/>
    <x v="205"/>
    <x v="4"/>
    <x v="4"/>
    <x v="4"/>
    <x v="7"/>
    <x v="212"/>
    <x v="214"/>
    <x v="205"/>
    <x v="0"/>
  </r>
  <r>
    <x v="16"/>
    <x v="16"/>
    <x v="1"/>
    <x v="6"/>
    <x v="23"/>
    <x v="12"/>
    <x v="33"/>
    <x v="215"/>
    <x v="215"/>
    <x v="206"/>
    <x v="17"/>
    <x v="17"/>
    <x v="17"/>
    <x v="17"/>
    <x v="213"/>
    <x v="215"/>
    <x v="206"/>
    <x v="0"/>
  </r>
  <r>
    <x v="47"/>
    <x v="47"/>
    <x v="0"/>
    <x v="4"/>
    <x v="14"/>
    <x v="38"/>
    <x v="96"/>
    <x v="216"/>
    <x v="216"/>
    <x v="207"/>
    <x v="54"/>
    <x v="52"/>
    <x v="52"/>
    <x v="48"/>
    <x v="214"/>
    <x v="216"/>
    <x v="207"/>
    <x v="0"/>
  </r>
  <r>
    <x v="40"/>
    <x v="40"/>
    <x v="0"/>
    <x v="1"/>
    <x v="12"/>
    <x v="5"/>
    <x v="97"/>
    <x v="217"/>
    <x v="217"/>
    <x v="208"/>
    <x v="46"/>
    <x v="44"/>
    <x v="44"/>
    <x v="41"/>
    <x v="215"/>
    <x v="217"/>
    <x v="208"/>
    <x v="0"/>
  </r>
  <r>
    <x v="40"/>
    <x v="40"/>
    <x v="0"/>
    <x v="1"/>
    <x v="24"/>
    <x v="5"/>
    <x v="98"/>
    <x v="218"/>
    <x v="218"/>
    <x v="209"/>
    <x v="46"/>
    <x v="44"/>
    <x v="44"/>
    <x v="41"/>
    <x v="216"/>
    <x v="218"/>
    <x v="209"/>
    <x v="0"/>
  </r>
  <r>
    <x v="19"/>
    <x v="19"/>
    <x v="1"/>
    <x v="6"/>
    <x v="23"/>
    <x v="15"/>
    <x v="20"/>
    <x v="219"/>
    <x v="219"/>
    <x v="210"/>
    <x v="20"/>
    <x v="20"/>
    <x v="20"/>
    <x v="20"/>
    <x v="217"/>
    <x v="219"/>
    <x v="210"/>
    <x v="0"/>
  </r>
  <r>
    <x v="20"/>
    <x v="20"/>
    <x v="1"/>
    <x v="6"/>
    <x v="9"/>
    <x v="16"/>
    <x v="14"/>
    <x v="220"/>
    <x v="220"/>
    <x v="146"/>
    <x v="21"/>
    <x v="21"/>
    <x v="21"/>
    <x v="21"/>
    <x v="218"/>
    <x v="220"/>
    <x v="211"/>
    <x v="0"/>
  </r>
  <r>
    <x v="45"/>
    <x v="45"/>
    <x v="1"/>
    <x v="6"/>
    <x v="17"/>
    <x v="36"/>
    <x v="37"/>
    <x v="221"/>
    <x v="221"/>
    <x v="211"/>
    <x v="52"/>
    <x v="50"/>
    <x v="50"/>
    <x v="46"/>
    <x v="219"/>
    <x v="221"/>
    <x v="13"/>
    <x v="0"/>
  </r>
  <r>
    <x v="50"/>
    <x v="50"/>
    <x v="1"/>
    <x v="3"/>
    <x v="24"/>
    <x v="13"/>
    <x v="71"/>
    <x v="222"/>
    <x v="222"/>
    <x v="212"/>
    <x v="57"/>
    <x v="55"/>
    <x v="55"/>
    <x v="51"/>
    <x v="220"/>
    <x v="222"/>
    <x v="212"/>
    <x v="0"/>
  </r>
  <r>
    <x v="9"/>
    <x v="9"/>
    <x v="0"/>
    <x v="0"/>
    <x v="25"/>
    <x v="1"/>
    <x v="79"/>
    <x v="223"/>
    <x v="223"/>
    <x v="213"/>
    <x v="9"/>
    <x v="9"/>
    <x v="9"/>
    <x v="10"/>
    <x v="221"/>
    <x v="223"/>
    <x v="213"/>
    <x v="0"/>
  </r>
  <r>
    <x v="22"/>
    <x v="22"/>
    <x v="2"/>
    <x v="6"/>
    <x v="23"/>
    <x v="18"/>
    <x v="26"/>
    <x v="224"/>
    <x v="224"/>
    <x v="214"/>
    <x v="23"/>
    <x v="23"/>
    <x v="23"/>
    <x v="23"/>
    <x v="32"/>
    <x v="224"/>
    <x v="214"/>
    <x v="0"/>
  </r>
  <r>
    <x v="48"/>
    <x v="48"/>
    <x v="1"/>
    <x v="6"/>
    <x v="17"/>
    <x v="36"/>
    <x v="54"/>
    <x v="225"/>
    <x v="225"/>
    <x v="215"/>
    <x v="55"/>
    <x v="53"/>
    <x v="53"/>
    <x v="49"/>
    <x v="222"/>
    <x v="225"/>
    <x v="215"/>
    <x v="0"/>
  </r>
  <r>
    <x v="27"/>
    <x v="27"/>
    <x v="1"/>
    <x v="4"/>
    <x v="18"/>
    <x v="22"/>
    <x v="15"/>
    <x v="226"/>
    <x v="226"/>
    <x v="216"/>
    <x v="28"/>
    <x v="28"/>
    <x v="28"/>
    <x v="28"/>
    <x v="223"/>
    <x v="226"/>
    <x v="216"/>
    <x v="0"/>
  </r>
  <r>
    <x v="27"/>
    <x v="27"/>
    <x v="1"/>
    <x v="4"/>
    <x v="24"/>
    <x v="22"/>
    <x v="6"/>
    <x v="227"/>
    <x v="227"/>
    <x v="217"/>
    <x v="28"/>
    <x v="28"/>
    <x v="28"/>
    <x v="28"/>
    <x v="224"/>
    <x v="227"/>
    <x v="217"/>
    <x v="16"/>
  </r>
  <r>
    <x v="42"/>
    <x v="42"/>
    <x v="1"/>
    <x v="4"/>
    <x v="25"/>
    <x v="35"/>
    <x v="99"/>
    <x v="228"/>
    <x v="228"/>
    <x v="119"/>
    <x v="49"/>
    <x v="47"/>
    <x v="47"/>
    <x v="43"/>
    <x v="225"/>
    <x v="228"/>
    <x v="218"/>
    <x v="17"/>
  </r>
  <r>
    <x v="28"/>
    <x v="28"/>
    <x v="1"/>
    <x v="6"/>
    <x v="23"/>
    <x v="60"/>
    <x v="63"/>
    <x v="229"/>
    <x v="229"/>
    <x v="218"/>
    <x v="29"/>
    <x v="29"/>
    <x v="29"/>
    <x v="29"/>
    <x v="226"/>
    <x v="229"/>
    <x v="219"/>
    <x v="0"/>
  </r>
  <r>
    <x v="19"/>
    <x v="19"/>
    <x v="1"/>
    <x v="6"/>
    <x v="10"/>
    <x v="15"/>
    <x v="37"/>
    <x v="230"/>
    <x v="230"/>
    <x v="219"/>
    <x v="20"/>
    <x v="20"/>
    <x v="20"/>
    <x v="20"/>
    <x v="227"/>
    <x v="230"/>
    <x v="220"/>
    <x v="0"/>
  </r>
  <r>
    <x v="68"/>
    <x v="68"/>
    <x v="2"/>
    <x v="3"/>
    <x v="24"/>
    <x v="39"/>
    <x v="14"/>
    <x v="231"/>
    <x v="231"/>
    <x v="220"/>
    <x v="76"/>
    <x v="75"/>
    <x v="75"/>
    <x v="68"/>
    <x v="228"/>
    <x v="231"/>
    <x v="108"/>
    <x v="0"/>
  </r>
  <r>
    <x v="46"/>
    <x v="46"/>
    <x v="1"/>
    <x v="4"/>
    <x v="25"/>
    <x v="35"/>
    <x v="84"/>
    <x v="232"/>
    <x v="232"/>
    <x v="221"/>
    <x v="53"/>
    <x v="51"/>
    <x v="51"/>
    <x v="47"/>
    <x v="229"/>
    <x v="232"/>
    <x v="221"/>
    <x v="0"/>
  </r>
  <r>
    <x v="53"/>
    <x v="53"/>
    <x v="1"/>
    <x v="6"/>
    <x v="23"/>
    <x v="42"/>
    <x v="72"/>
    <x v="233"/>
    <x v="233"/>
    <x v="222"/>
    <x v="60"/>
    <x v="58"/>
    <x v="58"/>
    <x v="54"/>
    <x v="230"/>
    <x v="233"/>
    <x v="222"/>
    <x v="0"/>
  </r>
  <r>
    <x v="49"/>
    <x v="49"/>
    <x v="1"/>
    <x v="6"/>
    <x v="17"/>
    <x v="39"/>
    <x v="58"/>
    <x v="234"/>
    <x v="234"/>
    <x v="223"/>
    <x v="56"/>
    <x v="54"/>
    <x v="54"/>
    <x v="50"/>
    <x v="231"/>
    <x v="234"/>
    <x v="223"/>
    <x v="0"/>
  </r>
  <r>
    <x v="64"/>
    <x v="64"/>
    <x v="1"/>
    <x v="1"/>
    <x v="24"/>
    <x v="9"/>
    <x v="100"/>
    <x v="235"/>
    <x v="235"/>
    <x v="224"/>
    <x v="71"/>
    <x v="70"/>
    <x v="70"/>
    <x v="65"/>
    <x v="232"/>
    <x v="235"/>
    <x v="224"/>
    <x v="0"/>
  </r>
  <r>
    <x v="3"/>
    <x v="3"/>
    <x v="2"/>
    <x v="3"/>
    <x v="25"/>
    <x v="3"/>
    <x v="41"/>
    <x v="236"/>
    <x v="236"/>
    <x v="225"/>
    <x v="3"/>
    <x v="3"/>
    <x v="3"/>
    <x v="3"/>
    <x v="233"/>
    <x v="236"/>
    <x v="225"/>
    <x v="0"/>
  </r>
  <r>
    <x v="31"/>
    <x v="31"/>
    <x v="1"/>
    <x v="2"/>
    <x v="23"/>
    <x v="26"/>
    <x v="52"/>
    <x v="237"/>
    <x v="237"/>
    <x v="226"/>
    <x v="32"/>
    <x v="32"/>
    <x v="32"/>
    <x v="32"/>
    <x v="234"/>
    <x v="237"/>
    <x v="226"/>
    <x v="0"/>
  </r>
  <r>
    <x v="54"/>
    <x v="54"/>
    <x v="2"/>
    <x v="4"/>
    <x v="14"/>
    <x v="43"/>
    <x v="54"/>
    <x v="238"/>
    <x v="238"/>
    <x v="216"/>
    <x v="61"/>
    <x v="59"/>
    <x v="59"/>
    <x v="55"/>
    <x v="235"/>
    <x v="238"/>
    <x v="227"/>
    <x v="0"/>
  </r>
  <r>
    <x v="34"/>
    <x v="34"/>
    <x v="0"/>
    <x v="1"/>
    <x v="12"/>
    <x v="5"/>
    <x v="101"/>
    <x v="239"/>
    <x v="239"/>
    <x v="227"/>
    <x v="36"/>
    <x v="36"/>
    <x v="36"/>
    <x v="35"/>
    <x v="236"/>
    <x v="239"/>
    <x v="228"/>
    <x v="0"/>
  </r>
  <r>
    <x v="17"/>
    <x v="17"/>
    <x v="2"/>
    <x v="3"/>
    <x v="15"/>
    <x v="13"/>
    <x v="102"/>
    <x v="240"/>
    <x v="240"/>
    <x v="228"/>
    <x v="18"/>
    <x v="73"/>
    <x v="73"/>
    <x v="18"/>
    <x v="237"/>
    <x v="240"/>
    <x v="229"/>
    <x v="18"/>
  </r>
  <r>
    <x v="57"/>
    <x v="57"/>
    <x v="1"/>
    <x v="2"/>
    <x v="23"/>
    <x v="46"/>
    <x v="61"/>
    <x v="241"/>
    <x v="241"/>
    <x v="229"/>
    <x v="64"/>
    <x v="62"/>
    <x v="62"/>
    <x v="58"/>
    <x v="238"/>
    <x v="241"/>
    <x v="230"/>
    <x v="19"/>
  </r>
  <r>
    <x v="56"/>
    <x v="56"/>
    <x v="1"/>
    <x v="6"/>
    <x v="18"/>
    <x v="61"/>
    <x v="65"/>
    <x v="242"/>
    <x v="242"/>
    <x v="230"/>
    <x v="63"/>
    <x v="61"/>
    <x v="61"/>
    <x v="57"/>
    <x v="239"/>
    <x v="242"/>
    <x v="231"/>
    <x v="0"/>
  </r>
  <r>
    <x v="22"/>
    <x v="22"/>
    <x v="2"/>
    <x v="6"/>
    <x v="10"/>
    <x v="18"/>
    <x v="103"/>
    <x v="243"/>
    <x v="243"/>
    <x v="231"/>
    <x v="23"/>
    <x v="23"/>
    <x v="23"/>
    <x v="23"/>
    <x v="240"/>
    <x v="243"/>
    <x v="232"/>
    <x v="0"/>
  </r>
  <r>
    <x v="56"/>
    <x v="56"/>
    <x v="1"/>
    <x v="6"/>
    <x v="24"/>
    <x v="62"/>
    <x v="75"/>
    <x v="244"/>
    <x v="244"/>
    <x v="232"/>
    <x v="63"/>
    <x v="61"/>
    <x v="61"/>
    <x v="57"/>
    <x v="241"/>
    <x v="244"/>
    <x v="233"/>
    <x v="0"/>
  </r>
  <r>
    <x v="12"/>
    <x v="12"/>
    <x v="1"/>
    <x v="4"/>
    <x v="25"/>
    <x v="9"/>
    <x v="104"/>
    <x v="245"/>
    <x v="245"/>
    <x v="233"/>
    <x v="12"/>
    <x v="12"/>
    <x v="12"/>
    <x v="13"/>
    <x v="242"/>
    <x v="245"/>
    <x v="234"/>
    <x v="0"/>
  </r>
  <r>
    <x v="70"/>
    <x v="70"/>
    <x v="2"/>
    <x v="7"/>
    <x v="23"/>
    <x v="19"/>
    <x v="2"/>
    <x v="246"/>
    <x v="246"/>
    <x v="234"/>
    <x v="79"/>
    <x v="78"/>
    <x v="78"/>
    <x v="70"/>
    <x v="243"/>
    <x v="246"/>
    <x v="235"/>
    <x v="0"/>
  </r>
  <r>
    <x v="51"/>
    <x v="51"/>
    <x v="1"/>
    <x v="6"/>
    <x v="17"/>
    <x v="40"/>
    <x v="13"/>
    <x v="247"/>
    <x v="247"/>
    <x v="235"/>
    <x v="58"/>
    <x v="56"/>
    <x v="56"/>
    <x v="52"/>
    <x v="244"/>
    <x v="247"/>
    <x v="236"/>
    <x v="0"/>
  </r>
  <r>
    <x v="60"/>
    <x v="60"/>
    <x v="1"/>
    <x v="2"/>
    <x v="24"/>
    <x v="49"/>
    <x v="61"/>
    <x v="248"/>
    <x v="248"/>
    <x v="236"/>
    <x v="67"/>
    <x v="66"/>
    <x v="66"/>
    <x v="61"/>
    <x v="245"/>
    <x v="248"/>
    <x v="237"/>
    <x v="0"/>
  </r>
  <r>
    <x v="34"/>
    <x v="34"/>
    <x v="0"/>
    <x v="1"/>
    <x v="25"/>
    <x v="5"/>
    <x v="105"/>
    <x v="249"/>
    <x v="249"/>
    <x v="237"/>
    <x v="36"/>
    <x v="36"/>
    <x v="36"/>
    <x v="35"/>
    <x v="246"/>
    <x v="249"/>
    <x v="238"/>
    <x v="0"/>
  </r>
  <r>
    <x v="39"/>
    <x v="39"/>
    <x v="2"/>
    <x v="3"/>
    <x v="26"/>
    <x v="33"/>
    <x v="36"/>
    <x v="250"/>
    <x v="250"/>
    <x v="238"/>
    <x v="43"/>
    <x v="42"/>
    <x v="42"/>
    <x v="40"/>
    <x v="247"/>
    <x v="250"/>
    <x v="239"/>
    <x v="0"/>
  </r>
  <r>
    <x v="53"/>
    <x v="53"/>
    <x v="1"/>
    <x v="6"/>
    <x v="17"/>
    <x v="42"/>
    <x v="74"/>
    <x v="251"/>
    <x v="251"/>
    <x v="239"/>
    <x v="60"/>
    <x v="58"/>
    <x v="58"/>
    <x v="54"/>
    <x v="113"/>
    <x v="251"/>
    <x v="48"/>
    <x v="0"/>
  </r>
  <r>
    <x v="39"/>
    <x v="39"/>
    <x v="2"/>
    <x v="3"/>
    <x v="15"/>
    <x v="33"/>
    <x v="13"/>
    <x v="252"/>
    <x v="252"/>
    <x v="240"/>
    <x v="43"/>
    <x v="42"/>
    <x v="42"/>
    <x v="40"/>
    <x v="248"/>
    <x v="252"/>
    <x v="240"/>
    <x v="0"/>
  </r>
  <r>
    <x v="40"/>
    <x v="40"/>
    <x v="0"/>
    <x v="1"/>
    <x v="25"/>
    <x v="5"/>
    <x v="106"/>
    <x v="253"/>
    <x v="253"/>
    <x v="241"/>
    <x v="46"/>
    <x v="44"/>
    <x v="44"/>
    <x v="41"/>
    <x v="249"/>
    <x v="253"/>
    <x v="241"/>
    <x v="0"/>
  </r>
  <r>
    <x v="41"/>
    <x v="41"/>
    <x v="1"/>
    <x v="4"/>
    <x v="26"/>
    <x v="34"/>
    <x v="58"/>
    <x v="254"/>
    <x v="254"/>
    <x v="242"/>
    <x v="47"/>
    <x v="45"/>
    <x v="45"/>
    <x v="42"/>
    <x v="250"/>
    <x v="254"/>
    <x v="4"/>
    <x v="0"/>
  </r>
  <r>
    <x v="28"/>
    <x v="28"/>
    <x v="1"/>
    <x v="6"/>
    <x v="10"/>
    <x v="63"/>
    <x v="84"/>
    <x v="255"/>
    <x v="255"/>
    <x v="243"/>
    <x v="29"/>
    <x v="29"/>
    <x v="29"/>
    <x v="29"/>
    <x v="251"/>
    <x v="255"/>
    <x v="242"/>
    <x v="0"/>
  </r>
  <r>
    <x v="42"/>
    <x v="42"/>
    <x v="1"/>
    <x v="4"/>
    <x v="15"/>
    <x v="35"/>
    <x v="57"/>
    <x v="256"/>
    <x v="256"/>
    <x v="244"/>
    <x v="49"/>
    <x v="47"/>
    <x v="47"/>
    <x v="43"/>
    <x v="252"/>
    <x v="256"/>
    <x v="243"/>
    <x v="0"/>
  </r>
  <r>
    <x v="17"/>
    <x v="17"/>
    <x v="2"/>
    <x v="3"/>
    <x v="25"/>
    <x v="13"/>
    <x v="85"/>
    <x v="257"/>
    <x v="257"/>
    <x v="245"/>
    <x v="74"/>
    <x v="73"/>
    <x v="73"/>
    <x v="18"/>
    <x v="253"/>
    <x v="257"/>
    <x v="177"/>
    <x v="0"/>
  </r>
  <r>
    <x v="38"/>
    <x v="38"/>
    <x v="1"/>
    <x v="3"/>
    <x v="26"/>
    <x v="31"/>
    <x v="37"/>
    <x v="258"/>
    <x v="258"/>
    <x v="246"/>
    <x v="42"/>
    <x v="41"/>
    <x v="41"/>
    <x v="39"/>
    <x v="254"/>
    <x v="258"/>
    <x v="244"/>
    <x v="0"/>
  </r>
  <r>
    <x v="69"/>
    <x v="69"/>
    <x v="2"/>
    <x v="3"/>
    <x v="12"/>
    <x v="39"/>
    <x v="20"/>
    <x v="259"/>
    <x v="259"/>
    <x v="247"/>
    <x v="77"/>
    <x v="76"/>
    <x v="76"/>
    <x v="69"/>
    <x v="255"/>
    <x v="259"/>
    <x v="245"/>
    <x v="0"/>
  </r>
  <r>
    <x v="54"/>
    <x v="54"/>
    <x v="2"/>
    <x v="4"/>
    <x v="15"/>
    <x v="43"/>
    <x v="75"/>
    <x v="260"/>
    <x v="260"/>
    <x v="248"/>
    <x v="80"/>
    <x v="79"/>
    <x v="79"/>
    <x v="55"/>
    <x v="256"/>
    <x v="260"/>
    <x v="246"/>
    <x v="0"/>
  </r>
  <r>
    <x v="27"/>
    <x v="27"/>
    <x v="1"/>
    <x v="4"/>
    <x v="25"/>
    <x v="22"/>
    <x v="107"/>
    <x v="261"/>
    <x v="261"/>
    <x v="249"/>
    <x v="28"/>
    <x v="28"/>
    <x v="28"/>
    <x v="28"/>
    <x v="257"/>
    <x v="261"/>
    <x v="247"/>
    <x v="0"/>
  </r>
  <r>
    <x v="44"/>
    <x v="44"/>
    <x v="0"/>
    <x v="6"/>
    <x v="26"/>
    <x v="37"/>
    <x v="108"/>
    <x v="262"/>
    <x v="262"/>
    <x v="250"/>
    <x v="51"/>
    <x v="49"/>
    <x v="49"/>
    <x v="45"/>
    <x v="258"/>
    <x v="262"/>
    <x v="248"/>
    <x v="0"/>
  </r>
  <r>
    <x v="55"/>
    <x v="55"/>
    <x v="2"/>
    <x v="2"/>
    <x v="17"/>
    <x v="44"/>
    <x v="86"/>
    <x v="263"/>
    <x v="263"/>
    <x v="251"/>
    <x v="62"/>
    <x v="64"/>
    <x v="64"/>
    <x v="56"/>
    <x v="259"/>
    <x v="263"/>
    <x v="249"/>
    <x v="0"/>
  </r>
  <r>
    <x v="59"/>
    <x v="59"/>
    <x v="1"/>
    <x v="3"/>
    <x v="15"/>
    <x v="48"/>
    <x v="23"/>
    <x v="264"/>
    <x v="264"/>
    <x v="252"/>
    <x v="66"/>
    <x v="65"/>
    <x v="65"/>
    <x v="60"/>
    <x v="260"/>
    <x v="264"/>
    <x v="250"/>
    <x v="0"/>
  </r>
  <r>
    <x v="68"/>
    <x v="68"/>
    <x v="2"/>
    <x v="3"/>
    <x v="25"/>
    <x v="39"/>
    <x v="109"/>
    <x v="265"/>
    <x v="265"/>
    <x v="253"/>
    <x v="76"/>
    <x v="75"/>
    <x v="75"/>
    <x v="68"/>
    <x v="261"/>
    <x v="265"/>
    <x v="251"/>
    <x v="0"/>
  </r>
  <r>
    <x v="43"/>
    <x v="43"/>
    <x v="1"/>
    <x v="6"/>
    <x v="26"/>
    <x v="36"/>
    <x v="70"/>
    <x v="266"/>
    <x v="266"/>
    <x v="254"/>
    <x v="50"/>
    <x v="48"/>
    <x v="48"/>
    <x v="44"/>
    <x v="262"/>
    <x v="266"/>
    <x v="252"/>
    <x v="0"/>
  </r>
  <r>
    <x v="31"/>
    <x v="31"/>
    <x v="1"/>
    <x v="2"/>
    <x v="10"/>
    <x v="26"/>
    <x v="67"/>
    <x v="267"/>
    <x v="267"/>
    <x v="255"/>
    <x v="32"/>
    <x v="32"/>
    <x v="32"/>
    <x v="32"/>
    <x v="263"/>
    <x v="267"/>
    <x v="253"/>
    <x v="0"/>
  </r>
  <r>
    <x v="65"/>
    <x v="65"/>
    <x v="2"/>
    <x v="1"/>
    <x v="15"/>
    <x v="5"/>
    <x v="22"/>
    <x v="268"/>
    <x v="268"/>
    <x v="19"/>
    <x v="72"/>
    <x v="71"/>
    <x v="71"/>
    <x v="66"/>
    <x v="264"/>
    <x v="268"/>
    <x v="254"/>
    <x v="0"/>
  </r>
  <r>
    <x v="64"/>
    <x v="64"/>
    <x v="1"/>
    <x v="1"/>
    <x v="25"/>
    <x v="9"/>
    <x v="19"/>
    <x v="269"/>
    <x v="269"/>
    <x v="256"/>
    <x v="71"/>
    <x v="70"/>
    <x v="70"/>
    <x v="65"/>
    <x v="265"/>
    <x v="269"/>
    <x v="255"/>
    <x v="0"/>
  </r>
  <r>
    <x v="45"/>
    <x v="45"/>
    <x v="1"/>
    <x v="6"/>
    <x v="26"/>
    <x v="36"/>
    <x v="7"/>
    <x v="270"/>
    <x v="270"/>
    <x v="257"/>
    <x v="52"/>
    <x v="50"/>
    <x v="50"/>
    <x v="46"/>
    <x v="266"/>
    <x v="270"/>
    <x v="256"/>
    <x v="0"/>
  </r>
  <r>
    <x v="58"/>
    <x v="58"/>
    <x v="1"/>
    <x v="2"/>
    <x v="4"/>
    <x v="47"/>
    <x v="54"/>
    <x v="271"/>
    <x v="271"/>
    <x v="258"/>
    <x v="65"/>
    <x v="63"/>
    <x v="63"/>
    <x v="59"/>
    <x v="267"/>
    <x v="271"/>
    <x v="257"/>
    <x v="0"/>
  </r>
  <r>
    <x v="69"/>
    <x v="69"/>
    <x v="2"/>
    <x v="3"/>
    <x v="15"/>
    <x v="39"/>
    <x v="5"/>
    <x v="272"/>
    <x v="272"/>
    <x v="259"/>
    <x v="77"/>
    <x v="76"/>
    <x v="76"/>
    <x v="69"/>
    <x v="185"/>
    <x v="272"/>
    <x v="258"/>
    <x v="0"/>
  </r>
  <r>
    <x v="56"/>
    <x v="56"/>
    <x v="1"/>
    <x v="6"/>
    <x v="25"/>
    <x v="64"/>
    <x v="27"/>
    <x v="273"/>
    <x v="273"/>
    <x v="260"/>
    <x v="63"/>
    <x v="61"/>
    <x v="61"/>
    <x v="57"/>
    <x v="268"/>
    <x v="273"/>
    <x v="259"/>
    <x v="0"/>
  </r>
  <r>
    <x v="58"/>
    <x v="58"/>
    <x v="1"/>
    <x v="2"/>
    <x v="5"/>
    <x v="47"/>
    <x v="110"/>
    <x v="274"/>
    <x v="274"/>
    <x v="261"/>
    <x v="65"/>
    <x v="63"/>
    <x v="63"/>
    <x v="59"/>
    <x v="269"/>
    <x v="274"/>
    <x v="211"/>
    <x v="0"/>
  </r>
  <r>
    <x v="62"/>
    <x v="62"/>
    <x v="1"/>
    <x v="2"/>
    <x v="4"/>
    <x v="51"/>
    <x v="72"/>
    <x v="275"/>
    <x v="275"/>
    <x v="262"/>
    <x v="69"/>
    <x v="68"/>
    <x v="68"/>
    <x v="63"/>
    <x v="270"/>
    <x v="275"/>
    <x v="260"/>
    <x v="0"/>
  </r>
  <r>
    <x v="60"/>
    <x v="60"/>
    <x v="1"/>
    <x v="2"/>
    <x v="25"/>
    <x v="49"/>
    <x v="3"/>
    <x v="276"/>
    <x v="276"/>
    <x v="263"/>
    <x v="67"/>
    <x v="66"/>
    <x v="66"/>
    <x v="61"/>
    <x v="271"/>
    <x v="276"/>
    <x v="261"/>
    <x v="0"/>
  </r>
  <r>
    <x v="0"/>
    <x v="0"/>
    <x v="0"/>
    <x v="0"/>
    <x v="27"/>
    <x v="0"/>
    <x v="111"/>
    <x v="277"/>
    <x v="277"/>
    <x v="264"/>
    <x v="0"/>
    <x v="0"/>
    <x v="0"/>
    <x v="0"/>
    <x v="272"/>
    <x v="277"/>
    <x v="262"/>
    <x v="0"/>
  </r>
  <r>
    <x v="62"/>
    <x v="62"/>
    <x v="1"/>
    <x v="2"/>
    <x v="5"/>
    <x v="51"/>
    <x v="65"/>
    <x v="278"/>
    <x v="278"/>
    <x v="265"/>
    <x v="69"/>
    <x v="68"/>
    <x v="68"/>
    <x v="63"/>
    <x v="273"/>
    <x v="278"/>
    <x v="263"/>
    <x v="0"/>
  </r>
  <r>
    <x v="35"/>
    <x v="35"/>
    <x v="1"/>
    <x v="2"/>
    <x v="10"/>
    <x v="26"/>
    <x v="11"/>
    <x v="279"/>
    <x v="279"/>
    <x v="266"/>
    <x v="38"/>
    <x v="37"/>
    <x v="37"/>
    <x v="36"/>
    <x v="210"/>
    <x v="279"/>
    <x v="264"/>
    <x v="0"/>
  </r>
  <r>
    <x v="15"/>
    <x v="15"/>
    <x v="1"/>
    <x v="0"/>
    <x v="27"/>
    <x v="1"/>
    <x v="52"/>
    <x v="280"/>
    <x v="280"/>
    <x v="267"/>
    <x v="16"/>
    <x v="16"/>
    <x v="16"/>
    <x v="16"/>
    <x v="274"/>
    <x v="280"/>
    <x v="132"/>
    <x v="0"/>
  </r>
  <r>
    <x v="23"/>
    <x v="23"/>
    <x v="2"/>
    <x v="0"/>
    <x v="27"/>
    <x v="19"/>
    <x v="45"/>
    <x v="281"/>
    <x v="281"/>
    <x v="268"/>
    <x v="24"/>
    <x v="24"/>
    <x v="24"/>
    <x v="24"/>
    <x v="275"/>
    <x v="281"/>
    <x v="265"/>
    <x v="0"/>
  </r>
  <r>
    <x v="48"/>
    <x v="48"/>
    <x v="1"/>
    <x v="6"/>
    <x v="26"/>
    <x v="36"/>
    <x v="3"/>
    <x v="282"/>
    <x v="282"/>
    <x v="269"/>
    <x v="55"/>
    <x v="53"/>
    <x v="53"/>
    <x v="49"/>
    <x v="276"/>
    <x v="282"/>
    <x v="266"/>
    <x v="0"/>
  </r>
  <r>
    <x v="59"/>
    <x v="59"/>
    <x v="1"/>
    <x v="3"/>
    <x v="14"/>
    <x v="48"/>
    <x v="67"/>
    <x v="283"/>
    <x v="283"/>
    <x v="270"/>
    <x v="66"/>
    <x v="65"/>
    <x v="65"/>
    <x v="60"/>
    <x v="277"/>
    <x v="283"/>
    <x v="267"/>
    <x v="0"/>
  </r>
  <r>
    <x v="57"/>
    <x v="57"/>
    <x v="1"/>
    <x v="2"/>
    <x v="17"/>
    <x v="65"/>
    <x v="61"/>
    <x v="284"/>
    <x v="284"/>
    <x v="271"/>
    <x v="64"/>
    <x v="62"/>
    <x v="62"/>
    <x v="58"/>
    <x v="238"/>
    <x v="284"/>
    <x v="268"/>
    <x v="0"/>
  </r>
  <r>
    <x v="54"/>
    <x v="54"/>
    <x v="2"/>
    <x v="4"/>
    <x v="27"/>
    <x v="43"/>
    <x v="20"/>
    <x v="285"/>
    <x v="285"/>
    <x v="272"/>
    <x v="61"/>
    <x v="59"/>
    <x v="59"/>
    <x v="55"/>
    <x v="278"/>
    <x v="285"/>
    <x v="269"/>
    <x v="0"/>
  </r>
  <r>
    <x v="49"/>
    <x v="49"/>
    <x v="1"/>
    <x v="6"/>
    <x v="26"/>
    <x v="39"/>
    <x v="37"/>
    <x v="286"/>
    <x v="286"/>
    <x v="273"/>
    <x v="56"/>
    <x v="54"/>
    <x v="54"/>
    <x v="50"/>
    <x v="279"/>
    <x v="286"/>
    <x v="270"/>
    <x v="0"/>
  </r>
  <r>
    <x v="57"/>
    <x v="57"/>
    <x v="1"/>
    <x v="2"/>
    <x v="5"/>
    <x v="46"/>
    <x v="58"/>
    <x v="287"/>
    <x v="287"/>
    <x v="274"/>
    <x v="64"/>
    <x v="62"/>
    <x v="62"/>
    <x v="58"/>
    <x v="280"/>
    <x v="287"/>
    <x v="271"/>
    <x v="0"/>
  </r>
  <r>
    <x v="65"/>
    <x v="65"/>
    <x v="2"/>
    <x v="1"/>
    <x v="14"/>
    <x v="5"/>
    <x v="112"/>
    <x v="288"/>
    <x v="288"/>
    <x v="275"/>
    <x v="72"/>
    <x v="71"/>
    <x v="71"/>
    <x v="66"/>
    <x v="281"/>
    <x v="288"/>
    <x v="272"/>
    <x v="0"/>
  </r>
  <r>
    <x v="60"/>
    <x v="60"/>
    <x v="1"/>
    <x v="2"/>
    <x v="7"/>
    <x v="66"/>
    <x v="51"/>
    <x v="289"/>
    <x v="289"/>
    <x v="86"/>
    <x v="67"/>
    <x v="66"/>
    <x v="66"/>
    <x v="61"/>
    <x v="282"/>
    <x v="289"/>
    <x v="273"/>
    <x v="0"/>
  </r>
  <r>
    <x v="65"/>
    <x v="65"/>
    <x v="2"/>
    <x v="1"/>
    <x v="27"/>
    <x v="5"/>
    <x v="59"/>
    <x v="290"/>
    <x v="290"/>
    <x v="276"/>
    <x v="72"/>
    <x v="71"/>
    <x v="71"/>
    <x v="66"/>
    <x v="283"/>
    <x v="290"/>
    <x v="274"/>
    <x v="0"/>
  </r>
  <r>
    <x v="51"/>
    <x v="51"/>
    <x v="1"/>
    <x v="6"/>
    <x v="26"/>
    <x v="40"/>
    <x v="19"/>
    <x v="291"/>
    <x v="291"/>
    <x v="277"/>
    <x v="58"/>
    <x v="56"/>
    <x v="56"/>
    <x v="52"/>
    <x v="284"/>
    <x v="291"/>
    <x v="275"/>
    <x v="0"/>
  </r>
  <r>
    <x v="60"/>
    <x v="60"/>
    <x v="1"/>
    <x v="2"/>
    <x v="18"/>
    <x v="49"/>
    <x v="39"/>
    <x v="292"/>
    <x v="292"/>
    <x v="275"/>
    <x v="67"/>
    <x v="66"/>
    <x v="66"/>
    <x v="61"/>
    <x v="285"/>
    <x v="292"/>
    <x v="276"/>
    <x v="0"/>
  </r>
  <r>
    <x v="2"/>
    <x v="2"/>
    <x v="2"/>
    <x v="2"/>
    <x v="14"/>
    <x v="2"/>
    <x v="113"/>
    <x v="293"/>
    <x v="293"/>
    <x v="278"/>
    <x v="2"/>
    <x v="2"/>
    <x v="2"/>
    <x v="2"/>
    <x v="286"/>
    <x v="293"/>
    <x v="277"/>
    <x v="0"/>
  </r>
  <r>
    <x v="55"/>
    <x v="55"/>
    <x v="2"/>
    <x v="2"/>
    <x v="26"/>
    <x v="44"/>
    <x v="4"/>
    <x v="294"/>
    <x v="294"/>
    <x v="279"/>
    <x v="62"/>
    <x v="64"/>
    <x v="64"/>
    <x v="56"/>
    <x v="287"/>
    <x v="294"/>
    <x v="278"/>
    <x v="0"/>
  </r>
  <r>
    <x v="2"/>
    <x v="2"/>
    <x v="2"/>
    <x v="2"/>
    <x v="9"/>
    <x v="2"/>
    <x v="30"/>
    <x v="295"/>
    <x v="295"/>
    <x v="280"/>
    <x v="2"/>
    <x v="2"/>
    <x v="2"/>
    <x v="2"/>
    <x v="288"/>
    <x v="295"/>
    <x v="279"/>
    <x v="0"/>
  </r>
  <r>
    <x v="69"/>
    <x v="69"/>
    <x v="2"/>
    <x v="3"/>
    <x v="27"/>
    <x v="39"/>
    <x v="32"/>
    <x v="296"/>
    <x v="296"/>
    <x v="281"/>
    <x v="77"/>
    <x v="76"/>
    <x v="76"/>
    <x v="69"/>
    <x v="289"/>
    <x v="296"/>
    <x v="280"/>
    <x v="0"/>
  </r>
  <r>
    <x v="35"/>
    <x v="35"/>
    <x v="1"/>
    <x v="2"/>
    <x v="26"/>
    <x v="26"/>
    <x v="51"/>
    <x v="297"/>
    <x v="297"/>
    <x v="282"/>
    <x v="38"/>
    <x v="37"/>
    <x v="37"/>
    <x v="36"/>
    <x v="290"/>
    <x v="297"/>
    <x v="281"/>
    <x v="0"/>
  </r>
  <r>
    <x v="71"/>
    <x v="71"/>
    <x v="1"/>
    <x v="4"/>
    <x v="26"/>
    <x v="67"/>
    <x v="110"/>
    <x v="298"/>
    <x v="298"/>
    <x v="283"/>
    <x v="81"/>
    <x v="80"/>
    <x v="80"/>
    <x v="71"/>
    <x v="291"/>
    <x v="298"/>
    <x v="282"/>
    <x v="0"/>
  </r>
  <r>
    <x v="53"/>
    <x v="53"/>
    <x v="1"/>
    <x v="6"/>
    <x v="26"/>
    <x v="42"/>
    <x v="38"/>
    <x v="299"/>
    <x v="299"/>
    <x v="284"/>
    <x v="60"/>
    <x v="58"/>
    <x v="58"/>
    <x v="54"/>
    <x v="292"/>
    <x v="299"/>
    <x v="283"/>
    <x v="0"/>
  </r>
  <r>
    <x v="72"/>
    <x v="72"/>
    <x v="1"/>
    <x v="6"/>
    <x v="26"/>
    <x v="42"/>
    <x v="49"/>
    <x v="300"/>
    <x v="300"/>
    <x v="285"/>
    <x v="82"/>
    <x v="81"/>
    <x v="81"/>
    <x v="72"/>
    <x v="293"/>
    <x v="300"/>
    <x v="284"/>
    <x v="20"/>
  </r>
  <r>
    <x v="73"/>
    <x v="73"/>
    <x v="3"/>
    <x v="8"/>
    <x v="28"/>
    <x v="68"/>
    <x v="114"/>
    <x v="301"/>
    <x v="301"/>
    <x v="286"/>
    <x v="79"/>
    <x v="78"/>
    <x v="82"/>
    <x v="70"/>
    <x v="294"/>
    <x v="301"/>
    <x v="28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78" firstHeaderRow="1" firstDataRow="1" firstDataCol="1"/>
  <pivotFields count="18">
    <pivotField axis="axisRow" compact="0" showAll="0">
      <items count="75">
        <item x="31"/>
        <item x="55"/>
        <item x="58"/>
        <item x="33"/>
        <item x="7"/>
        <item x="44"/>
        <item x="0"/>
        <item x="4"/>
        <item x="62"/>
        <item x="41"/>
        <item x="9"/>
        <item x="35"/>
        <item x="67"/>
        <item x="25"/>
        <item x="66"/>
        <item x="38"/>
        <item x="39"/>
        <item x="13"/>
        <item x="5"/>
        <item x="43"/>
        <item x="46"/>
        <item x="45"/>
        <item x="15"/>
        <item x="69"/>
        <item x="42"/>
        <item x="65"/>
        <item x="34"/>
        <item x="40"/>
        <item x="57"/>
        <item x="16"/>
        <item x="60"/>
        <item x="47"/>
        <item x="18"/>
        <item x="19"/>
        <item x="48"/>
        <item x="56"/>
        <item x="63"/>
        <item x="3"/>
        <item x="21"/>
        <item x="52"/>
        <item x="54"/>
        <item x="24"/>
        <item x="22"/>
        <item x="68"/>
        <item x="49"/>
        <item x="1"/>
        <item x="2"/>
        <item x="50"/>
        <item x="20"/>
        <item x="37"/>
        <item x="10"/>
        <item x="30"/>
        <item x="26"/>
        <item x="12"/>
        <item x="6"/>
        <item x="51"/>
        <item x="70"/>
        <item x="72"/>
        <item x="64"/>
        <item x="71"/>
        <item x="59"/>
        <item x="29"/>
        <item x="8"/>
        <item x="14"/>
        <item x="17"/>
        <item x="32"/>
        <item x="23"/>
        <item x="28"/>
        <item x="53"/>
        <item x="61"/>
        <item x="11"/>
        <item x="27"/>
        <item x="36"/>
        <item x="73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22">
        <item x="6"/>
        <item x="13"/>
        <item x="15"/>
        <item x="9"/>
        <item x="3"/>
        <item x="14"/>
        <item x="7"/>
        <item x="10"/>
        <item x="8"/>
        <item x="19"/>
        <item x="20"/>
        <item x="2"/>
        <item x="17"/>
        <item x="16"/>
        <item x="4"/>
        <item x="11"/>
        <item x="12"/>
        <item x="5"/>
        <item x="1"/>
        <item x="18"/>
        <item x="0"/>
        <item t="default"/>
      </items>
    </pivotField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Items count="1">
    <i/>
  </colItems>
  <dataFields count="1">
    <dataField name="求和项:奖励" fld="1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1"/>
  <sheetViews>
    <sheetView workbookViewId="0">
      <selection activeCell="Y11" sqref="Y11"/>
    </sheetView>
  </sheetViews>
  <sheetFormatPr defaultColWidth="9" defaultRowHeight="16" customHeight="1"/>
  <cols>
    <col min="1" max="1" width="6.875" style="1" customWidth="1"/>
    <col min="2" max="2" width="20.125" style="2" customWidth="1"/>
    <col min="3" max="3" width="4.75" style="1" customWidth="1"/>
    <col min="4" max="4" width="10.375" style="3" customWidth="1"/>
    <col min="5" max="5" width="0.125" style="3" hidden="1" customWidth="1"/>
    <col min="6" max="6" width="21.75" style="3" hidden="1" customWidth="1"/>
    <col min="7" max="7" width="9" style="3" hidden="1" customWidth="1"/>
    <col min="8" max="8" width="31" style="3" hidden="1" customWidth="1"/>
    <col min="9" max="9" width="6.625" style="3" customWidth="1"/>
    <col min="10" max="10" width="20" style="4" hidden="1" customWidth="1"/>
    <col min="11" max="11" width="5.375" style="3" customWidth="1"/>
    <col min="12" max="12" width="9.75" style="3" customWidth="1"/>
    <col min="13" max="13" width="9.75" style="5" customWidth="1"/>
    <col min="14" max="14" width="9" style="3"/>
    <col min="15" max="15" width="6.25" style="6" customWidth="1"/>
    <col min="16" max="17" width="8.5" style="5" customWidth="1"/>
    <col min="18" max="18" width="8.375" style="3" customWidth="1"/>
    <col min="19" max="19" width="8.25" style="7" customWidth="1"/>
    <col min="20" max="20" width="8.875" style="7" customWidth="1"/>
    <col min="21" max="21" width="7.5" style="7" customWidth="1"/>
    <col min="22" max="22" width="8.125" style="8" customWidth="1"/>
    <col min="23" max="23" width="7.5" style="89" customWidth="1"/>
    <col min="24" max="16384" width="9" style="3"/>
  </cols>
  <sheetData>
    <row r="1" s="3" customFormat="1" customHeight="1" spans="1:23">
      <c r="A1" s="11" t="s">
        <v>0</v>
      </c>
      <c r="B1" s="11" t="s">
        <v>1</v>
      </c>
      <c r="C1" s="11" t="s">
        <v>2</v>
      </c>
      <c r="D1" s="12" t="s">
        <v>3</v>
      </c>
      <c r="E1" s="90"/>
      <c r="F1" s="90"/>
      <c r="G1" s="90"/>
      <c r="H1" s="91" t="s">
        <v>4</v>
      </c>
      <c r="I1" s="13" t="s">
        <v>5</v>
      </c>
      <c r="J1" s="14" t="s">
        <v>6</v>
      </c>
      <c r="K1" s="16" t="s">
        <v>7</v>
      </c>
      <c r="L1" s="16"/>
      <c r="M1" s="29"/>
      <c r="N1" s="16"/>
      <c r="O1" s="98" t="s">
        <v>8</v>
      </c>
      <c r="P1" s="98"/>
      <c r="Q1" s="98"/>
      <c r="R1" s="98"/>
      <c r="S1" s="35" t="s">
        <v>9</v>
      </c>
      <c r="T1" s="35"/>
      <c r="U1" s="35"/>
      <c r="V1" s="101" t="s">
        <v>10</v>
      </c>
      <c r="W1" s="102" t="s">
        <v>11</v>
      </c>
    </row>
    <row r="2" ht="21" customHeight="1" spans="1:23">
      <c r="A2" s="92"/>
      <c r="B2" s="92"/>
      <c r="C2" s="92"/>
      <c r="D2" s="93"/>
      <c r="E2" s="94" t="s">
        <v>12</v>
      </c>
      <c r="F2" s="94" t="s">
        <v>13</v>
      </c>
      <c r="G2" s="95" t="s">
        <v>14</v>
      </c>
      <c r="H2" s="96"/>
      <c r="I2" s="99"/>
      <c r="J2" s="100"/>
      <c r="K2" s="15" t="s">
        <v>15</v>
      </c>
      <c r="L2" s="16" t="s">
        <v>16</v>
      </c>
      <c r="M2" s="29" t="s">
        <v>17</v>
      </c>
      <c r="N2" s="30" t="s">
        <v>18</v>
      </c>
      <c r="O2" s="31" t="s">
        <v>15</v>
      </c>
      <c r="P2" s="32" t="s">
        <v>16</v>
      </c>
      <c r="Q2" s="32" t="s">
        <v>17</v>
      </c>
      <c r="R2" s="33" t="s">
        <v>18</v>
      </c>
      <c r="S2" s="34" t="s">
        <v>19</v>
      </c>
      <c r="T2" s="35" t="s">
        <v>20</v>
      </c>
      <c r="U2" s="35" t="s">
        <v>18</v>
      </c>
      <c r="V2" s="103"/>
      <c r="W2" s="104"/>
    </row>
    <row r="3" customHeight="1" spans="1:23">
      <c r="A3" s="17">
        <v>752</v>
      </c>
      <c r="B3" s="18" t="s">
        <v>21</v>
      </c>
      <c r="C3" s="17" t="s">
        <v>22</v>
      </c>
      <c r="D3" s="19" t="s">
        <v>23</v>
      </c>
      <c r="E3" s="19">
        <v>99852.64</v>
      </c>
      <c r="F3" s="19">
        <v>89482.22</v>
      </c>
      <c r="G3" s="19">
        <v>-10370.42</v>
      </c>
      <c r="H3" s="19" t="s">
        <v>24</v>
      </c>
      <c r="I3" s="22">
        <v>5.12</v>
      </c>
      <c r="J3" s="19" t="s">
        <v>25</v>
      </c>
      <c r="K3" s="21">
        <v>64</v>
      </c>
      <c r="L3" s="21">
        <v>3226.3</v>
      </c>
      <c r="M3" s="36">
        <f t="shared" ref="M3:M62" si="0">L3*N3</f>
        <v>643.32422</v>
      </c>
      <c r="N3" s="21" t="s">
        <v>26</v>
      </c>
      <c r="O3" s="37">
        <v>62.2333333333333</v>
      </c>
      <c r="P3" s="38">
        <v>3460.60866666667</v>
      </c>
      <c r="Q3" s="38">
        <f t="shared" ref="Q3:Q62" si="1">P3*R3</f>
        <v>1056.8698868</v>
      </c>
      <c r="R3" s="39" t="s">
        <v>27</v>
      </c>
      <c r="S3" s="40">
        <f t="shared" ref="S3:S9" si="2">(K3-O3)/O3</f>
        <v>0.0283877878950193</v>
      </c>
      <c r="T3" s="40">
        <f t="shared" ref="T3:T9" si="3">(L3-P3)/P3</f>
        <v>-0.0677073570680157</v>
      </c>
      <c r="U3" s="40">
        <f>(N3-R3)</f>
        <v>-0.106</v>
      </c>
      <c r="V3" s="44"/>
      <c r="W3" s="44"/>
    </row>
    <row r="4" customHeight="1" spans="1:23">
      <c r="A4" s="17">
        <v>754</v>
      </c>
      <c r="B4" s="18" t="s">
        <v>28</v>
      </c>
      <c r="C4" s="17" t="s">
        <v>29</v>
      </c>
      <c r="D4" s="19" t="s">
        <v>30</v>
      </c>
      <c r="E4" s="19">
        <v>187228.35</v>
      </c>
      <c r="F4" s="19">
        <v>119134.4</v>
      </c>
      <c r="G4" s="19">
        <v>-68093.95</v>
      </c>
      <c r="H4" s="19" t="s">
        <v>31</v>
      </c>
      <c r="I4" s="23">
        <v>5.1</v>
      </c>
      <c r="J4" s="19" t="s">
        <v>32</v>
      </c>
      <c r="K4" s="21">
        <v>65</v>
      </c>
      <c r="L4" s="21">
        <v>3713.85</v>
      </c>
      <c r="M4" s="36">
        <f t="shared" si="0"/>
        <v>1185.46092</v>
      </c>
      <c r="N4" s="21" t="s">
        <v>33</v>
      </c>
      <c r="O4" s="37">
        <v>65.6333333333333</v>
      </c>
      <c r="P4" s="38">
        <v>4660.38433333333</v>
      </c>
      <c r="Q4" s="38">
        <f t="shared" si="1"/>
        <v>1394.38699253333</v>
      </c>
      <c r="R4" s="39" t="s">
        <v>34</v>
      </c>
      <c r="S4" s="40">
        <f t="shared" si="2"/>
        <v>-0.00964956830878564</v>
      </c>
      <c r="T4" s="40">
        <f t="shared" si="3"/>
        <v>-0.203102204803852</v>
      </c>
      <c r="U4" s="40">
        <f t="shared" ref="U4:U67" si="4">(N4-R4)</f>
        <v>0.02</v>
      </c>
      <c r="V4" s="44"/>
      <c r="W4" s="44"/>
    </row>
    <row r="5" customHeight="1" spans="1:23">
      <c r="A5" s="17">
        <v>724</v>
      </c>
      <c r="B5" s="18" t="s">
        <v>35</v>
      </c>
      <c r="C5" s="17" t="s">
        <v>29</v>
      </c>
      <c r="D5" s="19" t="s">
        <v>36</v>
      </c>
      <c r="E5" s="19">
        <v>222584.6</v>
      </c>
      <c r="F5" s="19">
        <v>170874.99</v>
      </c>
      <c r="G5" s="19">
        <v>-51709.61</v>
      </c>
      <c r="H5" s="19" t="s">
        <v>37</v>
      </c>
      <c r="I5" s="20">
        <v>5.1</v>
      </c>
      <c r="J5" s="19" t="s">
        <v>38</v>
      </c>
      <c r="K5" s="21">
        <v>92</v>
      </c>
      <c r="L5" s="21">
        <v>8426.76</v>
      </c>
      <c r="M5" s="36">
        <f t="shared" si="0"/>
        <v>2581.959264</v>
      </c>
      <c r="N5" s="21" t="s">
        <v>39</v>
      </c>
      <c r="O5" s="37">
        <v>94.1666666666667</v>
      </c>
      <c r="P5" s="38">
        <v>6878.356</v>
      </c>
      <c r="Q5" s="38">
        <f t="shared" si="1"/>
        <v>2225.8360016</v>
      </c>
      <c r="R5" s="39" t="s">
        <v>40</v>
      </c>
      <c r="S5" s="40">
        <f t="shared" si="2"/>
        <v>-0.0230088495575225</v>
      </c>
      <c r="T5" s="40">
        <f t="shared" si="3"/>
        <v>0.225112512350335</v>
      </c>
      <c r="U5" s="40">
        <f t="shared" si="4"/>
        <v>-0.0172</v>
      </c>
      <c r="V5" s="44"/>
      <c r="W5" s="44"/>
    </row>
    <row r="6" customHeight="1" spans="1:23">
      <c r="A6" s="17">
        <v>347</v>
      </c>
      <c r="B6" s="18" t="s">
        <v>41</v>
      </c>
      <c r="C6" s="17" t="s">
        <v>22</v>
      </c>
      <c r="D6" s="19" t="s">
        <v>42</v>
      </c>
      <c r="E6" s="19">
        <v>112514.49</v>
      </c>
      <c r="F6" s="19">
        <v>96788.73</v>
      </c>
      <c r="G6" s="19">
        <v>-15725.76</v>
      </c>
      <c r="H6" s="19" t="s">
        <v>43</v>
      </c>
      <c r="I6" s="20">
        <v>5.7</v>
      </c>
      <c r="J6" s="19" t="s">
        <v>44</v>
      </c>
      <c r="K6" s="21">
        <v>63</v>
      </c>
      <c r="L6" s="21">
        <v>3441.32</v>
      </c>
      <c r="M6" s="36">
        <f t="shared" si="0"/>
        <v>763.284776</v>
      </c>
      <c r="N6" s="21" t="s">
        <v>45</v>
      </c>
      <c r="O6" s="37">
        <v>64.7333333333333</v>
      </c>
      <c r="P6" s="38">
        <v>3796.64633333333</v>
      </c>
      <c r="Q6" s="38">
        <f t="shared" si="1"/>
        <v>1060.4033209</v>
      </c>
      <c r="R6" s="42">
        <v>0.2793</v>
      </c>
      <c r="S6" s="40">
        <f t="shared" si="2"/>
        <v>-0.0267765190525228</v>
      </c>
      <c r="T6" s="40">
        <f t="shared" si="3"/>
        <v>-0.0935895266866653</v>
      </c>
      <c r="U6" s="40">
        <f t="shared" si="4"/>
        <v>-0.0575</v>
      </c>
      <c r="V6" s="44"/>
      <c r="W6" s="44"/>
    </row>
    <row r="7" customHeight="1" spans="1:23">
      <c r="A7" s="17">
        <v>515</v>
      </c>
      <c r="B7" s="18" t="s">
        <v>46</v>
      </c>
      <c r="C7" s="17" t="s">
        <v>29</v>
      </c>
      <c r="D7" s="19" t="s">
        <v>47</v>
      </c>
      <c r="E7" s="19">
        <v>169537.18</v>
      </c>
      <c r="F7" s="19">
        <v>141087.69</v>
      </c>
      <c r="G7" s="19">
        <v>-28449.49</v>
      </c>
      <c r="H7" s="49" t="s">
        <v>48</v>
      </c>
      <c r="I7" s="24">
        <v>5.12</v>
      </c>
      <c r="J7" s="19" t="s">
        <v>49</v>
      </c>
      <c r="K7" s="21">
        <v>84</v>
      </c>
      <c r="L7" s="21">
        <v>3943.61</v>
      </c>
      <c r="M7" s="36">
        <f t="shared" si="0"/>
        <v>1427.58682</v>
      </c>
      <c r="N7" s="21" t="s">
        <v>50</v>
      </c>
      <c r="O7" s="37">
        <v>90.5666666666667</v>
      </c>
      <c r="P7" s="38">
        <v>5809.32133333333</v>
      </c>
      <c r="Q7" s="38">
        <f t="shared" si="1"/>
        <v>1783.46164933333</v>
      </c>
      <c r="R7" s="39" t="s">
        <v>51</v>
      </c>
      <c r="S7" s="40">
        <f t="shared" si="2"/>
        <v>-0.072506440927494</v>
      </c>
      <c r="T7" s="40">
        <f t="shared" si="3"/>
        <v>-0.321158225940792</v>
      </c>
      <c r="U7" s="40">
        <f t="shared" si="4"/>
        <v>0.055</v>
      </c>
      <c r="V7" s="44"/>
      <c r="W7" s="44"/>
    </row>
    <row r="8" customHeight="1" spans="1:23">
      <c r="A8" s="17">
        <v>106865</v>
      </c>
      <c r="B8" s="18" t="s">
        <v>52</v>
      </c>
      <c r="C8" s="17" t="s">
        <v>22</v>
      </c>
      <c r="D8" s="19" t="s">
        <v>53</v>
      </c>
      <c r="E8" s="19">
        <v>123022.54</v>
      </c>
      <c r="F8" s="19">
        <v>112429.95</v>
      </c>
      <c r="G8" s="19">
        <v>-10592.59</v>
      </c>
      <c r="H8" s="19" t="s">
        <v>54</v>
      </c>
      <c r="I8" s="23">
        <v>5.1</v>
      </c>
      <c r="J8" s="19" t="s">
        <v>55</v>
      </c>
      <c r="K8" s="21">
        <v>57</v>
      </c>
      <c r="L8" s="21">
        <v>3458.39</v>
      </c>
      <c r="M8" s="36">
        <f t="shared" si="0"/>
        <v>921.660935</v>
      </c>
      <c r="N8" s="21" t="s">
        <v>56</v>
      </c>
      <c r="O8" s="37">
        <v>67.3666666666667</v>
      </c>
      <c r="P8" s="38">
        <v>4476.75633333333</v>
      </c>
      <c r="Q8" s="38">
        <f t="shared" si="1"/>
        <v>1273.1895012</v>
      </c>
      <c r="R8" s="39" t="s">
        <v>57</v>
      </c>
      <c r="S8" s="40">
        <f t="shared" si="2"/>
        <v>-0.153884215734785</v>
      </c>
      <c r="T8" s="40">
        <f t="shared" si="3"/>
        <v>-0.227478615655427</v>
      </c>
      <c r="U8" s="40">
        <f t="shared" si="4"/>
        <v>-0.0179</v>
      </c>
      <c r="V8" s="44"/>
      <c r="W8" s="44"/>
    </row>
    <row r="9" customHeight="1" spans="1:23">
      <c r="A9" s="17">
        <v>347</v>
      </c>
      <c r="B9" s="18" t="s">
        <v>41</v>
      </c>
      <c r="C9" s="17" t="s">
        <v>22</v>
      </c>
      <c r="D9" s="19" t="s">
        <v>42</v>
      </c>
      <c r="E9" s="19">
        <v>112514.49</v>
      </c>
      <c r="F9" s="19">
        <v>96788.73</v>
      </c>
      <c r="G9" s="19">
        <v>-15725.76</v>
      </c>
      <c r="H9" s="19" t="s">
        <v>43</v>
      </c>
      <c r="I9" s="20">
        <v>5.28</v>
      </c>
      <c r="J9" s="19" t="s">
        <v>44</v>
      </c>
      <c r="K9" s="21">
        <v>68</v>
      </c>
      <c r="L9" s="21">
        <v>3893.44</v>
      </c>
      <c r="M9" s="36">
        <f t="shared" si="0"/>
        <v>1152.068896</v>
      </c>
      <c r="N9" s="21" t="s">
        <v>58</v>
      </c>
      <c r="O9" s="37">
        <v>64.7333333333333</v>
      </c>
      <c r="P9" s="38">
        <v>3796.64633333333</v>
      </c>
      <c r="Q9" s="38">
        <f t="shared" si="1"/>
        <v>1060.4033209</v>
      </c>
      <c r="R9" s="39" t="s">
        <v>59</v>
      </c>
      <c r="S9" s="40">
        <f t="shared" si="2"/>
        <v>0.0504634397528326</v>
      </c>
      <c r="T9" s="40">
        <f t="shared" si="3"/>
        <v>0.0254945175738001</v>
      </c>
      <c r="U9" s="40">
        <f t="shared" si="4"/>
        <v>0.0166</v>
      </c>
      <c r="V9" s="44"/>
      <c r="W9" s="44"/>
    </row>
    <row r="10" customHeight="1" spans="1:23">
      <c r="A10" s="17">
        <v>339</v>
      </c>
      <c r="B10" s="18" t="s">
        <v>60</v>
      </c>
      <c r="C10" s="17" t="s">
        <v>22</v>
      </c>
      <c r="D10" s="19" t="s">
        <v>42</v>
      </c>
      <c r="E10" s="19">
        <v>103524.25</v>
      </c>
      <c r="F10" s="19">
        <v>89539.43</v>
      </c>
      <c r="G10" s="19">
        <v>-13984.82</v>
      </c>
      <c r="H10" s="19" t="s">
        <v>61</v>
      </c>
      <c r="I10" s="20">
        <v>5.4</v>
      </c>
      <c r="J10" s="19" t="s">
        <v>62</v>
      </c>
      <c r="K10" s="21">
        <v>65</v>
      </c>
      <c r="L10" s="21">
        <v>3782.52</v>
      </c>
      <c r="M10" s="36">
        <f t="shared" si="0"/>
        <v>1248.988104</v>
      </c>
      <c r="N10" s="21" t="s">
        <v>63</v>
      </c>
      <c r="O10" s="37">
        <v>55.0666666666667</v>
      </c>
      <c r="P10" s="38">
        <v>3546.332</v>
      </c>
      <c r="Q10" s="38">
        <f t="shared" si="1"/>
        <v>1031.982612</v>
      </c>
      <c r="R10" s="39" t="s">
        <v>64</v>
      </c>
      <c r="S10" s="40">
        <f t="shared" ref="S10:S27" si="5">(K10-O10)/O10</f>
        <v>0.180387409200968</v>
      </c>
      <c r="T10" s="40">
        <f t="shared" ref="T10:T27" si="6">(L10-P10)/P10</f>
        <v>0.0666006453992463</v>
      </c>
      <c r="U10" s="40">
        <f t="shared" si="4"/>
        <v>0.0392</v>
      </c>
      <c r="V10" s="44"/>
      <c r="W10" s="44"/>
    </row>
    <row r="11" customHeight="1" spans="1:23">
      <c r="A11" s="17">
        <v>339</v>
      </c>
      <c r="B11" s="18" t="s">
        <v>60</v>
      </c>
      <c r="C11" s="17" t="s">
        <v>22</v>
      </c>
      <c r="D11" s="19" t="s">
        <v>42</v>
      </c>
      <c r="E11" s="19">
        <v>103524.25</v>
      </c>
      <c r="F11" s="19">
        <v>89539.43</v>
      </c>
      <c r="G11" s="19">
        <v>-13984.82</v>
      </c>
      <c r="H11" s="19" t="s">
        <v>61</v>
      </c>
      <c r="I11" s="20">
        <v>5.11</v>
      </c>
      <c r="J11" s="19" t="s">
        <v>62</v>
      </c>
      <c r="K11" s="21">
        <v>86</v>
      </c>
      <c r="L11" s="21">
        <v>5598.02</v>
      </c>
      <c r="M11" s="36">
        <f t="shared" si="0"/>
        <v>1570.804412</v>
      </c>
      <c r="N11" s="21" t="s">
        <v>65</v>
      </c>
      <c r="O11" s="37">
        <v>55.0666666666667</v>
      </c>
      <c r="P11" s="38">
        <v>3546.332</v>
      </c>
      <c r="Q11" s="38">
        <f t="shared" si="1"/>
        <v>1031.982612</v>
      </c>
      <c r="R11" s="39" t="s">
        <v>64</v>
      </c>
      <c r="S11" s="40">
        <f t="shared" si="5"/>
        <v>0.561743341404357</v>
      </c>
      <c r="T11" s="41">
        <f t="shared" si="6"/>
        <v>0.578538050019006</v>
      </c>
      <c r="U11" s="40">
        <f t="shared" si="4"/>
        <v>-0.0104000000000001</v>
      </c>
      <c r="V11" s="45">
        <f>(M11-Q11)*0.1</f>
        <v>53.88218</v>
      </c>
      <c r="W11" s="105"/>
    </row>
    <row r="12" customHeight="1" spans="1:23">
      <c r="A12" s="17">
        <v>754</v>
      </c>
      <c r="B12" s="18" t="s">
        <v>28</v>
      </c>
      <c r="C12" s="17" t="s">
        <v>29</v>
      </c>
      <c r="D12" s="19" t="s">
        <v>30</v>
      </c>
      <c r="E12" s="19">
        <v>187228.35</v>
      </c>
      <c r="F12" s="19">
        <v>119134.4</v>
      </c>
      <c r="G12" s="19">
        <v>-68093.95</v>
      </c>
      <c r="H12" s="19" t="s">
        <v>31</v>
      </c>
      <c r="I12" s="20">
        <v>5.17</v>
      </c>
      <c r="J12" s="19" t="s">
        <v>32</v>
      </c>
      <c r="K12" s="21">
        <v>62</v>
      </c>
      <c r="L12" s="21">
        <v>2785.32</v>
      </c>
      <c r="M12" s="36">
        <f t="shared" si="0"/>
        <v>948.122928</v>
      </c>
      <c r="N12" s="21" t="s">
        <v>66</v>
      </c>
      <c r="O12" s="37">
        <v>65.6333333333333</v>
      </c>
      <c r="P12" s="38">
        <v>4660.38433333333</v>
      </c>
      <c r="Q12" s="38">
        <f t="shared" si="1"/>
        <v>1394.38699253333</v>
      </c>
      <c r="R12" s="39" t="s">
        <v>34</v>
      </c>
      <c r="S12" s="40">
        <f t="shared" si="5"/>
        <v>-0.0553580497714571</v>
      </c>
      <c r="T12" s="40">
        <f t="shared" si="6"/>
        <v>-0.40234113738688</v>
      </c>
      <c r="U12" s="40">
        <f t="shared" si="4"/>
        <v>0.0412</v>
      </c>
      <c r="V12" s="44"/>
      <c r="W12" s="44"/>
    </row>
    <row r="13" customHeight="1" spans="1:23">
      <c r="A13" s="25">
        <v>116773</v>
      </c>
      <c r="B13" s="26" t="s">
        <v>67</v>
      </c>
      <c r="C13" s="17" t="s">
        <v>22</v>
      </c>
      <c r="D13" s="19" t="s">
        <v>42</v>
      </c>
      <c r="E13" s="19"/>
      <c r="F13" s="19"/>
      <c r="G13" s="19"/>
      <c r="H13" s="19" t="s">
        <v>54</v>
      </c>
      <c r="I13" s="23">
        <v>5.1</v>
      </c>
      <c r="J13" s="19" t="s">
        <v>68</v>
      </c>
      <c r="K13" s="21">
        <v>63</v>
      </c>
      <c r="L13" s="21">
        <v>2924.3</v>
      </c>
      <c r="M13" s="36">
        <f t="shared" si="0"/>
        <v>962.38713</v>
      </c>
      <c r="N13" s="21" t="s">
        <v>69</v>
      </c>
      <c r="O13" s="37">
        <v>52</v>
      </c>
      <c r="P13" s="38">
        <v>2241</v>
      </c>
      <c r="Q13" s="38">
        <f t="shared" si="1"/>
        <v>641.8224</v>
      </c>
      <c r="R13" s="39" t="s">
        <v>70</v>
      </c>
      <c r="S13" s="40">
        <f t="shared" si="5"/>
        <v>0.211538461538462</v>
      </c>
      <c r="T13" s="40">
        <f t="shared" si="6"/>
        <v>0.304908522980812</v>
      </c>
      <c r="U13" s="40">
        <f t="shared" si="4"/>
        <v>0.0427</v>
      </c>
      <c r="V13" s="44"/>
      <c r="W13" s="44"/>
    </row>
    <row r="14" customHeight="1" spans="1:23">
      <c r="A14" s="17">
        <v>365</v>
      </c>
      <c r="B14" s="18" t="s">
        <v>71</v>
      </c>
      <c r="C14" s="17" t="s">
        <v>72</v>
      </c>
      <c r="D14" s="19" t="s">
        <v>42</v>
      </c>
      <c r="E14" s="19">
        <v>262248.7</v>
      </c>
      <c r="F14" s="19">
        <v>248106.9</v>
      </c>
      <c r="G14" s="19">
        <v>-14141.8</v>
      </c>
      <c r="H14" s="19" t="s">
        <v>73</v>
      </c>
      <c r="I14" s="20">
        <v>5.2</v>
      </c>
      <c r="J14" s="19" t="s">
        <v>25</v>
      </c>
      <c r="K14" s="21">
        <v>90</v>
      </c>
      <c r="L14" s="21">
        <v>9696.01</v>
      </c>
      <c r="M14" s="36">
        <f t="shared" si="0"/>
        <v>3017.398312</v>
      </c>
      <c r="N14" s="21" t="s">
        <v>74</v>
      </c>
      <c r="O14" s="37">
        <v>103.766666666667</v>
      </c>
      <c r="P14" s="38">
        <v>10056.069</v>
      </c>
      <c r="Q14" s="38">
        <f t="shared" si="1"/>
        <v>2673.9087471</v>
      </c>
      <c r="R14" s="39" t="s">
        <v>75</v>
      </c>
      <c r="S14" s="40">
        <f t="shared" si="5"/>
        <v>-0.132669450690655</v>
      </c>
      <c r="T14" s="40">
        <f t="shared" si="6"/>
        <v>-0.0358051441373363</v>
      </c>
      <c r="U14" s="40">
        <f t="shared" si="4"/>
        <v>0.0453</v>
      </c>
      <c r="V14" s="44"/>
      <c r="W14" s="44"/>
    </row>
    <row r="15" customHeight="1" spans="1:23">
      <c r="A15" s="17">
        <v>365</v>
      </c>
      <c r="B15" s="18" t="s">
        <v>71</v>
      </c>
      <c r="C15" s="17" t="s">
        <v>72</v>
      </c>
      <c r="D15" s="19" t="s">
        <v>42</v>
      </c>
      <c r="E15" s="19">
        <v>262248.7</v>
      </c>
      <c r="F15" s="19">
        <v>248106.9</v>
      </c>
      <c r="G15" s="19">
        <v>-14141.8</v>
      </c>
      <c r="H15" s="19" t="s">
        <v>73</v>
      </c>
      <c r="I15" s="20">
        <v>5.9</v>
      </c>
      <c r="J15" s="19" t="s">
        <v>25</v>
      </c>
      <c r="K15" s="21">
        <v>104</v>
      </c>
      <c r="L15" s="21">
        <v>7239.14</v>
      </c>
      <c r="M15" s="36">
        <f t="shared" si="0"/>
        <v>2361.407468</v>
      </c>
      <c r="N15" s="21" t="s">
        <v>76</v>
      </c>
      <c r="O15" s="37">
        <v>103.766666666667</v>
      </c>
      <c r="P15" s="38">
        <v>10056.069</v>
      </c>
      <c r="Q15" s="38">
        <f t="shared" si="1"/>
        <v>2673.9087471</v>
      </c>
      <c r="R15" s="39" t="s">
        <v>75</v>
      </c>
      <c r="S15" s="40">
        <f t="shared" si="5"/>
        <v>0.00224863475746539</v>
      </c>
      <c r="T15" s="40">
        <f t="shared" si="6"/>
        <v>-0.280122282374952</v>
      </c>
      <c r="U15" s="40">
        <f t="shared" si="4"/>
        <v>0.0603</v>
      </c>
      <c r="V15" s="45"/>
      <c r="W15" s="105"/>
    </row>
    <row r="16" customHeight="1" spans="1:23">
      <c r="A16" s="17">
        <v>103199</v>
      </c>
      <c r="B16" s="18" t="s">
        <v>77</v>
      </c>
      <c r="C16" s="17" t="s">
        <v>22</v>
      </c>
      <c r="D16" s="19" t="s">
        <v>23</v>
      </c>
      <c r="E16" s="19">
        <v>115252.58</v>
      </c>
      <c r="F16" s="19">
        <v>108054.45</v>
      </c>
      <c r="G16" s="19">
        <v>-7198.13</v>
      </c>
      <c r="H16" s="19" t="s">
        <v>48</v>
      </c>
      <c r="I16" s="24">
        <v>5.12</v>
      </c>
      <c r="J16" s="19" t="s">
        <v>49</v>
      </c>
      <c r="K16" s="21">
        <v>72</v>
      </c>
      <c r="L16" s="21">
        <v>4631.86</v>
      </c>
      <c r="M16" s="36">
        <f t="shared" si="0"/>
        <v>1629.951534</v>
      </c>
      <c r="N16" s="21" t="s">
        <v>78</v>
      </c>
      <c r="O16" s="37">
        <v>80.8666666666667</v>
      </c>
      <c r="P16" s="38">
        <v>4377.93666666667</v>
      </c>
      <c r="Q16" s="38">
        <f t="shared" si="1"/>
        <v>1536.65577</v>
      </c>
      <c r="R16" s="39" t="s">
        <v>79</v>
      </c>
      <c r="S16" s="40">
        <f t="shared" si="5"/>
        <v>-0.10964550700742</v>
      </c>
      <c r="T16" s="40">
        <f t="shared" si="6"/>
        <v>0.0580006867771034</v>
      </c>
      <c r="U16" s="40">
        <f t="shared" si="4"/>
        <v>0.000899999999999956</v>
      </c>
      <c r="V16" s="44"/>
      <c r="W16" s="44"/>
    </row>
    <row r="17" customHeight="1" spans="1:23">
      <c r="A17" s="25">
        <v>118151</v>
      </c>
      <c r="B17" s="26" t="s">
        <v>80</v>
      </c>
      <c r="C17" s="17" t="s">
        <v>22</v>
      </c>
      <c r="D17" s="19" t="s">
        <v>42</v>
      </c>
      <c r="E17" s="19"/>
      <c r="F17" s="19"/>
      <c r="G17" s="19"/>
      <c r="H17" s="19" t="s">
        <v>54</v>
      </c>
      <c r="I17" s="23">
        <v>5.1</v>
      </c>
      <c r="J17" s="19" t="s">
        <v>25</v>
      </c>
      <c r="K17" s="21">
        <v>48</v>
      </c>
      <c r="L17" s="21">
        <v>3012.8</v>
      </c>
      <c r="M17" s="36">
        <f t="shared" si="0"/>
        <v>668.8416</v>
      </c>
      <c r="N17" s="21" t="s">
        <v>81</v>
      </c>
      <c r="O17" s="37">
        <v>35</v>
      </c>
      <c r="P17" s="38">
        <v>2125.79833333333</v>
      </c>
      <c r="Q17" s="38">
        <f t="shared" si="1"/>
        <v>410.916817833333</v>
      </c>
      <c r="R17" s="39" t="s">
        <v>82</v>
      </c>
      <c r="S17" s="40">
        <f t="shared" si="5"/>
        <v>0.371428571428571</v>
      </c>
      <c r="T17" s="41">
        <f t="shared" si="6"/>
        <v>0.417255791745692</v>
      </c>
      <c r="U17" s="40">
        <f t="shared" si="4"/>
        <v>0.0287</v>
      </c>
      <c r="V17" s="45">
        <f>(M17-Q17)*0.1</f>
        <v>25.7924782166667</v>
      </c>
      <c r="W17" s="105"/>
    </row>
    <row r="18" customHeight="1" spans="1:23">
      <c r="A18" s="17">
        <v>106568</v>
      </c>
      <c r="B18" s="18" t="s">
        <v>83</v>
      </c>
      <c r="C18" s="17" t="s">
        <v>22</v>
      </c>
      <c r="D18" s="19" t="s">
        <v>47</v>
      </c>
      <c r="E18" s="19">
        <v>63814.26</v>
      </c>
      <c r="F18" s="19">
        <v>60155.18</v>
      </c>
      <c r="G18" s="19">
        <v>-3659.08</v>
      </c>
      <c r="H18" s="19" t="s">
        <v>37</v>
      </c>
      <c r="I18" s="20">
        <v>5.1</v>
      </c>
      <c r="J18" s="19" t="s">
        <v>84</v>
      </c>
      <c r="K18" s="21">
        <v>37</v>
      </c>
      <c r="L18" s="21">
        <v>1731.28</v>
      </c>
      <c r="M18" s="36">
        <f t="shared" si="0"/>
        <v>598.503496</v>
      </c>
      <c r="N18" s="21" t="s">
        <v>85</v>
      </c>
      <c r="O18" s="37">
        <v>33.9333333333333</v>
      </c>
      <c r="P18" s="38">
        <v>2370.69133333333</v>
      </c>
      <c r="Q18" s="38">
        <f t="shared" si="1"/>
        <v>787.069522666666</v>
      </c>
      <c r="R18" s="39" t="s">
        <v>86</v>
      </c>
      <c r="S18" s="40">
        <f t="shared" si="5"/>
        <v>0.0903732809430266</v>
      </c>
      <c r="T18" s="40">
        <f t="shared" si="6"/>
        <v>-0.269715135134982</v>
      </c>
      <c r="U18" s="40">
        <f t="shared" si="4"/>
        <v>0.0137</v>
      </c>
      <c r="V18" s="44"/>
      <c r="W18" s="44"/>
    </row>
    <row r="19" customHeight="1" spans="1:23">
      <c r="A19" s="17">
        <v>513</v>
      </c>
      <c r="B19" s="18" t="s">
        <v>87</v>
      </c>
      <c r="C19" s="17" t="s">
        <v>29</v>
      </c>
      <c r="D19" s="19" t="s">
        <v>23</v>
      </c>
      <c r="E19" s="19">
        <v>209313.38</v>
      </c>
      <c r="F19" s="19">
        <v>189031.74</v>
      </c>
      <c r="G19" s="19">
        <v>-20281.64</v>
      </c>
      <c r="H19" s="19" t="s">
        <v>43</v>
      </c>
      <c r="I19" s="20">
        <v>5.7</v>
      </c>
      <c r="J19" s="19" t="s">
        <v>88</v>
      </c>
      <c r="K19" s="21">
        <v>113</v>
      </c>
      <c r="L19" s="21">
        <v>8575.68</v>
      </c>
      <c r="M19" s="36">
        <f t="shared" si="0"/>
        <v>2636.164032</v>
      </c>
      <c r="N19" s="21" t="s">
        <v>89</v>
      </c>
      <c r="O19" s="37">
        <v>94</v>
      </c>
      <c r="P19" s="38">
        <v>7235.2</v>
      </c>
      <c r="Q19" s="38">
        <f t="shared" si="1"/>
        <v>2237.84736</v>
      </c>
      <c r="R19" s="39" t="s">
        <v>90</v>
      </c>
      <c r="S19" s="40">
        <f t="shared" si="5"/>
        <v>0.202127659574468</v>
      </c>
      <c r="T19" s="40">
        <f t="shared" si="6"/>
        <v>0.185272003538257</v>
      </c>
      <c r="U19" s="40">
        <f t="shared" si="4"/>
        <v>-0.00190000000000001</v>
      </c>
      <c r="V19" s="44"/>
      <c r="W19" s="44"/>
    </row>
    <row r="20" customHeight="1" spans="1:23">
      <c r="A20" s="25">
        <v>116919</v>
      </c>
      <c r="B20" s="26" t="s">
        <v>91</v>
      </c>
      <c r="C20" s="17" t="s">
        <v>22</v>
      </c>
      <c r="D20" s="19" t="s">
        <v>36</v>
      </c>
      <c r="E20" s="19"/>
      <c r="F20" s="19"/>
      <c r="G20" s="19"/>
      <c r="H20" s="19" t="s">
        <v>92</v>
      </c>
      <c r="I20" s="24">
        <v>5.12</v>
      </c>
      <c r="J20" s="19" t="s">
        <v>93</v>
      </c>
      <c r="K20" s="21">
        <v>94</v>
      </c>
      <c r="L20" s="21">
        <v>6078.07</v>
      </c>
      <c r="M20" s="36">
        <f t="shared" si="0"/>
        <v>2113.952746</v>
      </c>
      <c r="N20" s="21" t="s">
        <v>94</v>
      </c>
      <c r="O20" s="37">
        <v>80.8</v>
      </c>
      <c r="P20" s="38">
        <v>4357.026</v>
      </c>
      <c r="Q20" s="38">
        <f t="shared" si="1"/>
        <v>1490.5385946</v>
      </c>
      <c r="R20" s="39" t="s">
        <v>95</v>
      </c>
      <c r="S20" s="40">
        <f t="shared" si="5"/>
        <v>0.163366336633663</v>
      </c>
      <c r="T20" s="40">
        <f t="shared" si="6"/>
        <v>0.395004298803817</v>
      </c>
      <c r="U20" s="40">
        <f t="shared" si="4"/>
        <v>0.00569999999999998</v>
      </c>
      <c r="V20" s="44"/>
      <c r="W20" s="44"/>
    </row>
    <row r="21" customHeight="1" spans="1:23">
      <c r="A21" s="17">
        <v>106865</v>
      </c>
      <c r="B21" s="18" t="s">
        <v>52</v>
      </c>
      <c r="C21" s="17" t="s">
        <v>22</v>
      </c>
      <c r="D21" s="19" t="s">
        <v>53</v>
      </c>
      <c r="E21" s="19">
        <v>123022.54</v>
      </c>
      <c r="F21" s="19">
        <v>112429.95</v>
      </c>
      <c r="G21" s="19">
        <v>-10592.59</v>
      </c>
      <c r="H21" s="19" t="s">
        <v>54</v>
      </c>
      <c r="I21" s="20">
        <v>5.17</v>
      </c>
      <c r="J21" s="19" t="s">
        <v>55</v>
      </c>
      <c r="K21" s="21">
        <v>62</v>
      </c>
      <c r="L21" s="21">
        <v>3025.65</v>
      </c>
      <c r="M21" s="36">
        <f t="shared" si="0"/>
        <v>1173.044505</v>
      </c>
      <c r="N21" s="21" t="s">
        <v>96</v>
      </c>
      <c r="O21" s="37">
        <v>67.3666666666667</v>
      </c>
      <c r="P21" s="38">
        <v>4476.75633333333</v>
      </c>
      <c r="Q21" s="38">
        <f t="shared" si="1"/>
        <v>1273.1895012</v>
      </c>
      <c r="R21" s="39" t="s">
        <v>57</v>
      </c>
      <c r="S21" s="40">
        <f t="shared" si="5"/>
        <v>-0.0796635329045032</v>
      </c>
      <c r="T21" s="40">
        <f t="shared" si="6"/>
        <v>-0.324142353366116</v>
      </c>
      <c r="U21" s="40">
        <f t="shared" si="4"/>
        <v>0.1033</v>
      </c>
      <c r="V21" s="44"/>
      <c r="W21" s="44"/>
    </row>
    <row r="22" customHeight="1" spans="1:23">
      <c r="A22" s="17">
        <v>513</v>
      </c>
      <c r="B22" s="18" t="s">
        <v>87</v>
      </c>
      <c r="C22" s="17" t="s">
        <v>29</v>
      </c>
      <c r="D22" s="19" t="s">
        <v>23</v>
      </c>
      <c r="E22" s="19">
        <v>209313.38</v>
      </c>
      <c r="F22" s="19">
        <v>189031.74</v>
      </c>
      <c r="G22" s="19">
        <v>-20281.64</v>
      </c>
      <c r="H22" s="19" t="s">
        <v>43</v>
      </c>
      <c r="I22" s="20">
        <v>5.28</v>
      </c>
      <c r="J22" s="19" t="s">
        <v>88</v>
      </c>
      <c r="K22" s="21">
        <v>120</v>
      </c>
      <c r="L22" s="21">
        <v>9298.41</v>
      </c>
      <c r="M22" s="36">
        <f t="shared" si="0"/>
        <v>2739.311586</v>
      </c>
      <c r="N22" s="21" t="s">
        <v>97</v>
      </c>
      <c r="O22" s="37">
        <v>103.8</v>
      </c>
      <c r="P22" s="38">
        <v>7531.57433333333</v>
      </c>
      <c r="Q22" s="38">
        <f t="shared" si="1"/>
        <v>2329.5159413</v>
      </c>
      <c r="R22" s="39" t="s">
        <v>90</v>
      </c>
      <c r="S22" s="40">
        <f t="shared" si="5"/>
        <v>0.15606936416185</v>
      </c>
      <c r="T22" s="40">
        <f t="shared" si="6"/>
        <v>0.23459048380456</v>
      </c>
      <c r="U22" s="40">
        <f t="shared" si="4"/>
        <v>-0.0147</v>
      </c>
      <c r="V22" s="44"/>
      <c r="W22" s="44"/>
    </row>
    <row r="23" customHeight="1" spans="1:23">
      <c r="A23" s="17">
        <v>570</v>
      </c>
      <c r="B23" s="18" t="s">
        <v>98</v>
      </c>
      <c r="C23" s="17" t="s">
        <v>22</v>
      </c>
      <c r="D23" s="19" t="s">
        <v>42</v>
      </c>
      <c r="E23" s="19">
        <v>103416.86</v>
      </c>
      <c r="F23" s="19">
        <v>98154.15</v>
      </c>
      <c r="G23" s="19">
        <v>-5262.71000000001</v>
      </c>
      <c r="H23" s="19" t="s">
        <v>73</v>
      </c>
      <c r="I23" s="20">
        <v>5.2</v>
      </c>
      <c r="J23" s="19" t="s">
        <v>25</v>
      </c>
      <c r="K23" s="21">
        <v>61</v>
      </c>
      <c r="L23" s="21">
        <v>3420.29</v>
      </c>
      <c r="M23" s="36">
        <f t="shared" si="0"/>
        <v>1049.002943</v>
      </c>
      <c r="N23" s="21" t="s">
        <v>99</v>
      </c>
      <c r="O23" s="37">
        <v>61.4666666666667</v>
      </c>
      <c r="P23" s="38">
        <v>3952.982</v>
      </c>
      <c r="Q23" s="38">
        <f t="shared" si="1"/>
        <v>1232.9350858</v>
      </c>
      <c r="R23" s="39" t="s">
        <v>100</v>
      </c>
      <c r="S23" s="40">
        <f t="shared" si="5"/>
        <v>-0.00759219088937142</v>
      </c>
      <c r="T23" s="40">
        <f t="shared" si="6"/>
        <v>-0.134757001170256</v>
      </c>
      <c r="U23" s="40">
        <f t="shared" si="4"/>
        <v>-0.00519999999999998</v>
      </c>
      <c r="V23" s="44"/>
      <c r="W23" s="44"/>
    </row>
    <row r="24" customHeight="1" spans="1:23">
      <c r="A24" s="17">
        <v>570</v>
      </c>
      <c r="B24" s="18" t="s">
        <v>98</v>
      </c>
      <c r="C24" s="17" t="s">
        <v>22</v>
      </c>
      <c r="D24" s="19" t="s">
        <v>42</v>
      </c>
      <c r="E24" s="19">
        <v>103416.86</v>
      </c>
      <c r="F24" s="19">
        <v>98154.15</v>
      </c>
      <c r="G24" s="19">
        <v>-5262.71000000001</v>
      </c>
      <c r="H24" s="19" t="s">
        <v>73</v>
      </c>
      <c r="I24" s="20">
        <v>5.9</v>
      </c>
      <c r="J24" s="19" t="s">
        <v>25</v>
      </c>
      <c r="K24" s="21">
        <v>74</v>
      </c>
      <c r="L24" s="21">
        <v>4476.09</v>
      </c>
      <c r="M24" s="36">
        <f t="shared" si="0"/>
        <v>1314.180024</v>
      </c>
      <c r="N24" s="21" t="s">
        <v>101</v>
      </c>
      <c r="O24" s="37">
        <v>61.4666666666667</v>
      </c>
      <c r="P24" s="38">
        <v>3952.982</v>
      </c>
      <c r="Q24" s="38">
        <f t="shared" si="1"/>
        <v>1232.9350858</v>
      </c>
      <c r="R24" s="39" t="s">
        <v>100</v>
      </c>
      <c r="S24" s="40">
        <f t="shared" si="5"/>
        <v>0.203904555314533</v>
      </c>
      <c r="T24" s="40">
        <f t="shared" si="6"/>
        <v>0.132332502399454</v>
      </c>
      <c r="U24" s="40">
        <f t="shared" si="4"/>
        <v>-0.0183</v>
      </c>
      <c r="V24" s="44"/>
      <c r="W24" s="44"/>
    </row>
    <row r="25" customHeight="1" spans="1:23">
      <c r="A25" s="17">
        <v>591</v>
      </c>
      <c r="B25" s="18" t="s">
        <v>102</v>
      </c>
      <c r="C25" s="17" t="s">
        <v>22</v>
      </c>
      <c r="D25" s="19" t="s">
        <v>103</v>
      </c>
      <c r="E25" s="19">
        <v>89548.96</v>
      </c>
      <c r="F25" s="19">
        <v>59907.56</v>
      </c>
      <c r="G25" s="19">
        <v>-29641.4</v>
      </c>
      <c r="H25" s="19" t="s">
        <v>24</v>
      </c>
      <c r="I25" s="24">
        <v>5.12</v>
      </c>
      <c r="J25" s="19" t="s">
        <v>104</v>
      </c>
      <c r="K25" s="21">
        <v>47</v>
      </c>
      <c r="L25" s="21">
        <v>2116.82</v>
      </c>
      <c r="M25" s="36">
        <f t="shared" si="0"/>
        <v>613.242754</v>
      </c>
      <c r="N25" s="21" t="s">
        <v>105</v>
      </c>
      <c r="O25" s="37">
        <v>43.3</v>
      </c>
      <c r="P25" s="38">
        <v>2333.86466666667</v>
      </c>
      <c r="Q25" s="38">
        <f t="shared" si="1"/>
        <v>786.979165600001</v>
      </c>
      <c r="R25" s="39" t="s">
        <v>106</v>
      </c>
      <c r="S25" s="40">
        <f t="shared" si="5"/>
        <v>0.0854503464203234</v>
      </c>
      <c r="T25" s="40">
        <f t="shared" si="6"/>
        <v>-0.0929979658917682</v>
      </c>
      <c r="U25" s="40">
        <f t="shared" si="4"/>
        <v>-0.0475</v>
      </c>
      <c r="V25" s="44"/>
      <c r="W25" s="44"/>
    </row>
    <row r="26" customHeight="1" spans="1:23">
      <c r="A26" s="25">
        <v>117184</v>
      </c>
      <c r="B26" s="26" t="s">
        <v>107</v>
      </c>
      <c r="C26" s="17" t="s">
        <v>29</v>
      </c>
      <c r="D26" s="19" t="s">
        <v>36</v>
      </c>
      <c r="E26" s="24"/>
      <c r="F26" s="24"/>
      <c r="G26" s="24"/>
      <c r="H26" s="24"/>
      <c r="I26" s="27">
        <v>5.17</v>
      </c>
      <c r="J26" s="19" t="s">
        <v>108</v>
      </c>
      <c r="K26" s="21">
        <v>120</v>
      </c>
      <c r="L26" s="21">
        <v>5561.64</v>
      </c>
      <c r="M26" s="36">
        <f t="shared" si="0"/>
        <v>1875.941172</v>
      </c>
      <c r="N26" s="21" t="s">
        <v>109</v>
      </c>
      <c r="O26" s="37">
        <v>93</v>
      </c>
      <c r="P26" s="38">
        <v>5061.64</v>
      </c>
      <c r="Q26" s="38">
        <f t="shared" si="1"/>
        <v>1784.734264</v>
      </c>
      <c r="R26" s="39" t="s">
        <v>110</v>
      </c>
      <c r="S26" s="40">
        <f t="shared" si="5"/>
        <v>0.290322580645161</v>
      </c>
      <c r="T26" s="40">
        <f t="shared" si="6"/>
        <v>0.09878221287962</v>
      </c>
      <c r="U26" s="40">
        <f t="shared" si="4"/>
        <v>-0.0153</v>
      </c>
      <c r="V26" s="44"/>
      <c r="W26" s="44"/>
    </row>
    <row r="27" customHeight="1" spans="1:23">
      <c r="A27" s="17">
        <v>570</v>
      </c>
      <c r="B27" s="18" t="s">
        <v>98</v>
      </c>
      <c r="C27" s="17" t="s">
        <v>22</v>
      </c>
      <c r="D27" s="19" t="s">
        <v>42</v>
      </c>
      <c r="E27" s="19">
        <v>103416.86</v>
      </c>
      <c r="F27" s="19">
        <v>98154.15</v>
      </c>
      <c r="G27" s="19">
        <v>-5262.71000000001</v>
      </c>
      <c r="H27" s="19" t="s">
        <v>73</v>
      </c>
      <c r="I27" s="23">
        <v>5.31</v>
      </c>
      <c r="J27" s="19" t="s">
        <v>25</v>
      </c>
      <c r="K27" s="21">
        <v>72</v>
      </c>
      <c r="L27" s="21">
        <v>3708.82</v>
      </c>
      <c r="M27" s="36">
        <f t="shared" si="0"/>
        <v>1025.117848</v>
      </c>
      <c r="N27" s="21" t="s">
        <v>111</v>
      </c>
      <c r="O27" s="37">
        <v>61.4666666666667</v>
      </c>
      <c r="P27" s="38">
        <v>3952.982</v>
      </c>
      <c r="Q27" s="38">
        <f t="shared" si="1"/>
        <v>1232.9350858</v>
      </c>
      <c r="R27" s="39" t="s">
        <v>100</v>
      </c>
      <c r="S27" s="40">
        <f t="shared" si="5"/>
        <v>0.171366594360086</v>
      </c>
      <c r="T27" s="40">
        <f t="shared" si="6"/>
        <v>-0.0617665347325133</v>
      </c>
      <c r="U27" s="40">
        <f t="shared" si="4"/>
        <v>-0.0355</v>
      </c>
      <c r="V27" s="44"/>
      <c r="W27" s="44"/>
    </row>
    <row r="28" customHeight="1" spans="1:23">
      <c r="A28" s="17">
        <v>709</v>
      </c>
      <c r="B28" s="18" t="s">
        <v>112</v>
      </c>
      <c r="C28" s="17" t="s">
        <v>29</v>
      </c>
      <c r="D28" s="19" t="s">
        <v>23</v>
      </c>
      <c r="E28" s="19">
        <v>277548</v>
      </c>
      <c r="F28" s="19">
        <v>180853.43</v>
      </c>
      <c r="G28" s="19">
        <v>-96694.57</v>
      </c>
      <c r="H28" s="19" t="s">
        <v>43</v>
      </c>
      <c r="I28" s="20">
        <v>5.7</v>
      </c>
      <c r="J28" s="19" t="s">
        <v>113</v>
      </c>
      <c r="K28" s="21">
        <v>101</v>
      </c>
      <c r="L28" s="21">
        <v>7815.13</v>
      </c>
      <c r="M28" s="36">
        <f t="shared" si="0"/>
        <v>2137.438055</v>
      </c>
      <c r="N28" s="21" t="s">
        <v>114</v>
      </c>
      <c r="O28" s="37">
        <v>102.2</v>
      </c>
      <c r="P28" s="38">
        <v>7242.645</v>
      </c>
      <c r="Q28" s="38">
        <f t="shared" si="1"/>
        <v>2222.7677505</v>
      </c>
      <c r="R28" s="39" t="s">
        <v>115</v>
      </c>
      <c r="S28" s="40">
        <f t="shared" ref="S28:S35" si="7">(K28-O28)/O28</f>
        <v>-0.0117416829745597</v>
      </c>
      <c r="T28" s="40">
        <f t="shared" ref="T28:T35" si="8">(L28-P28)/P28</f>
        <v>0.0790436366824551</v>
      </c>
      <c r="U28" s="40">
        <f t="shared" si="4"/>
        <v>-0.0334</v>
      </c>
      <c r="V28" s="44"/>
      <c r="W28" s="44"/>
    </row>
    <row r="29" customHeight="1" spans="1:23">
      <c r="A29" s="17">
        <v>716</v>
      </c>
      <c r="B29" s="18" t="s">
        <v>116</v>
      </c>
      <c r="C29" s="17" t="s">
        <v>22</v>
      </c>
      <c r="D29" s="19" t="s">
        <v>103</v>
      </c>
      <c r="E29" s="19">
        <v>194178.62</v>
      </c>
      <c r="F29" s="19">
        <v>121400.16</v>
      </c>
      <c r="G29" s="19">
        <v>-72778.46</v>
      </c>
      <c r="H29" s="19" t="s">
        <v>117</v>
      </c>
      <c r="I29" s="20">
        <v>5.12</v>
      </c>
      <c r="J29" s="19" t="s">
        <v>118</v>
      </c>
      <c r="K29" s="21">
        <v>50</v>
      </c>
      <c r="L29" s="21">
        <v>5592.33</v>
      </c>
      <c r="M29" s="36">
        <f t="shared" si="0"/>
        <v>1418.214888</v>
      </c>
      <c r="N29" s="21" t="s">
        <v>119</v>
      </c>
      <c r="O29" s="37">
        <v>54.3666666666667</v>
      </c>
      <c r="P29" s="38">
        <v>4796.709</v>
      </c>
      <c r="Q29" s="38">
        <f t="shared" si="1"/>
        <v>1448.1264471</v>
      </c>
      <c r="R29" s="39" t="s">
        <v>120</v>
      </c>
      <c r="S29" s="40">
        <f t="shared" si="7"/>
        <v>-0.0803188228080938</v>
      </c>
      <c r="T29" s="40">
        <f t="shared" si="8"/>
        <v>0.165868098314907</v>
      </c>
      <c r="U29" s="40">
        <f t="shared" si="4"/>
        <v>-0.0483</v>
      </c>
      <c r="V29" s="44"/>
      <c r="W29" s="44"/>
    </row>
    <row r="30" customHeight="1" spans="1:23">
      <c r="A30" s="17">
        <v>102564</v>
      </c>
      <c r="B30" s="18" t="s">
        <v>121</v>
      </c>
      <c r="C30" s="17" t="s">
        <v>22</v>
      </c>
      <c r="D30" s="19" t="s">
        <v>103</v>
      </c>
      <c r="E30" s="19">
        <v>99283.9</v>
      </c>
      <c r="F30" s="19">
        <v>96957.59</v>
      </c>
      <c r="G30" s="19">
        <v>-2326.31</v>
      </c>
      <c r="H30" s="19" t="s">
        <v>54</v>
      </c>
      <c r="I30" s="24">
        <v>5.17</v>
      </c>
      <c r="J30" s="19" t="s">
        <v>122</v>
      </c>
      <c r="K30" s="21">
        <v>36</v>
      </c>
      <c r="L30" s="21">
        <v>2295.83</v>
      </c>
      <c r="M30" s="36">
        <f t="shared" si="0"/>
        <v>651.326971</v>
      </c>
      <c r="N30" s="21" t="s">
        <v>123</v>
      </c>
      <c r="O30" s="37">
        <v>53.6333333333333</v>
      </c>
      <c r="P30" s="38">
        <v>3909.183</v>
      </c>
      <c r="Q30" s="38">
        <f t="shared" si="1"/>
        <v>1171.5821451</v>
      </c>
      <c r="R30" s="39" t="s">
        <v>124</v>
      </c>
      <c r="S30" s="40">
        <f t="shared" si="7"/>
        <v>-0.32877563704164</v>
      </c>
      <c r="T30" s="40">
        <f t="shared" si="8"/>
        <v>-0.41270848665821</v>
      </c>
      <c r="U30" s="40">
        <f t="shared" si="4"/>
        <v>-0.016</v>
      </c>
      <c r="V30" s="44"/>
      <c r="W30" s="44"/>
    </row>
    <row r="31" customHeight="1" spans="1:23">
      <c r="A31" s="17">
        <v>709</v>
      </c>
      <c r="B31" s="18" t="s">
        <v>112</v>
      </c>
      <c r="C31" s="17" t="s">
        <v>29</v>
      </c>
      <c r="D31" s="19" t="s">
        <v>23</v>
      </c>
      <c r="E31" s="19">
        <v>277548</v>
      </c>
      <c r="F31" s="19">
        <v>180853.43</v>
      </c>
      <c r="G31" s="19">
        <v>-96694.57</v>
      </c>
      <c r="H31" s="19" t="s">
        <v>43</v>
      </c>
      <c r="I31" s="20">
        <v>5.28</v>
      </c>
      <c r="J31" s="19" t="s">
        <v>113</v>
      </c>
      <c r="K31" s="21">
        <v>94</v>
      </c>
      <c r="L31" s="21">
        <v>5839.11</v>
      </c>
      <c r="M31" s="36">
        <f t="shared" si="0"/>
        <v>1696.261455</v>
      </c>
      <c r="N31" s="21" t="s">
        <v>125</v>
      </c>
      <c r="O31" s="37">
        <v>102.2</v>
      </c>
      <c r="P31" s="38">
        <v>7242.645</v>
      </c>
      <c r="Q31" s="38">
        <f t="shared" si="1"/>
        <v>2222.7677505</v>
      </c>
      <c r="R31" s="39" t="s">
        <v>115</v>
      </c>
      <c r="S31" s="40">
        <f t="shared" si="7"/>
        <v>-0.0802348336594912</v>
      </c>
      <c r="T31" s="40">
        <f t="shared" si="8"/>
        <v>-0.1937876286909</v>
      </c>
      <c r="U31" s="40">
        <f t="shared" si="4"/>
        <v>-0.0164</v>
      </c>
      <c r="V31" s="44"/>
      <c r="W31" s="44"/>
    </row>
    <row r="32" customHeight="1" spans="1:23">
      <c r="A32" s="17">
        <v>726</v>
      </c>
      <c r="B32" s="18" t="s">
        <v>126</v>
      </c>
      <c r="C32" s="17" t="s">
        <v>29</v>
      </c>
      <c r="D32" s="19" t="s">
        <v>42</v>
      </c>
      <c r="E32" s="19">
        <v>179015.26</v>
      </c>
      <c r="F32" s="19">
        <v>171079.59</v>
      </c>
      <c r="G32" s="19">
        <v>-7935.67000000001</v>
      </c>
      <c r="H32" s="19" t="s">
        <v>43</v>
      </c>
      <c r="I32" s="20">
        <v>5.11</v>
      </c>
      <c r="J32" s="19" t="s">
        <v>127</v>
      </c>
      <c r="K32" s="21">
        <v>105</v>
      </c>
      <c r="L32" s="21">
        <v>8792.77</v>
      </c>
      <c r="M32" s="36">
        <f t="shared" si="0"/>
        <v>3271.789717</v>
      </c>
      <c r="N32" s="21" t="s">
        <v>128</v>
      </c>
      <c r="O32" s="37">
        <v>108.133333333333</v>
      </c>
      <c r="P32" s="38">
        <v>7187.08266666667</v>
      </c>
      <c r="Q32" s="38">
        <f t="shared" si="1"/>
        <v>1980.75998293333</v>
      </c>
      <c r="R32" s="39" t="s">
        <v>129</v>
      </c>
      <c r="S32" s="40">
        <f t="shared" si="7"/>
        <v>-0.0289765721331659</v>
      </c>
      <c r="T32" s="40">
        <f t="shared" si="8"/>
        <v>0.223412949009259</v>
      </c>
      <c r="U32" s="40">
        <f t="shared" si="4"/>
        <v>0.0965</v>
      </c>
      <c r="V32" s="44"/>
      <c r="W32" s="44"/>
    </row>
    <row r="33" customHeight="1" spans="1:23">
      <c r="A33" s="17">
        <v>746</v>
      </c>
      <c r="B33" s="18" t="s">
        <v>130</v>
      </c>
      <c r="C33" s="17" t="s">
        <v>29</v>
      </c>
      <c r="D33" s="19" t="s">
        <v>103</v>
      </c>
      <c r="E33" s="19">
        <v>230691.69</v>
      </c>
      <c r="F33" s="19">
        <v>191894.7</v>
      </c>
      <c r="G33" s="19">
        <v>-38796.99</v>
      </c>
      <c r="H33" s="19" t="s">
        <v>131</v>
      </c>
      <c r="I33" s="20">
        <v>5.12</v>
      </c>
      <c r="J33" s="19" t="s">
        <v>132</v>
      </c>
      <c r="K33" s="21">
        <v>110</v>
      </c>
      <c r="L33" s="21">
        <v>8377.93</v>
      </c>
      <c r="M33" s="36">
        <f t="shared" si="0"/>
        <v>2569.511131</v>
      </c>
      <c r="N33" s="21" t="s">
        <v>99</v>
      </c>
      <c r="O33" s="37">
        <v>98.1333333333333</v>
      </c>
      <c r="P33" s="38">
        <v>7303.93266666667</v>
      </c>
      <c r="Q33" s="38">
        <f t="shared" si="1"/>
        <v>2094.03749553333</v>
      </c>
      <c r="R33" s="39" t="s">
        <v>133</v>
      </c>
      <c r="S33" s="40">
        <f t="shared" si="7"/>
        <v>0.120923913043479</v>
      </c>
      <c r="T33" s="40">
        <f t="shared" si="8"/>
        <v>0.147043706773857</v>
      </c>
      <c r="U33" s="40">
        <f t="shared" si="4"/>
        <v>0.02</v>
      </c>
      <c r="V33" s="44"/>
      <c r="W33" s="44"/>
    </row>
    <row r="34" customHeight="1" spans="1:23">
      <c r="A34" s="25">
        <v>117491</v>
      </c>
      <c r="B34" s="26" t="s">
        <v>134</v>
      </c>
      <c r="C34" s="17" t="s">
        <v>29</v>
      </c>
      <c r="D34" s="19" t="s">
        <v>42</v>
      </c>
      <c r="E34" s="19"/>
      <c r="F34" s="19"/>
      <c r="G34" s="19"/>
      <c r="H34" s="19" t="s">
        <v>73</v>
      </c>
      <c r="I34" s="20">
        <v>5.17</v>
      </c>
      <c r="J34" s="19" t="s">
        <v>135</v>
      </c>
      <c r="K34" s="21">
        <v>88</v>
      </c>
      <c r="L34" s="21">
        <v>8186.12</v>
      </c>
      <c r="M34" s="36">
        <f t="shared" si="0"/>
        <v>1941.747664</v>
      </c>
      <c r="N34" s="21" t="s">
        <v>136</v>
      </c>
      <c r="O34" s="37">
        <v>65.4</v>
      </c>
      <c r="P34" s="38">
        <v>7343.13466666667</v>
      </c>
      <c r="Q34" s="38">
        <f t="shared" si="1"/>
        <v>1325.43580733333</v>
      </c>
      <c r="R34" s="39" t="s">
        <v>137</v>
      </c>
      <c r="S34" s="40">
        <f t="shared" si="7"/>
        <v>0.345565749235474</v>
      </c>
      <c r="T34" s="40">
        <f t="shared" si="8"/>
        <v>0.114799111224252</v>
      </c>
      <c r="U34" s="40">
        <f t="shared" si="4"/>
        <v>0.0567</v>
      </c>
      <c r="V34" s="44"/>
      <c r="W34" s="44"/>
    </row>
    <row r="35" customHeight="1" spans="1:23">
      <c r="A35" s="17">
        <v>726</v>
      </c>
      <c r="B35" s="18" t="s">
        <v>126</v>
      </c>
      <c r="C35" s="17" t="s">
        <v>29</v>
      </c>
      <c r="D35" s="19" t="s">
        <v>42</v>
      </c>
      <c r="E35" s="19">
        <v>179015.26</v>
      </c>
      <c r="F35" s="19">
        <v>171079.59</v>
      </c>
      <c r="G35" s="19">
        <v>-7935.67000000001</v>
      </c>
      <c r="H35" s="19" t="s">
        <v>43</v>
      </c>
      <c r="I35" s="20">
        <v>5.28</v>
      </c>
      <c r="J35" s="19" t="s">
        <v>127</v>
      </c>
      <c r="K35" s="21">
        <v>81</v>
      </c>
      <c r="L35" s="21">
        <v>5291.22</v>
      </c>
      <c r="M35" s="36">
        <f t="shared" si="0"/>
        <v>1529.16258</v>
      </c>
      <c r="N35" s="21" t="s">
        <v>138</v>
      </c>
      <c r="O35" s="37">
        <v>108.133333333333</v>
      </c>
      <c r="P35" s="38">
        <v>7187.08266666667</v>
      </c>
      <c r="Q35" s="38">
        <f t="shared" si="1"/>
        <v>1980.75998293333</v>
      </c>
      <c r="R35" s="39" t="s">
        <v>129</v>
      </c>
      <c r="S35" s="40">
        <f t="shared" si="7"/>
        <v>-0.250924784217014</v>
      </c>
      <c r="T35" s="40">
        <f t="shared" si="8"/>
        <v>-0.263787513598471</v>
      </c>
      <c r="U35" s="40">
        <f t="shared" si="4"/>
        <v>0.0134</v>
      </c>
      <c r="V35" s="44"/>
      <c r="W35" s="44"/>
    </row>
    <row r="36" customHeight="1" spans="1:23">
      <c r="A36" s="17">
        <v>745</v>
      </c>
      <c r="B36" s="18" t="s">
        <v>139</v>
      </c>
      <c r="C36" s="17" t="s">
        <v>22</v>
      </c>
      <c r="D36" s="19" t="s">
        <v>42</v>
      </c>
      <c r="E36" s="19">
        <v>143325.34</v>
      </c>
      <c r="F36" s="19">
        <v>120702.76</v>
      </c>
      <c r="G36" s="19">
        <v>-22622.58</v>
      </c>
      <c r="H36" s="19" t="s">
        <v>24</v>
      </c>
      <c r="I36" s="22">
        <v>5.5</v>
      </c>
      <c r="J36" s="19" t="s">
        <v>68</v>
      </c>
      <c r="K36" s="21">
        <v>83</v>
      </c>
      <c r="L36" s="21">
        <v>4737.02</v>
      </c>
      <c r="M36" s="36">
        <f t="shared" si="0"/>
        <v>1443.843696</v>
      </c>
      <c r="N36" s="21" t="s">
        <v>140</v>
      </c>
      <c r="O36" s="37">
        <v>82.8</v>
      </c>
      <c r="P36" s="38">
        <v>4838.90233333333</v>
      </c>
      <c r="Q36" s="38">
        <f t="shared" si="1"/>
        <v>1412.95948133333</v>
      </c>
      <c r="R36" s="39" t="s">
        <v>141</v>
      </c>
      <c r="S36" s="40">
        <f t="shared" ref="S36:S49" si="9">(K36-O36)/O36</f>
        <v>0.0024154589371981</v>
      </c>
      <c r="T36" s="40">
        <f t="shared" ref="T36:T49" si="10">(L36-P36)/P36</f>
        <v>-0.0210548439119139</v>
      </c>
      <c r="U36" s="40">
        <f t="shared" si="4"/>
        <v>0.0128</v>
      </c>
      <c r="V36" s="44"/>
      <c r="W36" s="44"/>
    </row>
    <row r="37" customHeight="1" spans="1:23">
      <c r="A37" s="17">
        <v>745</v>
      </c>
      <c r="B37" s="18" t="s">
        <v>139</v>
      </c>
      <c r="C37" s="17" t="s">
        <v>22</v>
      </c>
      <c r="D37" s="19" t="s">
        <v>42</v>
      </c>
      <c r="E37" s="19">
        <v>143325.34</v>
      </c>
      <c r="F37" s="19">
        <v>120702.76</v>
      </c>
      <c r="G37" s="19">
        <v>-22622.58</v>
      </c>
      <c r="H37" s="19" t="s">
        <v>24</v>
      </c>
      <c r="I37" s="28">
        <v>5.9</v>
      </c>
      <c r="J37" s="19" t="s">
        <v>68</v>
      </c>
      <c r="K37" s="21">
        <v>73</v>
      </c>
      <c r="L37" s="21">
        <v>4935.46</v>
      </c>
      <c r="M37" s="36">
        <f t="shared" si="0"/>
        <v>1277.790594</v>
      </c>
      <c r="N37" s="21" t="s">
        <v>142</v>
      </c>
      <c r="O37" s="37">
        <v>82.8</v>
      </c>
      <c r="P37" s="38">
        <v>4838.90233333333</v>
      </c>
      <c r="Q37" s="38">
        <f t="shared" si="1"/>
        <v>1412.95948133333</v>
      </c>
      <c r="R37" s="39" t="s">
        <v>141</v>
      </c>
      <c r="S37" s="40">
        <f t="shared" si="9"/>
        <v>-0.118357487922705</v>
      </c>
      <c r="T37" s="40">
        <f t="shared" si="10"/>
        <v>0.019954456613336</v>
      </c>
      <c r="U37" s="40">
        <f t="shared" si="4"/>
        <v>-0.0331</v>
      </c>
      <c r="V37" s="44"/>
      <c r="W37" s="44"/>
    </row>
    <row r="38" customHeight="1" spans="1:23">
      <c r="A38" s="17">
        <v>377</v>
      </c>
      <c r="B38" s="18" t="s">
        <v>143</v>
      </c>
      <c r="C38" s="17" t="s">
        <v>29</v>
      </c>
      <c r="D38" s="19" t="s">
        <v>47</v>
      </c>
      <c r="E38" s="19">
        <v>195235.57</v>
      </c>
      <c r="F38" s="19">
        <v>169234.44</v>
      </c>
      <c r="G38" s="19">
        <v>-26001.13</v>
      </c>
      <c r="H38" s="19" t="s">
        <v>61</v>
      </c>
      <c r="I38" s="20">
        <v>5.18</v>
      </c>
      <c r="J38" s="19" t="s">
        <v>144</v>
      </c>
      <c r="K38" s="21">
        <v>116</v>
      </c>
      <c r="L38" s="21">
        <v>4441.71</v>
      </c>
      <c r="M38" s="36">
        <f t="shared" si="0"/>
        <v>1437.337356</v>
      </c>
      <c r="N38" s="21" t="s">
        <v>40</v>
      </c>
      <c r="O38" s="37">
        <v>121</v>
      </c>
      <c r="P38" s="38">
        <v>6661.552</v>
      </c>
      <c r="Q38" s="38">
        <f t="shared" si="1"/>
        <v>2270.9230768</v>
      </c>
      <c r="R38" s="39" t="s">
        <v>145</v>
      </c>
      <c r="S38" s="40">
        <f t="shared" si="9"/>
        <v>-0.0413223140495868</v>
      </c>
      <c r="T38" s="40">
        <f t="shared" si="10"/>
        <v>-0.333231955556303</v>
      </c>
      <c r="U38" s="40">
        <f t="shared" si="4"/>
        <v>-0.0173</v>
      </c>
      <c r="V38" s="44"/>
      <c r="W38" s="44"/>
    </row>
    <row r="39" customHeight="1" spans="1:23">
      <c r="A39" s="17">
        <v>105751</v>
      </c>
      <c r="B39" s="18" t="s">
        <v>146</v>
      </c>
      <c r="C39" s="17" t="s">
        <v>29</v>
      </c>
      <c r="D39" s="19" t="s">
        <v>47</v>
      </c>
      <c r="E39" s="19">
        <v>180718.18</v>
      </c>
      <c r="F39" s="19">
        <v>168364.61</v>
      </c>
      <c r="G39" s="19">
        <v>-12353.57</v>
      </c>
      <c r="H39" s="19" t="s">
        <v>61</v>
      </c>
      <c r="I39" s="20">
        <v>5.18</v>
      </c>
      <c r="J39" s="19" t="s">
        <v>147</v>
      </c>
      <c r="K39" s="21">
        <v>95</v>
      </c>
      <c r="L39" s="21">
        <v>5818.41</v>
      </c>
      <c r="M39" s="36">
        <f t="shared" si="0"/>
        <v>1891.565091</v>
      </c>
      <c r="N39" s="21" t="s">
        <v>148</v>
      </c>
      <c r="O39" s="37">
        <v>110.366666666667</v>
      </c>
      <c r="P39" s="38">
        <v>6713.41133333333</v>
      </c>
      <c r="Q39" s="38">
        <f t="shared" si="1"/>
        <v>2276.51778313333</v>
      </c>
      <c r="R39" s="39" t="s">
        <v>149</v>
      </c>
      <c r="S39" s="40">
        <f t="shared" si="9"/>
        <v>-0.139232860163095</v>
      </c>
      <c r="T39" s="40">
        <f t="shared" si="10"/>
        <v>-0.133315432184154</v>
      </c>
      <c r="U39" s="40">
        <f t="shared" si="4"/>
        <v>-0.014</v>
      </c>
      <c r="V39" s="44"/>
      <c r="W39" s="44"/>
    </row>
    <row r="40" customHeight="1" spans="1:23">
      <c r="A40" s="25">
        <v>118758</v>
      </c>
      <c r="B40" s="26" t="s">
        <v>150</v>
      </c>
      <c r="C40" s="17" t="s">
        <v>22</v>
      </c>
      <c r="D40" s="19" t="s">
        <v>47</v>
      </c>
      <c r="E40" s="19"/>
      <c r="F40" s="19"/>
      <c r="G40" s="19"/>
      <c r="H40" s="19" t="s">
        <v>151</v>
      </c>
      <c r="I40" s="24">
        <v>5.8</v>
      </c>
      <c r="J40" s="19" t="s">
        <v>152</v>
      </c>
      <c r="K40" s="21">
        <v>68</v>
      </c>
      <c r="L40" s="21">
        <v>1534.93</v>
      </c>
      <c r="M40" s="36">
        <f t="shared" si="0"/>
        <v>336.917135</v>
      </c>
      <c r="N40" s="21" t="s">
        <v>153</v>
      </c>
      <c r="O40" s="37">
        <v>37.9333333333333</v>
      </c>
      <c r="P40" s="38">
        <v>1405.893</v>
      </c>
      <c r="Q40" s="38">
        <f t="shared" si="1"/>
        <v>379.1693421</v>
      </c>
      <c r="R40" s="39" t="s">
        <v>154</v>
      </c>
      <c r="S40" s="40">
        <f t="shared" si="9"/>
        <v>0.792618629173991</v>
      </c>
      <c r="T40" s="40">
        <f t="shared" si="10"/>
        <v>0.0917829450747674</v>
      </c>
      <c r="U40" s="40">
        <f t="shared" si="4"/>
        <v>-0.0502</v>
      </c>
      <c r="V40" s="44"/>
      <c r="W40" s="44"/>
    </row>
    <row r="41" customHeight="1" spans="1:23">
      <c r="A41" s="25">
        <v>117637</v>
      </c>
      <c r="B41" s="26" t="s">
        <v>155</v>
      </c>
      <c r="C41" s="17" t="s">
        <v>22</v>
      </c>
      <c r="D41" s="19" t="s">
        <v>103</v>
      </c>
      <c r="E41" s="19"/>
      <c r="F41" s="19"/>
      <c r="G41" s="19"/>
      <c r="H41" s="19" t="s">
        <v>156</v>
      </c>
      <c r="I41" s="20">
        <v>5.12</v>
      </c>
      <c r="J41" s="19" t="s">
        <v>157</v>
      </c>
      <c r="K41" s="21">
        <v>38</v>
      </c>
      <c r="L41" s="21">
        <v>1061.17</v>
      </c>
      <c r="M41" s="36">
        <f t="shared" si="0"/>
        <v>360.691683</v>
      </c>
      <c r="N41" s="21" t="s">
        <v>158</v>
      </c>
      <c r="O41" s="37">
        <v>36.1666666666667</v>
      </c>
      <c r="P41" s="38">
        <v>1819.13433333333</v>
      </c>
      <c r="Q41" s="38">
        <f t="shared" si="1"/>
        <v>521.181986499999</v>
      </c>
      <c r="R41" s="39" t="s">
        <v>159</v>
      </c>
      <c r="S41" s="40">
        <f t="shared" si="9"/>
        <v>0.0506912442396304</v>
      </c>
      <c r="T41" s="40">
        <f t="shared" si="10"/>
        <v>-0.416662101002985</v>
      </c>
      <c r="U41" s="40">
        <f t="shared" si="4"/>
        <v>0.0534000000000001</v>
      </c>
      <c r="V41" s="44"/>
      <c r="W41" s="44"/>
    </row>
    <row r="42" customHeight="1" spans="1:23">
      <c r="A42" s="25">
        <v>116482</v>
      </c>
      <c r="B42" s="26" t="s">
        <v>160</v>
      </c>
      <c r="C42" s="17" t="s">
        <v>22</v>
      </c>
      <c r="D42" s="19" t="s">
        <v>36</v>
      </c>
      <c r="E42" s="19"/>
      <c r="F42" s="19"/>
      <c r="G42" s="19"/>
      <c r="H42" s="19" t="s">
        <v>161</v>
      </c>
      <c r="I42" s="24">
        <v>5.18</v>
      </c>
      <c r="J42" s="19" t="s">
        <v>162</v>
      </c>
      <c r="K42" s="21">
        <v>41</v>
      </c>
      <c r="L42" s="21">
        <v>3723.38</v>
      </c>
      <c r="M42" s="36">
        <f t="shared" si="0"/>
        <v>1211.96019</v>
      </c>
      <c r="N42" s="21" t="s">
        <v>163</v>
      </c>
      <c r="O42" s="37">
        <v>77</v>
      </c>
      <c r="P42" s="38">
        <v>4504.15266666667</v>
      </c>
      <c r="Q42" s="38">
        <f t="shared" si="1"/>
        <v>1266.1173146</v>
      </c>
      <c r="R42" s="39" t="s">
        <v>164</v>
      </c>
      <c r="S42" s="40">
        <f t="shared" si="9"/>
        <v>-0.467532467532468</v>
      </c>
      <c r="T42" s="40">
        <f t="shared" si="10"/>
        <v>-0.173345071636856</v>
      </c>
      <c r="U42" s="40">
        <f t="shared" si="4"/>
        <v>0.0443999999999999</v>
      </c>
      <c r="V42" s="44"/>
      <c r="W42" s="44"/>
    </row>
    <row r="43" customHeight="1" spans="1:23">
      <c r="A43" s="17">
        <v>104429</v>
      </c>
      <c r="B43" s="18" t="s">
        <v>165</v>
      </c>
      <c r="C43" s="17" t="s">
        <v>22</v>
      </c>
      <c r="D43" s="19" t="s">
        <v>23</v>
      </c>
      <c r="E43" s="19">
        <v>111959.78</v>
      </c>
      <c r="F43" s="19">
        <v>79567.29</v>
      </c>
      <c r="G43" s="19">
        <v>-32392.49</v>
      </c>
      <c r="H43" s="19" t="s">
        <v>43</v>
      </c>
      <c r="I43" s="20">
        <v>5.28</v>
      </c>
      <c r="J43" s="19" t="s">
        <v>166</v>
      </c>
      <c r="K43" s="21">
        <v>69</v>
      </c>
      <c r="L43" s="21">
        <v>3400.29</v>
      </c>
      <c r="M43" s="36">
        <f t="shared" si="0"/>
        <v>639.594549</v>
      </c>
      <c r="N43" s="21" t="s">
        <v>167</v>
      </c>
      <c r="O43" s="37">
        <v>54.3333333333333</v>
      </c>
      <c r="P43" s="38">
        <v>3100.265</v>
      </c>
      <c r="Q43" s="38">
        <f t="shared" si="1"/>
        <v>708.100526</v>
      </c>
      <c r="R43" s="39" t="s">
        <v>168</v>
      </c>
      <c r="S43" s="40">
        <f t="shared" si="9"/>
        <v>0.269938650306749</v>
      </c>
      <c r="T43" s="40">
        <f t="shared" si="10"/>
        <v>0.096773985449631</v>
      </c>
      <c r="U43" s="40">
        <f t="shared" si="4"/>
        <v>-0.0403</v>
      </c>
      <c r="V43" s="44"/>
      <c r="W43" s="44"/>
    </row>
    <row r="44" customHeight="1" spans="1:23">
      <c r="A44" s="17">
        <v>752</v>
      </c>
      <c r="B44" s="18" t="s">
        <v>21</v>
      </c>
      <c r="C44" s="17" t="s">
        <v>22</v>
      </c>
      <c r="D44" s="19" t="s">
        <v>23</v>
      </c>
      <c r="E44" s="19">
        <v>99852.64</v>
      </c>
      <c r="F44" s="19">
        <v>89482.22</v>
      </c>
      <c r="G44" s="19">
        <v>-10370.42</v>
      </c>
      <c r="H44" s="19" t="s">
        <v>24</v>
      </c>
      <c r="I44" s="22">
        <v>5.7</v>
      </c>
      <c r="J44" s="19" t="s">
        <v>25</v>
      </c>
      <c r="K44" s="21">
        <v>75</v>
      </c>
      <c r="L44" s="21">
        <v>2497.86</v>
      </c>
      <c r="M44" s="36">
        <f t="shared" si="0"/>
        <v>562.767858</v>
      </c>
      <c r="N44" s="21" t="s">
        <v>169</v>
      </c>
      <c r="O44" s="37">
        <v>62.2333333333333</v>
      </c>
      <c r="P44" s="38">
        <v>3460.60866666667</v>
      </c>
      <c r="Q44" s="38">
        <f t="shared" si="1"/>
        <v>1056.8698868</v>
      </c>
      <c r="R44" s="39" t="s">
        <v>27</v>
      </c>
      <c r="S44" s="40">
        <f t="shared" si="9"/>
        <v>0.205141938939476</v>
      </c>
      <c r="T44" s="40">
        <f t="shared" si="10"/>
        <v>-0.278202119742713</v>
      </c>
      <c r="U44" s="40">
        <f t="shared" si="4"/>
        <v>-0.0801</v>
      </c>
      <c r="V44" s="44"/>
      <c r="W44" s="44"/>
    </row>
    <row r="45" customHeight="1" spans="1:23">
      <c r="A45" s="17">
        <v>52</v>
      </c>
      <c r="B45" s="18" t="s">
        <v>170</v>
      </c>
      <c r="C45" s="17" t="s">
        <v>22</v>
      </c>
      <c r="D45" s="19" t="s">
        <v>30</v>
      </c>
      <c r="E45" s="19">
        <v>108637.96</v>
      </c>
      <c r="F45" s="19">
        <v>72093.24</v>
      </c>
      <c r="G45" s="19">
        <v>-36544.72</v>
      </c>
      <c r="H45" s="97" t="s">
        <v>171</v>
      </c>
      <c r="I45" s="20">
        <v>5.12</v>
      </c>
      <c r="J45" s="19" t="s">
        <v>172</v>
      </c>
      <c r="K45" s="21">
        <v>66</v>
      </c>
      <c r="L45" s="21">
        <v>4029.36</v>
      </c>
      <c r="M45" s="36">
        <f t="shared" si="0"/>
        <v>1502.548344</v>
      </c>
      <c r="N45" s="21" t="s">
        <v>173</v>
      </c>
      <c r="O45" s="37">
        <v>49.2333333333333</v>
      </c>
      <c r="P45" s="38">
        <v>2798.08833333333</v>
      </c>
      <c r="Q45" s="38">
        <f t="shared" si="1"/>
        <v>876.081457166666</v>
      </c>
      <c r="R45" s="39" t="s">
        <v>174</v>
      </c>
      <c r="S45" s="40">
        <f t="shared" si="9"/>
        <v>0.34055517941774</v>
      </c>
      <c r="T45" s="41">
        <f t="shared" si="10"/>
        <v>0.440040313237671</v>
      </c>
      <c r="U45" s="40">
        <f t="shared" si="4"/>
        <v>0.0598</v>
      </c>
      <c r="V45" s="45">
        <f>(M45-Q45)*0.1</f>
        <v>62.6466886833335</v>
      </c>
      <c r="W45" s="105"/>
    </row>
    <row r="46" customHeight="1" spans="1:23">
      <c r="A46" s="25">
        <v>117310</v>
      </c>
      <c r="B46" s="26" t="s">
        <v>175</v>
      </c>
      <c r="C46" s="17" t="s">
        <v>22</v>
      </c>
      <c r="D46" s="19" t="s">
        <v>36</v>
      </c>
      <c r="E46" s="19"/>
      <c r="F46" s="19"/>
      <c r="G46" s="19"/>
      <c r="H46" s="19" t="s">
        <v>61</v>
      </c>
      <c r="I46" s="20">
        <v>5.18</v>
      </c>
      <c r="J46" s="19" t="s">
        <v>176</v>
      </c>
      <c r="K46" s="21">
        <v>30</v>
      </c>
      <c r="L46" s="21">
        <v>2429.15</v>
      </c>
      <c r="M46" s="36">
        <f t="shared" si="0"/>
        <v>705.182245</v>
      </c>
      <c r="N46" s="21" t="s">
        <v>177</v>
      </c>
      <c r="O46" s="37">
        <v>28.9333333333333</v>
      </c>
      <c r="P46" s="38">
        <v>2115.93066666667</v>
      </c>
      <c r="Q46" s="38">
        <f t="shared" si="1"/>
        <v>586.747573866667</v>
      </c>
      <c r="R46" s="39" t="s">
        <v>178</v>
      </c>
      <c r="S46" s="40">
        <f t="shared" si="9"/>
        <v>0.0368663594470057</v>
      </c>
      <c r="T46" s="40">
        <f t="shared" si="10"/>
        <v>0.148029109964534</v>
      </c>
      <c r="U46" s="40">
        <f t="shared" si="4"/>
        <v>0.013</v>
      </c>
      <c r="V46" s="44"/>
      <c r="W46" s="44"/>
    </row>
    <row r="47" customHeight="1" spans="1:23">
      <c r="A47" s="17">
        <v>745</v>
      </c>
      <c r="B47" s="18" t="s">
        <v>139</v>
      </c>
      <c r="C47" s="17" t="s">
        <v>22</v>
      </c>
      <c r="D47" s="19" t="s">
        <v>42</v>
      </c>
      <c r="E47" s="19">
        <v>143325.34</v>
      </c>
      <c r="F47" s="19">
        <v>120702.76</v>
      </c>
      <c r="G47" s="19">
        <v>-22622.58</v>
      </c>
      <c r="H47" s="19" t="s">
        <v>24</v>
      </c>
      <c r="I47" s="22">
        <v>5.19</v>
      </c>
      <c r="J47" s="19" t="s">
        <v>68</v>
      </c>
      <c r="K47" s="21">
        <v>96</v>
      </c>
      <c r="L47" s="21">
        <v>3663.28</v>
      </c>
      <c r="M47" s="36">
        <f t="shared" si="0"/>
        <v>1187.635376</v>
      </c>
      <c r="N47" s="21" t="s">
        <v>179</v>
      </c>
      <c r="O47" s="37">
        <v>82.8</v>
      </c>
      <c r="P47" s="38">
        <v>4838.90233333333</v>
      </c>
      <c r="Q47" s="38">
        <f t="shared" si="1"/>
        <v>1412.95948133333</v>
      </c>
      <c r="R47" s="39" t="s">
        <v>141</v>
      </c>
      <c r="S47" s="40">
        <f t="shared" si="9"/>
        <v>0.159420289855073</v>
      </c>
      <c r="T47" s="40">
        <f t="shared" si="10"/>
        <v>-0.242952275609061</v>
      </c>
      <c r="U47" s="40">
        <f t="shared" si="4"/>
        <v>0.0322000000000001</v>
      </c>
      <c r="V47" s="44"/>
      <c r="W47" s="44"/>
    </row>
    <row r="48" customHeight="1" spans="1:23">
      <c r="A48" s="25">
        <v>116773</v>
      </c>
      <c r="B48" s="26" t="s">
        <v>67</v>
      </c>
      <c r="C48" s="17" t="s">
        <v>22</v>
      </c>
      <c r="D48" s="19" t="s">
        <v>42</v>
      </c>
      <c r="E48" s="19"/>
      <c r="F48" s="19"/>
      <c r="G48" s="19"/>
      <c r="H48" s="19" t="s">
        <v>54</v>
      </c>
      <c r="I48" s="20">
        <v>5.3</v>
      </c>
      <c r="J48" s="19" t="s">
        <v>68</v>
      </c>
      <c r="K48" s="21">
        <v>61</v>
      </c>
      <c r="L48" s="21">
        <v>2689.68</v>
      </c>
      <c r="M48" s="36">
        <f t="shared" si="0"/>
        <v>711.958296</v>
      </c>
      <c r="N48" s="21" t="s">
        <v>180</v>
      </c>
      <c r="O48" s="37">
        <v>70.7666666666667</v>
      </c>
      <c r="P48" s="38">
        <v>2741.739</v>
      </c>
      <c r="Q48" s="38">
        <f t="shared" si="1"/>
        <v>785.2340496</v>
      </c>
      <c r="R48" s="39" t="s">
        <v>70</v>
      </c>
      <c r="S48" s="40">
        <f t="shared" si="9"/>
        <v>-0.138012246820537</v>
      </c>
      <c r="T48" s="40">
        <f t="shared" si="10"/>
        <v>-0.0189875841573542</v>
      </c>
      <c r="U48" s="40">
        <f t="shared" si="4"/>
        <v>-0.0217</v>
      </c>
      <c r="V48" s="44"/>
      <c r="W48" s="44"/>
    </row>
    <row r="49" customHeight="1" spans="1:23">
      <c r="A49" s="17">
        <v>752</v>
      </c>
      <c r="B49" s="18" t="s">
        <v>21</v>
      </c>
      <c r="C49" s="17" t="s">
        <v>22</v>
      </c>
      <c r="D49" s="19" t="s">
        <v>23</v>
      </c>
      <c r="E49" s="19">
        <v>99852.64</v>
      </c>
      <c r="F49" s="19">
        <v>89482.22</v>
      </c>
      <c r="G49" s="19">
        <v>-10370.42</v>
      </c>
      <c r="H49" s="19" t="s">
        <v>24</v>
      </c>
      <c r="I49" s="22">
        <v>5.19</v>
      </c>
      <c r="J49" s="19" t="s">
        <v>25</v>
      </c>
      <c r="K49" s="21">
        <v>66</v>
      </c>
      <c r="L49" s="21">
        <v>1904.96</v>
      </c>
      <c r="M49" s="36">
        <f t="shared" si="0"/>
        <v>677.594272</v>
      </c>
      <c r="N49" s="21" t="s">
        <v>181</v>
      </c>
      <c r="O49" s="37">
        <v>62.2333333333333</v>
      </c>
      <c r="P49" s="38">
        <v>3460.60866666667</v>
      </c>
      <c r="Q49" s="38">
        <f t="shared" si="1"/>
        <v>1056.8698868</v>
      </c>
      <c r="R49" s="39" t="s">
        <v>27</v>
      </c>
      <c r="S49" s="40">
        <f t="shared" si="9"/>
        <v>0.0605249062667387</v>
      </c>
      <c r="T49" s="40">
        <f t="shared" si="10"/>
        <v>-0.449530361999903</v>
      </c>
      <c r="U49" s="40">
        <f t="shared" si="4"/>
        <v>0.0503</v>
      </c>
      <c r="V49" s="44"/>
      <c r="W49" s="44"/>
    </row>
    <row r="50" customHeight="1" spans="1:23">
      <c r="A50" s="17">
        <v>308</v>
      </c>
      <c r="B50" s="18" t="s">
        <v>182</v>
      </c>
      <c r="C50" s="17" t="s">
        <v>22</v>
      </c>
      <c r="D50" s="19" t="s">
        <v>36</v>
      </c>
      <c r="E50" s="19">
        <v>169550.71</v>
      </c>
      <c r="F50" s="19">
        <v>115001.43</v>
      </c>
      <c r="G50" s="19">
        <v>-54549.28</v>
      </c>
      <c r="H50" s="19"/>
      <c r="I50" s="24">
        <v>5.19</v>
      </c>
      <c r="J50" s="19" t="s">
        <v>183</v>
      </c>
      <c r="K50" s="21">
        <v>63</v>
      </c>
      <c r="L50" s="21">
        <v>3301.84</v>
      </c>
      <c r="M50" s="36">
        <f t="shared" si="0"/>
        <v>1120.314312</v>
      </c>
      <c r="N50" s="21" t="s">
        <v>184</v>
      </c>
      <c r="O50" s="37">
        <v>71.5</v>
      </c>
      <c r="P50" s="38">
        <v>4705.64033333333</v>
      </c>
      <c r="Q50" s="38">
        <f t="shared" si="1"/>
        <v>1485.1000892</v>
      </c>
      <c r="R50" s="39" t="s">
        <v>185</v>
      </c>
      <c r="S50" s="40">
        <f t="shared" ref="S50:S61" si="11">(K50-O50)/O50</f>
        <v>-0.118881118881119</v>
      </c>
      <c r="T50" s="40">
        <f t="shared" ref="T50:T61" si="12">(L50-P50)/P50</f>
        <v>-0.298322913332163</v>
      </c>
      <c r="U50" s="40">
        <f t="shared" si="4"/>
        <v>0.0237</v>
      </c>
      <c r="V50" s="44"/>
      <c r="W50" s="44"/>
    </row>
    <row r="51" customHeight="1" spans="1:23">
      <c r="A51" s="25">
        <v>116773</v>
      </c>
      <c r="B51" s="26" t="s">
        <v>67</v>
      </c>
      <c r="C51" s="17" t="s">
        <v>22</v>
      </c>
      <c r="D51" s="19" t="s">
        <v>42</v>
      </c>
      <c r="E51" s="19"/>
      <c r="F51" s="19"/>
      <c r="G51" s="19"/>
      <c r="H51" s="19" t="s">
        <v>54</v>
      </c>
      <c r="I51" s="20">
        <v>5.31</v>
      </c>
      <c r="J51" s="19" t="s">
        <v>68</v>
      </c>
      <c r="K51" s="21">
        <v>102</v>
      </c>
      <c r="L51" s="21">
        <v>3567.11</v>
      </c>
      <c r="M51" s="36">
        <f t="shared" si="0"/>
        <v>845.048359</v>
      </c>
      <c r="N51" s="21" t="s">
        <v>186</v>
      </c>
      <c r="O51" s="37">
        <v>70.7666666666667</v>
      </c>
      <c r="P51" s="38">
        <v>2741.739</v>
      </c>
      <c r="Q51" s="38">
        <f t="shared" si="1"/>
        <v>785.2340496</v>
      </c>
      <c r="R51" s="39" t="s">
        <v>70</v>
      </c>
      <c r="S51" s="40">
        <f t="shared" si="11"/>
        <v>0.441356570890249</v>
      </c>
      <c r="T51" s="40">
        <f t="shared" si="12"/>
        <v>0.301039230940655</v>
      </c>
      <c r="U51" s="40">
        <f t="shared" si="4"/>
        <v>-0.0495</v>
      </c>
      <c r="V51" s="44"/>
      <c r="W51" s="44"/>
    </row>
    <row r="52" customHeight="1" spans="1:23">
      <c r="A52" s="25">
        <v>117491</v>
      </c>
      <c r="B52" s="26" t="s">
        <v>134</v>
      </c>
      <c r="C52" s="17" t="s">
        <v>29</v>
      </c>
      <c r="D52" s="19" t="s">
        <v>42</v>
      </c>
      <c r="E52" s="19"/>
      <c r="F52" s="19"/>
      <c r="G52" s="19"/>
      <c r="H52" s="19" t="s">
        <v>73</v>
      </c>
      <c r="I52" s="20">
        <v>5.2</v>
      </c>
      <c r="J52" s="19" t="s">
        <v>135</v>
      </c>
      <c r="K52" s="21">
        <v>48</v>
      </c>
      <c r="L52" s="21">
        <v>7372.7</v>
      </c>
      <c r="M52" s="36">
        <f t="shared" si="0"/>
        <v>1271.05348</v>
      </c>
      <c r="N52" s="21" t="s">
        <v>187</v>
      </c>
      <c r="O52" s="37">
        <v>65.4</v>
      </c>
      <c r="P52" s="38">
        <v>7343.13466666667</v>
      </c>
      <c r="Q52" s="38">
        <f t="shared" si="1"/>
        <v>1325.43580733333</v>
      </c>
      <c r="R52" s="39" t="s">
        <v>137</v>
      </c>
      <c r="S52" s="40">
        <f t="shared" si="11"/>
        <v>-0.26605504587156</v>
      </c>
      <c r="T52" s="40">
        <f t="shared" si="12"/>
        <v>0.00402625509069564</v>
      </c>
      <c r="U52" s="40">
        <f t="shared" si="4"/>
        <v>-0.0081</v>
      </c>
      <c r="V52" s="44"/>
      <c r="W52" s="44"/>
    </row>
    <row r="53" customHeight="1" spans="1:23">
      <c r="A53" s="17">
        <v>365</v>
      </c>
      <c r="B53" s="18" t="s">
        <v>71</v>
      </c>
      <c r="C53" s="17" t="s">
        <v>72</v>
      </c>
      <c r="D53" s="19" t="s">
        <v>42</v>
      </c>
      <c r="E53" s="19">
        <v>262248.7</v>
      </c>
      <c r="F53" s="19">
        <v>248106.9</v>
      </c>
      <c r="G53" s="19">
        <v>-14141.8</v>
      </c>
      <c r="H53" s="19" t="s">
        <v>73</v>
      </c>
      <c r="I53" s="20">
        <v>5.16</v>
      </c>
      <c r="J53" s="19" t="s">
        <v>25</v>
      </c>
      <c r="K53" s="21">
        <v>100</v>
      </c>
      <c r="L53" s="21">
        <v>7485.09</v>
      </c>
      <c r="M53" s="36">
        <f t="shared" si="0"/>
        <v>2152.711884</v>
      </c>
      <c r="N53" s="21" t="s">
        <v>188</v>
      </c>
      <c r="O53" s="37">
        <v>103.766666666667</v>
      </c>
      <c r="P53" s="38">
        <v>10056.069</v>
      </c>
      <c r="Q53" s="38">
        <f t="shared" si="1"/>
        <v>2673.9087471</v>
      </c>
      <c r="R53" s="39" t="s">
        <v>75</v>
      </c>
      <c r="S53" s="40">
        <f t="shared" si="11"/>
        <v>-0.0362993896562833</v>
      </c>
      <c r="T53" s="40">
        <f t="shared" si="12"/>
        <v>-0.255664415190469</v>
      </c>
      <c r="U53" s="40">
        <f t="shared" si="4"/>
        <v>0.0217</v>
      </c>
      <c r="V53" s="44"/>
      <c r="W53" s="44"/>
    </row>
    <row r="54" customHeight="1" spans="1:23">
      <c r="A54" s="17">
        <v>515</v>
      </c>
      <c r="B54" s="18" t="s">
        <v>46</v>
      </c>
      <c r="C54" s="17" t="s">
        <v>29</v>
      </c>
      <c r="D54" s="19" t="s">
        <v>47</v>
      </c>
      <c r="E54" s="19">
        <v>169537.18</v>
      </c>
      <c r="F54" s="19">
        <v>141087.69</v>
      </c>
      <c r="G54" s="19">
        <v>-28449.49</v>
      </c>
      <c r="H54" s="49" t="s">
        <v>48</v>
      </c>
      <c r="I54" s="24">
        <v>5.19</v>
      </c>
      <c r="J54" s="19" t="s">
        <v>49</v>
      </c>
      <c r="K54" s="21">
        <v>74</v>
      </c>
      <c r="L54" s="21">
        <v>4012.4</v>
      </c>
      <c r="M54" s="36">
        <f t="shared" si="0"/>
        <v>1245.44896</v>
      </c>
      <c r="N54" s="21" t="s">
        <v>189</v>
      </c>
      <c r="O54" s="37">
        <v>90.5666666666667</v>
      </c>
      <c r="P54" s="38">
        <v>5809.32133333333</v>
      </c>
      <c r="Q54" s="38">
        <f t="shared" si="1"/>
        <v>1783.46164933333</v>
      </c>
      <c r="R54" s="39" t="s">
        <v>51</v>
      </c>
      <c r="S54" s="40">
        <f t="shared" si="11"/>
        <v>-0.182922340817078</v>
      </c>
      <c r="T54" s="40">
        <f t="shared" si="12"/>
        <v>-0.309316911602525</v>
      </c>
      <c r="U54" s="40">
        <f t="shared" si="4"/>
        <v>0.00340000000000001</v>
      </c>
      <c r="V54" s="44"/>
      <c r="W54" s="44"/>
    </row>
    <row r="55" customHeight="1" spans="1:23">
      <c r="A55" s="25">
        <v>117491</v>
      </c>
      <c r="B55" s="26" t="s">
        <v>134</v>
      </c>
      <c r="C55" s="17" t="s">
        <v>29</v>
      </c>
      <c r="D55" s="19" t="s">
        <v>42</v>
      </c>
      <c r="E55" s="19"/>
      <c r="F55" s="19"/>
      <c r="G55" s="19"/>
      <c r="H55" s="19"/>
      <c r="I55" s="20">
        <v>5.31</v>
      </c>
      <c r="J55" s="19" t="s">
        <v>135</v>
      </c>
      <c r="K55" s="21">
        <v>80</v>
      </c>
      <c r="L55" s="21">
        <v>5991.13</v>
      </c>
      <c r="M55" s="36">
        <f t="shared" si="0"/>
        <v>1389.94216</v>
      </c>
      <c r="N55" s="21" t="s">
        <v>190</v>
      </c>
      <c r="O55" s="37">
        <v>65.4</v>
      </c>
      <c r="P55" s="38">
        <v>7343.13466666667</v>
      </c>
      <c r="Q55" s="38">
        <f t="shared" si="1"/>
        <v>1325.43580733333</v>
      </c>
      <c r="R55" s="39" t="s">
        <v>137</v>
      </c>
      <c r="S55" s="40">
        <f t="shared" si="11"/>
        <v>0.223241590214067</v>
      </c>
      <c r="T55" s="40">
        <f t="shared" si="12"/>
        <v>-0.184118190396799</v>
      </c>
      <c r="U55" s="40">
        <f t="shared" si="4"/>
        <v>0.0515</v>
      </c>
      <c r="V55" s="44"/>
      <c r="W55" s="44"/>
    </row>
    <row r="56" customHeight="1" spans="1:23">
      <c r="A56" s="25">
        <v>118151</v>
      </c>
      <c r="B56" s="26" t="s">
        <v>80</v>
      </c>
      <c r="C56" s="17" t="s">
        <v>22</v>
      </c>
      <c r="D56" s="19" t="s">
        <v>42</v>
      </c>
      <c r="E56" s="19"/>
      <c r="F56" s="19"/>
      <c r="G56" s="19"/>
      <c r="H56" s="19" t="s">
        <v>54</v>
      </c>
      <c r="I56" s="20">
        <v>5.3</v>
      </c>
      <c r="J56" s="19" t="s">
        <v>25</v>
      </c>
      <c r="K56" s="21">
        <v>41</v>
      </c>
      <c r="L56" s="21">
        <v>1765.03</v>
      </c>
      <c r="M56" s="36">
        <f t="shared" si="0"/>
        <v>402.956349</v>
      </c>
      <c r="N56" s="21" t="s">
        <v>191</v>
      </c>
      <c r="O56" s="37">
        <v>43.5666666666667</v>
      </c>
      <c r="P56" s="38">
        <v>2125.79833333333</v>
      </c>
      <c r="Q56" s="38">
        <f t="shared" si="1"/>
        <v>410.916817833333</v>
      </c>
      <c r="R56" s="39" t="s">
        <v>82</v>
      </c>
      <c r="S56" s="40">
        <f t="shared" si="11"/>
        <v>-0.0589135424636579</v>
      </c>
      <c r="T56" s="40">
        <f t="shared" si="12"/>
        <v>-0.16970957577506</v>
      </c>
      <c r="U56" s="40">
        <f t="shared" si="4"/>
        <v>0.035</v>
      </c>
      <c r="V56" s="44"/>
      <c r="W56" s="44"/>
    </row>
    <row r="57" customHeight="1" spans="1:23">
      <c r="A57" s="17">
        <v>103199</v>
      </c>
      <c r="B57" s="18" t="s">
        <v>77</v>
      </c>
      <c r="C57" s="17" t="s">
        <v>22</v>
      </c>
      <c r="D57" s="19" t="s">
        <v>23</v>
      </c>
      <c r="E57" s="19">
        <v>115252.58</v>
      </c>
      <c r="F57" s="19">
        <v>108054.45</v>
      </c>
      <c r="G57" s="19">
        <v>-7198.13</v>
      </c>
      <c r="H57" s="19" t="s">
        <v>48</v>
      </c>
      <c r="I57" s="24">
        <v>5.19</v>
      </c>
      <c r="J57" s="19" t="s">
        <v>49</v>
      </c>
      <c r="K57" s="21">
        <v>68</v>
      </c>
      <c r="L57" s="21">
        <v>3616</v>
      </c>
      <c r="M57" s="36">
        <f t="shared" si="0"/>
        <v>1376.9728</v>
      </c>
      <c r="N57" s="21" t="s">
        <v>192</v>
      </c>
      <c r="O57" s="37">
        <v>80.8666666666667</v>
      </c>
      <c r="P57" s="38">
        <v>4377.93666666667</v>
      </c>
      <c r="Q57" s="38">
        <f t="shared" si="1"/>
        <v>1536.65577</v>
      </c>
      <c r="R57" s="39" t="s">
        <v>79</v>
      </c>
      <c r="S57" s="40">
        <f t="shared" si="11"/>
        <v>-0.159109645507008</v>
      </c>
      <c r="T57" s="40">
        <f t="shared" si="12"/>
        <v>-0.174040130015586</v>
      </c>
      <c r="U57" s="40">
        <f t="shared" si="4"/>
        <v>0.0297999999999999</v>
      </c>
      <c r="V57" s="44"/>
      <c r="W57" s="44"/>
    </row>
    <row r="58" customHeight="1" spans="1:23">
      <c r="A58" s="17">
        <v>367</v>
      </c>
      <c r="B58" s="18" t="s">
        <v>193</v>
      </c>
      <c r="C58" s="17" t="s">
        <v>22</v>
      </c>
      <c r="D58" s="19" t="s">
        <v>30</v>
      </c>
      <c r="E58" s="19">
        <v>131005.73</v>
      </c>
      <c r="F58" s="19">
        <v>119367.7</v>
      </c>
      <c r="G58" s="19">
        <v>-11638.03</v>
      </c>
      <c r="H58" s="19" t="s">
        <v>194</v>
      </c>
      <c r="I58" s="20">
        <v>5.12</v>
      </c>
      <c r="J58" s="19" t="s">
        <v>172</v>
      </c>
      <c r="K58" s="21">
        <v>78</v>
      </c>
      <c r="L58" s="21">
        <v>4444.37</v>
      </c>
      <c r="M58" s="36">
        <f t="shared" si="0"/>
        <v>922.651212</v>
      </c>
      <c r="N58" s="21" t="s">
        <v>195</v>
      </c>
      <c r="O58" s="37">
        <v>72.1666666666667</v>
      </c>
      <c r="P58" s="38">
        <v>4667.41433333333</v>
      </c>
      <c r="Q58" s="38">
        <f t="shared" si="1"/>
        <v>1206.9933466</v>
      </c>
      <c r="R58" s="39" t="s">
        <v>196</v>
      </c>
      <c r="S58" s="40">
        <f t="shared" si="11"/>
        <v>0.080831408775981</v>
      </c>
      <c r="T58" s="40">
        <f t="shared" si="12"/>
        <v>-0.0477875580362369</v>
      </c>
      <c r="U58" s="40">
        <f t="shared" si="4"/>
        <v>-0.051</v>
      </c>
      <c r="V58" s="44"/>
      <c r="W58" s="44"/>
    </row>
    <row r="59" customHeight="1" spans="1:23">
      <c r="A59" s="25">
        <v>116919</v>
      </c>
      <c r="B59" s="26" t="s">
        <v>91</v>
      </c>
      <c r="C59" s="17" t="s">
        <v>22</v>
      </c>
      <c r="D59" s="19" t="s">
        <v>36</v>
      </c>
      <c r="E59" s="19"/>
      <c r="F59" s="19"/>
      <c r="G59" s="19"/>
      <c r="H59" s="19" t="s">
        <v>92</v>
      </c>
      <c r="I59" s="24">
        <v>5.19</v>
      </c>
      <c r="J59" s="19" t="s">
        <v>93</v>
      </c>
      <c r="K59" s="21">
        <v>46</v>
      </c>
      <c r="L59" s="21">
        <v>2977.75</v>
      </c>
      <c r="M59" s="36">
        <f t="shared" si="0"/>
        <v>1173.2335</v>
      </c>
      <c r="N59" s="21" t="s">
        <v>197</v>
      </c>
      <c r="O59" s="37">
        <v>80.8</v>
      </c>
      <c r="P59" s="38">
        <v>4357.026</v>
      </c>
      <c r="Q59" s="38">
        <f t="shared" si="1"/>
        <v>1490.5385946</v>
      </c>
      <c r="R59" s="39" t="s">
        <v>95</v>
      </c>
      <c r="S59" s="40">
        <f t="shared" si="11"/>
        <v>-0.430693069306931</v>
      </c>
      <c r="T59" s="40">
        <f t="shared" si="12"/>
        <v>-0.316563637673955</v>
      </c>
      <c r="U59" s="40">
        <f t="shared" si="4"/>
        <v>0.0518999999999999</v>
      </c>
      <c r="V59" s="44"/>
      <c r="W59" s="44"/>
    </row>
    <row r="60" customHeight="1" spans="1:23">
      <c r="A60" s="25">
        <v>118151</v>
      </c>
      <c r="B60" s="26" t="s">
        <v>80</v>
      </c>
      <c r="C60" s="17" t="s">
        <v>22</v>
      </c>
      <c r="D60" s="19" t="s">
        <v>42</v>
      </c>
      <c r="E60" s="19"/>
      <c r="F60" s="19"/>
      <c r="G60" s="19"/>
      <c r="H60" s="19" t="s">
        <v>54</v>
      </c>
      <c r="I60" s="20">
        <v>5.31</v>
      </c>
      <c r="J60" s="19" t="s">
        <v>25</v>
      </c>
      <c r="K60" s="21">
        <v>93</v>
      </c>
      <c r="L60" s="21">
        <v>3418.22</v>
      </c>
      <c r="M60" s="36">
        <f t="shared" si="0"/>
        <v>330.883696</v>
      </c>
      <c r="N60" s="21" t="s">
        <v>198</v>
      </c>
      <c r="O60" s="37">
        <v>43.5666666666667</v>
      </c>
      <c r="P60" s="38">
        <v>2125.79833333333</v>
      </c>
      <c r="Q60" s="38">
        <f t="shared" si="1"/>
        <v>410.916817833333</v>
      </c>
      <c r="R60" s="39" t="s">
        <v>82</v>
      </c>
      <c r="S60" s="40">
        <f t="shared" si="11"/>
        <v>1.13465952563122</v>
      </c>
      <c r="T60" s="41">
        <f t="shared" si="12"/>
        <v>0.607970025378703</v>
      </c>
      <c r="U60" s="40">
        <f t="shared" si="4"/>
        <v>-0.0965</v>
      </c>
      <c r="V60" s="45">
        <v>0</v>
      </c>
      <c r="W60" s="105"/>
    </row>
    <row r="61" customHeight="1" spans="1:23">
      <c r="A61" s="17">
        <v>591</v>
      </c>
      <c r="B61" s="18" t="s">
        <v>102</v>
      </c>
      <c r="C61" s="17" t="s">
        <v>22</v>
      </c>
      <c r="D61" s="19" t="s">
        <v>103</v>
      </c>
      <c r="E61" s="19">
        <v>89548.96</v>
      </c>
      <c r="F61" s="19">
        <v>59907.56</v>
      </c>
      <c r="G61" s="19">
        <v>-29641.4</v>
      </c>
      <c r="H61" s="19" t="s">
        <v>24</v>
      </c>
      <c r="I61" s="24">
        <v>5.19</v>
      </c>
      <c r="J61" s="19" t="s">
        <v>104</v>
      </c>
      <c r="K61" s="21">
        <v>40</v>
      </c>
      <c r="L61" s="21">
        <v>1913.1</v>
      </c>
      <c r="M61" s="36">
        <f t="shared" si="0"/>
        <v>537.5811</v>
      </c>
      <c r="N61" s="21" t="s">
        <v>199</v>
      </c>
      <c r="O61" s="37">
        <v>43.3</v>
      </c>
      <c r="P61" s="38">
        <v>2333.86466666667</v>
      </c>
      <c r="Q61" s="38">
        <f t="shared" si="1"/>
        <v>786.979165600001</v>
      </c>
      <c r="R61" s="39" t="s">
        <v>106</v>
      </c>
      <c r="S61" s="40">
        <f t="shared" ref="S61:S76" si="13">(K61-O61)/O61</f>
        <v>-0.0762124711316397</v>
      </c>
      <c r="T61" s="40">
        <f t="shared" ref="T61:T76" si="14">(L61-P61)/P61</f>
        <v>-0.18028666043761</v>
      </c>
      <c r="U61" s="40">
        <f t="shared" si="4"/>
        <v>-0.0562</v>
      </c>
      <c r="V61" s="44"/>
      <c r="W61" s="44"/>
    </row>
    <row r="62" customHeight="1" spans="1:23">
      <c r="A62" s="17">
        <v>570</v>
      </c>
      <c r="B62" s="18" t="s">
        <v>98</v>
      </c>
      <c r="C62" s="17" t="s">
        <v>22</v>
      </c>
      <c r="D62" s="19" t="s">
        <v>42</v>
      </c>
      <c r="E62" s="19">
        <v>103416.86</v>
      </c>
      <c r="F62" s="19">
        <v>98154.15</v>
      </c>
      <c r="G62" s="19">
        <v>-5262.71000000001</v>
      </c>
      <c r="H62" s="19" t="s">
        <v>73</v>
      </c>
      <c r="I62" s="20">
        <v>5.16</v>
      </c>
      <c r="J62" s="19" t="s">
        <v>25</v>
      </c>
      <c r="K62" s="21">
        <v>77</v>
      </c>
      <c r="L62" s="21">
        <v>3416.72</v>
      </c>
      <c r="M62" s="36">
        <f t="shared" si="0"/>
        <v>1022.965968</v>
      </c>
      <c r="N62" s="21" t="s">
        <v>200</v>
      </c>
      <c r="O62" s="37">
        <v>61.4666666666667</v>
      </c>
      <c r="P62" s="38">
        <v>3952.982</v>
      </c>
      <c r="Q62" s="38">
        <f t="shared" si="1"/>
        <v>1232.9350858</v>
      </c>
      <c r="R62" s="39" t="s">
        <v>100</v>
      </c>
      <c r="S62" s="40">
        <f t="shared" si="13"/>
        <v>0.252711496746203</v>
      </c>
      <c r="T62" s="40">
        <f t="shared" si="14"/>
        <v>-0.135660116843436</v>
      </c>
      <c r="U62" s="40">
        <f t="shared" si="4"/>
        <v>-0.0125</v>
      </c>
      <c r="V62" s="44"/>
      <c r="W62" s="44"/>
    </row>
    <row r="63" customHeight="1" spans="1:23">
      <c r="A63" s="17">
        <v>716</v>
      </c>
      <c r="B63" s="18" t="s">
        <v>116</v>
      </c>
      <c r="C63" s="17" t="s">
        <v>22</v>
      </c>
      <c r="D63" s="19" t="s">
        <v>103</v>
      </c>
      <c r="E63" s="19">
        <v>194178.62</v>
      </c>
      <c r="F63" s="19">
        <v>121400.16</v>
      </c>
      <c r="G63" s="19">
        <v>-72778.46</v>
      </c>
      <c r="H63" s="19" t="s">
        <v>117</v>
      </c>
      <c r="I63" s="20">
        <v>5.19</v>
      </c>
      <c r="J63" s="19" t="s">
        <v>118</v>
      </c>
      <c r="K63" s="21">
        <v>38</v>
      </c>
      <c r="L63" s="21">
        <v>3166.93</v>
      </c>
      <c r="M63" s="36">
        <f t="shared" ref="M63:M126" si="15">L63*N63</f>
        <v>969.713966</v>
      </c>
      <c r="N63" s="21" t="s">
        <v>201</v>
      </c>
      <c r="O63" s="37">
        <v>54.3666666666667</v>
      </c>
      <c r="P63" s="38">
        <v>4796.709</v>
      </c>
      <c r="Q63" s="38">
        <f t="shared" ref="Q63:Q126" si="16">P63*R63</f>
        <v>1448.1264471</v>
      </c>
      <c r="R63" s="39" t="s">
        <v>120</v>
      </c>
      <c r="S63" s="40">
        <f t="shared" si="13"/>
        <v>-0.301042305334151</v>
      </c>
      <c r="T63" s="40">
        <f t="shared" si="14"/>
        <v>-0.339770246642021</v>
      </c>
      <c r="U63" s="40">
        <f t="shared" si="4"/>
        <v>0.00430000000000003</v>
      </c>
      <c r="V63" s="44"/>
      <c r="W63" s="44"/>
    </row>
    <row r="64" customHeight="1" spans="1:23">
      <c r="A64" s="17">
        <v>102934</v>
      </c>
      <c r="B64" s="18" t="s">
        <v>202</v>
      </c>
      <c r="C64" s="17" t="s">
        <v>29</v>
      </c>
      <c r="D64" s="19" t="s">
        <v>42</v>
      </c>
      <c r="E64" s="19"/>
      <c r="F64" s="19"/>
      <c r="G64" s="19"/>
      <c r="H64" s="19" t="s">
        <v>43</v>
      </c>
      <c r="I64" s="20">
        <v>5.7</v>
      </c>
      <c r="J64" s="46" t="s">
        <v>113</v>
      </c>
      <c r="K64" s="21">
        <v>117</v>
      </c>
      <c r="L64" s="21">
        <v>6988.52</v>
      </c>
      <c r="M64" s="36">
        <f t="shared" si="15"/>
        <v>1724.067884</v>
      </c>
      <c r="N64" s="21" t="s">
        <v>203</v>
      </c>
      <c r="O64" s="37">
        <v>89</v>
      </c>
      <c r="P64" s="38">
        <v>6188</v>
      </c>
      <c r="Q64" s="38">
        <f t="shared" si="16"/>
        <v>1609.4988</v>
      </c>
      <c r="R64" s="39" t="s">
        <v>204</v>
      </c>
      <c r="S64" s="40">
        <f t="shared" si="13"/>
        <v>0.314606741573034</v>
      </c>
      <c r="T64" s="40">
        <f t="shared" si="14"/>
        <v>0.129366515837104</v>
      </c>
      <c r="U64" s="40">
        <f t="shared" si="4"/>
        <v>-0.0134</v>
      </c>
      <c r="V64" s="44"/>
      <c r="W64" s="44"/>
    </row>
    <row r="65" customHeight="1" spans="1:23">
      <c r="A65" s="17">
        <v>746</v>
      </c>
      <c r="B65" s="18" t="s">
        <v>130</v>
      </c>
      <c r="C65" s="17" t="s">
        <v>29</v>
      </c>
      <c r="D65" s="19" t="s">
        <v>103</v>
      </c>
      <c r="E65" s="19">
        <v>230691.69</v>
      </c>
      <c r="F65" s="19">
        <v>191894.7</v>
      </c>
      <c r="G65" s="19">
        <v>-38796.99</v>
      </c>
      <c r="H65" s="19" t="s">
        <v>131</v>
      </c>
      <c r="I65" s="20">
        <v>5.19</v>
      </c>
      <c r="J65" s="19" t="s">
        <v>132</v>
      </c>
      <c r="K65" s="21">
        <v>76</v>
      </c>
      <c r="L65" s="21">
        <v>3774.8</v>
      </c>
      <c r="M65" s="36">
        <f t="shared" si="15"/>
        <v>1469.52964</v>
      </c>
      <c r="N65" s="21" t="s">
        <v>205</v>
      </c>
      <c r="O65" s="37">
        <v>98.1333333333333</v>
      </c>
      <c r="P65" s="38">
        <v>7303.93266666667</v>
      </c>
      <c r="Q65" s="38">
        <f t="shared" si="16"/>
        <v>2094.03749553333</v>
      </c>
      <c r="R65" s="39" t="s">
        <v>133</v>
      </c>
      <c r="S65" s="40">
        <f t="shared" si="13"/>
        <v>-0.225543478260869</v>
      </c>
      <c r="T65" s="40">
        <f t="shared" si="14"/>
        <v>-0.483182530251511</v>
      </c>
      <c r="U65" s="40">
        <f t="shared" si="4"/>
        <v>0.1026</v>
      </c>
      <c r="V65" s="44"/>
      <c r="W65" s="44"/>
    </row>
    <row r="66" customHeight="1" spans="1:23">
      <c r="A66" s="17">
        <v>102934</v>
      </c>
      <c r="B66" s="18" t="s">
        <v>202</v>
      </c>
      <c r="C66" s="17" t="s">
        <v>29</v>
      </c>
      <c r="D66" s="19" t="s">
        <v>42</v>
      </c>
      <c r="E66" s="19"/>
      <c r="F66" s="19"/>
      <c r="G66" s="19"/>
      <c r="H66" s="19" t="s">
        <v>43</v>
      </c>
      <c r="I66" s="20">
        <v>5.28</v>
      </c>
      <c r="J66" s="46" t="s">
        <v>206</v>
      </c>
      <c r="K66" s="21">
        <v>102</v>
      </c>
      <c r="L66" s="21">
        <v>5165.21</v>
      </c>
      <c r="M66" s="36">
        <f t="shared" si="15"/>
        <v>1456.58922</v>
      </c>
      <c r="N66" s="21" t="s">
        <v>207</v>
      </c>
      <c r="O66" s="37">
        <v>109.133333333333</v>
      </c>
      <c r="P66" s="38">
        <v>7413.67133333333</v>
      </c>
      <c r="Q66" s="38">
        <f t="shared" si="16"/>
        <v>1928.2959138</v>
      </c>
      <c r="R66" s="39" t="s">
        <v>204</v>
      </c>
      <c r="S66" s="40">
        <f t="shared" si="13"/>
        <v>-0.0653634697617565</v>
      </c>
      <c r="T66" s="40">
        <f t="shared" si="14"/>
        <v>-0.303285812418444</v>
      </c>
      <c r="U66" s="40">
        <f t="shared" si="4"/>
        <v>0.0219</v>
      </c>
      <c r="V66" s="44"/>
      <c r="W66" s="44"/>
    </row>
    <row r="67" customHeight="1" spans="1:23">
      <c r="A67" s="17">
        <v>106865</v>
      </c>
      <c r="B67" s="18" t="s">
        <v>52</v>
      </c>
      <c r="C67" s="17" t="s">
        <v>22</v>
      </c>
      <c r="D67" s="19" t="s">
        <v>53</v>
      </c>
      <c r="E67" s="19">
        <v>123022.54</v>
      </c>
      <c r="F67" s="19">
        <v>112429.95</v>
      </c>
      <c r="G67" s="19">
        <v>-10592.59</v>
      </c>
      <c r="H67" s="19" t="s">
        <v>54</v>
      </c>
      <c r="I67" s="20">
        <v>5.3</v>
      </c>
      <c r="J67" s="19" t="s">
        <v>55</v>
      </c>
      <c r="K67" s="21">
        <v>64</v>
      </c>
      <c r="L67" s="21">
        <v>4051.74</v>
      </c>
      <c r="M67" s="36">
        <f t="shared" si="15"/>
        <v>1202.961606</v>
      </c>
      <c r="N67" s="21" t="s">
        <v>208</v>
      </c>
      <c r="O67" s="37">
        <v>67.3666666666667</v>
      </c>
      <c r="P67" s="38">
        <v>4476.75633333333</v>
      </c>
      <c r="Q67" s="38">
        <f t="shared" si="16"/>
        <v>1273.1895012</v>
      </c>
      <c r="R67" s="39" t="s">
        <v>57</v>
      </c>
      <c r="S67" s="40">
        <f t="shared" si="13"/>
        <v>-0.0499752597723904</v>
      </c>
      <c r="T67" s="40">
        <f t="shared" si="14"/>
        <v>-0.0949384558120163</v>
      </c>
      <c r="U67" s="40">
        <f t="shared" si="4"/>
        <v>0.0125</v>
      </c>
      <c r="V67" s="44"/>
      <c r="W67" s="44"/>
    </row>
    <row r="68" customHeight="1" spans="1:23">
      <c r="A68" s="17">
        <v>391</v>
      </c>
      <c r="B68" s="18" t="s">
        <v>209</v>
      </c>
      <c r="C68" s="17" t="s">
        <v>22</v>
      </c>
      <c r="D68" s="19" t="s">
        <v>36</v>
      </c>
      <c r="E68" s="19">
        <v>153639.18</v>
      </c>
      <c r="F68" s="19">
        <v>124973.45</v>
      </c>
      <c r="G68" s="19">
        <v>-28665.73</v>
      </c>
      <c r="H68" s="19" t="s">
        <v>210</v>
      </c>
      <c r="I68" s="24">
        <v>5.13</v>
      </c>
      <c r="J68" s="19" t="s">
        <v>211</v>
      </c>
      <c r="K68" s="21">
        <v>60</v>
      </c>
      <c r="L68" s="21">
        <v>3998.08</v>
      </c>
      <c r="M68" s="36">
        <f t="shared" si="15"/>
        <v>1285.782528</v>
      </c>
      <c r="N68" s="21" t="s">
        <v>212</v>
      </c>
      <c r="O68" s="37">
        <v>68.2666666666667</v>
      </c>
      <c r="P68" s="38">
        <v>4893.939</v>
      </c>
      <c r="Q68" s="38">
        <f t="shared" si="16"/>
        <v>1848.9301542</v>
      </c>
      <c r="R68" s="39" t="s">
        <v>213</v>
      </c>
      <c r="S68" s="40">
        <f t="shared" si="13"/>
        <v>-0.12109375</v>
      </c>
      <c r="T68" s="40">
        <f t="shared" si="14"/>
        <v>-0.183054794920819</v>
      </c>
      <c r="U68" s="40">
        <f t="shared" ref="U68:U131" si="17">(N68-R68)</f>
        <v>-0.0562000000000001</v>
      </c>
      <c r="V68" s="44"/>
      <c r="W68" s="44"/>
    </row>
    <row r="69" customHeight="1" spans="1:23">
      <c r="A69" s="25">
        <v>117637</v>
      </c>
      <c r="B69" s="26" t="s">
        <v>155</v>
      </c>
      <c r="C69" s="17" t="s">
        <v>22</v>
      </c>
      <c r="D69" s="19" t="s">
        <v>103</v>
      </c>
      <c r="E69" s="19"/>
      <c r="F69" s="19"/>
      <c r="G69" s="19"/>
      <c r="H69" s="19" t="s">
        <v>214</v>
      </c>
      <c r="I69" s="20">
        <v>5.19</v>
      </c>
      <c r="J69" s="19" t="s">
        <v>215</v>
      </c>
      <c r="K69" s="21">
        <v>45</v>
      </c>
      <c r="L69" s="21">
        <v>1938.83</v>
      </c>
      <c r="M69" s="36">
        <f t="shared" si="15"/>
        <v>704.958588</v>
      </c>
      <c r="N69" s="21" t="s">
        <v>216</v>
      </c>
      <c r="O69" s="37">
        <v>36.1666666666667</v>
      </c>
      <c r="P69" s="38">
        <v>1819.13433333333</v>
      </c>
      <c r="Q69" s="38">
        <f t="shared" si="16"/>
        <v>521.181986499999</v>
      </c>
      <c r="R69" s="39" t="s">
        <v>159</v>
      </c>
      <c r="S69" s="40">
        <f t="shared" si="13"/>
        <v>0.244239631336404</v>
      </c>
      <c r="T69" s="40">
        <f t="shared" si="14"/>
        <v>0.0657981461145549</v>
      </c>
      <c r="U69" s="40">
        <f t="shared" si="17"/>
        <v>0.0771</v>
      </c>
      <c r="V69" s="44"/>
      <c r="W69" s="44"/>
    </row>
    <row r="70" customHeight="1" spans="1:23">
      <c r="A70" s="17">
        <v>52</v>
      </c>
      <c r="B70" s="18" t="s">
        <v>170</v>
      </c>
      <c r="C70" s="17" t="s">
        <v>22</v>
      </c>
      <c r="D70" s="19" t="s">
        <v>30</v>
      </c>
      <c r="E70" s="19">
        <v>108637.96</v>
      </c>
      <c r="F70" s="19">
        <v>72093.24</v>
      </c>
      <c r="G70" s="19">
        <v>-36544.72</v>
      </c>
      <c r="H70" s="97" t="s">
        <v>171</v>
      </c>
      <c r="I70" s="20">
        <v>5.19</v>
      </c>
      <c r="J70" s="19" t="s">
        <v>172</v>
      </c>
      <c r="K70" s="21">
        <v>41</v>
      </c>
      <c r="L70" s="21">
        <v>1881.3</v>
      </c>
      <c r="M70" s="36">
        <f t="shared" si="15"/>
        <v>634.75062</v>
      </c>
      <c r="N70" s="21" t="s">
        <v>217</v>
      </c>
      <c r="O70" s="37">
        <v>49.2333333333333</v>
      </c>
      <c r="P70" s="38">
        <v>2798.08833333333</v>
      </c>
      <c r="Q70" s="38">
        <f t="shared" si="16"/>
        <v>876.081457166666</v>
      </c>
      <c r="R70" s="39" t="s">
        <v>174</v>
      </c>
      <c r="S70" s="40">
        <f t="shared" si="13"/>
        <v>-0.16723087339201</v>
      </c>
      <c r="T70" s="40">
        <f t="shared" si="14"/>
        <v>-0.327648102603384</v>
      </c>
      <c r="U70" s="40">
        <f t="shared" si="17"/>
        <v>0.0243</v>
      </c>
      <c r="V70" s="44"/>
      <c r="W70" s="44"/>
    </row>
    <row r="71" customHeight="1" spans="1:23">
      <c r="A71" s="17">
        <v>106865</v>
      </c>
      <c r="B71" s="18" t="s">
        <v>52</v>
      </c>
      <c r="C71" s="17" t="s">
        <v>22</v>
      </c>
      <c r="D71" s="19" t="s">
        <v>53</v>
      </c>
      <c r="E71" s="19">
        <v>123022.54</v>
      </c>
      <c r="F71" s="19">
        <v>112429.95</v>
      </c>
      <c r="G71" s="19">
        <v>-10592.59</v>
      </c>
      <c r="H71" s="19" t="s">
        <v>54</v>
      </c>
      <c r="I71" s="20">
        <v>5.31</v>
      </c>
      <c r="J71" s="19" t="s">
        <v>55</v>
      </c>
      <c r="K71" s="21">
        <v>54</v>
      </c>
      <c r="L71" s="21">
        <v>3580.84</v>
      </c>
      <c r="M71" s="36">
        <f t="shared" si="15"/>
        <v>922.782468</v>
      </c>
      <c r="N71" s="21" t="s">
        <v>218</v>
      </c>
      <c r="O71" s="37">
        <v>67.3666666666667</v>
      </c>
      <c r="P71" s="38">
        <v>4476.75633333333</v>
      </c>
      <c r="Q71" s="38">
        <f t="shared" si="16"/>
        <v>1273.1895012</v>
      </c>
      <c r="R71" s="39" t="s">
        <v>57</v>
      </c>
      <c r="S71" s="40">
        <f t="shared" si="13"/>
        <v>-0.198416625432954</v>
      </c>
      <c r="T71" s="40">
        <f t="shared" si="14"/>
        <v>-0.200126222341488</v>
      </c>
      <c r="U71" s="40">
        <f t="shared" si="17"/>
        <v>-0.0267</v>
      </c>
      <c r="V71" s="44"/>
      <c r="W71" s="44"/>
    </row>
    <row r="72" customHeight="1" spans="1:23">
      <c r="A72" s="17">
        <v>399</v>
      </c>
      <c r="B72" s="18" t="s">
        <v>219</v>
      </c>
      <c r="C72" s="17" t="s">
        <v>29</v>
      </c>
      <c r="D72" s="19" t="s">
        <v>36</v>
      </c>
      <c r="E72" s="19">
        <v>206899.37</v>
      </c>
      <c r="F72" s="19">
        <v>163856.54</v>
      </c>
      <c r="G72" s="19">
        <v>-43042.83</v>
      </c>
      <c r="H72" s="19" t="s">
        <v>73</v>
      </c>
      <c r="I72" s="20">
        <v>5.2</v>
      </c>
      <c r="J72" s="19" t="s">
        <v>220</v>
      </c>
      <c r="K72" s="21">
        <v>56</v>
      </c>
      <c r="L72" s="21">
        <v>3119.4</v>
      </c>
      <c r="M72" s="36">
        <f t="shared" si="15"/>
        <v>1007.87814</v>
      </c>
      <c r="N72" s="21" t="s">
        <v>221</v>
      </c>
      <c r="O72" s="37">
        <v>74.4333333333333</v>
      </c>
      <c r="P72" s="38">
        <v>6717.25033333333</v>
      </c>
      <c r="Q72" s="38">
        <f t="shared" si="16"/>
        <v>1831.12244086667</v>
      </c>
      <c r="R72" s="39" t="s">
        <v>222</v>
      </c>
      <c r="S72" s="40">
        <f t="shared" si="13"/>
        <v>-0.247648902821316</v>
      </c>
      <c r="T72" s="40">
        <f t="shared" si="14"/>
        <v>-0.535613555367968</v>
      </c>
      <c r="U72" s="40">
        <f t="shared" si="17"/>
        <v>0.0505</v>
      </c>
      <c r="V72" s="44"/>
      <c r="W72" s="44"/>
    </row>
    <row r="73" customHeight="1" spans="1:23">
      <c r="A73" s="17">
        <v>399</v>
      </c>
      <c r="B73" s="18" t="s">
        <v>219</v>
      </c>
      <c r="C73" s="17" t="s">
        <v>29</v>
      </c>
      <c r="D73" s="19" t="s">
        <v>36</v>
      </c>
      <c r="E73" s="19">
        <v>206899.37</v>
      </c>
      <c r="F73" s="19">
        <v>163856.54</v>
      </c>
      <c r="G73" s="19">
        <v>-43042.83</v>
      </c>
      <c r="H73" s="19" t="s">
        <v>73</v>
      </c>
      <c r="I73" s="20">
        <v>5.9</v>
      </c>
      <c r="J73" s="19" t="s">
        <v>220</v>
      </c>
      <c r="K73" s="21">
        <v>82</v>
      </c>
      <c r="L73" s="21">
        <v>6717</v>
      </c>
      <c r="M73" s="36">
        <f t="shared" si="15"/>
        <v>2114.5116</v>
      </c>
      <c r="N73" s="21" t="s">
        <v>223</v>
      </c>
      <c r="O73" s="37">
        <v>69</v>
      </c>
      <c r="P73" s="39">
        <v>5740.73</v>
      </c>
      <c r="Q73" s="38">
        <f t="shared" si="16"/>
        <v>1564.922998</v>
      </c>
      <c r="R73" s="39" t="s">
        <v>222</v>
      </c>
      <c r="S73" s="40">
        <f t="shared" si="13"/>
        <v>0.188405797101449</v>
      </c>
      <c r="T73" s="40">
        <f t="shared" si="14"/>
        <v>0.17006025366112</v>
      </c>
      <c r="U73" s="40">
        <f t="shared" si="17"/>
        <v>0.0422</v>
      </c>
      <c r="V73" s="44"/>
      <c r="W73" s="44"/>
    </row>
    <row r="74" customHeight="1" spans="1:23">
      <c r="A74" s="25">
        <v>116482</v>
      </c>
      <c r="B74" s="26" t="s">
        <v>160</v>
      </c>
      <c r="C74" s="17" t="s">
        <v>22</v>
      </c>
      <c r="D74" s="19" t="s">
        <v>36</v>
      </c>
      <c r="E74" s="19"/>
      <c r="F74" s="19"/>
      <c r="G74" s="19"/>
      <c r="H74" s="19" t="s">
        <v>161</v>
      </c>
      <c r="I74" s="24">
        <v>5.13</v>
      </c>
      <c r="J74" s="19" t="s">
        <v>162</v>
      </c>
      <c r="K74" s="21">
        <v>67</v>
      </c>
      <c r="L74" s="21">
        <v>6736.7</v>
      </c>
      <c r="M74" s="36">
        <f t="shared" si="15"/>
        <v>1595.25056</v>
      </c>
      <c r="N74" s="21" t="s">
        <v>224</v>
      </c>
      <c r="O74" s="37">
        <v>57</v>
      </c>
      <c r="P74" s="38">
        <v>4504.15266666667</v>
      </c>
      <c r="Q74" s="38">
        <f t="shared" si="16"/>
        <v>1266.1173146</v>
      </c>
      <c r="R74" s="39" t="s">
        <v>164</v>
      </c>
      <c r="S74" s="40">
        <f t="shared" si="13"/>
        <v>0.175438596491228</v>
      </c>
      <c r="T74" s="41">
        <f t="shared" si="14"/>
        <v>0.495664223341156</v>
      </c>
      <c r="U74" s="40">
        <f t="shared" si="17"/>
        <v>-0.0443</v>
      </c>
      <c r="V74" s="45">
        <f>(M74-Q74)*0.1</f>
        <v>32.9133245399999</v>
      </c>
      <c r="W74" s="105"/>
    </row>
    <row r="75" customHeight="1" spans="1:23">
      <c r="A75" s="17">
        <v>367</v>
      </c>
      <c r="B75" s="18" t="s">
        <v>193</v>
      </c>
      <c r="C75" s="17" t="s">
        <v>22</v>
      </c>
      <c r="D75" s="19" t="s">
        <v>30</v>
      </c>
      <c r="E75" s="19">
        <v>131005.73</v>
      </c>
      <c r="F75" s="19">
        <v>119367.7</v>
      </c>
      <c r="G75" s="19">
        <v>-11638.03</v>
      </c>
      <c r="H75" s="19" t="s">
        <v>194</v>
      </c>
      <c r="I75" s="20">
        <v>5.19</v>
      </c>
      <c r="J75" s="19" t="s">
        <v>172</v>
      </c>
      <c r="K75" s="21">
        <v>70</v>
      </c>
      <c r="L75" s="21">
        <v>4593.4</v>
      </c>
      <c r="M75" s="36">
        <f t="shared" si="15"/>
        <v>1264.56302</v>
      </c>
      <c r="N75" s="21" t="s">
        <v>225</v>
      </c>
      <c r="O75" s="37">
        <v>72.1666666666667</v>
      </c>
      <c r="P75" s="38">
        <v>4667.41433333333</v>
      </c>
      <c r="Q75" s="38">
        <f t="shared" si="16"/>
        <v>1206.9933466</v>
      </c>
      <c r="R75" s="39" t="s">
        <v>196</v>
      </c>
      <c r="S75" s="40">
        <f t="shared" si="13"/>
        <v>-0.0300230946882222</v>
      </c>
      <c r="T75" s="40">
        <f t="shared" si="14"/>
        <v>-0.0158576736598552</v>
      </c>
      <c r="U75" s="40">
        <f t="shared" si="17"/>
        <v>0.0167</v>
      </c>
      <c r="V75" s="44"/>
      <c r="W75" s="44"/>
    </row>
    <row r="76" customHeight="1" spans="1:23">
      <c r="A76" s="17">
        <v>585</v>
      </c>
      <c r="B76" s="18" t="s">
        <v>226</v>
      </c>
      <c r="C76" s="17" t="s">
        <v>72</v>
      </c>
      <c r="D76" s="19" t="s">
        <v>23</v>
      </c>
      <c r="E76" s="19">
        <v>251893.52</v>
      </c>
      <c r="F76" s="19">
        <v>225688.07</v>
      </c>
      <c r="G76" s="19">
        <v>-26205.45</v>
      </c>
      <c r="H76" s="19" t="s">
        <v>227</v>
      </c>
      <c r="I76" s="24">
        <v>5.1</v>
      </c>
      <c r="J76" s="19" t="s">
        <v>49</v>
      </c>
      <c r="K76" s="21">
        <v>127</v>
      </c>
      <c r="L76" s="21">
        <v>8036.09</v>
      </c>
      <c r="M76" s="36">
        <f t="shared" si="15"/>
        <v>2346.53828</v>
      </c>
      <c r="N76" s="21" t="s">
        <v>141</v>
      </c>
      <c r="O76" s="37">
        <v>129.466666666667</v>
      </c>
      <c r="P76" s="38">
        <v>9059.471</v>
      </c>
      <c r="Q76" s="38">
        <f t="shared" si="16"/>
        <v>2912.6199265</v>
      </c>
      <c r="R76" s="39" t="s">
        <v>228</v>
      </c>
      <c r="S76" s="40">
        <f t="shared" si="13"/>
        <v>-0.0190525231719902</v>
      </c>
      <c r="T76" s="40">
        <f t="shared" si="14"/>
        <v>-0.112962555981469</v>
      </c>
      <c r="U76" s="40">
        <f t="shared" si="17"/>
        <v>-0.0295</v>
      </c>
      <c r="V76" s="44"/>
      <c r="W76" s="44"/>
    </row>
    <row r="77" customHeight="1" spans="1:23">
      <c r="A77" s="17">
        <v>377</v>
      </c>
      <c r="B77" s="18" t="s">
        <v>143</v>
      </c>
      <c r="C77" s="17" t="s">
        <v>29</v>
      </c>
      <c r="D77" s="19" t="s">
        <v>47</v>
      </c>
      <c r="E77" s="19">
        <v>195235.57</v>
      </c>
      <c r="F77" s="19">
        <v>169234.44</v>
      </c>
      <c r="G77" s="19">
        <v>-26001.13</v>
      </c>
      <c r="H77" s="19" t="s">
        <v>61</v>
      </c>
      <c r="I77" s="20">
        <v>5.4</v>
      </c>
      <c r="J77" s="19" t="s">
        <v>144</v>
      </c>
      <c r="K77" s="21">
        <v>99</v>
      </c>
      <c r="L77" s="21">
        <v>5306.24</v>
      </c>
      <c r="M77" s="36">
        <f t="shared" si="15"/>
        <v>1659.261248</v>
      </c>
      <c r="N77" s="21" t="s">
        <v>229</v>
      </c>
      <c r="O77" s="37">
        <v>121</v>
      </c>
      <c r="P77" s="38">
        <v>6661.552</v>
      </c>
      <c r="Q77" s="38">
        <f t="shared" si="16"/>
        <v>2270.9230768</v>
      </c>
      <c r="R77" s="39" t="s">
        <v>145</v>
      </c>
      <c r="S77" s="40">
        <f t="shared" ref="S77:S103" si="18">(K77-O77)/O77</f>
        <v>-0.181818181818182</v>
      </c>
      <c r="T77" s="40">
        <f t="shared" ref="T77:T103" si="19">(L77-P77)/P77</f>
        <v>-0.203452889056484</v>
      </c>
      <c r="U77" s="40">
        <f t="shared" si="17"/>
        <v>-0.0282000000000001</v>
      </c>
      <c r="V77" s="44"/>
      <c r="W77" s="44"/>
    </row>
    <row r="78" customHeight="1" spans="1:23">
      <c r="A78" s="17">
        <v>377</v>
      </c>
      <c r="B78" s="18" t="s">
        <v>143</v>
      </c>
      <c r="C78" s="17" t="s">
        <v>29</v>
      </c>
      <c r="D78" s="19" t="s">
        <v>47</v>
      </c>
      <c r="E78" s="19">
        <v>195235.57</v>
      </c>
      <c r="F78" s="19">
        <v>169234.44</v>
      </c>
      <c r="G78" s="19">
        <v>-26001.13</v>
      </c>
      <c r="H78" s="19" t="s">
        <v>61</v>
      </c>
      <c r="I78" s="20">
        <v>5.11</v>
      </c>
      <c r="J78" s="19" t="s">
        <v>144</v>
      </c>
      <c r="K78" s="21">
        <v>104</v>
      </c>
      <c r="L78" s="21">
        <v>7519.23</v>
      </c>
      <c r="M78" s="36">
        <f t="shared" si="15"/>
        <v>1819.65366</v>
      </c>
      <c r="N78" s="21" t="s">
        <v>230</v>
      </c>
      <c r="O78" s="37">
        <v>121</v>
      </c>
      <c r="P78" s="38">
        <v>6661.552</v>
      </c>
      <c r="Q78" s="38">
        <f t="shared" si="16"/>
        <v>2270.9230768</v>
      </c>
      <c r="R78" s="39" t="s">
        <v>145</v>
      </c>
      <c r="S78" s="40">
        <f t="shared" si="18"/>
        <v>-0.140495867768595</v>
      </c>
      <c r="T78" s="40">
        <f t="shared" si="19"/>
        <v>0.128750477366235</v>
      </c>
      <c r="U78" s="40">
        <f t="shared" si="17"/>
        <v>-0.0989</v>
      </c>
      <c r="V78" s="44"/>
      <c r="W78" s="44"/>
    </row>
    <row r="79" customHeight="1" spans="1:23">
      <c r="A79" s="17">
        <v>355</v>
      </c>
      <c r="B79" s="18" t="s">
        <v>231</v>
      </c>
      <c r="C79" s="17" t="s">
        <v>22</v>
      </c>
      <c r="D79" s="19" t="s">
        <v>47</v>
      </c>
      <c r="E79" s="19">
        <v>147569.74</v>
      </c>
      <c r="F79" s="19">
        <v>127925.29</v>
      </c>
      <c r="G79" s="19">
        <v>-19644.45</v>
      </c>
      <c r="H79" s="19" t="s">
        <v>232</v>
      </c>
      <c r="I79" s="27">
        <v>5.2</v>
      </c>
      <c r="J79" s="19" t="s">
        <v>233</v>
      </c>
      <c r="K79" s="21">
        <v>62</v>
      </c>
      <c r="L79" s="21">
        <v>4070.59</v>
      </c>
      <c r="M79" s="36">
        <f t="shared" si="15"/>
        <v>1362.426473</v>
      </c>
      <c r="N79" s="21" t="s">
        <v>234</v>
      </c>
      <c r="O79" s="37">
        <v>64.3333333333333</v>
      </c>
      <c r="P79" s="38">
        <v>5411.977</v>
      </c>
      <c r="Q79" s="38">
        <f t="shared" si="16"/>
        <v>1612.769146</v>
      </c>
      <c r="R79" s="39" t="s">
        <v>235</v>
      </c>
      <c r="S79" s="40">
        <f t="shared" si="18"/>
        <v>-0.036269430051813</v>
      </c>
      <c r="T79" s="40">
        <f t="shared" si="19"/>
        <v>-0.247855266199394</v>
      </c>
      <c r="U79" s="40">
        <f t="shared" si="17"/>
        <v>0.0367</v>
      </c>
      <c r="V79" s="44"/>
      <c r="W79" s="44"/>
    </row>
    <row r="80" customHeight="1" spans="1:23">
      <c r="A80" s="17">
        <v>391</v>
      </c>
      <c r="B80" s="18" t="s">
        <v>209</v>
      </c>
      <c r="C80" s="17" t="s">
        <v>22</v>
      </c>
      <c r="D80" s="19" t="s">
        <v>36</v>
      </c>
      <c r="E80" s="19">
        <v>153639.18</v>
      </c>
      <c r="F80" s="19">
        <v>124973.45</v>
      </c>
      <c r="G80" s="19">
        <v>-28665.73</v>
      </c>
      <c r="H80" s="19" t="s">
        <v>210</v>
      </c>
      <c r="I80" s="27">
        <v>5.2</v>
      </c>
      <c r="J80" s="19" t="s">
        <v>211</v>
      </c>
      <c r="K80" s="21">
        <v>73</v>
      </c>
      <c r="L80" s="21">
        <v>5187.4</v>
      </c>
      <c r="M80" s="36">
        <f t="shared" si="15"/>
        <v>2136.69006</v>
      </c>
      <c r="N80" s="21" t="s">
        <v>236</v>
      </c>
      <c r="O80" s="37">
        <v>58</v>
      </c>
      <c r="P80" s="38">
        <v>4293.94</v>
      </c>
      <c r="Q80" s="38">
        <f t="shared" si="16"/>
        <v>1622.250532</v>
      </c>
      <c r="R80" s="39" t="s">
        <v>213</v>
      </c>
      <c r="S80" s="40">
        <f t="shared" si="18"/>
        <v>0.258620689655172</v>
      </c>
      <c r="T80" s="40">
        <f t="shared" si="19"/>
        <v>0.208074635416424</v>
      </c>
      <c r="U80" s="40">
        <f t="shared" si="17"/>
        <v>0.0341</v>
      </c>
      <c r="V80" s="44"/>
      <c r="W80" s="44"/>
    </row>
    <row r="81" customHeight="1" spans="1:23">
      <c r="A81" s="17">
        <v>573</v>
      </c>
      <c r="B81" s="18" t="s">
        <v>237</v>
      </c>
      <c r="C81" s="17" t="s">
        <v>22</v>
      </c>
      <c r="D81" s="19" t="s">
        <v>47</v>
      </c>
      <c r="E81" s="19">
        <v>100952.74</v>
      </c>
      <c r="F81" s="19">
        <v>96186.29</v>
      </c>
      <c r="G81" s="19">
        <v>-4766.45000000001</v>
      </c>
      <c r="H81" s="19" t="s">
        <v>73</v>
      </c>
      <c r="I81" s="20">
        <v>5.2</v>
      </c>
      <c r="J81" s="19" t="s">
        <v>238</v>
      </c>
      <c r="K81" s="21">
        <v>71</v>
      </c>
      <c r="L81" s="21">
        <v>3107.84</v>
      </c>
      <c r="M81" s="36">
        <f t="shared" si="15"/>
        <v>958.457856</v>
      </c>
      <c r="N81" s="21" t="s">
        <v>239</v>
      </c>
      <c r="O81" s="37">
        <v>64.7</v>
      </c>
      <c r="P81" s="38">
        <v>3800.16333333333</v>
      </c>
      <c r="Q81" s="38">
        <f t="shared" si="16"/>
        <v>1237.33318133333</v>
      </c>
      <c r="R81" s="39" t="s">
        <v>240</v>
      </c>
      <c r="S81" s="40">
        <f t="shared" si="18"/>
        <v>0.097372488408037</v>
      </c>
      <c r="T81" s="40">
        <f t="shared" si="19"/>
        <v>-0.182182520225007</v>
      </c>
      <c r="U81" s="40">
        <f t="shared" si="17"/>
        <v>-0.0172</v>
      </c>
      <c r="V81" s="44"/>
      <c r="W81" s="44"/>
    </row>
    <row r="82" customHeight="1" spans="1:23">
      <c r="A82" s="17">
        <v>573</v>
      </c>
      <c r="B82" s="18" t="s">
        <v>237</v>
      </c>
      <c r="C82" s="17" t="s">
        <v>22</v>
      </c>
      <c r="D82" s="19" t="s">
        <v>47</v>
      </c>
      <c r="E82" s="19">
        <v>100952.74</v>
      </c>
      <c r="F82" s="19">
        <v>96186.29</v>
      </c>
      <c r="G82" s="19">
        <v>-4766.45000000001</v>
      </c>
      <c r="H82" s="19" t="s">
        <v>73</v>
      </c>
      <c r="I82" s="20">
        <v>5.11</v>
      </c>
      <c r="J82" s="19" t="s">
        <v>238</v>
      </c>
      <c r="K82" s="21">
        <v>63</v>
      </c>
      <c r="L82" s="21">
        <v>3791.8</v>
      </c>
      <c r="M82" s="36">
        <f t="shared" si="15"/>
        <v>1304.75838</v>
      </c>
      <c r="N82" s="21" t="s">
        <v>241</v>
      </c>
      <c r="O82" s="37">
        <v>64.7</v>
      </c>
      <c r="P82" s="38">
        <v>3800.16333333333</v>
      </c>
      <c r="Q82" s="38">
        <f t="shared" si="16"/>
        <v>1237.33318133333</v>
      </c>
      <c r="R82" s="39" t="s">
        <v>240</v>
      </c>
      <c r="S82" s="40">
        <f t="shared" si="18"/>
        <v>-0.0262751159196291</v>
      </c>
      <c r="T82" s="40">
        <f t="shared" si="19"/>
        <v>-0.00220078259793998</v>
      </c>
      <c r="U82" s="40">
        <f t="shared" si="17"/>
        <v>0.0185</v>
      </c>
      <c r="V82" s="44"/>
      <c r="W82" s="44"/>
    </row>
    <row r="83" customHeight="1" spans="1:23">
      <c r="A83" s="17">
        <v>539</v>
      </c>
      <c r="B83" s="18" t="s">
        <v>242</v>
      </c>
      <c r="C83" s="17" t="s">
        <v>22</v>
      </c>
      <c r="D83" s="19" t="s">
        <v>103</v>
      </c>
      <c r="E83" s="19">
        <v>140070.88</v>
      </c>
      <c r="F83" s="19">
        <v>118487.1</v>
      </c>
      <c r="G83" s="19">
        <v>-21583.78</v>
      </c>
      <c r="H83" s="19" t="s">
        <v>243</v>
      </c>
      <c r="I83" s="20">
        <v>5.13</v>
      </c>
      <c r="J83" s="19" t="s">
        <v>244</v>
      </c>
      <c r="K83" s="21">
        <v>38</v>
      </c>
      <c r="L83" s="21">
        <v>4699.31</v>
      </c>
      <c r="M83" s="36">
        <f t="shared" si="15"/>
        <v>1076.14199</v>
      </c>
      <c r="N83" s="21" t="s">
        <v>245</v>
      </c>
      <c r="O83" s="37">
        <v>54</v>
      </c>
      <c r="P83" s="38">
        <v>4575.80533333333</v>
      </c>
      <c r="Q83" s="38">
        <f t="shared" si="16"/>
        <v>1316.00161386667</v>
      </c>
      <c r="R83" s="39" t="s">
        <v>188</v>
      </c>
      <c r="S83" s="40">
        <f t="shared" si="18"/>
        <v>-0.296296296296296</v>
      </c>
      <c r="T83" s="40">
        <f t="shared" si="19"/>
        <v>0.026990804387367</v>
      </c>
      <c r="U83" s="40">
        <f t="shared" si="17"/>
        <v>-0.0586</v>
      </c>
      <c r="V83" s="44"/>
      <c r="W83" s="44"/>
    </row>
    <row r="84" customHeight="1" spans="1:23">
      <c r="A84" s="17">
        <v>341</v>
      </c>
      <c r="B84" s="18" t="s">
        <v>246</v>
      </c>
      <c r="C84" s="17" t="s">
        <v>72</v>
      </c>
      <c r="D84" s="19" t="s">
        <v>103</v>
      </c>
      <c r="E84" s="19">
        <v>471833.99</v>
      </c>
      <c r="F84" s="19">
        <v>337100.99</v>
      </c>
      <c r="G84" s="19">
        <v>-134733</v>
      </c>
      <c r="H84" s="19" t="s">
        <v>247</v>
      </c>
      <c r="I84" s="27">
        <v>5.2</v>
      </c>
      <c r="J84" s="19" t="s">
        <v>248</v>
      </c>
      <c r="K84" s="21">
        <v>168</v>
      </c>
      <c r="L84" s="21">
        <v>11810.46</v>
      </c>
      <c r="M84" s="36">
        <f t="shared" si="15"/>
        <v>3982.487112</v>
      </c>
      <c r="N84" s="21" t="s">
        <v>106</v>
      </c>
      <c r="O84" s="37">
        <v>139.033333333333</v>
      </c>
      <c r="P84" s="38">
        <v>13236.5063333333</v>
      </c>
      <c r="Q84" s="38">
        <f t="shared" si="16"/>
        <v>4120.52442156666</v>
      </c>
      <c r="R84" s="39" t="s">
        <v>249</v>
      </c>
      <c r="S84" s="40">
        <f t="shared" si="18"/>
        <v>0.208343322944141</v>
      </c>
      <c r="T84" s="40">
        <f t="shared" si="19"/>
        <v>-0.10773585547586</v>
      </c>
      <c r="U84" s="40">
        <f t="shared" si="17"/>
        <v>0.0259</v>
      </c>
      <c r="V84" s="45"/>
      <c r="W84" s="105"/>
    </row>
    <row r="85" customHeight="1" spans="1:23">
      <c r="A85" s="17">
        <v>573</v>
      </c>
      <c r="B85" s="18" t="s">
        <v>237</v>
      </c>
      <c r="C85" s="17" t="s">
        <v>22</v>
      </c>
      <c r="D85" s="19" t="s">
        <v>47</v>
      </c>
      <c r="E85" s="19">
        <v>100952.74</v>
      </c>
      <c r="F85" s="19">
        <v>96186.29</v>
      </c>
      <c r="G85" s="19">
        <v>-4766.45000000001</v>
      </c>
      <c r="H85" s="19" t="s">
        <v>73</v>
      </c>
      <c r="I85" s="23">
        <v>5.28</v>
      </c>
      <c r="J85" s="19" t="s">
        <v>238</v>
      </c>
      <c r="K85" s="21">
        <v>70</v>
      </c>
      <c r="L85" s="21">
        <v>3659.75</v>
      </c>
      <c r="M85" s="36">
        <f t="shared" si="15"/>
        <v>1038.63705</v>
      </c>
      <c r="N85" s="21" t="s">
        <v>250</v>
      </c>
      <c r="O85" s="37">
        <v>64.7</v>
      </c>
      <c r="P85" s="38">
        <v>3800.16333333333</v>
      </c>
      <c r="Q85" s="38">
        <f t="shared" si="16"/>
        <v>1237.33318133333</v>
      </c>
      <c r="R85" s="39" t="s">
        <v>240</v>
      </c>
      <c r="S85" s="40">
        <f t="shared" si="18"/>
        <v>0.0819165378670788</v>
      </c>
      <c r="T85" s="40">
        <f t="shared" si="19"/>
        <v>-0.0369492890217868</v>
      </c>
      <c r="U85" s="40">
        <f t="shared" si="17"/>
        <v>-0.0418</v>
      </c>
      <c r="V85" s="44"/>
      <c r="W85" s="44"/>
    </row>
    <row r="86" customHeight="1" spans="1:23">
      <c r="A86" s="17">
        <v>355</v>
      </c>
      <c r="B86" s="18" t="s">
        <v>231</v>
      </c>
      <c r="C86" s="17" t="s">
        <v>22</v>
      </c>
      <c r="D86" s="19" t="s">
        <v>47</v>
      </c>
      <c r="E86" s="19">
        <v>147569.74</v>
      </c>
      <c r="F86" s="19">
        <v>127925.29</v>
      </c>
      <c r="G86" s="19">
        <v>-19644.45</v>
      </c>
      <c r="H86" s="19" t="s">
        <v>232</v>
      </c>
      <c r="I86" s="24">
        <v>5.6</v>
      </c>
      <c r="J86" s="19" t="s">
        <v>233</v>
      </c>
      <c r="K86" s="21">
        <v>73</v>
      </c>
      <c r="L86" s="21">
        <v>6490</v>
      </c>
      <c r="M86" s="36">
        <f t="shared" si="15"/>
        <v>1941.159</v>
      </c>
      <c r="N86" s="21" t="s">
        <v>251</v>
      </c>
      <c r="O86" s="37">
        <v>64.3333333333333</v>
      </c>
      <c r="P86" s="38">
        <v>5411.977</v>
      </c>
      <c r="Q86" s="38">
        <f t="shared" si="16"/>
        <v>1612.769146</v>
      </c>
      <c r="R86" s="39" t="s">
        <v>235</v>
      </c>
      <c r="S86" s="40">
        <f t="shared" si="18"/>
        <v>0.134715025906736</v>
      </c>
      <c r="T86" s="40">
        <f t="shared" si="19"/>
        <v>0.199192088214713</v>
      </c>
      <c r="U86" s="40">
        <f t="shared" si="17"/>
        <v>0.00109999999999999</v>
      </c>
      <c r="V86" s="44"/>
      <c r="W86" s="44"/>
    </row>
    <row r="87" customHeight="1" spans="1:23">
      <c r="A87" s="17">
        <v>549</v>
      </c>
      <c r="B87" s="18" t="s">
        <v>252</v>
      </c>
      <c r="C87" s="17" t="s">
        <v>22</v>
      </c>
      <c r="D87" s="19" t="s">
        <v>103</v>
      </c>
      <c r="E87" s="19">
        <v>139413.83</v>
      </c>
      <c r="F87" s="19">
        <v>99299.41</v>
      </c>
      <c r="G87" s="19">
        <v>-40114.42</v>
      </c>
      <c r="H87" s="19" t="s">
        <v>243</v>
      </c>
      <c r="I87" s="20">
        <v>5.13</v>
      </c>
      <c r="J87" s="19" t="s">
        <v>244</v>
      </c>
      <c r="K87" s="21">
        <v>63</v>
      </c>
      <c r="L87" s="21">
        <v>5325.49</v>
      </c>
      <c r="M87" s="36">
        <f t="shared" si="15"/>
        <v>1577.942687</v>
      </c>
      <c r="N87" s="21" t="s">
        <v>253</v>
      </c>
      <c r="O87" s="37">
        <v>50.5</v>
      </c>
      <c r="P87" s="38">
        <v>3993.641</v>
      </c>
      <c r="Q87" s="38">
        <f t="shared" si="16"/>
        <v>1113.0277467</v>
      </c>
      <c r="R87" s="39" t="s">
        <v>254</v>
      </c>
      <c r="S87" s="40">
        <f t="shared" si="18"/>
        <v>0.247524752475248</v>
      </c>
      <c r="T87" s="40">
        <f t="shared" si="19"/>
        <v>0.333492419574018</v>
      </c>
      <c r="U87" s="40">
        <f t="shared" si="17"/>
        <v>0.0176</v>
      </c>
      <c r="V87" s="44"/>
      <c r="W87" s="44"/>
    </row>
    <row r="88" customHeight="1" spans="1:23">
      <c r="A88" s="17">
        <v>539</v>
      </c>
      <c r="B88" s="18" t="s">
        <v>242</v>
      </c>
      <c r="C88" s="17" t="s">
        <v>22</v>
      </c>
      <c r="D88" s="19" t="s">
        <v>103</v>
      </c>
      <c r="E88" s="19">
        <v>140070.88</v>
      </c>
      <c r="F88" s="19">
        <v>118487.1</v>
      </c>
      <c r="G88" s="19">
        <v>-21583.78</v>
      </c>
      <c r="H88" s="19" t="s">
        <v>243</v>
      </c>
      <c r="I88" s="23">
        <v>5.2</v>
      </c>
      <c r="J88" s="19" t="s">
        <v>244</v>
      </c>
      <c r="K88" s="21">
        <v>72</v>
      </c>
      <c r="L88" s="21">
        <v>5334.5</v>
      </c>
      <c r="M88" s="36">
        <f t="shared" si="15"/>
        <v>1639.8253</v>
      </c>
      <c r="N88" s="21" t="s">
        <v>89</v>
      </c>
      <c r="O88" s="37">
        <v>54</v>
      </c>
      <c r="P88" s="38">
        <v>4575.80533333333</v>
      </c>
      <c r="Q88" s="38">
        <f t="shared" si="16"/>
        <v>1316.00161386667</v>
      </c>
      <c r="R88" s="39" t="s">
        <v>188</v>
      </c>
      <c r="S88" s="40">
        <f t="shared" si="18"/>
        <v>0.333333333333333</v>
      </c>
      <c r="T88" s="40">
        <f t="shared" si="19"/>
        <v>0.165805713180107</v>
      </c>
      <c r="U88" s="40">
        <f t="shared" si="17"/>
        <v>0.0198</v>
      </c>
      <c r="V88" s="44"/>
      <c r="W88" s="44"/>
    </row>
    <row r="89" customHeight="1" spans="1:23">
      <c r="A89" s="17">
        <v>545</v>
      </c>
      <c r="B89" s="18" t="s">
        <v>255</v>
      </c>
      <c r="C89" s="17" t="s">
        <v>22</v>
      </c>
      <c r="D89" s="19" t="s">
        <v>47</v>
      </c>
      <c r="E89" s="19">
        <v>71552.82</v>
      </c>
      <c r="F89" s="19">
        <v>65144.24</v>
      </c>
      <c r="G89" s="19">
        <v>-6408.58000000001</v>
      </c>
      <c r="H89" s="19" t="s">
        <v>247</v>
      </c>
      <c r="I89" s="20">
        <v>5.29</v>
      </c>
      <c r="J89" s="19" t="s">
        <v>238</v>
      </c>
      <c r="K89" s="21">
        <v>35</v>
      </c>
      <c r="L89" s="21">
        <v>1050.61</v>
      </c>
      <c r="M89" s="36">
        <f t="shared" si="15"/>
        <v>309.404645</v>
      </c>
      <c r="N89" s="21" t="s">
        <v>256</v>
      </c>
      <c r="O89" s="37">
        <v>40.8333333333333</v>
      </c>
      <c r="P89" s="38">
        <v>2522.052</v>
      </c>
      <c r="Q89" s="38">
        <f t="shared" si="16"/>
        <v>727.8642072</v>
      </c>
      <c r="R89" s="39" t="s">
        <v>257</v>
      </c>
      <c r="S89" s="40">
        <f t="shared" si="18"/>
        <v>-0.142857142857142</v>
      </c>
      <c r="T89" s="40">
        <f t="shared" si="19"/>
        <v>-0.583430476453301</v>
      </c>
      <c r="U89" s="40">
        <f t="shared" si="17"/>
        <v>0.00590000000000002</v>
      </c>
      <c r="V89" s="44"/>
      <c r="W89" s="44"/>
    </row>
    <row r="90" customHeight="1" spans="1:23">
      <c r="A90" s="17">
        <v>707</v>
      </c>
      <c r="B90" s="18" t="s">
        <v>258</v>
      </c>
      <c r="C90" s="17" t="s">
        <v>72</v>
      </c>
      <c r="D90" s="19" t="s">
        <v>47</v>
      </c>
      <c r="E90" s="19">
        <v>280051.3</v>
      </c>
      <c r="F90" s="19">
        <v>271991.25</v>
      </c>
      <c r="G90" s="19">
        <v>-8060.04999999999</v>
      </c>
      <c r="H90" s="19" t="s">
        <v>73</v>
      </c>
      <c r="I90" s="20">
        <v>5.2</v>
      </c>
      <c r="J90" s="19" t="s">
        <v>259</v>
      </c>
      <c r="K90" s="21">
        <v>197</v>
      </c>
      <c r="L90" s="21">
        <v>8844.68</v>
      </c>
      <c r="M90" s="36">
        <f t="shared" si="15"/>
        <v>3081.486512</v>
      </c>
      <c r="N90" s="21" t="s">
        <v>260</v>
      </c>
      <c r="O90" s="37">
        <v>160.266666666667</v>
      </c>
      <c r="P90" s="38">
        <v>10830.659</v>
      </c>
      <c r="Q90" s="38">
        <f t="shared" si="16"/>
        <v>3655.3474125</v>
      </c>
      <c r="R90" s="39" t="s">
        <v>261</v>
      </c>
      <c r="S90" s="40">
        <f t="shared" si="18"/>
        <v>0.229201331114806</v>
      </c>
      <c r="T90" s="40">
        <f t="shared" si="19"/>
        <v>-0.183366404574274</v>
      </c>
      <c r="U90" s="40">
        <f t="shared" si="17"/>
        <v>0.0109</v>
      </c>
      <c r="V90" s="45"/>
      <c r="W90" s="105"/>
    </row>
    <row r="91" customHeight="1" spans="1:23">
      <c r="A91" s="17">
        <v>717</v>
      </c>
      <c r="B91" s="18" t="s">
        <v>262</v>
      </c>
      <c r="C91" s="17" t="s">
        <v>22</v>
      </c>
      <c r="D91" s="19" t="s">
        <v>103</v>
      </c>
      <c r="E91" s="19">
        <v>164863.17</v>
      </c>
      <c r="F91" s="19">
        <v>106606.45</v>
      </c>
      <c r="G91" s="19">
        <v>-58256.72</v>
      </c>
      <c r="H91" s="19" t="s">
        <v>243</v>
      </c>
      <c r="I91" s="20">
        <v>5.13</v>
      </c>
      <c r="J91" s="19" t="s">
        <v>244</v>
      </c>
      <c r="K91" s="21">
        <v>49</v>
      </c>
      <c r="L91" s="21">
        <v>2695.22</v>
      </c>
      <c r="M91" s="36">
        <f t="shared" si="15"/>
        <v>978.634382</v>
      </c>
      <c r="N91" s="21" t="s">
        <v>263</v>
      </c>
      <c r="O91" s="37">
        <v>56.5</v>
      </c>
      <c r="P91" s="38">
        <v>4289.34433333333</v>
      </c>
      <c r="Q91" s="38">
        <f t="shared" si="16"/>
        <v>1379.4531376</v>
      </c>
      <c r="R91" s="39" t="s">
        <v>212</v>
      </c>
      <c r="S91" s="40">
        <f t="shared" si="18"/>
        <v>-0.132743362831858</v>
      </c>
      <c r="T91" s="40">
        <f t="shared" si="19"/>
        <v>-0.371647554836081</v>
      </c>
      <c r="U91" s="40">
        <f t="shared" si="17"/>
        <v>0.0415000000000001</v>
      </c>
      <c r="V91" s="44"/>
      <c r="W91" s="44"/>
    </row>
    <row r="92" customHeight="1" spans="1:23">
      <c r="A92" s="17">
        <v>748</v>
      </c>
      <c r="B92" s="18" t="s">
        <v>264</v>
      </c>
      <c r="C92" s="17" t="s">
        <v>22</v>
      </c>
      <c r="D92" s="19" t="s">
        <v>103</v>
      </c>
      <c r="E92" s="19">
        <v>151041.84</v>
      </c>
      <c r="F92" s="19">
        <v>131155.89</v>
      </c>
      <c r="G92" s="19">
        <v>-19885.95</v>
      </c>
      <c r="H92" s="19" t="s">
        <v>265</v>
      </c>
      <c r="I92" s="20">
        <v>5.13</v>
      </c>
      <c r="J92" s="19" t="s">
        <v>266</v>
      </c>
      <c r="K92" s="21">
        <v>73</v>
      </c>
      <c r="L92" s="21">
        <v>4843.52</v>
      </c>
      <c r="M92" s="36">
        <f t="shared" si="15"/>
        <v>1373.622272</v>
      </c>
      <c r="N92" s="21" t="s">
        <v>267</v>
      </c>
      <c r="O92" s="37">
        <v>69.2333333333333</v>
      </c>
      <c r="P92" s="38">
        <v>5129.97966666667</v>
      </c>
      <c r="Q92" s="38">
        <f t="shared" si="16"/>
        <v>1541.04589186667</v>
      </c>
      <c r="R92" s="39" t="s">
        <v>268</v>
      </c>
      <c r="S92" s="40">
        <f t="shared" si="18"/>
        <v>0.0544053923928748</v>
      </c>
      <c r="T92" s="40">
        <f t="shared" si="19"/>
        <v>-0.0558403122975346</v>
      </c>
      <c r="U92" s="40">
        <f t="shared" si="17"/>
        <v>-0.0168</v>
      </c>
      <c r="V92" s="44"/>
      <c r="W92" s="44"/>
    </row>
    <row r="93" customHeight="1" spans="1:23">
      <c r="A93" s="17">
        <v>707</v>
      </c>
      <c r="B93" s="18" t="s">
        <v>258</v>
      </c>
      <c r="C93" s="17" t="s">
        <v>72</v>
      </c>
      <c r="D93" s="19" t="s">
        <v>47</v>
      </c>
      <c r="E93" s="19">
        <v>280051.3</v>
      </c>
      <c r="F93" s="19">
        <v>271991.25</v>
      </c>
      <c r="G93" s="19">
        <v>-8060.04999999999</v>
      </c>
      <c r="H93" s="19" t="s">
        <v>73</v>
      </c>
      <c r="I93" s="20">
        <v>5.29</v>
      </c>
      <c r="J93" s="19" t="s">
        <v>259</v>
      </c>
      <c r="K93" s="21">
        <v>177</v>
      </c>
      <c r="L93" s="21">
        <v>12549.97</v>
      </c>
      <c r="M93" s="36">
        <f t="shared" si="15"/>
        <v>3931.905601</v>
      </c>
      <c r="N93" s="21" t="s">
        <v>269</v>
      </c>
      <c r="O93" s="37">
        <v>160.266666666667</v>
      </c>
      <c r="P93" s="38">
        <v>10830.659</v>
      </c>
      <c r="Q93" s="38">
        <f t="shared" si="16"/>
        <v>3655.3474125</v>
      </c>
      <c r="R93" s="39" t="s">
        <v>261</v>
      </c>
      <c r="S93" s="40">
        <f t="shared" si="18"/>
        <v>0.104409317803658</v>
      </c>
      <c r="T93" s="47">
        <f t="shared" si="19"/>
        <v>0.158744818759412</v>
      </c>
      <c r="U93" s="40">
        <f t="shared" si="17"/>
        <v>-0.0242000000000001</v>
      </c>
      <c r="V93" s="45"/>
      <c r="W93" s="105"/>
    </row>
    <row r="94" customHeight="1" spans="1:23">
      <c r="A94" s="17">
        <v>102479</v>
      </c>
      <c r="B94" s="18" t="s">
        <v>270</v>
      </c>
      <c r="C94" s="17" t="s">
        <v>22</v>
      </c>
      <c r="D94" s="19" t="s">
        <v>36</v>
      </c>
      <c r="E94" s="19">
        <v>123454.64</v>
      </c>
      <c r="F94" s="19">
        <v>111202.72</v>
      </c>
      <c r="G94" s="19">
        <v>-12251.92</v>
      </c>
      <c r="H94" s="19" t="s">
        <v>271</v>
      </c>
      <c r="I94" s="24">
        <v>5.1</v>
      </c>
      <c r="J94" s="19" t="s">
        <v>108</v>
      </c>
      <c r="K94" s="21">
        <v>110</v>
      </c>
      <c r="L94" s="21">
        <v>4989.51</v>
      </c>
      <c r="M94" s="36">
        <f t="shared" si="15"/>
        <v>1630.571868</v>
      </c>
      <c r="N94" s="21" t="s">
        <v>272</v>
      </c>
      <c r="O94" s="37">
        <v>101.266666666667</v>
      </c>
      <c r="P94" s="38">
        <v>4549.799</v>
      </c>
      <c r="Q94" s="38">
        <f t="shared" si="16"/>
        <v>1497.7938308</v>
      </c>
      <c r="R94" s="39" t="s">
        <v>273</v>
      </c>
      <c r="S94" s="40">
        <f t="shared" si="18"/>
        <v>0.0862409479920964</v>
      </c>
      <c r="T94" s="40">
        <f t="shared" si="19"/>
        <v>0.0966440495503209</v>
      </c>
      <c r="U94" s="40">
        <f t="shared" si="17"/>
        <v>-0.00240000000000001</v>
      </c>
      <c r="V94" s="44"/>
      <c r="W94" s="44"/>
    </row>
    <row r="95" customHeight="1" spans="1:23">
      <c r="A95" s="17">
        <v>102564</v>
      </c>
      <c r="B95" s="18" t="s">
        <v>121</v>
      </c>
      <c r="C95" s="17" t="s">
        <v>22</v>
      </c>
      <c r="D95" s="19" t="s">
        <v>103</v>
      </c>
      <c r="E95" s="19">
        <v>99283.9</v>
      </c>
      <c r="F95" s="19">
        <v>96957.59</v>
      </c>
      <c r="G95" s="19">
        <v>-2326.31</v>
      </c>
      <c r="H95" s="19" t="s">
        <v>54</v>
      </c>
      <c r="I95" s="24">
        <v>5.1</v>
      </c>
      <c r="J95" s="19" t="s">
        <v>122</v>
      </c>
      <c r="K95" s="21">
        <v>55</v>
      </c>
      <c r="L95" s="21">
        <v>3719.45</v>
      </c>
      <c r="M95" s="36">
        <f t="shared" si="15"/>
        <v>1397.397365</v>
      </c>
      <c r="N95" s="21" t="s">
        <v>274</v>
      </c>
      <c r="O95" s="37">
        <v>53.6333333333333</v>
      </c>
      <c r="P95" s="38">
        <v>3909.183</v>
      </c>
      <c r="Q95" s="38">
        <f t="shared" si="16"/>
        <v>1171.5821451</v>
      </c>
      <c r="R95" s="39" t="s">
        <v>124</v>
      </c>
      <c r="S95" s="40">
        <f t="shared" si="18"/>
        <v>0.0254816656308273</v>
      </c>
      <c r="T95" s="40">
        <f t="shared" si="19"/>
        <v>-0.0485352054380673</v>
      </c>
      <c r="U95" s="40">
        <f t="shared" si="17"/>
        <v>0.076</v>
      </c>
      <c r="V95" s="44"/>
      <c r="W95" s="44"/>
    </row>
    <row r="96" customHeight="1" spans="1:23">
      <c r="A96" s="25">
        <v>116919</v>
      </c>
      <c r="B96" s="26" t="s">
        <v>91</v>
      </c>
      <c r="C96" s="17" t="s">
        <v>22</v>
      </c>
      <c r="D96" s="19" t="s">
        <v>36</v>
      </c>
      <c r="E96" s="19"/>
      <c r="F96" s="19"/>
      <c r="G96" s="19"/>
      <c r="H96" s="19" t="s">
        <v>92</v>
      </c>
      <c r="I96" s="24">
        <v>5.8</v>
      </c>
      <c r="J96" s="19" t="s">
        <v>93</v>
      </c>
      <c r="K96" s="21">
        <v>93</v>
      </c>
      <c r="L96" s="21">
        <v>5584.68</v>
      </c>
      <c r="M96" s="36">
        <f t="shared" si="15"/>
        <v>1670.936256</v>
      </c>
      <c r="N96" s="21" t="s">
        <v>34</v>
      </c>
      <c r="O96" s="37">
        <v>80.8</v>
      </c>
      <c r="P96" s="38">
        <v>4357.026</v>
      </c>
      <c r="Q96" s="38">
        <f t="shared" si="16"/>
        <v>1490.5385946</v>
      </c>
      <c r="R96" s="39" t="s">
        <v>95</v>
      </c>
      <c r="S96" s="40">
        <f t="shared" si="18"/>
        <v>0.150990099009901</v>
      </c>
      <c r="T96" s="40">
        <f t="shared" si="19"/>
        <v>0.281764212561504</v>
      </c>
      <c r="U96" s="40">
        <f t="shared" si="17"/>
        <v>-0.0429</v>
      </c>
      <c r="V96" s="44"/>
      <c r="W96" s="44"/>
    </row>
    <row r="97" customHeight="1" spans="1:23">
      <c r="A97" s="17">
        <v>107728</v>
      </c>
      <c r="B97" s="18" t="s">
        <v>275</v>
      </c>
      <c r="C97" s="17" t="s">
        <v>22</v>
      </c>
      <c r="D97" s="19" t="s">
        <v>103</v>
      </c>
      <c r="E97" s="19">
        <v>133893.9</v>
      </c>
      <c r="F97" s="19">
        <v>93906.3</v>
      </c>
      <c r="G97" s="19">
        <v>-39987.6</v>
      </c>
      <c r="H97" s="19" t="s">
        <v>276</v>
      </c>
      <c r="I97" s="20">
        <v>5.13</v>
      </c>
      <c r="J97" s="19" t="s">
        <v>277</v>
      </c>
      <c r="K97" s="21">
        <v>57</v>
      </c>
      <c r="L97" s="21">
        <v>3875.44</v>
      </c>
      <c r="M97" s="36">
        <f t="shared" si="15"/>
        <v>1609.470232</v>
      </c>
      <c r="N97" s="21" t="s">
        <v>278</v>
      </c>
      <c r="O97" s="37">
        <v>50.5333333333333</v>
      </c>
      <c r="P97" s="38">
        <v>4060.34833333333</v>
      </c>
      <c r="Q97" s="38">
        <f t="shared" si="16"/>
        <v>1055.28453183333</v>
      </c>
      <c r="R97" s="39" t="s">
        <v>279</v>
      </c>
      <c r="S97" s="40">
        <f t="shared" si="18"/>
        <v>0.127968337730871</v>
      </c>
      <c r="T97" s="40">
        <f t="shared" si="19"/>
        <v>-0.0455400172973658</v>
      </c>
      <c r="U97" s="40">
        <f t="shared" si="17"/>
        <v>0.1554</v>
      </c>
      <c r="V97" s="44"/>
      <c r="W97" s="44"/>
    </row>
    <row r="98" customHeight="1" spans="1:23">
      <c r="A98" s="17">
        <v>549</v>
      </c>
      <c r="B98" s="18" t="s">
        <v>252</v>
      </c>
      <c r="C98" s="17" t="s">
        <v>22</v>
      </c>
      <c r="D98" s="19" t="s">
        <v>103</v>
      </c>
      <c r="E98" s="19">
        <v>139413.83</v>
      </c>
      <c r="F98" s="19">
        <v>99299.41</v>
      </c>
      <c r="G98" s="19">
        <v>-40114.42</v>
      </c>
      <c r="H98" s="19" t="s">
        <v>243</v>
      </c>
      <c r="I98" s="23">
        <v>5.2</v>
      </c>
      <c r="J98" s="19" t="s">
        <v>244</v>
      </c>
      <c r="K98" s="21">
        <v>46</v>
      </c>
      <c r="L98" s="21">
        <v>3091.1</v>
      </c>
      <c r="M98" s="36">
        <f t="shared" si="15"/>
        <v>782.35741</v>
      </c>
      <c r="N98" s="21" t="s">
        <v>280</v>
      </c>
      <c r="O98" s="37">
        <v>50.5</v>
      </c>
      <c r="P98" s="38">
        <v>3993.641</v>
      </c>
      <c r="Q98" s="38">
        <f t="shared" si="16"/>
        <v>1113.0277467</v>
      </c>
      <c r="R98" s="39" t="s">
        <v>254</v>
      </c>
      <c r="S98" s="40">
        <f t="shared" si="18"/>
        <v>-0.0891089108910891</v>
      </c>
      <c r="T98" s="40">
        <f t="shared" si="19"/>
        <v>-0.225994524795794</v>
      </c>
      <c r="U98" s="40">
        <f t="shared" si="17"/>
        <v>-0.0256</v>
      </c>
      <c r="V98" s="44"/>
      <c r="W98" s="44"/>
    </row>
    <row r="99" customHeight="1" spans="1:23">
      <c r="A99" s="17">
        <v>724</v>
      </c>
      <c r="B99" s="18" t="s">
        <v>35</v>
      </c>
      <c r="C99" s="17" t="s">
        <v>29</v>
      </c>
      <c r="D99" s="19" t="s">
        <v>36</v>
      </c>
      <c r="E99" s="19">
        <v>222584.6</v>
      </c>
      <c r="F99" s="19">
        <v>170874.99</v>
      </c>
      <c r="G99" s="19">
        <v>-51709.61</v>
      </c>
      <c r="H99" s="19" t="s">
        <v>37</v>
      </c>
      <c r="I99" s="20">
        <v>5.29</v>
      </c>
      <c r="J99" s="19" t="s">
        <v>38</v>
      </c>
      <c r="K99" s="21">
        <v>113</v>
      </c>
      <c r="L99" s="21">
        <v>8787.21</v>
      </c>
      <c r="M99" s="36">
        <f t="shared" si="15"/>
        <v>3029.830008</v>
      </c>
      <c r="N99" s="21" t="s">
        <v>281</v>
      </c>
      <c r="O99" s="37">
        <v>94.1666666666667</v>
      </c>
      <c r="P99" s="38">
        <v>6878.356</v>
      </c>
      <c r="Q99" s="38">
        <f t="shared" si="16"/>
        <v>2225.8360016</v>
      </c>
      <c r="R99" s="39" t="s">
        <v>40</v>
      </c>
      <c r="S99" s="40">
        <f t="shared" si="18"/>
        <v>0.2</v>
      </c>
      <c r="T99" s="40">
        <f t="shared" si="19"/>
        <v>0.277516022724035</v>
      </c>
      <c r="U99" s="40">
        <f t="shared" si="17"/>
        <v>0.0212</v>
      </c>
      <c r="V99" s="44"/>
      <c r="W99" s="44"/>
    </row>
    <row r="100" customHeight="1" spans="1:23">
      <c r="A100" s="17">
        <v>737</v>
      </c>
      <c r="B100" s="18" t="s">
        <v>282</v>
      </c>
      <c r="C100" s="17" t="s">
        <v>29</v>
      </c>
      <c r="D100" s="19" t="s">
        <v>47</v>
      </c>
      <c r="E100" s="19">
        <v>220612.9</v>
      </c>
      <c r="F100" s="19">
        <v>157727.58</v>
      </c>
      <c r="G100" s="19">
        <v>-62885.32</v>
      </c>
      <c r="H100" s="19" t="s">
        <v>43</v>
      </c>
      <c r="I100" s="20">
        <v>5.7</v>
      </c>
      <c r="J100" s="19" t="s">
        <v>283</v>
      </c>
      <c r="K100" s="21">
        <v>108</v>
      </c>
      <c r="L100" s="21">
        <v>6305.45</v>
      </c>
      <c r="M100" s="36">
        <f t="shared" si="15"/>
        <v>1800.83652</v>
      </c>
      <c r="N100" s="21" t="s">
        <v>284</v>
      </c>
      <c r="O100" s="37">
        <v>108.833333333333</v>
      </c>
      <c r="P100" s="38">
        <v>6267.735</v>
      </c>
      <c r="Q100" s="38">
        <f t="shared" si="16"/>
        <v>1934.223021</v>
      </c>
      <c r="R100" s="39" t="s">
        <v>285</v>
      </c>
      <c r="S100" s="40">
        <f t="shared" si="18"/>
        <v>-0.00765696784073205</v>
      </c>
      <c r="T100" s="40">
        <f t="shared" si="19"/>
        <v>0.00601732523790494</v>
      </c>
      <c r="U100" s="40">
        <f t="shared" si="17"/>
        <v>-0.023</v>
      </c>
      <c r="V100" s="44"/>
      <c r="W100" s="44"/>
    </row>
    <row r="101" customHeight="1" spans="1:23">
      <c r="A101" s="25">
        <v>117923</v>
      </c>
      <c r="B101" s="26" t="s">
        <v>286</v>
      </c>
      <c r="C101" s="17" t="s">
        <v>22</v>
      </c>
      <c r="D101" s="19" t="s">
        <v>103</v>
      </c>
      <c r="E101" s="19"/>
      <c r="F101" s="19"/>
      <c r="G101" s="19"/>
      <c r="H101" s="19" t="s">
        <v>287</v>
      </c>
      <c r="I101" s="20">
        <v>5.13</v>
      </c>
      <c r="J101" s="19" t="s">
        <v>288</v>
      </c>
      <c r="K101" s="21">
        <v>22</v>
      </c>
      <c r="L101" s="21">
        <v>1296.7</v>
      </c>
      <c r="M101" s="36">
        <f t="shared" si="15"/>
        <v>515.43825</v>
      </c>
      <c r="N101" s="21" t="s">
        <v>289</v>
      </c>
      <c r="O101" s="37">
        <v>29.7666666666667</v>
      </c>
      <c r="P101" s="38">
        <v>1360.291</v>
      </c>
      <c r="Q101" s="38">
        <f t="shared" si="16"/>
        <v>429.4438687</v>
      </c>
      <c r="R101" s="39" t="s">
        <v>290</v>
      </c>
      <c r="S101" s="40">
        <f t="shared" si="18"/>
        <v>-0.260918253079508</v>
      </c>
      <c r="T101" s="40">
        <f t="shared" si="19"/>
        <v>-0.0467480855199365</v>
      </c>
      <c r="U101" s="40">
        <f t="shared" si="17"/>
        <v>0.0818</v>
      </c>
      <c r="V101" s="44"/>
      <c r="W101" s="44"/>
    </row>
    <row r="102" customHeight="1" spans="1:23">
      <c r="A102" s="17">
        <v>717</v>
      </c>
      <c r="B102" s="18" t="s">
        <v>262</v>
      </c>
      <c r="C102" s="17" t="s">
        <v>22</v>
      </c>
      <c r="D102" s="19" t="s">
        <v>103</v>
      </c>
      <c r="E102" s="19">
        <v>164863.17</v>
      </c>
      <c r="F102" s="19">
        <v>106606.45</v>
      </c>
      <c r="G102" s="19">
        <v>-58256.72</v>
      </c>
      <c r="H102" s="19" t="s">
        <v>243</v>
      </c>
      <c r="I102" s="23">
        <v>5.2</v>
      </c>
      <c r="J102" s="19" t="s">
        <v>244</v>
      </c>
      <c r="K102" s="21">
        <v>59</v>
      </c>
      <c r="L102" s="21">
        <v>3807.9</v>
      </c>
      <c r="M102" s="36">
        <f t="shared" si="15"/>
        <v>1201.01166</v>
      </c>
      <c r="N102" s="21" t="s">
        <v>291</v>
      </c>
      <c r="O102" s="37">
        <v>56.5</v>
      </c>
      <c r="P102" s="38">
        <v>4289.34433333333</v>
      </c>
      <c r="Q102" s="38">
        <f t="shared" si="16"/>
        <v>1379.4531376</v>
      </c>
      <c r="R102" s="39" t="s">
        <v>212</v>
      </c>
      <c r="S102" s="40">
        <f t="shared" si="18"/>
        <v>0.0442477876106195</v>
      </c>
      <c r="T102" s="40">
        <f t="shared" si="19"/>
        <v>-0.112241940940002</v>
      </c>
      <c r="U102" s="40">
        <f t="shared" si="17"/>
        <v>-0.00619999999999993</v>
      </c>
      <c r="V102" s="44"/>
      <c r="W102" s="44"/>
    </row>
    <row r="103" customHeight="1" spans="1:23">
      <c r="A103" s="17">
        <v>737</v>
      </c>
      <c r="B103" s="18" t="s">
        <v>282</v>
      </c>
      <c r="C103" s="17" t="s">
        <v>29</v>
      </c>
      <c r="D103" s="19" t="s">
        <v>47</v>
      </c>
      <c r="E103" s="19">
        <v>220612.9</v>
      </c>
      <c r="F103" s="19">
        <v>157727.58</v>
      </c>
      <c r="G103" s="19">
        <v>-62885.32</v>
      </c>
      <c r="H103" s="19" t="s">
        <v>43</v>
      </c>
      <c r="I103" s="20">
        <v>5.28</v>
      </c>
      <c r="J103" s="19" t="s">
        <v>283</v>
      </c>
      <c r="K103" s="21">
        <v>85</v>
      </c>
      <c r="L103" s="21">
        <v>6134.16</v>
      </c>
      <c r="M103" s="36">
        <f t="shared" si="15"/>
        <v>1910.79084</v>
      </c>
      <c r="N103" s="21" t="s">
        <v>292</v>
      </c>
      <c r="O103" s="37">
        <v>108.833333333333</v>
      </c>
      <c r="P103" s="38">
        <v>6267.735</v>
      </c>
      <c r="Q103" s="38">
        <f t="shared" si="16"/>
        <v>1934.223021</v>
      </c>
      <c r="R103" s="39" t="s">
        <v>285</v>
      </c>
      <c r="S103" s="40">
        <f t="shared" si="18"/>
        <v>-0.218989280245021</v>
      </c>
      <c r="T103" s="40">
        <f t="shared" si="19"/>
        <v>-0.0213115264126514</v>
      </c>
      <c r="U103" s="40">
        <f t="shared" si="17"/>
        <v>0.00290000000000001</v>
      </c>
      <c r="V103" s="44"/>
      <c r="W103" s="44"/>
    </row>
    <row r="104" customHeight="1" spans="1:23">
      <c r="A104" s="17">
        <v>105751</v>
      </c>
      <c r="B104" s="18" t="s">
        <v>146</v>
      </c>
      <c r="C104" s="17" t="s">
        <v>29</v>
      </c>
      <c r="D104" s="19" t="s">
        <v>47</v>
      </c>
      <c r="E104" s="19">
        <v>180718.18</v>
      </c>
      <c r="F104" s="19">
        <v>168364.61</v>
      </c>
      <c r="G104" s="19">
        <v>-12353.57</v>
      </c>
      <c r="H104" s="19" t="s">
        <v>61</v>
      </c>
      <c r="I104" s="20">
        <v>5.4</v>
      </c>
      <c r="J104" s="19" t="s">
        <v>147</v>
      </c>
      <c r="K104" s="21">
        <v>82</v>
      </c>
      <c r="L104" s="21">
        <v>4857.14</v>
      </c>
      <c r="M104" s="36">
        <f t="shared" si="15"/>
        <v>1645.113318</v>
      </c>
      <c r="N104" s="21" t="s">
        <v>293</v>
      </c>
      <c r="O104" s="37">
        <v>110.366666666667</v>
      </c>
      <c r="P104" s="38">
        <v>6713.41133333333</v>
      </c>
      <c r="Q104" s="38">
        <f t="shared" si="16"/>
        <v>2276.51778313333</v>
      </c>
      <c r="R104" s="39" t="s">
        <v>149</v>
      </c>
      <c r="S104" s="40">
        <f t="shared" ref="S104:S121" si="20">(K104-O104)/O104</f>
        <v>-0.257022047719724</v>
      </c>
      <c r="T104" s="40">
        <f t="shared" ref="T104:T121" si="21">(L104-P104)/P104</f>
        <v>-0.276501951268292</v>
      </c>
      <c r="U104" s="40">
        <f t="shared" si="17"/>
        <v>-0.000399999999999956</v>
      </c>
      <c r="V104" s="44"/>
      <c r="W104" s="44"/>
    </row>
    <row r="105" customHeight="1" spans="1:23">
      <c r="A105" s="17">
        <v>105751</v>
      </c>
      <c r="B105" s="18" t="s">
        <v>146</v>
      </c>
      <c r="C105" s="17" t="s">
        <v>29</v>
      </c>
      <c r="D105" s="19" t="s">
        <v>47</v>
      </c>
      <c r="E105" s="19">
        <v>180718.18</v>
      </c>
      <c r="F105" s="19">
        <v>168364.61</v>
      </c>
      <c r="G105" s="19">
        <v>-12353.57</v>
      </c>
      <c r="H105" s="19" t="s">
        <v>61</v>
      </c>
      <c r="I105" s="20">
        <v>5.11</v>
      </c>
      <c r="J105" s="19" t="s">
        <v>147</v>
      </c>
      <c r="K105" s="21">
        <v>120</v>
      </c>
      <c r="L105" s="21">
        <v>7720.24</v>
      </c>
      <c r="M105" s="36">
        <f t="shared" si="15"/>
        <v>2319.160096</v>
      </c>
      <c r="N105" s="21" t="s">
        <v>268</v>
      </c>
      <c r="O105" s="37">
        <v>110.366666666667</v>
      </c>
      <c r="P105" s="38">
        <v>6713.41133333333</v>
      </c>
      <c r="Q105" s="38">
        <f t="shared" si="16"/>
        <v>2276.51778313333</v>
      </c>
      <c r="R105" s="39" t="s">
        <v>149</v>
      </c>
      <c r="S105" s="40">
        <f t="shared" si="20"/>
        <v>0.0872848082150375</v>
      </c>
      <c r="T105" s="40">
        <f t="shared" si="21"/>
        <v>0.149972736165827</v>
      </c>
      <c r="U105" s="40">
        <f t="shared" si="17"/>
        <v>-0.0387</v>
      </c>
      <c r="V105" s="44"/>
      <c r="W105" s="44"/>
    </row>
    <row r="106" customHeight="1" spans="1:23">
      <c r="A106" s="17">
        <v>748</v>
      </c>
      <c r="B106" s="18" t="s">
        <v>264</v>
      </c>
      <c r="C106" s="17" t="s">
        <v>22</v>
      </c>
      <c r="D106" s="19" t="s">
        <v>103</v>
      </c>
      <c r="E106" s="19">
        <v>151041.84</v>
      </c>
      <c r="F106" s="19">
        <v>131155.89</v>
      </c>
      <c r="G106" s="19">
        <v>-19885.95</v>
      </c>
      <c r="H106" s="19" t="s">
        <v>265</v>
      </c>
      <c r="I106" s="23">
        <v>5.2</v>
      </c>
      <c r="J106" s="19" t="s">
        <v>266</v>
      </c>
      <c r="K106" s="21">
        <v>63</v>
      </c>
      <c r="L106" s="21">
        <v>3637.19</v>
      </c>
      <c r="M106" s="36">
        <f t="shared" si="15"/>
        <v>1265.378401</v>
      </c>
      <c r="N106" s="21" t="s">
        <v>294</v>
      </c>
      <c r="O106" s="37">
        <v>69.2333333333333</v>
      </c>
      <c r="P106" s="38">
        <v>5129.97966666667</v>
      </c>
      <c r="Q106" s="38">
        <f t="shared" si="16"/>
        <v>1541.04589186667</v>
      </c>
      <c r="R106" s="39" t="s">
        <v>268</v>
      </c>
      <c r="S106" s="40">
        <f t="shared" si="20"/>
        <v>-0.0900337024554643</v>
      </c>
      <c r="T106" s="40">
        <f t="shared" si="21"/>
        <v>-0.290993291136502</v>
      </c>
      <c r="U106" s="40">
        <f t="shared" si="17"/>
        <v>0.0475</v>
      </c>
      <c r="V106" s="44"/>
      <c r="W106" s="44"/>
    </row>
    <row r="107" customHeight="1" spans="1:23">
      <c r="A107" s="17">
        <v>107728</v>
      </c>
      <c r="B107" s="18" t="s">
        <v>275</v>
      </c>
      <c r="C107" s="17" t="s">
        <v>22</v>
      </c>
      <c r="D107" s="19" t="s">
        <v>103</v>
      </c>
      <c r="E107" s="19">
        <v>133893.9</v>
      </c>
      <c r="F107" s="19">
        <v>93906.3</v>
      </c>
      <c r="G107" s="19">
        <v>-39987.6</v>
      </c>
      <c r="H107" s="19" t="s">
        <v>276</v>
      </c>
      <c r="I107" s="23">
        <v>5.2</v>
      </c>
      <c r="J107" s="19" t="s">
        <v>277</v>
      </c>
      <c r="K107" s="21">
        <v>39</v>
      </c>
      <c r="L107" s="21">
        <v>3387.01</v>
      </c>
      <c r="M107" s="36">
        <f t="shared" si="15"/>
        <v>991.716528</v>
      </c>
      <c r="N107" s="21" t="s">
        <v>295</v>
      </c>
      <c r="O107" s="37">
        <v>50.5333333333333</v>
      </c>
      <c r="P107" s="38">
        <v>4060.34833333333</v>
      </c>
      <c r="Q107" s="38">
        <f t="shared" si="16"/>
        <v>1055.28453183333</v>
      </c>
      <c r="R107" s="39" t="s">
        <v>279</v>
      </c>
      <c r="S107" s="40">
        <f t="shared" si="20"/>
        <v>-0.228232189973614</v>
      </c>
      <c r="T107" s="40">
        <f t="shared" si="21"/>
        <v>-0.165832652288863</v>
      </c>
      <c r="U107" s="40">
        <f t="shared" si="17"/>
        <v>0.0329</v>
      </c>
      <c r="V107" s="44"/>
      <c r="W107" s="44"/>
    </row>
    <row r="108" customHeight="1" spans="1:23">
      <c r="A108" s="17">
        <v>743</v>
      </c>
      <c r="B108" s="18" t="s">
        <v>296</v>
      </c>
      <c r="C108" s="17" t="s">
        <v>29</v>
      </c>
      <c r="D108" s="19" t="s">
        <v>47</v>
      </c>
      <c r="E108" s="19">
        <v>151598.73</v>
      </c>
      <c r="F108" s="19">
        <v>117256.75</v>
      </c>
      <c r="G108" s="19">
        <v>-34341.98</v>
      </c>
      <c r="H108" s="19" t="s">
        <v>73</v>
      </c>
      <c r="I108" s="20">
        <v>5.2</v>
      </c>
      <c r="J108" s="19" t="s">
        <v>297</v>
      </c>
      <c r="K108" s="21">
        <v>62</v>
      </c>
      <c r="L108" s="21">
        <v>6406.45</v>
      </c>
      <c r="M108" s="36">
        <f t="shared" si="15"/>
        <v>2166.020745</v>
      </c>
      <c r="N108" s="21" t="s">
        <v>298</v>
      </c>
      <c r="O108" s="37">
        <v>54.5666666666667</v>
      </c>
      <c r="P108" s="38">
        <v>4687.03866666667</v>
      </c>
      <c r="Q108" s="38">
        <f t="shared" si="16"/>
        <v>1495.16533466667</v>
      </c>
      <c r="R108" s="39" t="s">
        <v>299</v>
      </c>
      <c r="S108" s="40">
        <f t="shared" si="20"/>
        <v>0.136224801466096</v>
      </c>
      <c r="T108" s="40">
        <f t="shared" si="21"/>
        <v>0.366843855068117</v>
      </c>
      <c r="U108" s="40">
        <f t="shared" si="17"/>
        <v>0.0191</v>
      </c>
      <c r="V108" s="44"/>
      <c r="W108" s="44"/>
    </row>
    <row r="109" customHeight="1" spans="1:23">
      <c r="A109" s="17">
        <v>743</v>
      </c>
      <c r="B109" s="18" t="s">
        <v>296</v>
      </c>
      <c r="C109" s="17" t="s">
        <v>29</v>
      </c>
      <c r="D109" s="19" t="s">
        <v>47</v>
      </c>
      <c r="E109" s="19">
        <v>151598.73</v>
      </c>
      <c r="F109" s="19">
        <v>117256.75</v>
      </c>
      <c r="G109" s="19">
        <v>-34341.98</v>
      </c>
      <c r="H109" s="19" t="s">
        <v>73</v>
      </c>
      <c r="I109" s="20">
        <v>5.9</v>
      </c>
      <c r="J109" s="19" t="s">
        <v>297</v>
      </c>
      <c r="K109" s="21">
        <v>53</v>
      </c>
      <c r="L109" s="21">
        <v>4649.21</v>
      </c>
      <c r="M109" s="36">
        <f t="shared" si="15"/>
        <v>1577.941874</v>
      </c>
      <c r="N109" s="21" t="s">
        <v>300</v>
      </c>
      <c r="O109" s="37">
        <v>54.5666666666667</v>
      </c>
      <c r="P109" s="38">
        <v>4687.03866666667</v>
      </c>
      <c r="Q109" s="38">
        <f t="shared" si="16"/>
        <v>1495.16533466667</v>
      </c>
      <c r="R109" s="39" t="s">
        <v>299</v>
      </c>
      <c r="S109" s="40">
        <f t="shared" si="20"/>
        <v>-0.0287110568112406</v>
      </c>
      <c r="T109" s="40">
        <f t="shared" si="21"/>
        <v>-0.00807090987657095</v>
      </c>
      <c r="U109" s="40">
        <f t="shared" si="17"/>
        <v>0.0204</v>
      </c>
      <c r="V109" s="44"/>
      <c r="W109" s="44"/>
    </row>
    <row r="110" customHeight="1" spans="1:23">
      <c r="A110" s="17">
        <v>54</v>
      </c>
      <c r="B110" s="18" t="s">
        <v>301</v>
      </c>
      <c r="C110" s="17" t="s">
        <v>29</v>
      </c>
      <c r="D110" s="19" t="s">
        <v>30</v>
      </c>
      <c r="E110" s="19">
        <v>202085.82</v>
      </c>
      <c r="F110" s="19">
        <v>184549.5</v>
      </c>
      <c r="G110" s="19">
        <v>-17536.32</v>
      </c>
      <c r="H110" s="97" t="s">
        <v>302</v>
      </c>
      <c r="I110" s="20">
        <v>5.13</v>
      </c>
      <c r="J110" s="19" t="s">
        <v>303</v>
      </c>
      <c r="K110" s="21">
        <v>117</v>
      </c>
      <c r="L110" s="21">
        <v>6567.92</v>
      </c>
      <c r="M110" s="36">
        <f t="shared" si="15"/>
        <v>1888.933792</v>
      </c>
      <c r="N110" s="21" t="s">
        <v>188</v>
      </c>
      <c r="O110" s="37">
        <v>93.9666666666667</v>
      </c>
      <c r="P110" s="38">
        <v>6057.2</v>
      </c>
      <c r="Q110" s="38">
        <f t="shared" si="16"/>
        <v>1871.6748</v>
      </c>
      <c r="R110" s="39" t="s">
        <v>304</v>
      </c>
      <c r="S110" s="40">
        <f t="shared" si="20"/>
        <v>0.245122383824051</v>
      </c>
      <c r="T110" s="40">
        <f t="shared" si="21"/>
        <v>0.0843161856963614</v>
      </c>
      <c r="U110" s="40">
        <f t="shared" si="17"/>
        <v>-0.0214</v>
      </c>
      <c r="V110" s="44"/>
      <c r="W110" s="44"/>
    </row>
    <row r="111" customHeight="1" spans="1:23">
      <c r="A111" s="25">
        <v>117923</v>
      </c>
      <c r="B111" s="26" t="s">
        <v>286</v>
      </c>
      <c r="C111" s="17" t="s">
        <v>22</v>
      </c>
      <c r="D111" s="19" t="s">
        <v>103</v>
      </c>
      <c r="E111" s="19"/>
      <c r="F111" s="19"/>
      <c r="G111" s="19"/>
      <c r="H111" s="19" t="s">
        <v>287</v>
      </c>
      <c r="I111" s="23">
        <v>5.2</v>
      </c>
      <c r="J111" s="19" t="s">
        <v>288</v>
      </c>
      <c r="K111" s="21">
        <v>25</v>
      </c>
      <c r="L111" s="21">
        <v>1222.72</v>
      </c>
      <c r="M111" s="36">
        <f t="shared" si="15"/>
        <v>367.060544</v>
      </c>
      <c r="N111" s="21" t="s">
        <v>305</v>
      </c>
      <c r="O111" s="37">
        <v>29.7666666666667</v>
      </c>
      <c r="P111" s="38">
        <v>1360.291</v>
      </c>
      <c r="Q111" s="38">
        <f t="shared" si="16"/>
        <v>429.4438687</v>
      </c>
      <c r="R111" s="39" t="s">
        <v>290</v>
      </c>
      <c r="S111" s="40">
        <f t="shared" si="20"/>
        <v>-0.160134378499441</v>
      </c>
      <c r="T111" s="40">
        <f t="shared" si="21"/>
        <v>-0.101133507462741</v>
      </c>
      <c r="U111" s="40">
        <f t="shared" si="17"/>
        <v>-0.0155</v>
      </c>
      <c r="V111" s="44"/>
      <c r="W111" s="44"/>
    </row>
    <row r="112" customHeight="1" spans="1:23">
      <c r="A112" s="17">
        <v>720</v>
      </c>
      <c r="B112" s="18" t="s">
        <v>306</v>
      </c>
      <c r="C112" s="17" t="s">
        <v>22</v>
      </c>
      <c r="D112" s="19" t="s">
        <v>103</v>
      </c>
      <c r="E112" s="19">
        <v>112699.78</v>
      </c>
      <c r="F112" s="19">
        <v>110044.85</v>
      </c>
      <c r="G112" s="19">
        <v>-2654.92999999999</v>
      </c>
      <c r="H112" s="19" t="s">
        <v>307</v>
      </c>
      <c r="I112" s="24">
        <v>5.1</v>
      </c>
      <c r="J112" s="19" t="s">
        <v>308</v>
      </c>
      <c r="K112" s="21">
        <v>72</v>
      </c>
      <c r="L112" s="21">
        <v>4131.69</v>
      </c>
      <c r="M112" s="36">
        <f t="shared" si="15"/>
        <v>1301.895519</v>
      </c>
      <c r="N112" s="21" t="s">
        <v>309</v>
      </c>
      <c r="O112" s="37">
        <v>55.0333333333333</v>
      </c>
      <c r="P112" s="38">
        <v>4327.53366666667</v>
      </c>
      <c r="Q112" s="38">
        <f t="shared" si="16"/>
        <v>1318.16675486667</v>
      </c>
      <c r="R112" s="39" t="s">
        <v>310</v>
      </c>
      <c r="S112" s="40">
        <f t="shared" si="20"/>
        <v>0.308298001211388</v>
      </c>
      <c r="T112" s="40">
        <f t="shared" si="21"/>
        <v>-0.0452552612531195</v>
      </c>
      <c r="U112" s="40">
        <f t="shared" si="17"/>
        <v>0.0105</v>
      </c>
      <c r="V112" s="44"/>
      <c r="W112" s="44"/>
    </row>
    <row r="113" customHeight="1" spans="1:23">
      <c r="A113" s="17">
        <v>587</v>
      </c>
      <c r="B113" s="18" t="s">
        <v>311</v>
      </c>
      <c r="C113" s="17" t="s">
        <v>22</v>
      </c>
      <c r="D113" s="19" t="s">
        <v>30</v>
      </c>
      <c r="E113" s="19">
        <v>130575.52</v>
      </c>
      <c r="F113" s="19">
        <v>129043.48</v>
      </c>
      <c r="G113" s="19">
        <v>-1532.04000000001</v>
      </c>
      <c r="H113" s="97" t="s">
        <v>312</v>
      </c>
      <c r="I113" s="20">
        <v>5.1</v>
      </c>
      <c r="J113" s="19" t="s">
        <v>313</v>
      </c>
      <c r="K113" s="21">
        <v>88</v>
      </c>
      <c r="L113" s="21">
        <v>5086.66</v>
      </c>
      <c r="M113" s="36">
        <f t="shared" si="15"/>
        <v>1591.615914</v>
      </c>
      <c r="N113" s="21" t="s">
        <v>314</v>
      </c>
      <c r="O113" s="37">
        <v>64.2666666666667</v>
      </c>
      <c r="P113" s="38">
        <v>5019.55866666667</v>
      </c>
      <c r="Q113" s="38">
        <f t="shared" si="16"/>
        <v>1370.84147186667</v>
      </c>
      <c r="R113" s="39" t="s">
        <v>315</v>
      </c>
      <c r="S113" s="40">
        <f t="shared" si="20"/>
        <v>0.369294605809128</v>
      </c>
      <c r="T113" s="40">
        <f t="shared" si="21"/>
        <v>0.0133679747143765</v>
      </c>
      <c r="U113" s="40">
        <f t="shared" si="17"/>
        <v>0.0398</v>
      </c>
      <c r="V113" s="44"/>
      <c r="W113" s="44"/>
    </row>
    <row r="114" customHeight="1" spans="1:23">
      <c r="A114" s="25">
        <v>116482</v>
      </c>
      <c r="B114" s="26" t="s">
        <v>160</v>
      </c>
      <c r="C114" s="17" t="s">
        <v>22</v>
      </c>
      <c r="D114" s="19" t="s">
        <v>36</v>
      </c>
      <c r="E114" s="19"/>
      <c r="F114" s="19"/>
      <c r="G114" s="19"/>
      <c r="H114" s="19" t="s">
        <v>161</v>
      </c>
      <c r="I114" s="24">
        <v>5.8</v>
      </c>
      <c r="J114" s="19" t="s">
        <v>162</v>
      </c>
      <c r="K114" s="21">
        <v>83</v>
      </c>
      <c r="L114" s="21">
        <v>4696.76</v>
      </c>
      <c r="M114" s="36">
        <f t="shared" si="15"/>
        <v>1168.084212</v>
      </c>
      <c r="N114" s="21" t="s">
        <v>316</v>
      </c>
      <c r="O114" s="37">
        <v>77</v>
      </c>
      <c r="P114" s="38">
        <v>4504.15266666667</v>
      </c>
      <c r="Q114" s="38">
        <f t="shared" si="16"/>
        <v>1266.1173146</v>
      </c>
      <c r="R114" s="39" t="s">
        <v>164</v>
      </c>
      <c r="S114" s="40">
        <f t="shared" si="20"/>
        <v>0.0779220779220779</v>
      </c>
      <c r="T114" s="40">
        <f t="shared" si="21"/>
        <v>0.0427621680674228</v>
      </c>
      <c r="U114" s="40">
        <f t="shared" si="17"/>
        <v>-0.0324</v>
      </c>
      <c r="V114" s="44"/>
      <c r="W114" s="44"/>
    </row>
    <row r="115" customHeight="1" spans="1:23">
      <c r="A115" s="17">
        <v>56</v>
      </c>
      <c r="B115" s="18" t="s">
        <v>317</v>
      </c>
      <c r="C115" s="17" t="s">
        <v>22</v>
      </c>
      <c r="D115" s="19" t="s">
        <v>30</v>
      </c>
      <c r="E115" s="19">
        <v>79223.05</v>
      </c>
      <c r="F115" s="19">
        <v>74915.72</v>
      </c>
      <c r="G115" s="19">
        <v>-4307.33</v>
      </c>
      <c r="H115" s="19" t="s">
        <v>318</v>
      </c>
      <c r="I115" s="20">
        <v>5.14</v>
      </c>
      <c r="J115" s="19" t="s">
        <v>319</v>
      </c>
      <c r="K115" s="21">
        <v>58</v>
      </c>
      <c r="L115" s="21">
        <v>4935.71</v>
      </c>
      <c r="M115" s="36">
        <f t="shared" si="15"/>
        <v>1241.331065</v>
      </c>
      <c r="N115" s="21" t="s">
        <v>320</v>
      </c>
      <c r="O115" s="37">
        <v>46.1</v>
      </c>
      <c r="P115" s="38">
        <v>2965.97766666667</v>
      </c>
      <c r="Q115" s="38">
        <f t="shared" si="16"/>
        <v>855.684556833334</v>
      </c>
      <c r="R115" s="39" t="s">
        <v>321</v>
      </c>
      <c r="S115" s="40">
        <f t="shared" si="20"/>
        <v>0.258134490238612</v>
      </c>
      <c r="T115" s="41">
        <f t="shared" si="21"/>
        <v>0.664108956540804</v>
      </c>
      <c r="U115" s="40">
        <f t="shared" si="17"/>
        <v>-0.037</v>
      </c>
      <c r="V115" s="45">
        <f>(M115-Q115)*0.1</f>
        <v>38.5646508166666</v>
      </c>
      <c r="W115" s="105"/>
    </row>
    <row r="116" customHeight="1" spans="1:23">
      <c r="A116" s="17">
        <v>54</v>
      </c>
      <c r="B116" s="18" t="s">
        <v>301</v>
      </c>
      <c r="C116" s="17" t="s">
        <v>29</v>
      </c>
      <c r="D116" s="19" t="s">
        <v>30</v>
      </c>
      <c r="E116" s="19">
        <v>202085.82</v>
      </c>
      <c r="F116" s="19">
        <v>184549.5</v>
      </c>
      <c r="G116" s="19">
        <v>-17536.32</v>
      </c>
      <c r="H116" s="97" t="s">
        <v>302</v>
      </c>
      <c r="I116" s="23">
        <v>5.2</v>
      </c>
      <c r="J116" s="19" t="s">
        <v>303</v>
      </c>
      <c r="K116" s="21">
        <v>88</v>
      </c>
      <c r="L116" s="21">
        <v>4497.88</v>
      </c>
      <c r="M116" s="36">
        <f t="shared" si="15"/>
        <v>1610.690828</v>
      </c>
      <c r="N116" s="21" t="s">
        <v>322</v>
      </c>
      <c r="O116" s="37">
        <v>93.9666666666667</v>
      </c>
      <c r="P116" s="38">
        <v>7138.723</v>
      </c>
      <c r="Q116" s="38">
        <f t="shared" si="16"/>
        <v>2205.865407</v>
      </c>
      <c r="R116" s="39" t="s">
        <v>304</v>
      </c>
      <c r="S116" s="40">
        <f t="shared" si="20"/>
        <v>-0.063497694217808</v>
      </c>
      <c r="T116" s="40">
        <f t="shared" si="21"/>
        <v>-0.369932129317807</v>
      </c>
      <c r="U116" s="40">
        <f t="shared" si="17"/>
        <v>0.0491</v>
      </c>
      <c r="V116" s="44"/>
      <c r="W116" s="44"/>
    </row>
    <row r="117" customHeight="1" spans="1:23">
      <c r="A117" s="17">
        <v>106568</v>
      </c>
      <c r="B117" s="18" t="s">
        <v>83</v>
      </c>
      <c r="C117" s="17" t="s">
        <v>22</v>
      </c>
      <c r="D117" s="19" t="s">
        <v>47</v>
      </c>
      <c r="E117" s="19">
        <v>63814.26</v>
      </c>
      <c r="F117" s="19">
        <v>60155.18</v>
      </c>
      <c r="G117" s="19">
        <v>-3659.08</v>
      </c>
      <c r="H117" s="19" t="s">
        <v>37</v>
      </c>
      <c r="I117" s="20">
        <v>5.29</v>
      </c>
      <c r="J117" s="19" t="s">
        <v>84</v>
      </c>
      <c r="K117" s="21">
        <v>40</v>
      </c>
      <c r="L117" s="21">
        <v>2022.65</v>
      </c>
      <c r="M117" s="36">
        <f t="shared" si="15"/>
        <v>574.02807</v>
      </c>
      <c r="N117" s="21" t="s">
        <v>250</v>
      </c>
      <c r="O117" s="37">
        <v>33.9333333333333</v>
      </c>
      <c r="P117" s="38">
        <v>2370.69133333333</v>
      </c>
      <c r="Q117" s="38">
        <f t="shared" si="16"/>
        <v>787.069522666666</v>
      </c>
      <c r="R117" s="39" t="s">
        <v>86</v>
      </c>
      <c r="S117" s="40">
        <f t="shared" si="20"/>
        <v>0.178781925343812</v>
      </c>
      <c r="T117" s="40">
        <f t="shared" si="21"/>
        <v>-0.146810058500515</v>
      </c>
      <c r="U117" s="40">
        <f t="shared" si="17"/>
        <v>-0.0482</v>
      </c>
      <c r="V117" s="44"/>
      <c r="W117" s="44"/>
    </row>
    <row r="118" customHeight="1" spans="1:23">
      <c r="A118" s="25">
        <v>115971</v>
      </c>
      <c r="B118" s="26" t="s">
        <v>323</v>
      </c>
      <c r="C118" s="17" t="s">
        <v>22</v>
      </c>
      <c r="D118" s="19" t="s">
        <v>36</v>
      </c>
      <c r="E118" s="19"/>
      <c r="F118" s="19"/>
      <c r="G118" s="19"/>
      <c r="H118" s="19" t="s">
        <v>73</v>
      </c>
      <c r="I118" s="20">
        <v>5.2</v>
      </c>
      <c r="J118" s="19" t="s">
        <v>324</v>
      </c>
      <c r="K118" s="21">
        <v>40</v>
      </c>
      <c r="L118" s="21">
        <v>1817.23</v>
      </c>
      <c r="M118" s="36">
        <f t="shared" si="15"/>
        <v>530.63116</v>
      </c>
      <c r="N118" s="21" t="s">
        <v>141</v>
      </c>
      <c r="O118" s="37">
        <v>53.8666666666667</v>
      </c>
      <c r="P118" s="38">
        <v>3458.86366666667</v>
      </c>
      <c r="Q118" s="38">
        <f t="shared" si="16"/>
        <v>1024.51541806667</v>
      </c>
      <c r="R118" s="39" t="s">
        <v>325</v>
      </c>
      <c r="S118" s="40">
        <f t="shared" si="20"/>
        <v>-0.257425742574258</v>
      </c>
      <c r="T118" s="40">
        <f t="shared" si="21"/>
        <v>-0.474616470862155</v>
      </c>
      <c r="U118" s="40">
        <f t="shared" si="17"/>
        <v>-0.00420000000000004</v>
      </c>
      <c r="V118" s="44"/>
      <c r="W118" s="44"/>
    </row>
    <row r="119" customHeight="1" spans="1:23">
      <c r="A119" s="17">
        <v>513</v>
      </c>
      <c r="B119" s="18" t="s">
        <v>87</v>
      </c>
      <c r="C119" s="17" t="s">
        <v>29</v>
      </c>
      <c r="D119" s="19" t="s">
        <v>23</v>
      </c>
      <c r="E119" s="19">
        <v>209313.38</v>
      </c>
      <c r="F119" s="19">
        <v>189031.74</v>
      </c>
      <c r="G119" s="19">
        <v>-20281.64</v>
      </c>
      <c r="H119" s="19" t="s">
        <v>43</v>
      </c>
      <c r="I119" s="20">
        <v>5.14</v>
      </c>
      <c r="J119" s="19" t="s">
        <v>88</v>
      </c>
      <c r="K119" s="21">
        <v>103</v>
      </c>
      <c r="L119" s="21">
        <v>5680.12</v>
      </c>
      <c r="M119" s="36">
        <f t="shared" si="15"/>
        <v>1648.370824</v>
      </c>
      <c r="N119" s="21" t="s">
        <v>326</v>
      </c>
      <c r="O119" s="37">
        <v>103.8</v>
      </c>
      <c r="P119" s="38">
        <v>7531.57433333333</v>
      </c>
      <c r="Q119" s="38">
        <f t="shared" si="16"/>
        <v>2329.5159413</v>
      </c>
      <c r="R119" s="39" t="s">
        <v>90</v>
      </c>
      <c r="S119" s="40">
        <f t="shared" si="20"/>
        <v>-0.0077071290944123</v>
      </c>
      <c r="T119" s="40">
        <f t="shared" si="21"/>
        <v>-0.245825673543331</v>
      </c>
      <c r="U119" s="40">
        <f t="shared" si="17"/>
        <v>-0.0191</v>
      </c>
      <c r="V119" s="44"/>
      <c r="W119" s="44"/>
    </row>
    <row r="120" customHeight="1" spans="1:23">
      <c r="A120" s="17">
        <v>339</v>
      </c>
      <c r="B120" s="18" t="s">
        <v>60</v>
      </c>
      <c r="C120" s="17" t="s">
        <v>22</v>
      </c>
      <c r="D120" s="19" t="s">
        <v>42</v>
      </c>
      <c r="E120" s="19">
        <v>103524.25</v>
      </c>
      <c r="F120" s="19">
        <v>89539.43</v>
      </c>
      <c r="G120" s="19">
        <v>-13984.82</v>
      </c>
      <c r="H120" s="19" t="s">
        <v>61</v>
      </c>
      <c r="I120" s="20">
        <v>5.21</v>
      </c>
      <c r="J120" s="19" t="s">
        <v>62</v>
      </c>
      <c r="K120" s="21">
        <v>61</v>
      </c>
      <c r="L120" s="21">
        <v>3276.61</v>
      </c>
      <c r="M120" s="36">
        <f t="shared" si="15"/>
        <v>967.255272</v>
      </c>
      <c r="N120" s="21" t="s">
        <v>327</v>
      </c>
      <c r="O120" s="37">
        <v>55.0666666666667</v>
      </c>
      <c r="P120" s="38">
        <v>3546.332</v>
      </c>
      <c r="Q120" s="38">
        <f t="shared" si="16"/>
        <v>1031.982612</v>
      </c>
      <c r="R120" s="39" t="s">
        <v>64</v>
      </c>
      <c r="S120" s="40">
        <f t="shared" si="20"/>
        <v>0.10774818401937</v>
      </c>
      <c r="T120" s="40">
        <f t="shared" si="21"/>
        <v>-0.0760566128608375</v>
      </c>
      <c r="U120" s="40">
        <f t="shared" si="17"/>
        <v>0.00419999999999998</v>
      </c>
      <c r="V120" s="44"/>
      <c r="W120" s="44"/>
    </row>
    <row r="121" customHeight="1" spans="1:23">
      <c r="A121" s="17">
        <v>704</v>
      </c>
      <c r="B121" s="18" t="s">
        <v>328</v>
      </c>
      <c r="C121" s="17" t="s">
        <v>22</v>
      </c>
      <c r="D121" s="19" t="s">
        <v>30</v>
      </c>
      <c r="E121" s="19">
        <v>107606.52</v>
      </c>
      <c r="F121" s="19">
        <v>103720.33</v>
      </c>
      <c r="G121" s="19">
        <v>-3886.19</v>
      </c>
      <c r="H121" s="97" t="s">
        <v>312</v>
      </c>
      <c r="I121" s="20">
        <v>5.1</v>
      </c>
      <c r="J121" s="19" t="s">
        <v>329</v>
      </c>
      <c r="K121" s="21">
        <v>78</v>
      </c>
      <c r="L121" s="21">
        <v>3673.33</v>
      </c>
      <c r="M121" s="36">
        <f t="shared" si="15"/>
        <v>971.595785</v>
      </c>
      <c r="N121" s="21" t="s">
        <v>330</v>
      </c>
      <c r="O121" s="37">
        <v>62.5666666666667</v>
      </c>
      <c r="P121" s="38">
        <v>4076.19966666667</v>
      </c>
      <c r="Q121" s="38">
        <f t="shared" si="16"/>
        <v>1147.45020616667</v>
      </c>
      <c r="R121" s="39" t="s">
        <v>331</v>
      </c>
      <c r="S121" s="40">
        <f t="shared" si="20"/>
        <v>0.24667021843367</v>
      </c>
      <c r="T121" s="40">
        <f t="shared" si="21"/>
        <v>-0.0988346252910909</v>
      </c>
      <c r="U121" s="40">
        <f t="shared" si="17"/>
        <v>-0.017</v>
      </c>
      <c r="V121" s="44"/>
      <c r="W121" s="44"/>
    </row>
    <row r="122" customHeight="1" spans="1:23">
      <c r="A122" s="25">
        <v>117310</v>
      </c>
      <c r="B122" s="26" t="s">
        <v>175</v>
      </c>
      <c r="C122" s="17" t="s">
        <v>22</v>
      </c>
      <c r="D122" s="19" t="s">
        <v>36</v>
      </c>
      <c r="E122" s="19"/>
      <c r="F122" s="19"/>
      <c r="G122" s="19"/>
      <c r="H122" s="19" t="s">
        <v>61</v>
      </c>
      <c r="I122" s="20">
        <v>5.4</v>
      </c>
      <c r="J122" s="19" t="s">
        <v>176</v>
      </c>
      <c r="K122" s="21">
        <v>15</v>
      </c>
      <c r="L122" s="21">
        <v>1565.95</v>
      </c>
      <c r="M122" s="36">
        <f t="shared" si="15"/>
        <v>448.957865</v>
      </c>
      <c r="N122" s="21" t="s">
        <v>133</v>
      </c>
      <c r="O122" s="37">
        <v>28.9333333333333</v>
      </c>
      <c r="P122" s="38">
        <v>2115.93066666667</v>
      </c>
      <c r="Q122" s="38">
        <f t="shared" si="16"/>
        <v>586.747573866667</v>
      </c>
      <c r="R122" s="39" t="s">
        <v>178</v>
      </c>
      <c r="S122" s="40">
        <f t="shared" ref="S122:S146" si="22">(K122-O122)/O122</f>
        <v>-0.481566820276497</v>
      </c>
      <c r="T122" s="40">
        <f t="shared" ref="T122:T146" si="23">(L122-P122)/P122</f>
        <v>-0.25992376561803</v>
      </c>
      <c r="U122" s="40">
        <f t="shared" si="17"/>
        <v>0.00940000000000002</v>
      </c>
      <c r="V122" s="44"/>
      <c r="W122" s="44"/>
    </row>
    <row r="123" customHeight="1" spans="1:23">
      <c r="A123" s="25">
        <v>117310</v>
      </c>
      <c r="B123" s="26" t="s">
        <v>175</v>
      </c>
      <c r="C123" s="17" t="s">
        <v>22</v>
      </c>
      <c r="D123" s="19" t="s">
        <v>36</v>
      </c>
      <c r="E123" s="19"/>
      <c r="F123" s="19"/>
      <c r="G123" s="19"/>
      <c r="H123" s="19" t="s">
        <v>61</v>
      </c>
      <c r="I123" s="20">
        <v>5.11</v>
      </c>
      <c r="J123" s="19" t="s">
        <v>176</v>
      </c>
      <c r="K123" s="21">
        <v>41</v>
      </c>
      <c r="L123" s="21">
        <v>2619.78</v>
      </c>
      <c r="M123" s="36">
        <f t="shared" si="15"/>
        <v>687.69225</v>
      </c>
      <c r="N123" s="21" t="s">
        <v>332</v>
      </c>
      <c r="O123" s="37">
        <v>28.9333333333333</v>
      </c>
      <c r="P123" s="38">
        <v>2115.93066666667</v>
      </c>
      <c r="Q123" s="38">
        <f t="shared" si="16"/>
        <v>586.747573866667</v>
      </c>
      <c r="R123" s="39" t="s">
        <v>178</v>
      </c>
      <c r="S123" s="40">
        <f t="shared" si="22"/>
        <v>0.417050691244241</v>
      </c>
      <c r="T123" s="40">
        <f t="shared" si="23"/>
        <v>0.238121854024201</v>
      </c>
      <c r="U123" s="40">
        <f t="shared" si="17"/>
        <v>-0.0148</v>
      </c>
      <c r="V123" s="44"/>
      <c r="W123" s="44"/>
    </row>
    <row r="124" customHeight="1" spans="1:23">
      <c r="A124" s="17">
        <v>513</v>
      </c>
      <c r="B124" s="18" t="s">
        <v>87</v>
      </c>
      <c r="C124" s="17" t="s">
        <v>29</v>
      </c>
      <c r="D124" s="19" t="s">
        <v>23</v>
      </c>
      <c r="E124" s="19">
        <v>209313.38</v>
      </c>
      <c r="F124" s="19">
        <v>189031.74</v>
      </c>
      <c r="G124" s="19">
        <v>-20281.64</v>
      </c>
      <c r="H124" s="19" t="s">
        <v>43</v>
      </c>
      <c r="I124" s="20">
        <v>5.21</v>
      </c>
      <c r="J124" s="19" t="s">
        <v>88</v>
      </c>
      <c r="K124" s="21">
        <v>108</v>
      </c>
      <c r="L124" s="21">
        <v>5178.83</v>
      </c>
      <c r="M124" s="36">
        <f t="shared" si="15"/>
        <v>1714.19273</v>
      </c>
      <c r="N124" s="21" t="s">
        <v>333</v>
      </c>
      <c r="O124" s="37">
        <v>103.8</v>
      </c>
      <c r="P124" s="38">
        <v>7531.57433333333</v>
      </c>
      <c r="Q124" s="38">
        <f t="shared" si="16"/>
        <v>2329.5159413</v>
      </c>
      <c r="R124" s="39" t="s">
        <v>90</v>
      </c>
      <c r="S124" s="40">
        <f t="shared" si="22"/>
        <v>0.0404624277456648</v>
      </c>
      <c r="T124" s="40">
        <f t="shared" si="23"/>
        <v>-0.312384135003558</v>
      </c>
      <c r="U124" s="40">
        <f t="shared" si="17"/>
        <v>0.0217</v>
      </c>
      <c r="V124" s="44"/>
      <c r="W124" s="44"/>
    </row>
    <row r="125" customHeight="1" spans="1:23">
      <c r="A125" s="25">
        <v>116773</v>
      </c>
      <c r="B125" s="26" t="s">
        <v>67</v>
      </c>
      <c r="C125" s="17" t="s">
        <v>22</v>
      </c>
      <c r="D125" s="19" t="s">
        <v>42</v>
      </c>
      <c r="E125" s="19"/>
      <c r="F125" s="19"/>
      <c r="G125" s="19"/>
      <c r="H125" s="19" t="s">
        <v>54</v>
      </c>
      <c r="I125" s="20">
        <v>5.24</v>
      </c>
      <c r="J125" s="19" t="s">
        <v>68</v>
      </c>
      <c r="K125" s="21">
        <v>65</v>
      </c>
      <c r="L125" s="21">
        <v>2457.17</v>
      </c>
      <c r="M125" s="36">
        <f t="shared" si="15"/>
        <v>583.823592</v>
      </c>
      <c r="N125" s="21" t="s">
        <v>334</v>
      </c>
      <c r="O125" s="37">
        <v>70.7666666666667</v>
      </c>
      <c r="P125" s="38">
        <v>2741.739</v>
      </c>
      <c r="Q125" s="38">
        <f t="shared" si="16"/>
        <v>785.2340496</v>
      </c>
      <c r="R125" s="39" t="s">
        <v>70</v>
      </c>
      <c r="S125" s="40">
        <f t="shared" si="22"/>
        <v>-0.081488459726802</v>
      </c>
      <c r="T125" s="40">
        <f t="shared" si="23"/>
        <v>-0.10379142580676</v>
      </c>
      <c r="U125" s="40">
        <f t="shared" si="17"/>
        <v>-0.0488</v>
      </c>
      <c r="V125" s="44"/>
      <c r="W125" s="44"/>
    </row>
    <row r="126" customHeight="1" spans="1:23">
      <c r="A126" s="25">
        <v>118074</v>
      </c>
      <c r="B126" s="26" t="s">
        <v>335</v>
      </c>
      <c r="C126" s="17" t="s">
        <v>22</v>
      </c>
      <c r="D126" s="19" t="s">
        <v>47</v>
      </c>
      <c r="E126" s="19"/>
      <c r="F126" s="19"/>
      <c r="G126" s="19"/>
      <c r="H126" s="19" t="s">
        <v>43</v>
      </c>
      <c r="I126" s="20">
        <v>5.7</v>
      </c>
      <c r="J126" s="19" t="s">
        <v>336</v>
      </c>
      <c r="K126" s="21">
        <v>51</v>
      </c>
      <c r="L126" s="21">
        <v>2092.99</v>
      </c>
      <c r="M126" s="36">
        <f t="shared" si="15"/>
        <v>680.22175</v>
      </c>
      <c r="N126" s="21" t="s">
        <v>337</v>
      </c>
      <c r="O126" s="37">
        <v>48.1333333333333</v>
      </c>
      <c r="P126" s="38">
        <v>2037.914</v>
      </c>
      <c r="Q126" s="38">
        <f t="shared" si="16"/>
        <v>607.5021634</v>
      </c>
      <c r="R126" s="39" t="s">
        <v>338</v>
      </c>
      <c r="S126" s="40">
        <f t="shared" si="22"/>
        <v>0.0595567867036019</v>
      </c>
      <c r="T126" s="40">
        <f t="shared" si="23"/>
        <v>0.0270256742924381</v>
      </c>
      <c r="U126" s="40">
        <f t="shared" si="17"/>
        <v>0.0269</v>
      </c>
      <c r="V126" s="44"/>
      <c r="W126" s="44"/>
    </row>
    <row r="127" customHeight="1" spans="1:23">
      <c r="A127" s="17">
        <v>707</v>
      </c>
      <c r="B127" s="18" t="s">
        <v>258</v>
      </c>
      <c r="C127" s="17" t="s">
        <v>72</v>
      </c>
      <c r="D127" s="19" t="s">
        <v>47</v>
      </c>
      <c r="E127" s="19">
        <v>280051.3</v>
      </c>
      <c r="F127" s="19">
        <v>271991.25</v>
      </c>
      <c r="G127" s="19">
        <v>-8060.04999999999</v>
      </c>
      <c r="H127" s="19" t="s">
        <v>73</v>
      </c>
      <c r="I127" s="20">
        <v>5.14</v>
      </c>
      <c r="J127" s="19" t="s">
        <v>259</v>
      </c>
      <c r="K127" s="21">
        <v>133</v>
      </c>
      <c r="L127" s="21">
        <v>10457.86</v>
      </c>
      <c r="M127" s="36">
        <f t="shared" ref="M127:M146" si="24">L127*N127</f>
        <v>3070.427696</v>
      </c>
      <c r="N127" s="21" t="s">
        <v>101</v>
      </c>
      <c r="O127" s="37">
        <v>160.266666666667</v>
      </c>
      <c r="P127" s="38">
        <v>10830.659</v>
      </c>
      <c r="Q127" s="38">
        <f t="shared" ref="Q127:Q146" si="25">P127*R127</f>
        <v>3655.3474125</v>
      </c>
      <c r="R127" s="39" t="s">
        <v>261</v>
      </c>
      <c r="S127" s="40">
        <f t="shared" si="22"/>
        <v>-0.170133111480867</v>
      </c>
      <c r="T127" s="40">
        <f t="shared" si="23"/>
        <v>-0.0344207125346666</v>
      </c>
      <c r="U127" s="40">
        <f t="shared" si="17"/>
        <v>-0.0439000000000001</v>
      </c>
      <c r="V127" s="44"/>
      <c r="W127" s="44"/>
    </row>
    <row r="128" customHeight="1" spans="1:23">
      <c r="A128" s="17">
        <v>709</v>
      </c>
      <c r="B128" s="18" t="s">
        <v>112</v>
      </c>
      <c r="C128" s="17" t="s">
        <v>29</v>
      </c>
      <c r="D128" s="19" t="s">
        <v>23</v>
      </c>
      <c r="E128" s="19">
        <v>277548</v>
      </c>
      <c r="F128" s="19">
        <v>180853.43</v>
      </c>
      <c r="G128" s="19">
        <v>-96694.57</v>
      </c>
      <c r="H128" s="19" t="s">
        <v>43</v>
      </c>
      <c r="I128" s="20">
        <v>5.21</v>
      </c>
      <c r="J128" s="19" t="s">
        <v>113</v>
      </c>
      <c r="K128" s="21">
        <v>75</v>
      </c>
      <c r="L128" s="21">
        <v>6160.35</v>
      </c>
      <c r="M128" s="36">
        <f t="shared" si="24"/>
        <v>1627.56447</v>
      </c>
      <c r="N128" s="21" t="s">
        <v>339</v>
      </c>
      <c r="O128" s="37">
        <v>102.2</v>
      </c>
      <c r="P128" s="38">
        <v>7242.645</v>
      </c>
      <c r="Q128" s="38">
        <f t="shared" si="25"/>
        <v>2222.7677505</v>
      </c>
      <c r="R128" s="39" t="s">
        <v>115</v>
      </c>
      <c r="S128" s="40">
        <f t="shared" si="22"/>
        <v>-0.26614481409002</v>
      </c>
      <c r="T128" s="40">
        <f t="shared" si="23"/>
        <v>-0.149433666844088</v>
      </c>
      <c r="U128" s="40">
        <f t="shared" si="17"/>
        <v>-0.0427</v>
      </c>
      <c r="V128" s="44"/>
      <c r="W128" s="44"/>
    </row>
    <row r="129" customHeight="1" spans="1:23">
      <c r="A129" s="25">
        <v>118151</v>
      </c>
      <c r="B129" s="26" t="s">
        <v>80</v>
      </c>
      <c r="C129" s="17" t="s">
        <v>22</v>
      </c>
      <c r="D129" s="19" t="s">
        <v>42</v>
      </c>
      <c r="E129" s="19"/>
      <c r="F129" s="19"/>
      <c r="G129" s="19"/>
      <c r="H129" s="19" t="s">
        <v>54</v>
      </c>
      <c r="I129" s="20">
        <v>5.24</v>
      </c>
      <c r="J129" s="19" t="s">
        <v>25</v>
      </c>
      <c r="K129" s="21">
        <v>61</v>
      </c>
      <c r="L129" s="21">
        <v>2230.53</v>
      </c>
      <c r="M129" s="36">
        <f t="shared" si="24"/>
        <v>438.299145</v>
      </c>
      <c r="N129" s="21" t="s">
        <v>340</v>
      </c>
      <c r="O129" s="37">
        <v>43.5666666666667</v>
      </c>
      <c r="P129" s="38">
        <v>2125.79833333333</v>
      </c>
      <c r="Q129" s="38">
        <f t="shared" si="25"/>
        <v>410.916817833333</v>
      </c>
      <c r="R129" s="39" t="s">
        <v>82</v>
      </c>
      <c r="S129" s="40">
        <f t="shared" si="22"/>
        <v>0.400153022188216</v>
      </c>
      <c r="T129" s="40">
        <f t="shared" si="23"/>
        <v>0.0492669812674315</v>
      </c>
      <c r="U129" s="40">
        <f t="shared" si="17"/>
        <v>0.00320000000000001</v>
      </c>
      <c r="V129" s="44"/>
      <c r="W129" s="44"/>
    </row>
    <row r="130" customHeight="1" spans="1:23">
      <c r="A130" s="25">
        <v>118074</v>
      </c>
      <c r="B130" s="26" t="s">
        <v>335</v>
      </c>
      <c r="C130" s="17" t="s">
        <v>22</v>
      </c>
      <c r="D130" s="19" t="s">
        <v>47</v>
      </c>
      <c r="E130" s="19"/>
      <c r="F130" s="19"/>
      <c r="G130" s="19"/>
      <c r="H130" s="19" t="s">
        <v>43</v>
      </c>
      <c r="I130" s="20">
        <v>5.28</v>
      </c>
      <c r="J130" s="19" t="s">
        <v>336</v>
      </c>
      <c r="K130" s="21">
        <v>103</v>
      </c>
      <c r="L130" s="21">
        <v>3418.29</v>
      </c>
      <c r="M130" s="36">
        <f t="shared" si="24"/>
        <v>847.394091</v>
      </c>
      <c r="N130" s="21" t="s">
        <v>341</v>
      </c>
      <c r="O130" s="37">
        <v>48.1333333333333</v>
      </c>
      <c r="P130" s="38">
        <v>2037.914</v>
      </c>
      <c r="Q130" s="38">
        <f t="shared" si="25"/>
        <v>607.5021634</v>
      </c>
      <c r="R130" s="39" t="s">
        <v>338</v>
      </c>
      <c r="S130" s="40">
        <f t="shared" si="22"/>
        <v>1.1398891966759</v>
      </c>
      <c r="T130" s="41">
        <f t="shared" si="23"/>
        <v>0.677347523006368</v>
      </c>
      <c r="U130" s="40">
        <f t="shared" si="17"/>
        <v>-0.0502</v>
      </c>
      <c r="V130" s="45">
        <f>(M130-Q130)*0.1</f>
        <v>23.98919276</v>
      </c>
      <c r="W130" s="105"/>
    </row>
    <row r="131" customHeight="1" spans="1:23">
      <c r="A131" s="17">
        <v>351</v>
      </c>
      <c r="B131" s="18" t="s">
        <v>342</v>
      </c>
      <c r="C131" s="17" t="s">
        <v>22</v>
      </c>
      <c r="D131" s="19" t="s">
        <v>30</v>
      </c>
      <c r="E131" s="19">
        <v>134514.57</v>
      </c>
      <c r="F131" s="19">
        <v>88880.8</v>
      </c>
      <c r="G131" s="19">
        <v>-45633.77</v>
      </c>
      <c r="H131" s="19" t="s">
        <v>343</v>
      </c>
      <c r="I131" s="20">
        <v>5.14</v>
      </c>
      <c r="J131" s="19" t="s">
        <v>344</v>
      </c>
      <c r="K131" s="21">
        <v>45</v>
      </c>
      <c r="L131" s="21">
        <v>3206.93</v>
      </c>
      <c r="M131" s="36">
        <f t="shared" si="24"/>
        <v>841.498432</v>
      </c>
      <c r="N131" s="21" t="s">
        <v>345</v>
      </c>
      <c r="O131" s="37">
        <v>43.4333333333333</v>
      </c>
      <c r="P131" s="38">
        <v>3528.53233333333</v>
      </c>
      <c r="Q131" s="38">
        <f t="shared" si="25"/>
        <v>1045.8569836</v>
      </c>
      <c r="R131" s="39" t="s">
        <v>346</v>
      </c>
      <c r="S131" s="40">
        <f t="shared" si="22"/>
        <v>0.0360706062931704</v>
      </c>
      <c r="T131" s="40">
        <f t="shared" si="23"/>
        <v>-0.0911433715075296</v>
      </c>
      <c r="U131" s="40">
        <f t="shared" si="17"/>
        <v>-0.034</v>
      </c>
      <c r="V131" s="44"/>
      <c r="W131" s="44"/>
    </row>
    <row r="132" customHeight="1" spans="1:23">
      <c r="A132" s="17">
        <v>726</v>
      </c>
      <c r="B132" s="18" t="s">
        <v>126</v>
      </c>
      <c r="C132" s="17" t="s">
        <v>29</v>
      </c>
      <c r="D132" s="19" t="s">
        <v>42</v>
      </c>
      <c r="E132" s="19">
        <v>179015.26</v>
      </c>
      <c r="F132" s="19">
        <v>171079.59</v>
      </c>
      <c r="G132" s="19">
        <v>-7935.67000000001</v>
      </c>
      <c r="H132" s="19" t="s">
        <v>43</v>
      </c>
      <c r="I132" s="20">
        <v>5.21</v>
      </c>
      <c r="J132" s="19" t="s">
        <v>347</v>
      </c>
      <c r="K132" s="21">
        <v>135</v>
      </c>
      <c r="L132" s="21">
        <v>6337.52</v>
      </c>
      <c r="M132" s="36">
        <f t="shared" si="24"/>
        <v>1361.933048</v>
      </c>
      <c r="N132" s="21" t="s">
        <v>348</v>
      </c>
      <c r="O132" s="37">
        <v>108.133333333333</v>
      </c>
      <c r="P132" s="38">
        <v>7187.08266666667</v>
      </c>
      <c r="Q132" s="38">
        <f t="shared" si="25"/>
        <v>1980.75998293333</v>
      </c>
      <c r="R132" s="39" t="s">
        <v>129</v>
      </c>
      <c r="S132" s="40">
        <f t="shared" si="22"/>
        <v>0.248458692971644</v>
      </c>
      <c r="T132" s="40">
        <f t="shared" si="23"/>
        <v>-0.118206886725667</v>
      </c>
      <c r="U132" s="40">
        <f t="shared" ref="U132:U195" si="26">(N132-R132)</f>
        <v>-0.0607</v>
      </c>
      <c r="V132" s="44"/>
      <c r="W132" s="44"/>
    </row>
    <row r="133" customHeight="1" spans="1:23">
      <c r="A133" s="17">
        <v>539</v>
      </c>
      <c r="B133" s="18" t="s">
        <v>242</v>
      </c>
      <c r="C133" s="17" t="s">
        <v>22</v>
      </c>
      <c r="D133" s="19" t="s">
        <v>103</v>
      </c>
      <c r="E133" s="19">
        <v>140070.88</v>
      </c>
      <c r="F133" s="19">
        <v>118487.1</v>
      </c>
      <c r="G133" s="19">
        <v>-21583.78</v>
      </c>
      <c r="H133" s="19" t="s">
        <v>243</v>
      </c>
      <c r="I133" s="20">
        <v>5.6</v>
      </c>
      <c r="J133" s="19" t="s">
        <v>244</v>
      </c>
      <c r="K133" s="21">
        <v>61</v>
      </c>
      <c r="L133" s="21">
        <v>3670.3</v>
      </c>
      <c r="M133" s="36">
        <f t="shared" si="24"/>
        <v>1148.06984</v>
      </c>
      <c r="N133" s="21" t="s">
        <v>349</v>
      </c>
      <c r="O133" s="37">
        <v>54</v>
      </c>
      <c r="P133" s="38">
        <v>4575.80533333333</v>
      </c>
      <c r="Q133" s="38">
        <f t="shared" si="25"/>
        <v>1316.00161386667</v>
      </c>
      <c r="R133" s="39" t="s">
        <v>188</v>
      </c>
      <c r="S133" s="40">
        <f t="shared" si="22"/>
        <v>0.12962962962963</v>
      </c>
      <c r="T133" s="40">
        <f t="shared" si="23"/>
        <v>-0.197889828646556</v>
      </c>
      <c r="U133" s="40">
        <f t="shared" si="26"/>
        <v>0.0252</v>
      </c>
      <c r="V133" s="44"/>
      <c r="W133" s="44"/>
    </row>
    <row r="134" customHeight="1" spans="1:23">
      <c r="A134" s="17">
        <v>104429</v>
      </c>
      <c r="B134" s="18" t="s">
        <v>165</v>
      </c>
      <c r="C134" s="17" t="s">
        <v>22</v>
      </c>
      <c r="D134" s="19" t="s">
        <v>23</v>
      </c>
      <c r="E134" s="19">
        <v>111959.78</v>
      </c>
      <c r="F134" s="19">
        <v>79567.29</v>
      </c>
      <c r="G134" s="19">
        <v>-32392.49</v>
      </c>
      <c r="H134" s="19" t="s">
        <v>43</v>
      </c>
      <c r="I134" s="20">
        <v>5.21</v>
      </c>
      <c r="J134" s="19" t="s">
        <v>166</v>
      </c>
      <c r="K134" s="21">
        <v>55</v>
      </c>
      <c r="L134" s="21">
        <v>2319.55</v>
      </c>
      <c r="M134" s="36">
        <f t="shared" si="24"/>
        <v>480.61076</v>
      </c>
      <c r="N134" s="21" t="s">
        <v>350</v>
      </c>
      <c r="O134" s="37">
        <v>54.3333333333333</v>
      </c>
      <c r="P134" s="38">
        <v>3100.265</v>
      </c>
      <c r="Q134" s="38">
        <f t="shared" si="25"/>
        <v>708.100526</v>
      </c>
      <c r="R134" s="39" t="s">
        <v>168</v>
      </c>
      <c r="S134" s="40">
        <f t="shared" si="22"/>
        <v>0.0122699386503074</v>
      </c>
      <c r="T134" s="40">
        <f t="shared" si="23"/>
        <v>-0.25182202166589</v>
      </c>
      <c r="U134" s="40">
        <f t="shared" si="26"/>
        <v>-0.0212</v>
      </c>
      <c r="V134" s="44"/>
      <c r="W134" s="44"/>
    </row>
    <row r="135" customHeight="1" spans="1:23">
      <c r="A135" s="17">
        <v>102934</v>
      </c>
      <c r="B135" s="18" t="s">
        <v>202</v>
      </c>
      <c r="C135" s="17" t="s">
        <v>29</v>
      </c>
      <c r="D135" s="19" t="s">
        <v>42</v>
      </c>
      <c r="E135" s="19"/>
      <c r="F135" s="19"/>
      <c r="G135" s="19"/>
      <c r="H135" s="19" t="s">
        <v>43</v>
      </c>
      <c r="I135" s="20">
        <v>5.21</v>
      </c>
      <c r="J135" s="46" t="s">
        <v>351</v>
      </c>
      <c r="K135" s="21">
        <v>90</v>
      </c>
      <c r="L135" s="21">
        <v>5215.45</v>
      </c>
      <c r="M135" s="36">
        <f t="shared" si="24"/>
        <v>1870.26037</v>
      </c>
      <c r="N135" s="21" t="s">
        <v>352</v>
      </c>
      <c r="O135" s="37">
        <v>109.133333333333</v>
      </c>
      <c r="P135" s="38">
        <v>7413.67133333333</v>
      </c>
      <c r="Q135" s="38">
        <f t="shared" si="25"/>
        <v>1928.2959138</v>
      </c>
      <c r="R135" s="39" t="s">
        <v>204</v>
      </c>
      <c r="S135" s="40">
        <f t="shared" si="22"/>
        <v>-0.175320708613315</v>
      </c>
      <c r="T135" s="40">
        <f t="shared" si="23"/>
        <v>-0.296509142973427</v>
      </c>
      <c r="U135" s="40">
        <f t="shared" si="26"/>
        <v>0.0985</v>
      </c>
      <c r="V135" s="44"/>
      <c r="W135" s="44"/>
    </row>
    <row r="136" customHeight="1" spans="1:23">
      <c r="A136" s="17">
        <v>515</v>
      </c>
      <c r="B136" s="18" t="s">
        <v>46</v>
      </c>
      <c r="C136" s="17" t="s">
        <v>29</v>
      </c>
      <c r="D136" s="19" t="s">
        <v>47</v>
      </c>
      <c r="E136" s="19">
        <v>169537.18</v>
      </c>
      <c r="F136" s="19">
        <v>141087.69</v>
      </c>
      <c r="G136" s="19">
        <v>-28449.49</v>
      </c>
      <c r="H136" s="49" t="s">
        <v>48</v>
      </c>
      <c r="I136" s="24">
        <v>5.5</v>
      </c>
      <c r="J136" s="19" t="s">
        <v>49</v>
      </c>
      <c r="K136" s="21">
        <v>127</v>
      </c>
      <c r="L136" s="21">
        <v>7820.82</v>
      </c>
      <c r="M136" s="36">
        <f t="shared" si="24"/>
        <v>2753.710722</v>
      </c>
      <c r="N136" s="21" t="s">
        <v>353</v>
      </c>
      <c r="O136" s="37">
        <v>90.5666666666667</v>
      </c>
      <c r="P136" s="38">
        <v>5809.32133333333</v>
      </c>
      <c r="Q136" s="38">
        <f t="shared" si="25"/>
        <v>1783.46164933333</v>
      </c>
      <c r="R136" s="39" t="s">
        <v>51</v>
      </c>
      <c r="S136" s="40">
        <f t="shared" si="22"/>
        <v>0.402281928597717</v>
      </c>
      <c r="T136" s="40">
        <f t="shared" si="23"/>
        <v>0.346253641561344</v>
      </c>
      <c r="U136" s="40">
        <f t="shared" si="26"/>
        <v>0.0451</v>
      </c>
      <c r="V136" s="44"/>
      <c r="W136" s="44"/>
    </row>
    <row r="137" customHeight="1" spans="1:23">
      <c r="A137" s="17">
        <v>721</v>
      </c>
      <c r="B137" s="18" t="s">
        <v>354</v>
      </c>
      <c r="C137" s="17" t="s">
        <v>29</v>
      </c>
      <c r="D137" s="19" t="s">
        <v>103</v>
      </c>
      <c r="E137" s="19">
        <v>147264.79</v>
      </c>
      <c r="F137" s="19">
        <v>132141.99</v>
      </c>
      <c r="G137" s="19">
        <v>-15122.8</v>
      </c>
      <c r="H137" s="19" t="s">
        <v>43</v>
      </c>
      <c r="I137" s="22">
        <v>5.14</v>
      </c>
      <c r="J137" s="19" t="s">
        <v>122</v>
      </c>
      <c r="K137" s="21">
        <v>76</v>
      </c>
      <c r="L137" s="21">
        <v>5098.61</v>
      </c>
      <c r="M137" s="36">
        <f t="shared" si="24"/>
        <v>1261.905975</v>
      </c>
      <c r="N137" s="21" t="s">
        <v>355</v>
      </c>
      <c r="O137" s="37">
        <v>78.9</v>
      </c>
      <c r="P137" s="38">
        <v>5377.60233333333</v>
      </c>
      <c r="Q137" s="38">
        <f t="shared" si="25"/>
        <v>1699.32233733333</v>
      </c>
      <c r="R137" s="39" t="s">
        <v>356</v>
      </c>
      <c r="S137" s="40">
        <f t="shared" si="22"/>
        <v>-0.0367553865652726</v>
      </c>
      <c r="T137" s="40">
        <f t="shared" si="23"/>
        <v>-0.0518804322149264</v>
      </c>
      <c r="U137" s="40">
        <f t="shared" si="26"/>
        <v>-0.0685</v>
      </c>
      <c r="V137" s="44"/>
      <c r="W137" s="44"/>
    </row>
    <row r="138" customHeight="1" spans="1:23">
      <c r="A138" s="25">
        <v>116773</v>
      </c>
      <c r="B138" s="26" t="s">
        <v>67</v>
      </c>
      <c r="C138" s="17" t="s">
        <v>22</v>
      </c>
      <c r="D138" s="19" t="s">
        <v>42</v>
      </c>
      <c r="E138" s="19"/>
      <c r="F138" s="19"/>
      <c r="G138" s="19"/>
      <c r="H138" s="19" t="s">
        <v>54</v>
      </c>
      <c r="I138" s="20">
        <v>5.21</v>
      </c>
      <c r="J138" s="19" t="s">
        <v>68</v>
      </c>
      <c r="K138" s="21">
        <v>58</v>
      </c>
      <c r="L138" s="21">
        <v>2604.98</v>
      </c>
      <c r="M138" s="36">
        <f t="shared" si="24"/>
        <v>667.916872</v>
      </c>
      <c r="N138" s="21" t="s">
        <v>357</v>
      </c>
      <c r="O138" s="37">
        <v>70.7666666666667</v>
      </c>
      <c r="P138" s="38">
        <v>2741.739</v>
      </c>
      <c r="Q138" s="38">
        <f t="shared" si="25"/>
        <v>785.2340496</v>
      </c>
      <c r="R138" s="39" t="s">
        <v>70</v>
      </c>
      <c r="S138" s="40">
        <f t="shared" si="22"/>
        <v>-0.180405087140839</v>
      </c>
      <c r="T138" s="40">
        <f t="shared" si="23"/>
        <v>-0.0498803861344935</v>
      </c>
      <c r="U138" s="40">
        <f t="shared" si="26"/>
        <v>-0.03</v>
      </c>
      <c r="V138" s="44"/>
      <c r="W138" s="44"/>
    </row>
    <row r="139" customHeight="1" spans="1:23">
      <c r="A139" s="17">
        <v>106865</v>
      </c>
      <c r="B139" s="18" t="s">
        <v>52</v>
      </c>
      <c r="C139" s="17" t="s">
        <v>22</v>
      </c>
      <c r="D139" s="19" t="s">
        <v>53</v>
      </c>
      <c r="E139" s="19">
        <v>123022.54</v>
      </c>
      <c r="F139" s="19">
        <v>112429.95</v>
      </c>
      <c r="G139" s="19">
        <v>-10592.59</v>
      </c>
      <c r="H139" s="19" t="s">
        <v>54</v>
      </c>
      <c r="I139" s="20">
        <v>5.24</v>
      </c>
      <c r="J139" s="19" t="s">
        <v>55</v>
      </c>
      <c r="K139" s="21">
        <v>63</v>
      </c>
      <c r="L139" s="21">
        <v>4499.01</v>
      </c>
      <c r="M139" s="36">
        <f t="shared" si="24"/>
        <v>1137.349728</v>
      </c>
      <c r="N139" s="21" t="s">
        <v>358</v>
      </c>
      <c r="O139" s="37">
        <v>67.3666666666667</v>
      </c>
      <c r="P139" s="38">
        <v>4476.75633333333</v>
      </c>
      <c r="Q139" s="38">
        <f t="shared" si="25"/>
        <v>1273.1895012</v>
      </c>
      <c r="R139" s="39" t="s">
        <v>57</v>
      </c>
      <c r="S139" s="40">
        <f t="shared" si="22"/>
        <v>-0.0648193963384468</v>
      </c>
      <c r="T139" s="40">
        <f t="shared" si="23"/>
        <v>0.00497093542951452</v>
      </c>
      <c r="U139" s="40">
        <f t="shared" si="26"/>
        <v>-0.0316</v>
      </c>
      <c r="V139" s="44"/>
      <c r="W139" s="44"/>
    </row>
    <row r="140" customHeight="1" spans="1:23">
      <c r="A140" s="17">
        <v>391</v>
      </c>
      <c r="B140" s="18" t="s">
        <v>209</v>
      </c>
      <c r="C140" s="17" t="s">
        <v>22</v>
      </c>
      <c r="D140" s="19" t="s">
        <v>36</v>
      </c>
      <c r="E140" s="19">
        <v>153639.18</v>
      </c>
      <c r="F140" s="19">
        <v>124973.45</v>
      </c>
      <c r="G140" s="19">
        <v>-28665.73</v>
      </c>
      <c r="H140" s="19" t="s">
        <v>210</v>
      </c>
      <c r="I140" s="24">
        <v>5.6</v>
      </c>
      <c r="J140" s="19" t="s">
        <v>211</v>
      </c>
      <c r="K140" s="21">
        <v>64</v>
      </c>
      <c r="L140" s="21">
        <v>6254.3</v>
      </c>
      <c r="M140" s="36">
        <f t="shared" si="24"/>
        <v>2207.14247</v>
      </c>
      <c r="N140" s="21" t="s">
        <v>359</v>
      </c>
      <c r="O140" s="37">
        <v>68.2666666666667</v>
      </c>
      <c r="P140" s="38">
        <v>4893.939</v>
      </c>
      <c r="Q140" s="38">
        <f t="shared" si="25"/>
        <v>1848.9301542</v>
      </c>
      <c r="R140" s="39" t="s">
        <v>213</v>
      </c>
      <c r="S140" s="40">
        <f t="shared" si="22"/>
        <v>-0.0625000000000004</v>
      </c>
      <c r="T140" s="40">
        <f t="shared" si="23"/>
        <v>0.277968523923163</v>
      </c>
      <c r="U140" s="40">
        <f t="shared" si="26"/>
        <v>-0.0249</v>
      </c>
      <c r="V140" s="44"/>
      <c r="W140" s="44"/>
    </row>
    <row r="141" customHeight="1" spans="1:23">
      <c r="A141" s="17">
        <v>308</v>
      </c>
      <c r="B141" s="18" t="s">
        <v>182</v>
      </c>
      <c r="C141" s="17" t="s">
        <v>22</v>
      </c>
      <c r="D141" s="19" t="s">
        <v>36</v>
      </c>
      <c r="E141" s="19">
        <v>169550.71</v>
      </c>
      <c r="F141" s="19">
        <v>115001.43</v>
      </c>
      <c r="G141" s="19">
        <v>-54549.28</v>
      </c>
      <c r="H141" s="19"/>
      <c r="I141" s="24">
        <v>5.14</v>
      </c>
      <c r="J141" s="19" t="s">
        <v>183</v>
      </c>
      <c r="K141" s="21">
        <v>74</v>
      </c>
      <c r="L141" s="21">
        <v>5398.99</v>
      </c>
      <c r="M141" s="36">
        <f t="shared" si="24"/>
        <v>1625.09599</v>
      </c>
      <c r="N141" s="21" t="s">
        <v>360</v>
      </c>
      <c r="O141" s="37">
        <v>71.5</v>
      </c>
      <c r="P141" s="38">
        <v>4705.64033333333</v>
      </c>
      <c r="Q141" s="38">
        <f t="shared" si="25"/>
        <v>1485.1000892</v>
      </c>
      <c r="R141" s="39" t="s">
        <v>185</v>
      </c>
      <c r="S141" s="40">
        <f t="shared" si="22"/>
        <v>0.034965034965035</v>
      </c>
      <c r="T141" s="40">
        <f t="shared" si="23"/>
        <v>0.147344381965445</v>
      </c>
      <c r="U141" s="40">
        <f t="shared" si="26"/>
        <v>-0.0146</v>
      </c>
      <c r="V141" s="44"/>
      <c r="W141" s="44"/>
    </row>
    <row r="142" customHeight="1" spans="1:23">
      <c r="A142" s="17">
        <v>737</v>
      </c>
      <c r="B142" s="18" t="s">
        <v>282</v>
      </c>
      <c r="C142" s="17" t="s">
        <v>29</v>
      </c>
      <c r="D142" s="19" t="s">
        <v>47</v>
      </c>
      <c r="E142" s="19">
        <v>220612.9</v>
      </c>
      <c r="F142" s="19">
        <v>157727.58</v>
      </c>
      <c r="G142" s="19">
        <v>-62885.32</v>
      </c>
      <c r="H142" s="19" t="s">
        <v>43</v>
      </c>
      <c r="I142" s="20">
        <v>5.21</v>
      </c>
      <c r="J142" s="19" t="s">
        <v>283</v>
      </c>
      <c r="K142" s="21">
        <v>72</v>
      </c>
      <c r="L142" s="21">
        <v>5140.41</v>
      </c>
      <c r="M142" s="36">
        <f t="shared" si="24"/>
        <v>1421.837406</v>
      </c>
      <c r="N142" s="21" t="s">
        <v>361</v>
      </c>
      <c r="O142" s="37">
        <v>108.833333333333</v>
      </c>
      <c r="P142" s="38">
        <v>6267.735</v>
      </c>
      <c r="Q142" s="38">
        <f t="shared" si="25"/>
        <v>1934.223021</v>
      </c>
      <c r="R142" s="39" t="s">
        <v>285</v>
      </c>
      <c r="S142" s="40">
        <f t="shared" si="22"/>
        <v>-0.338437978560488</v>
      </c>
      <c r="T142" s="40">
        <f t="shared" si="23"/>
        <v>-0.179861624653882</v>
      </c>
      <c r="U142" s="40">
        <f t="shared" si="26"/>
        <v>-0.032</v>
      </c>
      <c r="V142" s="44"/>
      <c r="W142" s="44"/>
    </row>
    <row r="143" customHeight="1" spans="1:23">
      <c r="A143" s="25">
        <v>118758</v>
      </c>
      <c r="B143" s="26" t="s">
        <v>150</v>
      </c>
      <c r="C143" s="17" t="s">
        <v>22</v>
      </c>
      <c r="D143" s="19" t="s">
        <v>47</v>
      </c>
      <c r="E143" s="19"/>
      <c r="F143" s="19"/>
      <c r="G143" s="19"/>
      <c r="H143" s="19" t="s">
        <v>151</v>
      </c>
      <c r="I143" s="24">
        <v>5.24</v>
      </c>
      <c r="J143" s="19" t="s">
        <v>152</v>
      </c>
      <c r="K143" s="21">
        <v>32</v>
      </c>
      <c r="L143" s="21">
        <v>2926.41</v>
      </c>
      <c r="M143" s="36">
        <f t="shared" si="24"/>
        <v>664.29507</v>
      </c>
      <c r="N143" s="21" t="s">
        <v>362</v>
      </c>
      <c r="O143" s="37">
        <v>37.9333333333333</v>
      </c>
      <c r="P143" s="38">
        <v>1405.893</v>
      </c>
      <c r="Q143" s="38">
        <f t="shared" si="25"/>
        <v>379.1693421</v>
      </c>
      <c r="R143" s="39" t="s">
        <v>154</v>
      </c>
      <c r="S143" s="40">
        <f t="shared" si="22"/>
        <v>-0.156414762741651</v>
      </c>
      <c r="T143" s="40">
        <f t="shared" si="23"/>
        <v>1.08153109802809</v>
      </c>
      <c r="U143" s="40">
        <f t="shared" si="26"/>
        <v>-0.0427</v>
      </c>
      <c r="V143" s="44"/>
      <c r="W143" s="44"/>
    </row>
    <row r="144" customHeight="1" spans="1:23">
      <c r="A144" s="17">
        <v>113023</v>
      </c>
      <c r="B144" s="18" t="s">
        <v>363</v>
      </c>
      <c r="C144" s="17" t="s">
        <v>22</v>
      </c>
      <c r="D144" s="19" t="s">
        <v>23</v>
      </c>
      <c r="E144" s="19"/>
      <c r="F144" s="19"/>
      <c r="G144" s="19"/>
      <c r="H144" s="24" t="s">
        <v>227</v>
      </c>
      <c r="I144" s="24">
        <v>5.8</v>
      </c>
      <c r="J144" s="19" t="s">
        <v>84</v>
      </c>
      <c r="K144" s="21">
        <v>38</v>
      </c>
      <c r="L144" s="21">
        <v>1987.19</v>
      </c>
      <c r="M144" s="36">
        <f t="shared" si="24"/>
        <v>674.253567</v>
      </c>
      <c r="N144" s="21" t="s">
        <v>184</v>
      </c>
      <c r="O144" s="37">
        <v>30.9666666666667</v>
      </c>
      <c r="P144" s="38">
        <v>1722.06233333333</v>
      </c>
      <c r="Q144" s="38">
        <f t="shared" si="25"/>
        <v>415.878053499999</v>
      </c>
      <c r="R144" s="39" t="s">
        <v>364</v>
      </c>
      <c r="S144" s="40">
        <f t="shared" si="22"/>
        <v>0.22712594187298</v>
      </c>
      <c r="T144" s="40">
        <f t="shared" si="23"/>
        <v>0.153959390165322</v>
      </c>
      <c r="U144" s="40">
        <f t="shared" si="26"/>
        <v>0.0978</v>
      </c>
      <c r="V144" s="44"/>
      <c r="W144" s="44"/>
    </row>
    <row r="145" customHeight="1" spans="1:23">
      <c r="A145" s="17">
        <v>709</v>
      </c>
      <c r="B145" s="18" t="s">
        <v>112</v>
      </c>
      <c r="C145" s="17" t="s">
        <v>29</v>
      </c>
      <c r="D145" s="19" t="s">
        <v>23</v>
      </c>
      <c r="E145" s="19">
        <v>277548</v>
      </c>
      <c r="F145" s="19">
        <v>180853.43</v>
      </c>
      <c r="G145" s="19">
        <v>-96694.57</v>
      </c>
      <c r="H145" s="19" t="s">
        <v>43</v>
      </c>
      <c r="I145" s="20">
        <v>5.14</v>
      </c>
      <c r="J145" s="19" t="s">
        <v>113</v>
      </c>
      <c r="K145" s="21">
        <v>93</v>
      </c>
      <c r="L145" s="21">
        <v>6176.53</v>
      </c>
      <c r="M145" s="36">
        <f t="shared" si="24"/>
        <v>1417.513635</v>
      </c>
      <c r="N145" s="21" t="s">
        <v>365</v>
      </c>
      <c r="O145" s="37">
        <v>102.2</v>
      </c>
      <c r="P145" s="38">
        <v>7242.645</v>
      </c>
      <c r="Q145" s="38">
        <f t="shared" si="25"/>
        <v>2222.7677505</v>
      </c>
      <c r="R145" s="39" t="s">
        <v>115</v>
      </c>
      <c r="S145" s="40">
        <f t="shared" si="22"/>
        <v>-0.0900195694716243</v>
      </c>
      <c r="T145" s="40">
        <f t="shared" si="23"/>
        <v>-0.147199676361329</v>
      </c>
      <c r="U145" s="40">
        <f t="shared" si="26"/>
        <v>-0.0774</v>
      </c>
      <c r="V145" s="44"/>
      <c r="W145" s="44"/>
    </row>
    <row r="146" customHeight="1" spans="1:23">
      <c r="A146" s="17">
        <v>102564</v>
      </c>
      <c r="B146" s="18" t="s">
        <v>121</v>
      </c>
      <c r="C146" s="17" t="s">
        <v>22</v>
      </c>
      <c r="D146" s="19" t="s">
        <v>103</v>
      </c>
      <c r="E146" s="19">
        <v>99283.9</v>
      </c>
      <c r="F146" s="19">
        <v>96957.59</v>
      </c>
      <c r="G146" s="19">
        <v>-2326.31</v>
      </c>
      <c r="H146" s="19" t="s">
        <v>54</v>
      </c>
      <c r="I146" s="24">
        <v>5.24</v>
      </c>
      <c r="J146" s="19" t="s">
        <v>122</v>
      </c>
      <c r="K146" s="21">
        <v>51</v>
      </c>
      <c r="L146" s="21">
        <v>3302.32</v>
      </c>
      <c r="M146" s="36">
        <f t="shared" si="24"/>
        <v>1170.67244</v>
      </c>
      <c r="N146" s="21" t="s">
        <v>366</v>
      </c>
      <c r="O146" s="37">
        <v>53.6333333333333</v>
      </c>
      <c r="P146" s="38">
        <v>3909.183</v>
      </c>
      <c r="Q146" s="38">
        <f t="shared" si="25"/>
        <v>1171.5821451</v>
      </c>
      <c r="R146" s="39" t="s">
        <v>124</v>
      </c>
      <c r="S146" s="40">
        <f t="shared" si="22"/>
        <v>-0.0490988191423238</v>
      </c>
      <c r="T146" s="40">
        <f t="shared" si="23"/>
        <v>-0.155240366081608</v>
      </c>
      <c r="U146" s="40">
        <f t="shared" si="26"/>
        <v>0.0548000000000001</v>
      </c>
      <c r="V146" s="44"/>
      <c r="W146" s="44"/>
    </row>
    <row r="147" customHeight="1" spans="1:23">
      <c r="A147" s="17">
        <v>365</v>
      </c>
      <c r="B147" s="18" t="s">
        <v>71</v>
      </c>
      <c r="C147" s="17" t="s">
        <v>72</v>
      </c>
      <c r="D147" s="19" t="s">
        <v>42</v>
      </c>
      <c r="E147" s="19">
        <v>262248.7</v>
      </c>
      <c r="F147" s="19">
        <v>248106.9</v>
      </c>
      <c r="G147" s="19">
        <v>-14141.8</v>
      </c>
      <c r="H147" s="19" t="s">
        <v>73</v>
      </c>
      <c r="I147" s="23">
        <v>5.3</v>
      </c>
      <c r="J147" s="19" t="s">
        <v>25</v>
      </c>
      <c r="K147" s="21">
        <v>115</v>
      </c>
      <c r="L147" s="21">
        <v>12380.9</v>
      </c>
      <c r="M147" s="36">
        <f t="shared" ref="M147:M207" si="27">L147*N147</f>
        <v>3464.17582</v>
      </c>
      <c r="N147" s="21" t="s">
        <v>367</v>
      </c>
      <c r="O147" s="37">
        <v>103.766666666667</v>
      </c>
      <c r="P147" s="38">
        <v>10056.069</v>
      </c>
      <c r="Q147" s="38">
        <f t="shared" ref="Q147:Q207" si="28">P147*R147</f>
        <v>2673.9087471</v>
      </c>
      <c r="R147" s="39" t="s">
        <v>75</v>
      </c>
      <c r="S147" s="40">
        <f t="shared" ref="S147:S159" si="29">(K147-O147)/O147</f>
        <v>0.108255701895274</v>
      </c>
      <c r="T147" s="41">
        <f t="shared" ref="T147:T159" si="30">(L147-P147)/P147</f>
        <v>0.231186858403617</v>
      </c>
      <c r="U147" s="40">
        <f t="shared" si="26"/>
        <v>0.0139</v>
      </c>
      <c r="V147" s="45">
        <f>(M147-Q147)*0.1</f>
        <v>79.02670729</v>
      </c>
      <c r="W147" s="105"/>
    </row>
    <row r="148" customHeight="1" spans="1:23">
      <c r="A148" s="17">
        <v>106568</v>
      </c>
      <c r="B148" s="18" t="s">
        <v>83</v>
      </c>
      <c r="C148" s="17" t="s">
        <v>22</v>
      </c>
      <c r="D148" s="19" t="s">
        <v>47</v>
      </c>
      <c r="E148" s="19">
        <v>63814.26</v>
      </c>
      <c r="F148" s="19">
        <v>60155.18</v>
      </c>
      <c r="G148" s="19">
        <v>-3659.08</v>
      </c>
      <c r="H148" s="19" t="s">
        <v>37</v>
      </c>
      <c r="I148" s="20">
        <v>5.8</v>
      </c>
      <c r="J148" s="19" t="s">
        <v>84</v>
      </c>
      <c r="K148" s="21">
        <v>31</v>
      </c>
      <c r="L148" s="21">
        <v>1975.76</v>
      </c>
      <c r="M148" s="36">
        <f t="shared" si="27"/>
        <v>561.510992</v>
      </c>
      <c r="N148" s="21" t="s">
        <v>368</v>
      </c>
      <c r="O148" s="37">
        <v>33.9333333333333</v>
      </c>
      <c r="P148" s="38">
        <v>2370.69133333333</v>
      </c>
      <c r="Q148" s="38">
        <f t="shared" si="28"/>
        <v>787.069522666666</v>
      </c>
      <c r="R148" s="39" t="s">
        <v>86</v>
      </c>
      <c r="S148" s="40">
        <f t="shared" si="29"/>
        <v>-0.0864440078585453</v>
      </c>
      <c r="T148" s="40">
        <f t="shared" si="30"/>
        <v>-0.166589099044806</v>
      </c>
      <c r="U148" s="40">
        <f t="shared" si="26"/>
        <v>-0.0478</v>
      </c>
      <c r="V148" s="44"/>
      <c r="W148" s="44"/>
    </row>
    <row r="149" customHeight="1" spans="1:23">
      <c r="A149" s="17">
        <v>737</v>
      </c>
      <c r="B149" s="18" t="s">
        <v>282</v>
      </c>
      <c r="C149" s="17" t="s">
        <v>29</v>
      </c>
      <c r="D149" s="19" t="s">
        <v>47</v>
      </c>
      <c r="E149" s="19">
        <v>220612.9</v>
      </c>
      <c r="F149" s="19">
        <v>157727.58</v>
      </c>
      <c r="G149" s="19">
        <v>-62885.32</v>
      </c>
      <c r="H149" s="19" t="s">
        <v>43</v>
      </c>
      <c r="I149" s="20">
        <v>5.14</v>
      </c>
      <c r="J149" s="19" t="s">
        <v>283</v>
      </c>
      <c r="K149" s="21">
        <v>92</v>
      </c>
      <c r="L149" s="21">
        <v>5759.73</v>
      </c>
      <c r="M149" s="36">
        <f t="shared" si="27"/>
        <v>1460.091555</v>
      </c>
      <c r="N149" s="21" t="s">
        <v>369</v>
      </c>
      <c r="O149" s="37">
        <v>108.833333333333</v>
      </c>
      <c r="P149" s="38">
        <v>6267.735</v>
      </c>
      <c r="Q149" s="38">
        <f t="shared" si="28"/>
        <v>1934.223021</v>
      </c>
      <c r="R149" s="39" t="s">
        <v>285</v>
      </c>
      <c r="S149" s="40">
        <f t="shared" si="29"/>
        <v>-0.154670750382846</v>
      </c>
      <c r="T149" s="40">
        <f t="shared" si="30"/>
        <v>-0.0810508102209171</v>
      </c>
      <c r="U149" s="40">
        <f t="shared" si="26"/>
        <v>-0.0551</v>
      </c>
      <c r="V149" s="44"/>
      <c r="W149" s="44"/>
    </row>
    <row r="150" customHeight="1" spans="1:23">
      <c r="A150" s="17">
        <v>754</v>
      </c>
      <c r="B150" s="18" t="s">
        <v>28</v>
      </c>
      <c r="C150" s="17" t="s">
        <v>29</v>
      </c>
      <c r="D150" s="19" t="s">
        <v>30</v>
      </c>
      <c r="E150" s="19">
        <v>187228.35</v>
      </c>
      <c r="F150" s="19">
        <v>119134.4</v>
      </c>
      <c r="G150" s="19">
        <v>-68093.95</v>
      </c>
      <c r="H150" s="19" t="s">
        <v>31</v>
      </c>
      <c r="I150" s="20">
        <v>5.24</v>
      </c>
      <c r="J150" s="19" t="s">
        <v>32</v>
      </c>
      <c r="K150" s="21">
        <v>48</v>
      </c>
      <c r="L150" s="21">
        <v>2623.1</v>
      </c>
      <c r="M150" s="36">
        <f t="shared" si="27"/>
        <v>907.85491</v>
      </c>
      <c r="N150" s="21" t="s">
        <v>370</v>
      </c>
      <c r="O150" s="37">
        <v>65.6333333333333</v>
      </c>
      <c r="P150" s="38">
        <v>4660.38433333333</v>
      </c>
      <c r="Q150" s="38">
        <f t="shared" si="28"/>
        <v>1394.38699253333</v>
      </c>
      <c r="R150" s="39" t="s">
        <v>34</v>
      </c>
      <c r="S150" s="40">
        <f t="shared" si="29"/>
        <v>-0.268664296597257</v>
      </c>
      <c r="T150" s="40">
        <f t="shared" si="30"/>
        <v>-0.437149425372857</v>
      </c>
      <c r="U150" s="40">
        <f t="shared" si="26"/>
        <v>0.0469</v>
      </c>
      <c r="V150" s="44"/>
      <c r="W150" s="44"/>
    </row>
    <row r="151" customHeight="1" spans="1:23">
      <c r="A151" s="17">
        <v>585</v>
      </c>
      <c r="B151" s="18" t="s">
        <v>226</v>
      </c>
      <c r="C151" s="17" t="s">
        <v>72</v>
      </c>
      <c r="D151" s="19" t="s">
        <v>23</v>
      </c>
      <c r="E151" s="19">
        <v>251893.52</v>
      </c>
      <c r="F151" s="19">
        <v>225688.07</v>
      </c>
      <c r="G151" s="19">
        <v>-26205.45</v>
      </c>
      <c r="H151" s="19" t="s">
        <v>227</v>
      </c>
      <c r="I151" s="24">
        <v>5.29</v>
      </c>
      <c r="J151" s="19" t="s">
        <v>49</v>
      </c>
      <c r="K151" s="21">
        <v>145</v>
      </c>
      <c r="L151" s="21">
        <v>11405.61</v>
      </c>
      <c r="M151" s="36">
        <f t="shared" si="27"/>
        <v>3754.726812</v>
      </c>
      <c r="N151" s="21" t="s">
        <v>273</v>
      </c>
      <c r="O151" s="37">
        <v>129.466666666667</v>
      </c>
      <c r="P151" s="38">
        <v>9059.471</v>
      </c>
      <c r="Q151" s="38">
        <f t="shared" si="28"/>
        <v>2912.6199265</v>
      </c>
      <c r="R151" s="39" t="s">
        <v>228</v>
      </c>
      <c r="S151" s="40">
        <f t="shared" si="29"/>
        <v>0.119979402677649</v>
      </c>
      <c r="T151" s="41">
        <f t="shared" si="30"/>
        <v>0.258970860439865</v>
      </c>
      <c r="U151" s="40">
        <f t="shared" si="26"/>
        <v>0.00769999999999998</v>
      </c>
      <c r="V151" s="45">
        <f>(M151-Q151)*0.1</f>
        <v>84.21068855</v>
      </c>
      <c r="W151" s="105"/>
    </row>
    <row r="152" customHeight="1" spans="1:23">
      <c r="A152" s="17">
        <v>578</v>
      </c>
      <c r="B152" s="18" t="s">
        <v>371</v>
      </c>
      <c r="C152" s="17" t="s">
        <v>29</v>
      </c>
      <c r="D152" s="19" t="s">
        <v>23</v>
      </c>
      <c r="E152" s="19">
        <v>224238.58</v>
      </c>
      <c r="F152" s="19">
        <v>187927.08</v>
      </c>
      <c r="G152" s="19">
        <v>-36311.5</v>
      </c>
      <c r="H152" s="19" t="s">
        <v>372</v>
      </c>
      <c r="I152" s="24">
        <v>5.9</v>
      </c>
      <c r="J152" s="19" t="s">
        <v>49</v>
      </c>
      <c r="K152" s="21">
        <v>109</v>
      </c>
      <c r="L152" s="21">
        <v>8284.15</v>
      </c>
      <c r="M152" s="36">
        <f t="shared" si="27"/>
        <v>2500.15647</v>
      </c>
      <c r="N152" s="21" t="s">
        <v>373</v>
      </c>
      <c r="O152" s="37">
        <v>111.8</v>
      </c>
      <c r="P152" s="38">
        <v>7469.68333333333</v>
      </c>
      <c r="Q152" s="38">
        <f t="shared" si="28"/>
        <v>2569.57106666667</v>
      </c>
      <c r="R152" s="39" t="s">
        <v>374</v>
      </c>
      <c r="S152" s="40">
        <f t="shared" si="29"/>
        <v>-0.0250447227191413</v>
      </c>
      <c r="T152" s="40">
        <f t="shared" si="30"/>
        <v>0.109036304528751</v>
      </c>
      <c r="U152" s="40">
        <f t="shared" si="26"/>
        <v>-0.0422</v>
      </c>
      <c r="V152" s="44"/>
      <c r="W152" s="44"/>
    </row>
    <row r="153" customHeight="1" spans="1:23">
      <c r="A153" s="25">
        <v>118074</v>
      </c>
      <c r="B153" s="26" t="s">
        <v>335</v>
      </c>
      <c r="C153" s="17" t="s">
        <v>22</v>
      </c>
      <c r="D153" s="19" t="s">
        <v>47</v>
      </c>
      <c r="E153" s="19"/>
      <c r="F153" s="19"/>
      <c r="G153" s="19"/>
      <c r="H153" s="19" t="s">
        <v>43</v>
      </c>
      <c r="I153" s="20">
        <v>5.14</v>
      </c>
      <c r="J153" s="19" t="s">
        <v>336</v>
      </c>
      <c r="K153" s="21">
        <v>67</v>
      </c>
      <c r="L153" s="21">
        <v>2620.09</v>
      </c>
      <c r="M153" s="36">
        <f t="shared" si="27"/>
        <v>584.018061</v>
      </c>
      <c r="N153" s="21" t="s">
        <v>375</v>
      </c>
      <c r="O153" s="37">
        <v>48.1333333333333</v>
      </c>
      <c r="P153" s="38">
        <v>2037.914</v>
      </c>
      <c r="Q153" s="38">
        <f t="shared" si="28"/>
        <v>607.5021634</v>
      </c>
      <c r="R153" s="39" t="s">
        <v>338</v>
      </c>
      <c r="S153" s="40">
        <f t="shared" si="29"/>
        <v>0.391966759002771</v>
      </c>
      <c r="T153" s="40">
        <f t="shared" si="30"/>
        <v>0.285672506298107</v>
      </c>
      <c r="U153" s="40">
        <f t="shared" si="26"/>
        <v>-0.0752</v>
      </c>
      <c r="V153" s="44"/>
      <c r="W153" s="44"/>
    </row>
    <row r="154" customHeight="1" spans="1:23">
      <c r="A154" s="17">
        <v>339</v>
      </c>
      <c r="B154" s="18" t="s">
        <v>60</v>
      </c>
      <c r="C154" s="17" t="s">
        <v>22</v>
      </c>
      <c r="D154" s="19" t="s">
        <v>42</v>
      </c>
      <c r="E154" s="19">
        <v>103524.25</v>
      </c>
      <c r="F154" s="19">
        <v>89539.43</v>
      </c>
      <c r="G154" s="19">
        <v>-13984.82</v>
      </c>
      <c r="H154" s="19" t="s">
        <v>61</v>
      </c>
      <c r="I154" s="20">
        <v>5.25</v>
      </c>
      <c r="J154" s="19" t="s">
        <v>62</v>
      </c>
      <c r="K154" s="21">
        <v>41</v>
      </c>
      <c r="L154" s="21">
        <v>3214.02</v>
      </c>
      <c r="M154" s="36">
        <f t="shared" si="27"/>
        <v>793.541538</v>
      </c>
      <c r="N154" s="21" t="s">
        <v>376</v>
      </c>
      <c r="O154" s="37">
        <v>55.0666666666667</v>
      </c>
      <c r="P154" s="38">
        <v>3546.332</v>
      </c>
      <c r="Q154" s="38">
        <f t="shared" si="28"/>
        <v>1031.982612</v>
      </c>
      <c r="R154" s="39" t="s">
        <v>64</v>
      </c>
      <c r="S154" s="40">
        <f t="shared" si="29"/>
        <v>-0.25544794188862</v>
      </c>
      <c r="T154" s="40">
        <f t="shared" si="30"/>
        <v>-0.093705834648307</v>
      </c>
      <c r="U154" s="40">
        <f t="shared" si="26"/>
        <v>-0.0441</v>
      </c>
      <c r="V154" s="44"/>
      <c r="W154" s="44"/>
    </row>
    <row r="155" customHeight="1" spans="1:23">
      <c r="A155" s="25">
        <v>117491</v>
      </c>
      <c r="B155" s="26" t="s">
        <v>134</v>
      </c>
      <c r="C155" s="17" t="s">
        <v>29</v>
      </c>
      <c r="D155" s="19" t="s">
        <v>42</v>
      </c>
      <c r="E155" s="19"/>
      <c r="F155" s="19"/>
      <c r="G155" s="19"/>
      <c r="H155" s="19" t="s">
        <v>73</v>
      </c>
      <c r="I155" s="23">
        <v>5.3</v>
      </c>
      <c r="J155" s="19" t="s">
        <v>135</v>
      </c>
      <c r="K155" s="21">
        <v>66</v>
      </c>
      <c r="L155" s="21">
        <v>8792.3</v>
      </c>
      <c r="M155" s="36">
        <f t="shared" si="27"/>
        <v>1477.98563</v>
      </c>
      <c r="N155" s="21" t="s">
        <v>377</v>
      </c>
      <c r="O155" s="37">
        <v>65.4</v>
      </c>
      <c r="P155" s="38">
        <v>7343.13466666667</v>
      </c>
      <c r="Q155" s="38">
        <f t="shared" si="28"/>
        <v>1325.43580733333</v>
      </c>
      <c r="R155" s="39" t="s">
        <v>137</v>
      </c>
      <c r="S155" s="40">
        <f t="shared" si="29"/>
        <v>0.00917431192660542</v>
      </c>
      <c r="T155" s="40">
        <f t="shared" si="30"/>
        <v>0.197349687717379</v>
      </c>
      <c r="U155" s="40">
        <f t="shared" si="26"/>
        <v>-0.0124</v>
      </c>
      <c r="V155" s="44"/>
      <c r="W155" s="44"/>
    </row>
    <row r="156" customHeight="1" spans="1:23">
      <c r="A156" s="17">
        <v>399</v>
      </c>
      <c r="B156" s="18" t="s">
        <v>219</v>
      </c>
      <c r="C156" s="17" t="s">
        <v>29</v>
      </c>
      <c r="D156" s="19" t="s">
        <v>36</v>
      </c>
      <c r="E156" s="19">
        <v>206899.37</v>
      </c>
      <c r="F156" s="19">
        <v>163856.54</v>
      </c>
      <c r="G156" s="19">
        <v>-43042.83</v>
      </c>
      <c r="H156" s="19" t="s">
        <v>73</v>
      </c>
      <c r="I156" s="23">
        <v>5.3</v>
      </c>
      <c r="J156" s="19" t="s">
        <v>220</v>
      </c>
      <c r="K156" s="21">
        <v>85</v>
      </c>
      <c r="L156" s="21">
        <v>4318.36</v>
      </c>
      <c r="M156" s="36">
        <f t="shared" si="27"/>
        <v>1406.489852</v>
      </c>
      <c r="N156" s="21" t="s">
        <v>378</v>
      </c>
      <c r="O156" s="37">
        <v>74.4333333333333</v>
      </c>
      <c r="P156" s="38">
        <v>6717.25033333333</v>
      </c>
      <c r="Q156" s="38">
        <f t="shared" si="28"/>
        <v>1831.12244086667</v>
      </c>
      <c r="R156" s="39" t="s">
        <v>222</v>
      </c>
      <c r="S156" s="40">
        <f t="shared" si="29"/>
        <v>0.141961486789074</v>
      </c>
      <c r="T156" s="40">
        <f t="shared" si="30"/>
        <v>-0.357123854894793</v>
      </c>
      <c r="U156" s="40">
        <f t="shared" si="26"/>
        <v>0.0531</v>
      </c>
      <c r="V156" s="44"/>
      <c r="W156" s="44"/>
    </row>
    <row r="157" customHeight="1" spans="1:23">
      <c r="A157" s="17">
        <v>104429</v>
      </c>
      <c r="B157" s="18" t="s">
        <v>165</v>
      </c>
      <c r="C157" s="17" t="s">
        <v>22</v>
      </c>
      <c r="D157" s="19" t="s">
        <v>23</v>
      </c>
      <c r="E157" s="19">
        <v>111959.78</v>
      </c>
      <c r="F157" s="19">
        <v>79567.29</v>
      </c>
      <c r="G157" s="19">
        <v>-32392.49</v>
      </c>
      <c r="H157" s="19" t="s">
        <v>43</v>
      </c>
      <c r="I157" s="20">
        <v>5.8</v>
      </c>
      <c r="J157" s="19" t="s">
        <v>166</v>
      </c>
      <c r="K157" s="21">
        <v>40</v>
      </c>
      <c r="L157" s="21">
        <v>1826.1</v>
      </c>
      <c r="M157" s="36">
        <f t="shared" si="27"/>
        <v>477.34254</v>
      </c>
      <c r="N157" s="21" t="s">
        <v>379</v>
      </c>
      <c r="O157" s="37">
        <v>54.3333333333333</v>
      </c>
      <c r="P157" s="38">
        <v>3100.265</v>
      </c>
      <c r="Q157" s="38">
        <f t="shared" si="28"/>
        <v>708.100526</v>
      </c>
      <c r="R157" s="39" t="s">
        <v>168</v>
      </c>
      <c r="S157" s="40">
        <f t="shared" si="29"/>
        <v>-0.263803680981595</v>
      </c>
      <c r="T157" s="40">
        <f t="shared" si="30"/>
        <v>-0.41098583508184</v>
      </c>
      <c r="U157" s="40">
        <f t="shared" si="26"/>
        <v>0.033</v>
      </c>
      <c r="V157" s="44"/>
      <c r="W157" s="44"/>
    </row>
    <row r="158" customHeight="1" spans="1:23">
      <c r="A158" s="17">
        <v>347</v>
      </c>
      <c r="B158" s="18" t="s">
        <v>41</v>
      </c>
      <c r="C158" s="17" t="s">
        <v>22</v>
      </c>
      <c r="D158" s="19" t="s">
        <v>42</v>
      </c>
      <c r="E158" s="19">
        <v>112514.49</v>
      </c>
      <c r="F158" s="19">
        <v>96788.73</v>
      </c>
      <c r="G158" s="19">
        <v>-15725.76</v>
      </c>
      <c r="H158" s="19" t="s">
        <v>43</v>
      </c>
      <c r="I158" s="20">
        <v>5.14</v>
      </c>
      <c r="J158" s="19" t="s">
        <v>44</v>
      </c>
      <c r="K158" s="21">
        <v>74</v>
      </c>
      <c r="L158" s="21">
        <v>3654.33</v>
      </c>
      <c r="M158" s="36">
        <f t="shared" si="27"/>
        <v>1129.918836</v>
      </c>
      <c r="N158" s="21" t="s">
        <v>380</v>
      </c>
      <c r="O158" s="37">
        <v>64.7333333333333</v>
      </c>
      <c r="P158" s="38">
        <v>3796.64633333333</v>
      </c>
      <c r="Q158" s="38">
        <f t="shared" si="28"/>
        <v>1060.4033209</v>
      </c>
      <c r="R158" s="39" t="s">
        <v>59</v>
      </c>
      <c r="S158" s="40">
        <f t="shared" si="29"/>
        <v>0.143151390319259</v>
      </c>
      <c r="T158" s="40">
        <f t="shared" si="30"/>
        <v>-0.0374847486013745</v>
      </c>
      <c r="U158" s="40">
        <f t="shared" si="26"/>
        <v>0.0299</v>
      </c>
      <c r="V158" s="44"/>
      <c r="W158" s="44"/>
    </row>
    <row r="159" customHeight="1" spans="1:23">
      <c r="A159" s="17">
        <v>102479</v>
      </c>
      <c r="B159" s="18" t="s">
        <v>270</v>
      </c>
      <c r="C159" s="17" t="s">
        <v>22</v>
      </c>
      <c r="D159" s="19" t="s">
        <v>36</v>
      </c>
      <c r="E159" s="19">
        <v>123454.64</v>
      </c>
      <c r="F159" s="19">
        <v>111202.72</v>
      </c>
      <c r="G159" s="19">
        <v>-12251.92</v>
      </c>
      <c r="H159" s="19" t="s">
        <v>271</v>
      </c>
      <c r="I159" s="24">
        <v>5.29</v>
      </c>
      <c r="J159" s="19" t="s">
        <v>108</v>
      </c>
      <c r="K159" s="21">
        <v>101</v>
      </c>
      <c r="L159" s="21">
        <v>3897.1</v>
      </c>
      <c r="M159" s="36">
        <f t="shared" si="27"/>
        <v>1437.25048</v>
      </c>
      <c r="N159" s="21" t="s">
        <v>381</v>
      </c>
      <c r="O159" s="37">
        <v>101.266666666667</v>
      </c>
      <c r="P159" s="38">
        <v>4549.799</v>
      </c>
      <c r="Q159" s="38">
        <f t="shared" si="28"/>
        <v>1497.7938308</v>
      </c>
      <c r="R159" s="39" t="s">
        <v>273</v>
      </c>
      <c r="S159" s="40">
        <f t="shared" si="29"/>
        <v>-0.00263331138907511</v>
      </c>
      <c r="T159" s="40">
        <f t="shared" si="30"/>
        <v>-0.143456666986827</v>
      </c>
      <c r="U159" s="40">
        <f t="shared" si="26"/>
        <v>0.0396</v>
      </c>
      <c r="V159" s="44"/>
      <c r="W159" s="44"/>
    </row>
    <row r="160" customHeight="1" spans="1:23">
      <c r="A160" s="17">
        <v>103199</v>
      </c>
      <c r="B160" s="18" t="s">
        <v>77</v>
      </c>
      <c r="C160" s="17" t="s">
        <v>22</v>
      </c>
      <c r="D160" s="19" t="s">
        <v>23</v>
      </c>
      <c r="E160" s="19">
        <v>115252.58</v>
      </c>
      <c r="F160" s="19">
        <v>108054.45</v>
      </c>
      <c r="G160" s="19">
        <v>-7198.13</v>
      </c>
      <c r="H160" s="19" t="s">
        <v>48</v>
      </c>
      <c r="I160" s="24">
        <v>5.5</v>
      </c>
      <c r="J160" s="19" t="s">
        <v>49</v>
      </c>
      <c r="K160" s="21">
        <v>65</v>
      </c>
      <c r="L160" s="21">
        <v>3718.66</v>
      </c>
      <c r="M160" s="36">
        <f t="shared" si="27"/>
        <v>1355.079704</v>
      </c>
      <c r="N160" s="21" t="s">
        <v>382</v>
      </c>
      <c r="O160" s="37">
        <v>80.8666666666667</v>
      </c>
      <c r="P160" s="38">
        <v>4377.93666666667</v>
      </c>
      <c r="Q160" s="38">
        <f t="shared" si="28"/>
        <v>1536.65577</v>
      </c>
      <c r="R160" s="39" t="s">
        <v>79</v>
      </c>
      <c r="S160" s="40">
        <f t="shared" ref="S160:S167" si="31">(K160-O160)/O160</f>
        <v>-0.196207749381699</v>
      </c>
      <c r="T160" s="40">
        <f t="shared" ref="T160:T167" si="32">(L160-P160)/P160</f>
        <v>-0.150590727290863</v>
      </c>
      <c r="U160" s="40">
        <f t="shared" si="26"/>
        <v>0.0134</v>
      </c>
      <c r="V160" s="44"/>
      <c r="W160" s="44"/>
    </row>
    <row r="161" customHeight="1" spans="1:23">
      <c r="A161" s="17">
        <v>726</v>
      </c>
      <c r="B161" s="18" t="s">
        <v>126</v>
      </c>
      <c r="C161" s="17" t="s">
        <v>29</v>
      </c>
      <c r="D161" s="19" t="s">
        <v>42</v>
      </c>
      <c r="E161" s="19">
        <v>179015.26</v>
      </c>
      <c r="F161" s="19">
        <v>171079.59</v>
      </c>
      <c r="G161" s="19">
        <v>-7935.67000000001</v>
      </c>
      <c r="H161" s="19" t="s">
        <v>43</v>
      </c>
      <c r="I161" s="20">
        <v>5.14</v>
      </c>
      <c r="J161" s="19" t="s">
        <v>127</v>
      </c>
      <c r="K161" s="21">
        <v>132</v>
      </c>
      <c r="L161" s="21">
        <v>8133.25</v>
      </c>
      <c r="M161" s="36">
        <f t="shared" si="27"/>
        <v>1889.353975</v>
      </c>
      <c r="N161" s="21" t="s">
        <v>383</v>
      </c>
      <c r="O161" s="37">
        <v>108.133333333333</v>
      </c>
      <c r="P161" s="38">
        <v>7187.08266666667</v>
      </c>
      <c r="Q161" s="38">
        <f t="shared" si="28"/>
        <v>1980.75998293333</v>
      </c>
      <c r="R161" s="39" t="s">
        <v>129</v>
      </c>
      <c r="S161" s="40">
        <f t="shared" si="31"/>
        <v>0.220715166461163</v>
      </c>
      <c r="T161" s="40">
        <f t="shared" si="32"/>
        <v>0.131648316461087</v>
      </c>
      <c r="U161" s="40">
        <f t="shared" si="26"/>
        <v>-0.0433</v>
      </c>
      <c r="V161" s="44"/>
      <c r="W161" s="44"/>
    </row>
    <row r="162" customHeight="1" spans="1:23">
      <c r="A162" s="25">
        <v>118074</v>
      </c>
      <c r="B162" s="26" t="s">
        <v>335</v>
      </c>
      <c r="C162" s="17" t="s">
        <v>22</v>
      </c>
      <c r="D162" s="19" t="s">
        <v>47</v>
      </c>
      <c r="E162" s="19"/>
      <c r="F162" s="19"/>
      <c r="G162" s="19"/>
      <c r="H162" s="19" t="s">
        <v>43</v>
      </c>
      <c r="I162" s="20">
        <v>5.21</v>
      </c>
      <c r="J162" s="19" t="s">
        <v>336</v>
      </c>
      <c r="K162" s="21">
        <v>66</v>
      </c>
      <c r="L162" s="21">
        <v>1904.67</v>
      </c>
      <c r="M162" s="36">
        <f t="shared" si="27"/>
        <v>257.892318</v>
      </c>
      <c r="N162" s="21" t="s">
        <v>384</v>
      </c>
      <c r="O162" s="37">
        <v>48.1333333333333</v>
      </c>
      <c r="P162" s="38">
        <v>2037.914</v>
      </c>
      <c r="Q162" s="38">
        <f t="shared" si="28"/>
        <v>607.5021634</v>
      </c>
      <c r="R162" s="39" t="s">
        <v>338</v>
      </c>
      <c r="S162" s="40">
        <f t="shared" si="31"/>
        <v>0.371191135734073</v>
      </c>
      <c r="T162" s="40">
        <f t="shared" si="32"/>
        <v>-0.0653825431298867</v>
      </c>
      <c r="U162" s="40">
        <f t="shared" si="26"/>
        <v>-0.1627</v>
      </c>
      <c r="V162" s="44"/>
      <c r="W162" s="44"/>
    </row>
    <row r="163" customHeight="1" spans="1:23">
      <c r="A163" s="17">
        <v>377</v>
      </c>
      <c r="B163" s="18" t="s">
        <v>143</v>
      </c>
      <c r="C163" s="17" t="s">
        <v>29</v>
      </c>
      <c r="D163" s="19" t="s">
        <v>47</v>
      </c>
      <c r="E163" s="19">
        <v>195235.57</v>
      </c>
      <c r="F163" s="19">
        <v>169234.44</v>
      </c>
      <c r="G163" s="19">
        <v>-26001.13</v>
      </c>
      <c r="H163" s="19" t="s">
        <v>61</v>
      </c>
      <c r="I163" s="20">
        <v>5.25</v>
      </c>
      <c r="J163" s="19" t="s">
        <v>144</v>
      </c>
      <c r="K163" s="21">
        <v>107</v>
      </c>
      <c r="L163" s="21">
        <v>6370.94</v>
      </c>
      <c r="M163" s="36">
        <f t="shared" si="27"/>
        <v>1778.766448</v>
      </c>
      <c r="N163" s="21" t="s">
        <v>385</v>
      </c>
      <c r="O163" s="37">
        <v>121</v>
      </c>
      <c r="P163" s="38">
        <v>6661.552</v>
      </c>
      <c r="Q163" s="38">
        <f t="shared" si="28"/>
        <v>2270.9230768</v>
      </c>
      <c r="R163" s="39" t="s">
        <v>145</v>
      </c>
      <c r="S163" s="40">
        <f t="shared" si="31"/>
        <v>-0.115702479338843</v>
      </c>
      <c r="T163" s="40">
        <f t="shared" si="32"/>
        <v>-0.043625269306612</v>
      </c>
      <c r="U163" s="40">
        <f t="shared" si="26"/>
        <v>-0.0617</v>
      </c>
      <c r="V163" s="44"/>
      <c r="W163" s="44"/>
    </row>
    <row r="164" customHeight="1" spans="1:23">
      <c r="A164" s="17">
        <v>102564</v>
      </c>
      <c r="B164" s="18" t="s">
        <v>121</v>
      </c>
      <c r="C164" s="17" t="s">
        <v>22</v>
      </c>
      <c r="D164" s="19" t="s">
        <v>103</v>
      </c>
      <c r="E164" s="19">
        <v>99283.9</v>
      </c>
      <c r="F164" s="19">
        <v>96957.59</v>
      </c>
      <c r="G164" s="19">
        <v>-2326.31</v>
      </c>
      <c r="H164" s="19" t="s">
        <v>54</v>
      </c>
      <c r="I164" s="24">
        <v>5.8</v>
      </c>
      <c r="J164" s="19" t="s">
        <v>122</v>
      </c>
      <c r="K164" s="21">
        <v>47</v>
      </c>
      <c r="L164" s="21">
        <v>3476.44</v>
      </c>
      <c r="M164" s="36">
        <f t="shared" si="27"/>
        <v>1003.995872</v>
      </c>
      <c r="N164" s="21" t="s">
        <v>386</v>
      </c>
      <c r="O164" s="37">
        <v>53.6333333333333</v>
      </c>
      <c r="P164" s="38">
        <v>3909.183</v>
      </c>
      <c r="Q164" s="38">
        <f t="shared" si="28"/>
        <v>1171.5821451</v>
      </c>
      <c r="R164" s="39" t="s">
        <v>124</v>
      </c>
      <c r="S164" s="40">
        <f t="shared" si="31"/>
        <v>-0.123679303915475</v>
      </c>
      <c r="T164" s="40">
        <f t="shared" si="32"/>
        <v>-0.110699089809814</v>
      </c>
      <c r="U164" s="40">
        <f t="shared" si="26"/>
        <v>-0.0109</v>
      </c>
      <c r="V164" s="44"/>
      <c r="W164" s="44"/>
    </row>
    <row r="165" customHeight="1" spans="1:23">
      <c r="A165" s="17">
        <v>102934</v>
      </c>
      <c r="B165" s="18" t="s">
        <v>202</v>
      </c>
      <c r="C165" s="17" t="s">
        <v>29</v>
      </c>
      <c r="D165" s="19" t="s">
        <v>42</v>
      </c>
      <c r="E165" s="19"/>
      <c r="F165" s="19"/>
      <c r="G165" s="19"/>
      <c r="H165" s="19" t="s">
        <v>43</v>
      </c>
      <c r="I165" s="20">
        <v>5.14</v>
      </c>
      <c r="J165" s="46" t="s">
        <v>387</v>
      </c>
      <c r="K165" s="21">
        <v>103</v>
      </c>
      <c r="L165" s="21">
        <v>7208.88</v>
      </c>
      <c r="M165" s="36">
        <f t="shared" si="27"/>
        <v>2171.314656</v>
      </c>
      <c r="N165" s="21" t="s">
        <v>388</v>
      </c>
      <c r="O165" s="37">
        <v>109.133333333333</v>
      </c>
      <c r="P165" s="38">
        <v>7413.67133333333</v>
      </c>
      <c r="Q165" s="38">
        <f t="shared" si="28"/>
        <v>1928.2959138</v>
      </c>
      <c r="R165" s="39" t="s">
        <v>204</v>
      </c>
      <c r="S165" s="40">
        <f t="shared" si="31"/>
        <v>-0.0562003665241266</v>
      </c>
      <c r="T165" s="40">
        <f t="shared" si="32"/>
        <v>-0.027623470764417</v>
      </c>
      <c r="U165" s="40">
        <f t="shared" si="26"/>
        <v>0.0411</v>
      </c>
      <c r="V165" s="44"/>
      <c r="W165" s="44"/>
    </row>
    <row r="166" customHeight="1" spans="1:23">
      <c r="A166" s="17">
        <v>355</v>
      </c>
      <c r="B166" s="18" t="s">
        <v>231</v>
      </c>
      <c r="C166" s="17" t="s">
        <v>22</v>
      </c>
      <c r="D166" s="19" t="s">
        <v>47</v>
      </c>
      <c r="E166" s="19">
        <v>147569.74</v>
      </c>
      <c r="F166" s="19">
        <v>127925.29</v>
      </c>
      <c r="G166" s="19">
        <v>-19644.45</v>
      </c>
      <c r="H166" s="19" t="s">
        <v>232</v>
      </c>
      <c r="I166" s="24">
        <v>5.21</v>
      </c>
      <c r="J166" s="19" t="s">
        <v>233</v>
      </c>
      <c r="K166" s="21">
        <v>56</v>
      </c>
      <c r="L166" s="21">
        <v>4022.3</v>
      </c>
      <c r="M166" s="36">
        <f t="shared" si="27"/>
        <v>1186.5785</v>
      </c>
      <c r="N166" s="21" t="s">
        <v>389</v>
      </c>
      <c r="O166" s="37">
        <v>64.3333333333333</v>
      </c>
      <c r="P166" s="38">
        <v>5411.977</v>
      </c>
      <c r="Q166" s="38">
        <f t="shared" si="28"/>
        <v>1612.769146</v>
      </c>
      <c r="R166" s="39" t="s">
        <v>235</v>
      </c>
      <c r="S166" s="40">
        <f t="shared" si="31"/>
        <v>-0.129533678756476</v>
      </c>
      <c r="T166" s="40">
        <f t="shared" si="32"/>
        <v>-0.256778068347297</v>
      </c>
      <c r="U166" s="40">
        <f t="shared" si="26"/>
        <v>-0.003</v>
      </c>
      <c r="V166" s="44"/>
      <c r="W166" s="44"/>
    </row>
    <row r="167" customHeight="1" spans="1:23">
      <c r="A167" s="25">
        <v>116482</v>
      </c>
      <c r="B167" s="26" t="s">
        <v>160</v>
      </c>
      <c r="C167" s="17" t="s">
        <v>22</v>
      </c>
      <c r="D167" s="19" t="s">
        <v>36</v>
      </c>
      <c r="E167" s="19"/>
      <c r="F167" s="19"/>
      <c r="G167" s="19"/>
      <c r="H167" s="19" t="s">
        <v>161</v>
      </c>
      <c r="I167" s="24">
        <v>5.28</v>
      </c>
      <c r="J167" s="19" t="s">
        <v>162</v>
      </c>
      <c r="K167" s="21">
        <v>46</v>
      </c>
      <c r="L167" s="21">
        <v>2986.29</v>
      </c>
      <c r="M167" s="36">
        <f t="shared" si="27"/>
        <v>954.418284</v>
      </c>
      <c r="N167" s="21" t="s">
        <v>390</v>
      </c>
      <c r="O167" s="37">
        <v>77</v>
      </c>
      <c r="P167" s="38">
        <v>4504.15266666667</v>
      </c>
      <c r="Q167" s="38">
        <f t="shared" si="28"/>
        <v>1266.1173146</v>
      </c>
      <c r="R167" s="39" t="s">
        <v>164</v>
      </c>
      <c r="S167" s="40">
        <f t="shared" si="31"/>
        <v>-0.402597402597403</v>
      </c>
      <c r="T167" s="40">
        <f t="shared" si="32"/>
        <v>-0.336991833758152</v>
      </c>
      <c r="U167" s="40">
        <f t="shared" si="26"/>
        <v>0.0385</v>
      </c>
      <c r="V167" s="44"/>
      <c r="W167" s="44"/>
    </row>
    <row r="168" customHeight="1" spans="1:23">
      <c r="A168" s="17">
        <v>102479</v>
      </c>
      <c r="B168" s="18" t="s">
        <v>270</v>
      </c>
      <c r="C168" s="17" t="s">
        <v>22</v>
      </c>
      <c r="D168" s="19" t="s">
        <v>36</v>
      </c>
      <c r="E168" s="19">
        <v>123454.64</v>
      </c>
      <c r="F168" s="19">
        <v>111202.72</v>
      </c>
      <c r="G168" s="19">
        <v>-12251.92</v>
      </c>
      <c r="H168" s="19" t="s">
        <v>271</v>
      </c>
      <c r="I168" s="24">
        <v>5.8</v>
      </c>
      <c r="J168" s="19" t="s">
        <v>108</v>
      </c>
      <c r="K168" s="21">
        <v>95</v>
      </c>
      <c r="L168" s="21">
        <v>3635.18</v>
      </c>
      <c r="M168" s="36">
        <f t="shared" si="27"/>
        <v>1411.903912</v>
      </c>
      <c r="N168" s="21" t="s">
        <v>391</v>
      </c>
      <c r="O168" s="37">
        <v>101.266666666667</v>
      </c>
      <c r="P168" s="38">
        <v>4549.799</v>
      </c>
      <c r="Q168" s="38">
        <f t="shared" si="28"/>
        <v>1497.7938308</v>
      </c>
      <c r="R168" s="39" t="s">
        <v>273</v>
      </c>
      <c r="S168" s="40">
        <f t="shared" ref="S168:S178" si="33">(K168-O168)/O168</f>
        <v>-0.0618828176431895</v>
      </c>
      <c r="T168" s="40">
        <f t="shared" ref="T168:T178" si="34">(L168-P168)/P168</f>
        <v>-0.201024045238042</v>
      </c>
      <c r="U168" s="40">
        <f t="shared" si="26"/>
        <v>0.0592</v>
      </c>
      <c r="V168" s="44"/>
      <c r="W168" s="44"/>
    </row>
    <row r="169" customHeight="1" spans="1:23">
      <c r="A169" s="17">
        <v>385</v>
      </c>
      <c r="B169" s="18" t="s">
        <v>392</v>
      </c>
      <c r="C169" s="17" t="s">
        <v>72</v>
      </c>
      <c r="D169" s="19" t="s">
        <v>393</v>
      </c>
      <c r="E169" s="19">
        <v>277589.4</v>
      </c>
      <c r="F169" s="19">
        <v>266090.58</v>
      </c>
      <c r="G169" s="19">
        <v>-11498.82</v>
      </c>
      <c r="H169" s="19" t="s">
        <v>43</v>
      </c>
      <c r="I169" s="20">
        <v>5.14</v>
      </c>
      <c r="J169" s="19" t="s">
        <v>347</v>
      </c>
      <c r="K169" s="21">
        <v>111</v>
      </c>
      <c r="L169" s="21">
        <v>13216.34</v>
      </c>
      <c r="M169" s="36">
        <f t="shared" si="27"/>
        <v>2334.005644</v>
      </c>
      <c r="N169" s="21" t="s">
        <v>394</v>
      </c>
      <c r="O169" s="37">
        <v>94.3</v>
      </c>
      <c r="P169" s="38">
        <v>10642.2376666667</v>
      </c>
      <c r="Q169" s="38">
        <f t="shared" si="28"/>
        <v>2508.37541803334</v>
      </c>
      <c r="R169" s="39" t="s">
        <v>395</v>
      </c>
      <c r="S169" s="40">
        <f t="shared" si="33"/>
        <v>0.177094379639449</v>
      </c>
      <c r="T169" s="41">
        <f t="shared" si="34"/>
        <v>0.241876042798389</v>
      </c>
      <c r="U169" s="40">
        <f t="shared" si="26"/>
        <v>-0.0591</v>
      </c>
      <c r="V169" s="45">
        <v>0</v>
      </c>
      <c r="W169" s="105"/>
    </row>
    <row r="170" customHeight="1" spans="1:23">
      <c r="A170" s="17">
        <v>385</v>
      </c>
      <c r="B170" s="18" t="s">
        <v>392</v>
      </c>
      <c r="C170" s="17" t="s">
        <v>72</v>
      </c>
      <c r="D170" s="19" t="s">
        <v>393</v>
      </c>
      <c r="E170" s="19">
        <v>277589.4</v>
      </c>
      <c r="F170" s="19">
        <v>266090.58</v>
      </c>
      <c r="G170" s="19">
        <v>-11498.82</v>
      </c>
      <c r="H170" s="19" t="s">
        <v>43</v>
      </c>
      <c r="I170" s="20">
        <v>5.21</v>
      </c>
      <c r="J170" s="19" t="s">
        <v>347</v>
      </c>
      <c r="K170" s="21">
        <v>116</v>
      </c>
      <c r="L170" s="21">
        <v>10340.78</v>
      </c>
      <c r="M170" s="36">
        <f t="shared" si="27"/>
        <v>2871.634606</v>
      </c>
      <c r="N170" s="21" t="s">
        <v>396</v>
      </c>
      <c r="O170" s="37">
        <v>94.3</v>
      </c>
      <c r="P170" s="38">
        <v>10642.2376666667</v>
      </c>
      <c r="Q170" s="38">
        <f t="shared" si="28"/>
        <v>2508.37541803334</v>
      </c>
      <c r="R170" s="39" t="s">
        <v>395</v>
      </c>
      <c r="S170" s="40">
        <f t="shared" si="33"/>
        <v>0.230116648992577</v>
      </c>
      <c r="T170" s="40">
        <f t="shared" si="34"/>
        <v>-0.0283265302005909</v>
      </c>
      <c r="U170" s="40">
        <f t="shared" si="26"/>
        <v>0.042</v>
      </c>
      <c r="V170" s="45"/>
      <c r="W170" s="105"/>
    </row>
    <row r="171" customHeight="1" spans="1:23">
      <c r="A171" s="17">
        <v>105751</v>
      </c>
      <c r="B171" s="18" t="s">
        <v>146</v>
      </c>
      <c r="C171" s="17" t="s">
        <v>29</v>
      </c>
      <c r="D171" s="19" t="s">
        <v>47</v>
      </c>
      <c r="E171" s="19">
        <v>180718.18</v>
      </c>
      <c r="F171" s="19">
        <v>168364.61</v>
      </c>
      <c r="G171" s="19">
        <v>-12353.57</v>
      </c>
      <c r="H171" s="19" t="s">
        <v>61</v>
      </c>
      <c r="I171" s="20">
        <v>5.25</v>
      </c>
      <c r="J171" s="19" t="s">
        <v>147</v>
      </c>
      <c r="K171" s="21">
        <v>80</v>
      </c>
      <c r="L171" s="21">
        <v>5782.48</v>
      </c>
      <c r="M171" s="36">
        <f t="shared" si="27"/>
        <v>1802.399016</v>
      </c>
      <c r="N171" s="21" t="s">
        <v>397</v>
      </c>
      <c r="O171" s="37">
        <v>110.366666666667</v>
      </c>
      <c r="P171" s="38">
        <v>6713.41133333333</v>
      </c>
      <c r="Q171" s="38">
        <f t="shared" si="28"/>
        <v>2276.51778313333</v>
      </c>
      <c r="R171" s="39" t="s">
        <v>149</v>
      </c>
      <c r="S171" s="40">
        <f t="shared" si="33"/>
        <v>-0.275143461189975</v>
      </c>
      <c r="T171" s="40">
        <f t="shared" si="34"/>
        <v>-0.138667405751095</v>
      </c>
      <c r="U171" s="40">
        <f t="shared" si="26"/>
        <v>-0.0273999999999999</v>
      </c>
      <c r="V171" s="44"/>
      <c r="W171" s="44"/>
    </row>
    <row r="172" customHeight="1" spans="1:23">
      <c r="A172" s="25">
        <v>117310</v>
      </c>
      <c r="B172" s="26" t="s">
        <v>175</v>
      </c>
      <c r="C172" s="17" t="s">
        <v>22</v>
      </c>
      <c r="D172" s="19" t="s">
        <v>36</v>
      </c>
      <c r="E172" s="19"/>
      <c r="F172" s="19"/>
      <c r="G172" s="19"/>
      <c r="H172" s="19" t="s">
        <v>61</v>
      </c>
      <c r="I172" s="20">
        <v>5.25</v>
      </c>
      <c r="J172" s="19" t="s">
        <v>176</v>
      </c>
      <c r="K172" s="21">
        <v>28</v>
      </c>
      <c r="L172" s="21">
        <v>1335.8</v>
      </c>
      <c r="M172" s="36">
        <f t="shared" si="27"/>
        <v>480.2201</v>
      </c>
      <c r="N172" s="21" t="s">
        <v>398</v>
      </c>
      <c r="O172" s="37">
        <v>28.9333333333333</v>
      </c>
      <c r="P172" s="38">
        <v>2115.93066666667</v>
      </c>
      <c r="Q172" s="38">
        <f t="shared" si="28"/>
        <v>586.747573866667</v>
      </c>
      <c r="R172" s="39" t="s">
        <v>178</v>
      </c>
      <c r="S172" s="40">
        <f t="shared" si="33"/>
        <v>-0.032258064516128</v>
      </c>
      <c r="T172" s="40">
        <f t="shared" si="34"/>
        <v>-0.368693870246537</v>
      </c>
      <c r="U172" s="40">
        <f t="shared" si="26"/>
        <v>0.0822000000000001</v>
      </c>
      <c r="V172" s="44"/>
      <c r="W172" s="44"/>
    </row>
    <row r="173" customHeight="1" spans="1:23">
      <c r="A173" s="17">
        <v>745</v>
      </c>
      <c r="B173" s="18" t="s">
        <v>139</v>
      </c>
      <c r="C173" s="17" t="s">
        <v>22</v>
      </c>
      <c r="D173" s="19" t="s">
        <v>42</v>
      </c>
      <c r="E173" s="19">
        <v>143325.34</v>
      </c>
      <c r="F173" s="19">
        <v>120702.76</v>
      </c>
      <c r="G173" s="19">
        <v>-22622.58</v>
      </c>
      <c r="H173" s="19" t="s">
        <v>24</v>
      </c>
      <c r="I173" s="22">
        <v>5.26</v>
      </c>
      <c r="J173" s="19" t="s">
        <v>68</v>
      </c>
      <c r="K173" s="21">
        <v>86</v>
      </c>
      <c r="L173" s="21">
        <v>4761.5</v>
      </c>
      <c r="M173" s="36">
        <f t="shared" si="27"/>
        <v>932.3017</v>
      </c>
      <c r="N173" s="21" t="s">
        <v>399</v>
      </c>
      <c r="O173" s="37">
        <v>82.8</v>
      </c>
      <c r="P173" s="38">
        <v>4838.90233333333</v>
      </c>
      <c r="Q173" s="38">
        <f t="shared" si="28"/>
        <v>1412.95948133333</v>
      </c>
      <c r="R173" s="39" t="s">
        <v>141</v>
      </c>
      <c r="S173" s="40">
        <f t="shared" si="33"/>
        <v>0.0386473429951691</v>
      </c>
      <c r="T173" s="40">
        <f t="shared" si="34"/>
        <v>-0.0159958453387528</v>
      </c>
      <c r="U173" s="40">
        <f t="shared" si="26"/>
        <v>-0.0962</v>
      </c>
      <c r="V173" s="44"/>
      <c r="W173" s="44"/>
    </row>
    <row r="174" customHeight="1" spans="1:23">
      <c r="A174" s="25">
        <v>117184</v>
      </c>
      <c r="B174" s="26" t="s">
        <v>107</v>
      </c>
      <c r="C174" s="17" t="s">
        <v>29</v>
      </c>
      <c r="D174" s="19" t="s">
        <v>36</v>
      </c>
      <c r="E174" s="19"/>
      <c r="F174" s="19"/>
      <c r="G174" s="19"/>
      <c r="H174" s="19" t="s">
        <v>400</v>
      </c>
      <c r="I174" s="24">
        <v>5.29</v>
      </c>
      <c r="J174" s="19" t="s">
        <v>108</v>
      </c>
      <c r="K174" s="21">
        <v>125</v>
      </c>
      <c r="L174" s="21">
        <v>6207.33</v>
      </c>
      <c r="M174" s="36">
        <f t="shared" si="27"/>
        <v>1945.377222</v>
      </c>
      <c r="N174" s="21" t="s">
        <v>401</v>
      </c>
      <c r="O174" s="37">
        <v>111.766666666667</v>
      </c>
      <c r="P174" s="38">
        <v>5936.23566666667</v>
      </c>
      <c r="Q174" s="38">
        <f t="shared" si="28"/>
        <v>2093.11669606667</v>
      </c>
      <c r="R174" s="39" t="s">
        <v>110</v>
      </c>
      <c r="S174" s="40">
        <f t="shared" si="33"/>
        <v>0.118401431553829</v>
      </c>
      <c r="T174" s="40">
        <f t="shared" si="34"/>
        <v>0.04566771748224</v>
      </c>
      <c r="U174" s="40">
        <f t="shared" si="26"/>
        <v>-0.0392</v>
      </c>
      <c r="V174" s="44"/>
      <c r="W174" s="44"/>
    </row>
    <row r="175" customHeight="1" spans="1:23">
      <c r="A175" s="17">
        <v>545</v>
      </c>
      <c r="B175" s="18" t="s">
        <v>255</v>
      </c>
      <c r="C175" s="17" t="s">
        <v>22</v>
      </c>
      <c r="D175" s="19" t="s">
        <v>47</v>
      </c>
      <c r="E175" s="19">
        <v>71552.82</v>
      </c>
      <c r="F175" s="19">
        <v>65144.24</v>
      </c>
      <c r="G175" s="19">
        <v>-6408.58000000001</v>
      </c>
      <c r="H175" s="19" t="s">
        <v>247</v>
      </c>
      <c r="I175" s="20">
        <v>5.6</v>
      </c>
      <c r="J175" s="19" t="s">
        <v>402</v>
      </c>
      <c r="K175" s="21">
        <v>61</v>
      </c>
      <c r="L175" s="21">
        <v>2502.58</v>
      </c>
      <c r="M175" s="36">
        <f t="shared" si="27"/>
        <v>854.380812</v>
      </c>
      <c r="N175" s="21" t="s">
        <v>403</v>
      </c>
      <c r="O175" s="37">
        <v>40.8333333333333</v>
      </c>
      <c r="P175" s="38">
        <v>2522.052</v>
      </c>
      <c r="Q175" s="38">
        <f t="shared" si="28"/>
        <v>727.8642072</v>
      </c>
      <c r="R175" s="39" t="s">
        <v>257</v>
      </c>
      <c r="S175" s="40">
        <f t="shared" si="33"/>
        <v>0.493877551020409</v>
      </c>
      <c r="T175" s="40">
        <f t="shared" si="34"/>
        <v>-0.00772069727349008</v>
      </c>
      <c r="U175" s="40">
        <f t="shared" si="26"/>
        <v>0.0528</v>
      </c>
      <c r="V175" s="44"/>
      <c r="W175" s="44"/>
    </row>
    <row r="176" customHeight="1" spans="1:23">
      <c r="A176" s="17">
        <v>371</v>
      </c>
      <c r="B176" s="18" t="s">
        <v>404</v>
      </c>
      <c r="C176" s="17" t="s">
        <v>22</v>
      </c>
      <c r="D176" s="19" t="s">
        <v>393</v>
      </c>
      <c r="E176" s="19">
        <v>76270.88</v>
      </c>
      <c r="F176" s="19">
        <v>66369.92</v>
      </c>
      <c r="G176" s="19">
        <v>-9900.96000000001</v>
      </c>
      <c r="H176" s="19" t="s">
        <v>43</v>
      </c>
      <c r="I176" s="22">
        <v>5.14</v>
      </c>
      <c r="J176" s="23" t="s">
        <v>405</v>
      </c>
      <c r="K176" s="21">
        <v>45</v>
      </c>
      <c r="L176" s="21">
        <v>2007.47</v>
      </c>
      <c r="M176" s="36">
        <f t="shared" si="27"/>
        <v>645.000111</v>
      </c>
      <c r="N176" s="21" t="s">
        <v>406</v>
      </c>
      <c r="O176" s="37">
        <v>49.0666666666667</v>
      </c>
      <c r="P176" s="38">
        <v>2600.136</v>
      </c>
      <c r="Q176" s="38">
        <f t="shared" si="28"/>
        <v>835.943724</v>
      </c>
      <c r="R176" s="39" t="s">
        <v>228</v>
      </c>
      <c r="S176" s="40">
        <f t="shared" si="33"/>
        <v>-0.0828804347826093</v>
      </c>
      <c r="T176" s="40">
        <f t="shared" si="34"/>
        <v>-0.227936538704129</v>
      </c>
      <c r="U176" s="40">
        <f t="shared" si="26"/>
        <v>-0.000199999999999978</v>
      </c>
      <c r="V176" s="44"/>
      <c r="W176" s="44"/>
    </row>
    <row r="177" customHeight="1" spans="1:23">
      <c r="A177" s="17">
        <v>752</v>
      </c>
      <c r="B177" s="18" t="s">
        <v>21</v>
      </c>
      <c r="C177" s="17" t="s">
        <v>22</v>
      </c>
      <c r="D177" s="19" t="s">
        <v>23</v>
      </c>
      <c r="E177" s="19">
        <v>99852.64</v>
      </c>
      <c r="F177" s="19">
        <v>89482.22</v>
      </c>
      <c r="G177" s="19">
        <v>-10370.42</v>
      </c>
      <c r="H177" s="19" t="s">
        <v>24</v>
      </c>
      <c r="I177" s="22">
        <v>5.26</v>
      </c>
      <c r="J177" s="19" t="s">
        <v>25</v>
      </c>
      <c r="K177" s="21">
        <v>65</v>
      </c>
      <c r="L177" s="21">
        <v>4069.45</v>
      </c>
      <c r="M177" s="36">
        <f t="shared" si="27"/>
        <v>1222.869725</v>
      </c>
      <c r="N177" s="21" t="s">
        <v>407</v>
      </c>
      <c r="O177" s="37">
        <v>62.2333333333333</v>
      </c>
      <c r="P177" s="38">
        <v>3460.60866666667</v>
      </c>
      <c r="Q177" s="38">
        <f t="shared" si="28"/>
        <v>1056.8698868</v>
      </c>
      <c r="R177" s="39" t="s">
        <v>27</v>
      </c>
      <c r="S177" s="40">
        <f t="shared" si="33"/>
        <v>0.044456347080879</v>
      </c>
      <c r="T177" s="40">
        <f t="shared" si="34"/>
        <v>0.175934753674352</v>
      </c>
      <c r="U177" s="40">
        <f t="shared" si="26"/>
        <v>-0.00490000000000002</v>
      </c>
      <c r="V177" s="44"/>
      <c r="W177" s="44"/>
    </row>
    <row r="178" customHeight="1" spans="1:23">
      <c r="A178" s="25">
        <v>115971</v>
      </c>
      <c r="B178" s="26" t="s">
        <v>323</v>
      </c>
      <c r="C178" s="17" t="s">
        <v>22</v>
      </c>
      <c r="D178" s="19" t="s">
        <v>36</v>
      </c>
      <c r="E178" s="19"/>
      <c r="F178" s="19"/>
      <c r="G178" s="19"/>
      <c r="H178" s="19" t="s">
        <v>73</v>
      </c>
      <c r="I178" s="20">
        <v>5.26</v>
      </c>
      <c r="J178" s="19" t="s">
        <v>324</v>
      </c>
      <c r="K178" s="21">
        <v>77</v>
      </c>
      <c r="L178" s="21">
        <v>3307.84</v>
      </c>
      <c r="M178" s="36">
        <f t="shared" si="27"/>
        <v>956.296544</v>
      </c>
      <c r="N178" s="21" t="s">
        <v>408</v>
      </c>
      <c r="O178" s="37">
        <v>53.8666666666667</v>
      </c>
      <c r="P178" s="38">
        <v>3458.86366666667</v>
      </c>
      <c r="Q178" s="38">
        <f t="shared" si="28"/>
        <v>1024.51541806667</v>
      </c>
      <c r="R178" s="39" t="s">
        <v>325</v>
      </c>
      <c r="S178" s="40">
        <f t="shared" si="33"/>
        <v>0.429455445544554</v>
      </c>
      <c r="T178" s="40">
        <f t="shared" si="34"/>
        <v>-0.0436627983120862</v>
      </c>
      <c r="U178" s="40">
        <f t="shared" si="26"/>
        <v>-0.0071</v>
      </c>
      <c r="V178" s="44"/>
      <c r="W178" s="44"/>
    </row>
    <row r="179" customHeight="1" spans="1:23">
      <c r="A179" s="17">
        <v>747</v>
      </c>
      <c r="B179" s="18" t="s">
        <v>409</v>
      </c>
      <c r="C179" s="17" t="s">
        <v>29</v>
      </c>
      <c r="D179" s="19" t="s">
        <v>36</v>
      </c>
      <c r="E179" s="19"/>
      <c r="F179" s="19"/>
      <c r="G179" s="19"/>
      <c r="H179" s="24" t="s">
        <v>410</v>
      </c>
      <c r="I179" s="24">
        <v>5.8</v>
      </c>
      <c r="J179" s="19" t="s">
        <v>266</v>
      </c>
      <c r="K179" s="21">
        <v>50</v>
      </c>
      <c r="L179" s="21">
        <v>7196.88</v>
      </c>
      <c r="M179" s="36">
        <f t="shared" si="27"/>
        <v>1073.054808</v>
      </c>
      <c r="N179" s="21" t="s">
        <v>411</v>
      </c>
      <c r="O179" s="37">
        <v>63.9</v>
      </c>
      <c r="P179" s="38">
        <v>8984.565</v>
      </c>
      <c r="Q179" s="38">
        <f t="shared" si="28"/>
        <v>1863.398781</v>
      </c>
      <c r="R179" s="39" t="s">
        <v>412</v>
      </c>
      <c r="S179" s="40">
        <f t="shared" ref="S179:S198" si="35">(K179-O179)/O179</f>
        <v>-0.217527386541471</v>
      </c>
      <c r="T179" s="40">
        <f t="shared" ref="T179:T198" si="36">(L179-P179)/P179</f>
        <v>-0.198972905199083</v>
      </c>
      <c r="U179" s="40">
        <f t="shared" si="26"/>
        <v>-0.0583</v>
      </c>
      <c r="V179" s="44"/>
      <c r="W179" s="44"/>
    </row>
    <row r="180" customHeight="1" spans="1:23">
      <c r="A180" s="17">
        <v>572</v>
      </c>
      <c r="B180" s="18" t="s">
        <v>413</v>
      </c>
      <c r="C180" s="17" t="s">
        <v>29</v>
      </c>
      <c r="D180" s="19" t="s">
        <v>36</v>
      </c>
      <c r="E180" s="19"/>
      <c r="F180" s="19"/>
      <c r="G180" s="19"/>
      <c r="H180" s="24" t="s">
        <v>414</v>
      </c>
      <c r="I180" s="24">
        <v>5.11</v>
      </c>
      <c r="J180" s="19" t="s">
        <v>266</v>
      </c>
      <c r="K180" s="21">
        <v>63</v>
      </c>
      <c r="L180" s="21">
        <v>2799.1</v>
      </c>
      <c r="M180" s="36">
        <f t="shared" si="27"/>
        <v>954.21319</v>
      </c>
      <c r="N180" s="21" t="s">
        <v>145</v>
      </c>
      <c r="O180" s="37">
        <v>73.6666666666667</v>
      </c>
      <c r="P180" s="38">
        <v>6240.908</v>
      </c>
      <c r="Q180" s="38">
        <f t="shared" si="28"/>
        <v>1954.6523856</v>
      </c>
      <c r="R180" s="39" t="s">
        <v>415</v>
      </c>
      <c r="S180" s="40">
        <f t="shared" si="35"/>
        <v>-0.144796380090498</v>
      </c>
      <c r="T180" s="40">
        <f t="shared" si="36"/>
        <v>-0.551491545781479</v>
      </c>
      <c r="U180" s="40">
        <f t="shared" si="26"/>
        <v>0.0277000000000001</v>
      </c>
      <c r="V180" s="44"/>
      <c r="W180" s="44"/>
    </row>
    <row r="181" customHeight="1" spans="1:23">
      <c r="A181" s="17">
        <v>587</v>
      </c>
      <c r="B181" s="18" t="s">
        <v>311</v>
      </c>
      <c r="C181" s="17" t="s">
        <v>22</v>
      </c>
      <c r="D181" s="19" t="s">
        <v>30</v>
      </c>
      <c r="E181" s="19">
        <v>130575.52</v>
      </c>
      <c r="F181" s="19">
        <v>129043.48</v>
      </c>
      <c r="G181" s="19">
        <v>-1532.04000000001</v>
      </c>
      <c r="H181" s="97" t="s">
        <v>312</v>
      </c>
      <c r="I181" s="20">
        <v>5.14</v>
      </c>
      <c r="J181" s="19" t="s">
        <v>416</v>
      </c>
      <c r="K181" s="21">
        <v>73</v>
      </c>
      <c r="L181" s="21">
        <v>4762.04</v>
      </c>
      <c r="M181" s="36">
        <f t="shared" si="27"/>
        <v>985.266076</v>
      </c>
      <c r="N181" s="21" t="s">
        <v>417</v>
      </c>
      <c r="O181" s="37">
        <v>64.2666666666667</v>
      </c>
      <c r="P181" s="38">
        <v>5019.55866666667</v>
      </c>
      <c r="Q181" s="38">
        <f t="shared" si="28"/>
        <v>1370.84147186667</v>
      </c>
      <c r="R181" s="39" t="s">
        <v>315</v>
      </c>
      <c r="S181" s="40">
        <f t="shared" si="35"/>
        <v>0.135892116182572</v>
      </c>
      <c r="T181" s="40">
        <f t="shared" si="36"/>
        <v>-0.0513030494845636</v>
      </c>
      <c r="U181" s="40">
        <f t="shared" si="26"/>
        <v>-0.0662</v>
      </c>
      <c r="V181" s="44"/>
      <c r="W181" s="44"/>
    </row>
    <row r="182" customHeight="1" spans="1:23">
      <c r="A182" s="25">
        <v>118074</v>
      </c>
      <c r="B182" s="26" t="s">
        <v>335</v>
      </c>
      <c r="C182" s="17" t="s">
        <v>22</v>
      </c>
      <c r="D182" s="19" t="s">
        <v>47</v>
      </c>
      <c r="E182" s="19"/>
      <c r="F182" s="19"/>
      <c r="G182" s="19"/>
      <c r="H182" s="19"/>
      <c r="I182" s="20">
        <v>5.26</v>
      </c>
      <c r="J182" s="19" t="s">
        <v>336</v>
      </c>
      <c r="K182" s="21">
        <v>58</v>
      </c>
      <c r="L182" s="21">
        <v>2964.3</v>
      </c>
      <c r="M182" s="36">
        <f t="shared" si="27"/>
        <v>744.0393</v>
      </c>
      <c r="N182" s="21" t="s">
        <v>418</v>
      </c>
      <c r="O182" s="37">
        <v>48.1333333333333</v>
      </c>
      <c r="P182" s="38">
        <v>2037.914</v>
      </c>
      <c r="Q182" s="38">
        <f t="shared" si="28"/>
        <v>607.5021634</v>
      </c>
      <c r="R182" s="39" t="s">
        <v>338</v>
      </c>
      <c r="S182" s="40">
        <f t="shared" si="35"/>
        <v>0.204986149584488</v>
      </c>
      <c r="T182" s="41">
        <f t="shared" si="36"/>
        <v>0.454575610158231</v>
      </c>
      <c r="U182" s="40">
        <f t="shared" si="26"/>
        <v>-0.0471</v>
      </c>
      <c r="V182" s="45">
        <f>(M182-Q182)*0.1</f>
        <v>13.65371366</v>
      </c>
      <c r="W182" s="105"/>
    </row>
    <row r="183" customHeight="1" spans="1:23">
      <c r="A183" s="17">
        <v>724</v>
      </c>
      <c r="B183" s="18" t="s">
        <v>35</v>
      </c>
      <c r="C183" s="17" t="s">
        <v>29</v>
      </c>
      <c r="D183" s="19" t="s">
        <v>36</v>
      </c>
      <c r="E183" s="19">
        <v>222584.6</v>
      </c>
      <c r="F183" s="19">
        <v>170874.99</v>
      </c>
      <c r="G183" s="19">
        <v>-51709.61</v>
      </c>
      <c r="H183" s="19" t="s">
        <v>37</v>
      </c>
      <c r="I183" s="20">
        <v>5.8</v>
      </c>
      <c r="J183" s="19" t="s">
        <v>38</v>
      </c>
      <c r="K183" s="21">
        <v>85</v>
      </c>
      <c r="L183" s="21">
        <v>6555.55</v>
      </c>
      <c r="M183" s="36">
        <f t="shared" si="27"/>
        <v>1650.031935</v>
      </c>
      <c r="N183" s="21" t="s">
        <v>419</v>
      </c>
      <c r="O183" s="37">
        <v>94.1666666666667</v>
      </c>
      <c r="P183" s="38">
        <v>6878.356</v>
      </c>
      <c r="Q183" s="38">
        <f t="shared" si="28"/>
        <v>2225.8360016</v>
      </c>
      <c r="R183" s="39" t="s">
        <v>40</v>
      </c>
      <c r="S183" s="40">
        <f t="shared" si="35"/>
        <v>-0.0973451327433631</v>
      </c>
      <c r="T183" s="40">
        <f t="shared" si="36"/>
        <v>-0.0469306909965113</v>
      </c>
      <c r="U183" s="40">
        <f t="shared" si="26"/>
        <v>-0.0719</v>
      </c>
      <c r="V183" s="44"/>
      <c r="W183" s="44"/>
    </row>
    <row r="184" customHeight="1" spans="1:23">
      <c r="A184" s="25">
        <v>118151</v>
      </c>
      <c r="B184" s="26" t="s">
        <v>80</v>
      </c>
      <c r="C184" s="17" t="s">
        <v>22</v>
      </c>
      <c r="D184" s="19" t="s">
        <v>42</v>
      </c>
      <c r="E184" s="19"/>
      <c r="F184" s="19"/>
      <c r="G184" s="19"/>
      <c r="H184" s="19" t="s">
        <v>54</v>
      </c>
      <c r="I184" s="20">
        <v>5.15</v>
      </c>
      <c r="J184" s="19" t="s">
        <v>25</v>
      </c>
      <c r="K184" s="21">
        <v>75</v>
      </c>
      <c r="L184" s="21">
        <v>2519.87</v>
      </c>
      <c r="M184" s="36">
        <f t="shared" si="27"/>
        <v>-201.5896</v>
      </c>
      <c r="N184" s="21" t="s">
        <v>420</v>
      </c>
      <c r="O184" s="37">
        <v>43.5666666666667</v>
      </c>
      <c r="P184" s="38">
        <v>2125.79833333333</v>
      </c>
      <c r="Q184" s="38">
        <f t="shared" si="28"/>
        <v>410.916817833333</v>
      </c>
      <c r="R184" s="39" t="s">
        <v>82</v>
      </c>
      <c r="S184" s="40">
        <f t="shared" si="35"/>
        <v>0.721499617444528</v>
      </c>
      <c r="T184" s="40">
        <f t="shared" si="36"/>
        <v>0.185375847034724</v>
      </c>
      <c r="U184" s="40">
        <f t="shared" si="26"/>
        <v>-0.2733</v>
      </c>
      <c r="V184" s="44"/>
      <c r="W184" s="44"/>
    </row>
    <row r="185" customHeight="1" spans="1:23">
      <c r="A185" s="17">
        <v>515</v>
      </c>
      <c r="B185" s="18" t="s">
        <v>46</v>
      </c>
      <c r="C185" s="17" t="s">
        <v>29</v>
      </c>
      <c r="D185" s="19" t="s">
        <v>47</v>
      </c>
      <c r="E185" s="19">
        <v>169537.18</v>
      </c>
      <c r="F185" s="19">
        <v>141087.69</v>
      </c>
      <c r="G185" s="19">
        <v>-28449.49</v>
      </c>
      <c r="H185" s="49" t="s">
        <v>48</v>
      </c>
      <c r="I185" s="24">
        <v>5.26</v>
      </c>
      <c r="J185" s="19" t="s">
        <v>49</v>
      </c>
      <c r="K185" s="21">
        <v>107</v>
      </c>
      <c r="L185" s="21">
        <v>4965.7</v>
      </c>
      <c r="M185" s="36">
        <f t="shared" si="27"/>
        <v>1239.43872</v>
      </c>
      <c r="N185" s="21" t="s">
        <v>421</v>
      </c>
      <c r="O185" s="37">
        <v>90.5666666666667</v>
      </c>
      <c r="P185" s="38">
        <v>5809.32133333333</v>
      </c>
      <c r="Q185" s="38">
        <f t="shared" si="28"/>
        <v>1783.46164933333</v>
      </c>
      <c r="R185" s="39" t="s">
        <v>51</v>
      </c>
      <c r="S185" s="40">
        <f t="shared" si="35"/>
        <v>0.181450128818549</v>
      </c>
      <c r="T185" s="40">
        <f t="shared" si="36"/>
        <v>-0.14521856942096</v>
      </c>
      <c r="U185" s="40">
        <f t="shared" si="26"/>
        <v>-0.0574</v>
      </c>
      <c r="V185" s="44"/>
      <c r="W185" s="44"/>
    </row>
    <row r="186" customHeight="1" spans="1:23">
      <c r="A186" s="17">
        <v>747</v>
      </c>
      <c r="B186" s="18" t="s">
        <v>409</v>
      </c>
      <c r="C186" s="17" t="s">
        <v>29</v>
      </c>
      <c r="D186" s="19" t="s">
        <v>36</v>
      </c>
      <c r="E186" s="19"/>
      <c r="F186" s="19"/>
      <c r="G186" s="19"/>
      <c r="H186" s="24" t="s">
        <v>410</v>
      </c>
      <c r="I186" s="24">
        <v>5.29</v>
      </c>
      <c r="J186" s="19" t="s">
        <v>266</v>
      </c>
      <c r="K186" s="21">
        <v>54</v>
      </c>
      <c r="L186" s="21">
        <v>7702.52</v>
      </c>
      <c r="M186" s="36">
        <f t="shared" si="27"/>
        <v>1049.853476</v>
      </c>
      <c r="N186" s="21" t="s">
        <v>422</v>
      </c>
      <c r="O186" s="37">
        <v>63.9</v>
      </c>
      <c r="P186" s="38">
        <v>8984.565</v>
      </c>
      <c r="Q186" s="38">
        <f t="shared" si="28"/>
        <v>1863.398781</v>
      </c>
      <c r="R186" s="39" t="s">
        <v>412</v>
      </c>
      <c r="S186" s="40">
        <f t="shared" si="35"/>
        <v>-0.154929577464789</v>
      </c>
      <c r="T186" s="40">
        <f t="shared" si="36"/>
        <v>-0.142694164937312</v>
      </c>
      <c r="U186" s="40">
        <f t="shared" si="26"/>
        <v>-0.0711</v>
      </c>
      <c r="V186" s="44"/>
      <c r="W186" s="44"/>
    </row>
    <row r="187" customHeight="1" spans="1:23">
      <c r="A187" s="17">
        <v>720</v>
      </c>
      <c r="B187" s="18" t="s">
        <v>306</v>
      </c>
      <c r="C187" s="17" t="s">
        <v>22</v>
      </c>
      <c r="D187" s="19" t="s">
        <v>103</v>
      </c>
      <c r="E187" s="19">
        <v>112700.78</v>
      </c>
      <c r="F187" s="19">
        <v>110045.85</v>
      </c>
      <c r="G187" s="19">
        <v>-2653.92999999999</v>
      </c>
      <c r="H187" s="19" t="s">
        <v>423</v>
      </c>
      <c r="I187" s="24">
        <v>5.8</v>
      </c>
      <c r="J187" s="19" t="s">
        <v>424</v>
      </c>
      <c r="K187" s="21">
        <v>40</v>
      </c>
      <c r="L187" s="21">
        <v>5533.65</v>
      </c>
      <c r="M187" s="36">
        <f t="shared" si="27"/>
        <v>1545.548445</v>
      </c>
      <c r="N187" s="21" t="s">
        <v>59</v>
      </c>
      <c r="O187" s="37">
        <v>55.0333333333333</v>
      </c>
      <c r="P187" s="38">
        <v>4327.53366666667</v>
      </c>
      <c r="Q187" s="38">
        <f t="shared" si="28"/>
        <v>1318.16675486667</v>
      </c>
      <c r="R187" s="39" t="s">
        <v>310</v>
      </c>
      <c r="S187" s="40">
        <f t="shared" si="35"/>
        <v>-0.273167777104785</v>
      </c>
      <c r="T187" s="40">
        <f t="shared" si="36"/>
        <v>0.278707556367171</v>
      </c>
      <c r="U187" s="40">
        <f t="shared" si="26"/>
        <v>-0.0253</v>
      </c>
      <c r="V187" s="44"/>
      <c r="W187" s="44"/>
    </row>
    <row r="188" customHeight="1" spans="1:23">
      <c r="A188" s="17">
        <v>545</v>
      </c>
      <c r="B188" s="18" t="s">
        <v>255</v>
      </c>
      <c r="C188" s="17" t="s">
        <v>22</v>
      </c>
      <c r="D188" s="19" t="s">
        <v>47</v>
      </c>
      <c r="E188" s="19">
        <v>71552.82</v>
      </c>
      <c r="F188" s="19">
        <v>65144.24</v>
      </c>
      <c r="G188" s="19">
        <v>-6408.58000000001</v>
      </c>
      <c r="H188" s="19" t="s">
        <v>247</v>
      </c>
      <c r="I188" s="20">
        <v>5.15</v>
      </c>
      <c r="J188" s="19" t="s">
        <v>238</v>
      </c>
      <c r="K188" s="21">
        <v>26</v>
      </c>
      <c r="L188" s="21">
        <v>1581.69</v>
      </c>
      <c r="M188" s="36">
        <f t="shared" si="27"/>
        <v>142.510269</v>
      </c>
      <c r="N188" s="21" t="s">
        <v>425</v>
      </c>
      <c r="O188" s="37">
        <v>40.8333333333333</v>
      </c>
      <c r="P188" s="38">
        <v>2522.052</v>
      </c>
      <c r="Q188" s="38">
        <f t="shared" si="28"/>
        <v>727.8642072</v>
      </c>
      <c r="R188" s="39" t="s">
        <v>257</v>
      </c>
      <c r="S188" s="40">
        <f t="shared" si="35"/>
        <v>-0.363265306122448</v>
      </c>
      <c r="T188" s="40">
        <f t="shared" si="36"/>
        <v>-0.372855912566434</v>
      </c>
      <c r="U188" s="40">
        <f t="shared" si="26"/>
        <v>-0.1985</v>
      </c>
      <c r="V188" s="44"/>
      <c r="W188" s="44"/>
    </row>
    <row r="189" customHeight="1" spans="1:23">
      <c r="A189" s="17">
        <v>103199</v>
      </c>
      <c r="B189" s="18" t="s">
        <v>77</v>
      </c>
      <c r="C189" s="17" t="s">
        <v>22</v>
      </c>
      <c r="D189" s="19" t="s">
        <v>23</v>
      </c>
      <c r="E189" s="19">
        <v>115252.58</v>
      </c>
      <c r="F189" s="19">
        <v>108054.45</v>
      </c>
      <c r="G189" s="19">
        <v>-7198.13</v>
      </c>
      <c r="H189" s="19" t="s">
        <v>48</v>
      </c>
      <c r="I189" s="24">
        <v>5.26</v>
      </c>
      <c r="J189" s="19" t="s">
        <v>49</v>
      </c>
      <c r="K189" s="21">
        <v>63</v>
      </c>
      <c r="L189" s="21">
        <v>3483.01</v>
      </c>
      <c r="M189" s="36">
        <f t="shared" si="27"/>
        <v>1398.080214</v>
      </c>
      <c r="N189" s="21" t="s">
        <v>426</v>
      </c>
      <c r="O189" s="37">
        <v>80.8666666666667</v>
      </c>
      <c r="P189" s="38">
        <v>4377.93666666667</v>
      </c>
      <c r="Q189" s="38">
        <f t="shared" si="28"/>
        <v>1536.65577</v>
      </c>
      <c r="R189" s="39" t="s">
        <v>79</v>
      </c>
      <c r="S189" s="40">
        <f t="shared" si="35"/>
        <v>-0.220939818631493</v>
      </c>
      <c r="T189" s="40">
        <f t="shared" si="36"/>
        <v>-0.204417453884289</v>
      </c>
      <c r="U189" s="40">
        <f t="shared" si="26"/>
        <v>0.0503999999999999</v>
      </c>
      <c r="V189" s="44"/>
      <c r="W189" s="44"/>
    </row>
    <row r="190" customHeight="1" spans="1:23">
      <c r="A190" s="17">
        <v>113023</v>
      </c>
      <c r="B190" s="18" t="s">
        <v>363</v>
      </c>
      <c r="C190" s="17" t="s">
        <v>22</v>
      </c>
      <c r="D190" s="19" t="s">
        <v>23</v>
      </c>
      <c r="E190" s="19"/>
      <c r="F190" s="19"/>
      <c r="G190" s="19"/>
      <c r="H190" s="24" t="s">
        <v>227</v>
      </c>
      <c r="I190" s="24">
        <v>5.29</v>
      </c>
      <c r="J190" s="19" t="s">
        <v>84</v>
      </c>
      <c r="K190" s="21">
        <v>28</v>
      </c>
      <c r="L190" s="21">
        <v>1723.01</v>
      </c>
      <c r="M190" s="36">
        <f t="shared" si="27"/>
        <v>403.528942</v>
      </c>
      <c r="N190" s="21" t="s">
        <v>427</v>
      </c>
      <c r="O190" s="37">
        <v>30.9666666666667</v>
      </c>
      <c r="P190" s="38">
        <v>1722.06233333333</v>
      </c>
      <c r="Q190" s="38">
        <f t="shared" si="28"/>
        <v>415.878053499999</v>
      </c>
      <c r="R190" s="39" t="s">
        <v>364</v>
      </c>
      <c r="S190" s="40">
        <f t="shared" si="35"/>
        <v>-0.0958019375672776</v>
      </c>
      <c r="T190" s="40">
        <f t="shared" si="36"/>
        <v>0.000550309154509953</v>
      </c>
      <c r="U190" s="40">
        <f t="shared" si="26"/>
        <v>-0.00729999999999997</v>
      </c>
      <c r="V190" s="44"/>
      <c r="W190" s="44"/>
    </row>
    <row r="191" customHeight="1" spans="1:23">
      <c r="A191" s="17">
        <v>385</v>
      </c>
      <c r="B191" s="18" t="s">
        <v>392</v>
      </c>
      <c r="C191" s="17" t="s">
        <v>72</v>
      </c>
      <c r="D191" s="19" t="s">
        <v>393</v>
      </c>
      <c r="E191" s="19">
        <v>277589.4</v>
      </c>
      <c r="F191" s="19">
        <v>266090.58</v>
      </c>
      <c r="G191" s="19">
        <v>-11498.82</v>
      </c>
      <c r="H191" s="19" t="s">
        <v>43</v>
      </c>
      <c r="I191" s="20">
        <v>5.7</v>
      </c>
      <c r="J191" s="19" t="s">
        <v>347</v>
      </c>
      <c r="K191" s="21">
        <v>98</v>
      </c>
      <c r="L191" s="21">
        <v>9604.6</v>
      </c>
      <c r="M191" s="36">
        <f t="shared" si="27"/>
        <v>2461.65898</v>
      </c>
      <c r="N191" s="21" t="s">
        <v>428</v>
      </c>
      <c r="O191" s="37">
        <v>94.3</v>
      </c>
      <c r="P191" s="38">
        <v>10642.2376666667</v>
      </c>
      <c r="Q191" s="38">
        <f t="shared" si="28"/>
        <v>2508.37541803334</v>
      </c>
      <c r="R191" s="39" t="s">
        <v>395</v>
      </c>
      <c r="S191" s="40">
        <f t="shared" si="35"/>
        <v>0.039236479321315</v>
      </c>
      <c r="T191" s="40">
        <f t="shared" si="36"/>
        <v>-0.0975018317732894</v>
      </c>
      <c r="U191" s="40">
        <f t="shared" si="26"/>
        <v>0.0206</v>
      </c>
      <c r="V191" s="45"/>
      <c r="W191" s="105"/>
    </row>
    <row r="192" customHeight="1" spans="1:23">
      <c r="A192" s="17">
        <v>707</v>
      </c>
      <c r="B192" s="18" t="s">
        <v>258</v>
      </c>
      <c r="C192" s="17" t="s">
        <v>72</v>
      </c>
      <c r="D192" s="19" t="s">
        <v>47</v>
      </c>
      <c r="E192" s="19">
        <v>280051.3</v>
      </c>
      <c r="F192" s="19">
        <v>271991.25</v>
      </c>
      <c r="G192" s="19">
        <v>-8060.04999999999</v>
      </c>
      <c r="H192" s="19" t="s">
        <v>73</v>
      </c>
      <c r="I192" s="20">
        <v>5.15</v>
      </c>
      <c r="J192" s="19" t="s">
        <v>259</v>
      </c>
      <c r="K192" s="21">
        <v>151</v>
      </c>
      <c r="L192" s="21">
        <v>14525.81</v>
      </c>
      <c r="M192" s="36">
        <f t="shared" si="27"/>
        <v>4651.164362</v>
      </c>
      <c r="N192" s="21" t="s">
        <v>429</v>
      </c>
      <c r="O192" s="37">
        <v>160.266666666667</v>
      </c>
      <c r="P192" s="38">
        <v>10830.659</v>
      </c>
      <c r="Q192" s="38">
        <f t="shared" si="28"/>
        <v>3655.3474125</v>
      </c>
      <c r="R192" s="39" t="s">
        <v>261</v>
      </c>
      <c r="S192" s="40">
        <f t="shared" si="35"/>
        <v>-0.0578202995008339</v>
      </c>
      <c r="T192" s="40">
        <f t="shared" si="36"/>
        <v>0.341175084544717</v>
      </c>
      <c r="U192" s="40">
        <f t="shared" si="26"/>
        <v>-0.0173</v>
      </c>
      <c r="V192" s="44"/>
      <c r="W192" s="44"/>
    </row>
    <row r="193" customHeight="1" spans="1:23">
      <c r="A193" s="17">
        <v>371</v>
      </c>
      <c r="B193" s="18" t="s">
        <v>404</v>
      </c>
      <c r="C193" s="17" t="s">
        <v>22</v>
      </c>
      <c r="D193" s="19" t="s">
        <v>393</v>
      </c>
      <c r="E193" s="19">
        <v>76270.88</v>
      </c>
      <c r="F193" s="19">
        <v>66369.92</v>
      </c>
      <c r="G193" s="19">
        <v>-9900.96000000001</v>
      </c>
      <c r="H193" s="19" t="s">
        <v>43</v>
      </c>
      <c r="I193" s="22">
        <v>5.21</v>
      </c>
      <c r="J193" s="23" t="s">
        <v>405</v>
      </c>
      <c r="K193" s="21">
        <v>54</v>
      </c>
      <c r="L193" s="21">
        <v>2594.95</v>
      </c>
      <c r="M193" s="36">
        <f t="shared" si="27"/>
        <v>773.81409</v>
      </c>
      <c r="N193" s="21" t="s">
        <v>430</v>
      </c>
      <c r="O193" s="37">
        <v>49.0666666666667</v>
      </c>
      <c r="P193" s="38">
        <v>2600.136</v>
      </c>
      <c r="Q193" s="38">
        <f t="shared" si="28"/>
        <v>835.943724</v>
      </c>
      <c r="R193" s="39" t="s">
        <v>228</v>
      </c>
      <c r="S193" s="40">
        <f t="shared" si="35"/>
        <v>0.100543478260869</v>
      </c>
      <c r="T193" s="40">
        <f t="shared" si="36"/>
        <v>-0.0019945110563448</v>
      </c>
      <c r="U193" s="40">
        <f t="shared" si="26"/>
        <v>-0.0233</v>
      </c>
      <c r="V193" s="44"/>
      <c r="W193" s="44"/>
    </row>
    <row r="194" customHeight="1" spans="1:23">
      <c r="A194" s="17">
        <v>385</v>
      </c>
      <c r="B194" s="18" t="s">
        <v>392</v>
      </c>
      <c r="C194" s="17" t="s">
        <v>72</v>
      </c>
      <c r="D194" s="19" t="s">
        <v>393</v>
      </c>
      <c r="E194" s="19">
        <v>277589.4</v>
      </c>
      <c r="F194" s="19">
        <v>266090.58</v>
      </c>
      <c r="G194" s="19">
        <v>-11498.82</v>
      </c>
      <c r="H194" s="19" t="s">
        <v>43</v>
      </c>
      <c r="I194" s="20">
        <v>5.28</v>
      </c>
      <c r="J194" s="19" t="s">
        <v>347</v>
      </c>
      <c r="K194" s="21">
        <v>111</v>
      </c>
      <c r="L194" s="21">
        <v>11060.05</v>
      </c>
      <c r="M194" s="36">
        <f t="shared" si="27"/>
        <v>2636.71592</v>
      </c>
      <c r="N194" s="21" t="s">
        <v>431</v>
      </c>
      <c r="O194" s="37">
        <v>94.3</v>
      </c>
      <c r="P194" s="38">
        <v>10642.2376666667</v>
      </c>
      <c r="Q194" s="38">
        <f t="shared" si="28"/>
        <v>2508.37541803334</v>
      </c>
      <c r="R194" s="39" t="s">
        <v>395</v>
      </c>
      <c r="S194" s="40">
        <f t="shared" si="35"/>
        <v>0.177094379639449</v>
      </c>
      <c r="T194" s="47">
        <f t="shared" si="36"/>
        <v>0.0392598198254826</v>
      </c>
      <c r="U194" s="40">
        <f t="shared" si="26"/>
        <v>0.00270000000000001</v>
      </c>
      <c r="V194" s="45"/>
      <c r="W194" s="105"/>
    </row>
    <row r="195" customHeight="1" spans="1:23">
      <c r="A195" s="17">
        <v>371</v>
      </c>
      <c r="B195" s="18" t="s">
        <v>404</v>
      </c>
      <c r="C195" s="17" t="s">
        <v>22</v>
      </c>
      <c r="D195" s="19" t="s">
        <v>393</v>
      </c>
      <c r="E195" s="19">
        <v>76270.88</v>
      </c>
      <c r="F195" s="19">
        <v>66369.92</v>
      </c>
      <c r="G195" s="19">
        <v>-9900.96000000001</v>
      </c>
      <c r="H195" s="19" t="s">
        <v>43</v>
      </c>
      <c r="I195" s="22">
        <v>5.7</v>
      </c>
      <c r="J195" s="23" t="s">
        <v>405</v>
      </c>
      <c r="K195" s="21">
        <v>36</v>
      </c>
      <c r="L195" s="21">
        <v>1207.3</v>
      </c>
      <c r="M195" s="36">
        <f t="shared" si="27"/>
        <v>345.64999</v>
      </c>
      <c r="N195" s="21" t="s">
        <v>432</v>
      </c>
      <c r="O195" s="37">
        <v>49.0666666666667</v>
      </c>
      <c r="P195" s="38">
        <v>2600.136</v>
      </c>
      <c r="Q195" s="38">
        <f t="shared" si="28"/>
        <v>835.943724</v>
      </c>
      <c r="R195" s="39" t="s">
        <v>228</v>
      </c>
      <c r="S195" s="40">
        <f t="shared" si="35"/>
        <v>-0.266304347826087</v>
      </c>
      <c r="T195" s="40">
        <f t="shared" si="36"/>
        <v>-0.535678133759157</v>
      </c>
      <c r="U195" s="40">
        <f t="shared" si="26"/>
        <v>-0.0352</v>
      </c>
      <c r="V195" s="44"/>
      <c r="W195" s="44"/>
    </row>
    <row r="196" customHeight="1" spans="1:23">
      <c r="A196" s="17">
        <v>724</v>
      </c>
      <c r="B196" s="18" t="s">
        <v>35</v>
      </c>
      <c r="C196" s="17" t="s">
        <v>29</v>
      </c>
      <c r="D196" s="19" t="s">
        <v>36</v>
      </c>
      <c r="E196" s="19">
        <v>222584.6</v>
      </c>
      <c r="F196" s="19">
        <v>170874.99</v>
      </c>
      <c r="G196" s="19">
        <v>-51709.61</v>
      </c>
      <c r="H196" s="19" t="s">
        <v>37</v>
      </c>
      <c r="I196" s="20">
        <v>5.15</v>
      </c>
      <c r="J196" s="19" t="s">
        <v>38</v>
      </c>
      <c r="K196" s="21">
        <v>90</v>
      </c>
      <c r="L196" s="21">
        <v>6651.56</v>
      </c>
      <c r="M196" s="36">
        <f t="shared" si="27"/>
        <v>2184.372304</v>
      </c>
      <c r="N196" s="21" t="s">
        <v>433</v>
      </c>
      <c r="O196" s="37">
        <v>94.1666666666667</v>
      </c>
      <c r="P196" s="38">
        <v>6878.356</v>
      </c>
      <c r="Q196" s="38">
        <f t="shared" si="28"/>
        <v>2225.8360016</v>
      </c>
      <c r="R196" s="39" t="s">
        <v>40</v>
      </c>
      <c r="S196" s="40">
        <f t="shared" si="35"/>
        <v>-0.0442477876106198</v>
      </c>
      <c r="T196" s="40">
        <f t="shared" si="36"/>
        <v>-0.0329724137570081</v>
      </c>
      <c r="U196" s="40">
        <f t="shared" ref="U196:U259" si="37">(N196-R196)</f>
        <v>0.00480000000000003</v>
      </c>
      <c r="V196" s="44"/>
      <c r="W196" s="44"/>
    </row>
    <row r="197" customHeight="1" spans="1:23">
      <c r="A197" s="17">
        <v>721</v>
      </c>
      <c r="B197" s="18" t="s">
        <v>354</v>
      </c>
      <c r="C197" s="17" t="s">
        <v>29</v>
      </c>
      <c r="D197" s="19" t="s">
        <v>103</v>
      </c>
      <c r="E197" s="19">
        <v>147264.79</v>
      </c>
      <c r="F197" s="19">
        <v>132141.99</v>
      </c>
      <c r="G197" s="19">
        <v>-15122.8</v>
      </c>
      <c r="H197" s="19" t="s">
        <v>43</v>
      </c>
      <c r="I197" s="22">
        <v>5.21</v>
      </c>
      <c r="J197" s="19" t="s">
        <v>122</v>
      </c>
      <c r="K197" s="21">
        <v>67</v>
      </c>
      <c r="L197" s="21">
        <v>4122.51</v>
      </c>
      <c r="M197" s="36">
        <f t="shared" si="27"/>
        <v>1508.014158</v>
      </c>
      <c r="N197" s="21" t="s">
        <v>434</v>
      </c>
      <c r="O197" s="37">
        <v>78.9</v>
      </c>
      <c r="P197" s="38">
        <v>5377.60233333333</v>
      </c>
      <c r="Q197" s="38">
        <f t="shared" si="28"/>
        <v>1699.32233733333</v>
      </c>
      <c r="R197" s="39" t="s">
        <v>356</v>
      </c>
      <c r="S197" s="40">
        <f t="shared" si="35"/>
        <v>-0.150823827629911</v>
      </c>
      <c r="T197" s="40">
        <f t="shared" si="36"/>
        <v>-0.233392552207436</v>
      </c>
      <c r="U197" s="40">
        <f t="shared" si="37"/>
        <v>0.0498</v>
      </c>
      <c r="V197" s="44"/>
      <c r="W197" s="44"/>
    </row>
    <row r="198" customHeight="1" spans="1:23">
      <c r="A198" s="17">
        <v>371</v>
      </c>
      <c r="B198" s="18" t="s">
        <v>404</v>
      </c>
      <c r="C198" s="17" t="s">
        <v>22</v>
      </c>
      <c r="D198" s="19" t="s">
        <v>393</v>
      </c>
      <c r="E198" s="19">
        <v>76270.88</v>
      </c>
      <c r="F198" s="19">
        <v>66369.92</v>
      </c>
      <c r="G198" s="19">
        <v>-9900.96000000001</v>
      </c>
      <c r="H198" s="19" t="s">
        <v>43</v>
      </c>
      <c r="I198" s="22">
        <v>5.29</v>
      </c>
      <c r="J198" s="23" t="s">
        <v>405</v>
      </c>
      <c r="K198" s="21">
        <v>53</v>
      </c>
      <c r="L198" s="21">
        <v>4077.11</v>
      </c>
      <c r="M198" s="36">
        <f t="shared" si="27"/>
        <v>1141.183089</v>
      </c>
      <c r="N198" s="21" t="s">
        <v>435</v>
      </c>
      <c r="O198" s="37">
        <v>49.0666666666667</v>
      </c>
      <c r="P198" s="38">
        <v>2600.136</v>
      </c>
      <c r="Q198" s="38">
        <f t="shared" si="28"/>
        <v>835.943724</v>
      </c>
      <c r="R198" s="39" t="s">
        <v>228</v>
      </c>
      <c r="S198" s="40">
        <f t="shared" si="35"/>
        <v>0.0801630434782602</v>
      </c>
      <c r="T198" s="41">
        <f t="shared" si="36"/>
        <v>0.568037210361304</v>
      </c>
      <c r="U198" s="40">
        <f t="shared" si="37"/>
        <v>-0.0416</v>
      </c>
      <c r="V198" s="45">
        <f>(M198-Q198)*0.1</f>
        <v>30.5239365</v>
      </c>
      <c r="W198" s="105"/>
    </row>
    <row r="199" customHeight="1" spans="1:23">
      <c r="A199" s="17">
        <v>341</v>
      </c>
      <c r="B199" s="18" t="s">
        <v>246</v>
      </c>
      <c r="C199" s="17" t="s">
        <v>72</v>
      </c>
      <c r="D199" s="19" t="s">
        <v>103</v>
      </c>
      <c r="E199" s="19">
        <v>471833.99</v>
      </c>
      <c r="F199" s="19">
        <v>337100.99</v>
      </c>
      <c r="G199" s="19">
        <v>-134733</v>
      </c>
      <c r="H199" s="19" t="s">
        <v>247</v>
      </c>
      <c r="I199" s="48">
        <v>5.6</v>
      </c>
      <c r="J199" s="19" t="s">
        <v>248</v>
      </c>
      <c r="K199" s="21">
        <v>204</v>
      </c>
      <c r="L199" s="21">
        <v>16282.48</v>
      </c>
      <c r="M199" s="36">
        <f t="shared" si="27"/>
        <v>4305.087712</v>
      </c>
      <c r="N199" s="21" t="s">
        <v>436</v>
      </c>
      <c r="O199" s="37">
        <v>139.033333333333</v>
      </c>
      <c r="P199" s="38">
        <v>13236.5063333333</v>
      </c>
      <c r="Q199" s="38">
        <f t="shared" si="28"/>
        <v>4120.52442156666</v>
      </c>
      <c r="R199" s="39" t="s">
        <v>249</v>
      </c>
      <c r="S199" s="40">
        <f t="shared" ref="S199:S207" si="38">(K199-O199)/O199</f>
        <v>0.4672740350036</v>
      </c>
      <c r="T199" s="41">
        <f t="shared" ref="T199:T207" si="39">(L199-P199)/P199</f>
        <v>0.230119156064321</v>
      </c>
      <c r="U199" s="40">
        <f t="shared" si="37"/>
        <v>-0.0468999999999999</v>
      </c>
      <c r="V199" s="45">
        <f>(M199-Q199)*0.1</f>
        <v>18.4563290433344</v>
      </c>
      <c r="W199" s="105"/>
    </row>
    <row r="200" customHeight="1" spans="1:23">
      <c r="A200" s="17">
        <v>341</v>
      </c>
      <c r="B200" s="18" t="s">
        <v>246</v>
      </c>
      <c r="C200" s="17" t="s">
        <v>72</v>
      </c>
      <c r="D200" s="19" t="s">
        <v>103</v>
      </c>
      <c r="E200" s="19">
        <v>471833.99</v>
      </c>
      <c r="F200" s="19">
        <v>337100.99</v>
      </c>
      <c r="G200" s="19">
        <v>-134733</v>
      </c>
      <c r="H200" s="19" t="s">
        <v>247</v>
      </c>
      <c r="I200" s="24">
        <v>5.11</v>
      </c>
      <c r="J200" s="19" t="s">
        <v>248</v>
      </c>
      <c r="K200" s="21">
        <v>96</v>
      </c>
      <c r="L200" s="21">
        <v>8102.49</v>
      </c>
      <c r="M200" s="36">
        <f t="shared" si="27"/>
        <v>3258.821478</v>
      </c>
      <c r="N200" s="21" t="s">
        <v>437</v>
      </c>
      <c r="O200" s="37">
        <v>139.033333333333</v>
      </c>
      <c r="P200" s="38">
        <v>13236.5063333333</v>
      </c>
      <c r="Q200" s="38">
        <f t="shared" si="28"/>
        <v>4120.52442156666</v>
      </c>
      <c r="R200" s="39" t="s">
        <v>249</v>
      </c>
      <c r="S200" s="40">
        <f t="shared" si="38"/>
        <v>-0.309518101174777</v>
      </c>
      <c r="T200" s="40">
        <f t="shared" si="39"/>
        <v>-0.387867931616093</v>
      </c>
      <c r="U200" s="40">
        <f t="shared" si="37"/>
        <v>0.0909</v>
      </c>
      <c r="V200" s="44"/>
      <c r="W200" s="44"/>
    </row>
    <row r="201" customHeight="1" spans="1:23">
      <c r="A201" s="17">
        <v>56</v>
      </c>
      <c r="B201" s="18" t="s">
        <v>317</v>
      </c>
      <c r="C201" s="17" t="s">
        <v>22</v>
      </c>
      <c r="D201" s="19" t="s">
        <v>30</v>
      </c>
      <c r="E201" s="19">
        <v>79223.05</v>
      </c>
      <c r="F201" s="19">
        <v>74915.72</v>
      </c>
      <c r="G201" s="19">
        <v>-4307.33</v>
      </c>
      <c r="H201" s="19" t="s">
        <v>318</v>
      </c>
      <c r="I201" s="20">
        <v>5.21</v>
      </c>
      <c r="J201" s="19" t="s">
        <v>319</v>
      </c>
      <c r="K201" s="21">
        <v>47</v>
      </c>
      <c r="L201" s="21">
        <v>4027.09</v>
      </c>
      <c r="M201" s="36">
        <f t="shared" si="27"/>
        <v>1199.267402</v>
      </c>
      <c r="N201" s="21" t="s">
        <v>438</v>
      </c>
      <c r="O201" s="37">
        <v>46.1</v>
      </c>
      <c r="P201" s="38">
        <v>2965.97766666667</v>
      </c>
      <c r="Q201" s="38">
        <f t="shared" si="28"/>
        <v>855.684556833334</v>
      </c>
      <c r="R201" s="39" t="s">
        <v>321</v>
      </c>
      <c r="S201" s="40">
        <f t="shared" si="38"/>
        <v>0.0195227765726681</v>
      </c>
      <c r="T201" s="40">
        <f t="shared" si="39"/>
        <v>0.357761403687799</v>
      </c>
      <c r="U201" s="40">
        <f t="shared" si="37"/>
        <v>0.00929999999999997</v>
      </c>
      <c r="V201" s="44"/>
      <c r="W201" s="44"/>
    </row>
    <row r="202" customHeight="1" spans="1:23">
      <c r="A202" s="25">
        <v>116919</v>
      </c>
      <c r="B202" s="26" t="s">
        <v>91</v>
      </c>
      <c r="C202" s="17" t="s">
        <v>22</v>
      </c>
      <c r="D202" s="19" t="s">
        <v>36</v>
      </c>
      <c r="E202" s="19"/>
      <c r="F202" s="19"/>
      <c r="G202" s="19"/>
      <c r="H202" s="19" t="s">
        <v>92</v>
      </c>
      <c r="I202" s="24">
        <v>5.26</v>
      </c>
      <c r="J202" s="19" t="s">
        <v>93</v>
      </c>
      <c r="K202" s="21">
        <v>75</v>
      </c>
      <c r="L202" s="21">
        <v>3236.29</v>
      </c>
      <c r="M202" s="36">
        <f t="shared" si="27"/>
        <v>1160.857223</v>
      </c>
      <c r="N202" s="21" t="s">
        <v>439</v>
      </c>
      <c r="O202" s="37">
        <v>80.8</v>
      </c>
      <c r="P202" s="38">
        <v>4357.026</v>
      </c>
      <c r="Q202" s="38">
        <f t="shared" si="28"/>
        <v>1490.5385946</v>
      </c>
      <c r="R202" s="39" t="s">
        <v>95</v>
      </c>
      <c r="S202" s="40">
        <f t="shared" si="38"/>
        <v>-0.0717821782178217</v>
      </c>
      <c r="T202" s="40">
        <f t="shared" si="39"/>
        <v>-0.257224997050741</v>
      </c>
      <c r="U202" s="40">
        <f t="shared" si="37"/>
        <v>0.0165999999999999</v>
      </c>
      <c r="V202" s="44"/>
      <c r="W202" s="44"/>
    </row>
    <row r="203" customHeight="1" spans="1:23">
      <c r="A203" s="17">
        <v>721</v>
      </c>
      <c r="B203" s="18" t="s">
        <v>354</v>
      </c>
      <c r="C203" s="17" t="s">
        <v>29</v>
      </c>
      <c r="D203" s="19" t="s">
        <v>103</v>
      </c>
      <c r="E203" s="19">
        <v>147264.79</v>
      </c>
      <c r="F203" s="19">
        <v>132141.99</v>
      </c>
      <c r="G203" s="19">
        <v>-15122.8</v>
      </c>
      <c r="H203" s="19" t="s">
        <v>43</v>
      </c>
      <c r="I203" s="22">
        <v>5.7</v>
      </c>
      <c r="J203" s="19" t="s">
        <v>122</v>
      </c>
      <c r="K203" s="21">
        <v>80</v>
      </c>
      <c r="L203" s="21">
        <v>5308.31</v>
      </c>
      <c r="M203" s="36">
        <f t="shared" si="27"/>
        <v>1997.517053</v>
      </c>
      <c r="N203" s="21" t="s">
        <v>440</v>
      </c>
      <c r="O203" s="37">
        <v>62</v>
      </c>
      <c r="P203" s="38">
        <v>4377.60233333333</v>
      </c>
      <c r="Q203" s="38">
        <f t="shared" si="28"/>
        <v>1383.32233733333</v>
      </c>
      <c r="R203" s="39" t="s">
        <v>356</v>
      </c>
      <c r="S203" s="40">
        <f t="shared" si="38"/>
        <v>0.290322580645161</v>
      </c>
      <c r="T203" s="40">
        <f t="shared" si="39"/>
        <v>0.21260671842661</v>
      </c>
      <c r="U203" s="40">
        <f t="shared" si="37"/>
        <v>0.0603</v>
      </c>
      <c r="V203" s="44"/>
      <c r="W203" s="44"/>
    </row>
    <row r="204" customHeight="1" spans="1:23">
      <c r="A204" s="17">
        <v>106568</v>
      </c>
      <c r="B204" s="18" t="s">
        <v>83</v>
      </c>
      <c r="C204" s="17" t="s">
        <v>22</v>
      </c>
      <c r="D204" s="19" t="s">
        <v>47</v>
      </c>
      <c r="E204" s="19">
        <v>63814.26</v>
      </c>
      <c r="F204" s="19">
        <v>60155.18</v>
      </c>
      <c r="G204" s="19">
        <v>-3659.08</v>
      </c>
      <c r="H204" s="19" t="s">
        <v>37</v>
      </c>
      <c r="I204" s="20">
        <v>5.15</v>
      </c>
      <c r="J204" s="19" t="s">
        <v>84</v>
      </c>
      <c r="K204" s="21">
        <v>51</v>
      </c>
      <c r="L204" s="21">
        <v>2941.95</v>
      </c>
      <c r="M204" s="36">
        <f t="shared" si="27"/>
        <v>262.42194</v>
      </c>
      <c r="N204" s="21" t="s">
        <v>441</v>
      </c>
      <c r="O204" s="37">
        <v>33.9333333333333</v>
      </c>
      <c r="P204" s="38">
        <v>2370.69133333333</v>
      </c>
      <c r="Q204" s="38">
        <f t="shared" si="28"/>
        <v>787.069522666666</v>
      </c>
      <c r="R204" s="39" t="s">
        <v>86</v>
      </c>
      <c r="S204" s="40">
        <f t="shared" si="38"/>
        <v>0.502946954813361</v>
      </c>
      <c r="T204" s="40">
        <f t="shared" si="39"/>
        <v>0.2409671215457</v>
      </c>
      <c r="U204" s="40">
        <f t="shared" si="37"/>
        <v>-0.2428</v>
      </c>
      <c r="V204" s="44"/>
      <c r="W204" s="44"/>
    </row>
    <row r="205" customHeight="1" spans="1:23">
      <c r="A205" s="17">
        <v>351</v>
      </c>
      <c r="B205" s="18" t="s">
        <v>342</v>
      </c>
      <c r="C205" s="17" t="s">
        <v>22</v>
      </c>
      <c r="D205" s="19" t="s">
        <v>30</v>
      </c>
      <c r="E205" s="19">
        <v>134514.57</v>
      </c>
      <c r="F205" s="19">
        <v>88880.8</v>
      </c>
      <c r="G205" s="19">
        <v>-45633.77</v>
      </c>
      <c r="H205" s="19" t="s">
        <v>343</v>
      </c>
      <c r="I205" s="20">
        <v>5.21</v>
      </c>
      <c r="J205" s="19" t="s">
        <v>344</v>
      </c>
      <c r="K205" s="21">
        <v>35</v>
      </c>
      <c r="L205" s="21">
        <v>2681.9</v>
      </c>
      <c r="M205" s="36">
        <f t="shared" si="27"/>
        <v>528.06611</v>
      </c>
      <c r="N205" s="21" t="s">
        <v>442</v>
      </c>
      <c r="O205" s="37">
        <v>43.4333333333333</v>
      </c>
      <c r="P205" s="38">
        <v>3528.53233333333</v>
      </c>
      <c r="Q205" s="38">
        <f t="shared" si="28"/>
        <v>1045.8569836</v>
      </c>
      <c r="R205" s="39" t="s">
        <v>346</v>
      </c>
      <c r="S205" s="40">
        <f t="shared" si="38"/>
        <v>-0.194167306216423</v>
      </c>
      <c r="T205" s="40">
        <f t="shared" si="39"/>
        <v>-0.23993894723179</v>
      </c>
      <c r="U205" s="40">
        <f t="shared" si="37"/>
        <v>-0.0995</v>
      </c>
      <c r="V205" s="44"/>
      <c r="W205" s="44"/>
    </row>
    <row r="206" customHeight="1" spans="1:23">
      <c r="A206" s="17">
        <v>721</v>
      </c>
      <c r="B206" s="18" t="s">
        <v>354</v>
      </c>
      <c r="C206" s="17" t="s">
        <v>29</v>
      </c>
      <c r="D206" s="19" t="s">
        <v>103</v>
      </c>
      <c r="E206" s="19">
        <v>147264.79</v>
      </c>
      <c r="F206" s="19">
        <v>132141.99</v>
      </c>
      <c r="G206" s="19">
        <v>-15122.8</v>
      </c>
      <c r="H206" s="19" t="s">
        <v>43</v>
      </c>
      <c r="I206" s="22">
        <v>5.28</v>
      </c>
      <c r="J206" s="19" t="s">
        <v>122</v>
      </c>
      <c r="K206" s="21">
        <v>74</v>
      </c>
      <c r="L206" s="21">
        <v>4534.9</v>
      </c>
      <c r="M206" s="36">
        <f t="shared" si="27"/>
        <v>1773.59939</v>
      </c>
      <c r="N206" s="21" t="s">
        <v>443</v>
      </c>
      <c r="O206" s="37">
        <v>78.9</v>
      </c>
      <c r="P206" s="38">
        <v>5377.60233333333</v>
      </c>
      <c r="Q206" s="38">
        <f t="shared" si="28"/>
        <v>1699.32233733333</v>
      </c>
      <c r="R206" s="39" t="s">
        <v>356</v>
      </c>
      <c r="S206" s="40">
        <f t="shared" si="38"/>
        <v>-0.0621039290240812</v>
      </c>
      <c r="T206" s="40">
        <f t="shared" si="39"/>
        <v>-0.156705959477479</v>
      </c>
      <c r="U206" s="40">
        <f t="shared" si="37"/>
        <v>0.0751</v>
      </c>
      <c r="V206" s="44"/>
      <c r="W206" s="44"/>
    </row>
    <row r="207" customHeight="1" spans="1:23">
      <c r="A207" s="17">
        <v>591</v>
      </c>
      <c r="B207" s="18" t="s">
        <v>102</v>
      </c>
      <c r="C207" s="17" t="s">
        <v>22</v>
      </c>
      <c r="D207" s="19" t="s">
        <v>103</v>
      </c>
      <c r="E207" s="19">
        <v>89548.96</v>
      </c>
      <c r="F207" s="19">
        <v>59907.56</v>
      </c>
      <c r="G207" s="19">
        <v>-29641.4</v>
      </c>
      <c r="H207" s="19" t="s">
        <v>24</v>
      </c>
      <c r="I207" s="24">
        <v>5.5</v>
      </c>
      <c r="J207" s="19" t="s">
        <v>104</v>
      </c>
      <c r="K207" s="21">
        <v>54</v>
      </c>
      <c r="L207" s="21">
        <v>3143.26</v>
      </c>
      <c r="M207" s="36">
        <f t="shared" si="27"/>
        <v>885.456342</v>
      </c>
      <c r="N207" s="21" t="s">
        <v>444</v>
      </c>
      <c r="O207" s="37">
        <v>43.3</v>
      </c>
      <c r="P207" s="38">
        <v>2333.86466666667</v>
      </c>
      <c r="Q207" s="38">
        <f t="shared" si="28"/>
        <v>786.979165600001</v>
      </c>
      <c r="R207" s="39" t="s">
        <v>106</v>
      </c>
      <c r="S207" s="40">
        <f t="shared" si="38"/>
        <v>0.247113163972286</v>
      </c>
      <c r="T207" s="40">
        <f t="shared" si="39"/>
        <v>0.34680474189163</v>
      </c>
      <c r="U207" s="40">
        <f t="shared" si="37"/>
        <v>-0.0555</v>
      </c>
      <c r="V207" s="44"/>
      <c r="W207" s="44"/>
    </row>
    <row r="208" customHeight="1" spans="1:23">
      <c r="A208" s="17">
        <v>347</v>
      </c>
      <c r="B208" s="18" t="s">
        <v>41</v>
      </c>
      <c r="C208" s="17" t="s">
        <v>22</v>
      </c>
      <c r="D208" s="19" t="s">
        <v>42</v>
      </c>
      <c r="E208" s="19">
        <v>112514.49</v>
      </c>
      <c r="F208" s="19">
        <v>96788.73</v>
      </c>
      <c r="G208" s="19">
        <v>-15725.76</v>
      </c>
      <c r="H208" s="19" t="s">
        <v>43</v>
      </c>
      <c r="I208" s="20">
        <v>5.22</v>
      </c>
      <c r="J208" s="19" t="s">
        <v>44</v>
      </c>
      <c r="K208" s="21">
        <v>99</v>
      </c>
      <c r="L208" s="21">
        <v>4582.4</v>
      </c>
      <c r="M208" s="36">
        <f t="shared" ref="M208:M268" si="40">L208*N208</f>
        <v>750.59712</v>
      </c>
      <c r="N208" s="21" t="s">
        <v>445</v>
      </c>
      <c r="O208" s="37">
        <v>64.7333333333333</v>
      </c>
      <c r="P208" s="38">
        <v>3796.64633333333</v>
      </c>
      <c r="Q208" s="38">
        <f t="shared" ref="Q208:Q238" si="41">P208*R208</f>
        <v>1060.4033209</v>
      </c>
      <c r="R208" s="39" t="s">
        <v>59</v>
      </c>
      <c r="S208" s="40">
        <f t="shared" ref="S208:S214" si="42">(K208-O208)/O208</f>
        <v>0.529351184346036</v>
      </c>
      <c r="T208" s="40">
        <f t="shared" ref="T208:T214" si="43">(L208-P208)/P208</f>
        <v>0.206959931918864</v>
      </c>
      <c r="U208" s="40">
        <f t="shared" si="37"/>
        <v>-0.1155</v>
      </c>
      <c r="V208" s="44"/>
      <c r="W208" s="44"/>
    </row>
    <row r="209" customHeight="1" spans="1:23">
      <c r="A209" s="17">
        <v>591</v>
      </c>
      <c r="B209" s="18" t="s">
        <v>102</v>
      </c>
      <c r="C209" s="17" t="s">
        <v>22</v>
      </c>
      <c r="D209" s="19" t="s">
        <v>103</v>
      </c>
      <c r="E209" s="19">
        <v>89548.96</v>
      </c>
      <c r="F209" s="19">
        <v>59907.56</v>
      </c>
      <c r="G209" s="19">
        <v>-29641.4</v>
      </c>
      <c r="H209" s="19" t="s">
        <v>24</v>
      </c>
      <c r="I209" s="24">
        <v>5.26</v>
      </c>
      <c r="J209" s="19" t="s">
        <v>104</v>
      </c>
      <c r="K209" s="21">
        <v>38</v>
      </c>
      <c r="L209" s="21">
        <v>1924.22</v>
      </c>
      <c r="M209" s="36">
        <f t="shared" si="40"/>
        <v>640.572838</v>
      </c>
      <c r="N209" s="21" t="s">
        <v>446</v>
      </c>
      <c r="O209" s="37">
        <v>43.3</v>
      </c>
      <c r="P209" s="38">
        <v>2333.86466666667</v>
      </c>
      <c r="Q209" s="38">
        <f t="shared" si="41"/>
        <v>786.979165600001</v>
      </c>
      <c r="R209" s="39" t="s">
        <v>106</v>
      </c>
      <c r="S209" s="40">
        <f t="shared" si="42"/>
        <v>-0.122401847575058</v>
      </c>
      <c r="T209" s="40">
        <f t="shared" si="43"/>
        <v>-0.175522031126056</v>
      </c>
      <c r="U209" s="40">
        <f t="shared" si="37"/>
        <v>-0.00430000000000003</v>
      </c>
      <c r="V209" s="44"/>
      <c r="W209" s="44"/>
    </row>
    <row r="210" customHeight="1" spans="1:23">
      <c r="A210" s="17">
        <v>707</v>
      </c>
      <c r="B210" s="18" t="s">
        <v>258</v>
      </c>
      <c r="C210" s="17" t="s">
        <v>72</v>
      </c>
      <c r="D210" s="19" t="s">
        <v>47</v>
      </c>
      <c r="E210" s="19">
        <v>280051.3</v>
      </c>
      <c r="F210" s="19">
        <v>271991.25</v>
      </c>
      <c r="G210" s="19">
        <v>-8060.04999999999</v>
      </c>
      <c r="H210" s="19" t="s">
        <v>73</v>
      </c>
      <c r="I210" s="23">
        <v>5.3</v>
      </c>
      <c r="J210" s="19" t="s">
        <v>259</v>
      </c>
      <c r="K210" s="21">
        <v>153</v>
      </c>
      <c r="L210" s="21">
        <v>10228.71</v>
      </c>
      <c r="M210" s="36">
        <f t="shared" si="40"/>
        <v>3191.35752</v>
      </c>
      <c r="N210" s="21" t="s">
        <v>447</v>
      </c>
      <c r="O210" s="37">
        <v>160.266666666667</v>
      </c>
      <c r="P210" s="38">
        <v>10830.659</v>
      </c>
      <c r="Q210" s="38">
        <f t="shared" si="41"/>
        <v>3655.3474125</v>
      </c>
      <c r="R210" s="39" t="s">
        <v>261</v>
      </c>
      <c r="S210" s="40">
        <f t="shared" si="42"/>
        <v>-0.0453410981697191</v>
      </c>
      <c r="T210" s="40">
        <f t="shared" si="43"/>
        <v>-0.0555782432075463</v>
      </c>
      <c r="U210" s="40">
        <f t="shared" si="37"/>
        <v>-0.0255</v>
      </c>
      <c r="V210" s="44"/>
      <c r="W210" s="44"/>
    </row>
    <row r="211" customHeight="1" spans="1:23">
      <c r="A211" s="17">
        <v>585</v>
      </c>
      <c r="B211" s="18" t="s">
        <v>226</v>
      </c>
      <c r="C211" s="17" t="s">
        <v>72</v>
      </c>
      <c r="D211" s="19" t="s">
        <v>23</v>
      </c>
      <c r="E211" s="19">
        <v>251893.52</v>
      </c>
      <c r="F211" s="19">
        <v>225688.07</v>
      </c>
      <c r="G211" s="19">
        <v>-26205.45</v>
      </c>
      <c r="H211" s="19" t="s">
        <v>227</v>
      </c>
      <c r="I211" s="24">
        <v>5.8</v>
      </c>
      <c r="J211" s="19" t="s">
        <v>49</v>
      </c>
      <c r="K211" s="21">
        <v>123</v>
      </c>
      <c r="L211" s="21">
        <v>9576.05</v>
      </c>
      <c r="M211" s="36">
        <f t="shared" si="40"/>
        <v>3501.00388</v>
      </c>
      <c r="N211" s="21" t="s">
        <v>448</v>
      </c>
      <c r="O211" s="37">
        <v>129.466666666667</v>
      </c>
      <c r="P211" s="38">
        <v>9059.471</v>
      </c>
      <c r="Q211" s="38">
        <f t="shared" si="41"/>
        <v>2912.6199265</v>
      </c>
      <c r="R211" s="39" t="s">
        <v>228</v>
      </c>
      <c r="S211" s="40">
        <f t="shared" si="42"/>
        <v>-0.0499485066941323</v>
      </c>
      <c r="T211" s="40">
        <f t="shared" si="43"/>
        <v>0.0570208790336654</v>
      </c>
      <c r="U211" s="40">
        <f t="shared" si="37"/>
        <v>0.0441</v>
      </c>
      <c r="V211" s="44"/>
      <c r="W211" s="44"/>
    </row>
    <row r="212" customHeight="1" spans="1:23">
      <c r="A212" s="17">
        <v>585</v>
      </c>
      <c r="B212" s="18" t="s">
        <v>226</v>
      </c>
      <c r="C212" s="17" t="s">
        <v>72</v>
      </c>
      <c r="D212" s="19" t="s">
        <v>23</v>
      </c>
      <c r="E212" s="19">
        <v>251893.52</v>
      </c>
      <c r="F212" s="19">
        <v>225688.07</v>
      </c>
      <c r="G212" s="19">
        <v>-26205.45</v>
      </c>
      <c r="H212" s="19" t="s">
        <v>227</v>
      </c>
      <c r="I212" s="24">
        <v>5.15</v>
      </c>
      <c r="J212" s="19" t="s">
        <v>49</v>
      </c>
      <c r="K212" s="21">
        <v>140</v>
      </c>
      <c r="L212" s="21">
        <v>9801.6</v>
      </c>
      <c r="M212" s="36">
        <f t="shared" si="40"/>
        <v>2507.24928</v>
      </c>
      <c r="N212" s="21" t="s">
        <v>449</v>
      </c>
      <c r="O212" s="37">
        <v>129.466666666667</v>
      </c>
      <c r="P212" s="38">
        <v>9059.471</v>
      </c>
      <c r="Q212" s="38">
        <f t="shared" si="41"/>
        <v>2912.6199265</v>
      </c>
      <c r="R212" s="39" t="s">
        <v>228</v>
      </c>
      <c r="S212" s="40">
        <f t="shared" si="42"/>
        <v>0.0813594232749714</v>
      </c>
      <c r="T212" s="47">
        <f t="shared" si="43"/>
        <v>0.0819174761970098</v>
      </c>
      <c r="U212" s="40">
        <f t="shared" si="37"/>
        <v>-0.0657</v>
      </c>
      <c r="V212" s="45"/>
      <c r="W212" s="105"/>
    </row>
    <row r="213" customHeight="1" spans="1:23">
      <c r="A213" s="17">
        <v>716</v>
      </c>
      <c r="B213" s="18" t="s">
        <v>116</v>
      </c>
      <c r="C213" s="17" t="s">
        <v>22</v>
      </c>
      <c r="D213" s="19" t="s">
        <v>103</v>
      </c>
      <c r="E213" s="19">
        <v>194178.62</v>
      </c>
      <c r="F213" s="19">
        <v>121400.16</v>
      </c>
      <c r="G213" s="19">
        <v>-72778.46</v>
      </c>
      <c r="H213" s="19" t="s">
        <v>117</v>
      </c>
      <c r="I213" s="20">
        <v>5.26</v>
      </c>
      <c r="J213" s="19" t="s">
        <v>118</v>
      </c>
      <c r="K213" s="21">
        <v>74</v>
      </c>
      <c r="L213" s="21">
        <v>5780.89</v>
      </c>
      <c r="M213" s="36">
        <f t="shared" si="40"/>
        <v>1743.516424</v>
      </c>
      <c r="N213" s="21" t="s">
        <v>450</v>
      </c>
      <c r="O213" s="37">
        <v>54.3666666666667</v>
      </c>
      <c r="P213" s="38">
        <v>4796.709</v>
      </c>
      <c r="Q213" s="38">
        <f t="shared" si="41"/>
        <v>1448.1264471</v>
      </c>
      <c r="R213" s="39" t="s">
        <v>120</v>
      </c>
      <c r="S213" s="40">
        <f t="shared" si="42"/>
        <v>0.361128142244021</v>
      </c>
      <c r="T213" s="40">
        <f t="shared" si="43"/>
        <v>0.205178383762701</v>
      </c>
      <c r="U213" s="40">
        <f t="shared" si="37"/>
        <v>-0.000300000000000022</v>
      </c>
      <c r="V213" s="44"/>
      <c r="W213" s="44"/>
    </row>
    <row r="214" customHeight="1" spans="1:23">
      <c r="A214" s="17">
        <v>102564</v>
      </c>
      <c r="B214" s="18" t="s">
        <v>121</v>
      </c>
      <c r="C214" s="17" t="s">
        <v>22</v>
      </c>
      <c r="D214" s="19" t="s">
        <v>103</v>
      </c>
      <c r="E214" s="19">
        <v>99283.9</v>
      </c>
      <c r="F214" s="19">
        <v>96957.59</v>
      </c>
      <c r="G214" s="19">
        <v>-2326.31</v>
      </c>
      <c r="H214" s="19" t="s">
        <v>54</v>
      </c>
      <c r="I214" s="24">
        <v>5.31</v>
      </c>
      <c r="J214" s="19" t="s">
        <v>122</v>
      </c>
      <c r="K214" s="21">
        <v>48</v>
      </c>
      <c r="L214" s="21">
        <v>3407.79</v>
      </c>
      <c r="M214" s="36">
        <f t="shared" si="40"/>
        <v>863.874765</v>
      </c>
      <c r="N214" s="21" t="s">
        <v>369</v>
      </c>
      <c r="O214" s="37">
        <v>53.6333333333333</v>
      </c>
      <c r="P214" s="38">
        <v>3909.183</v>
      </c>
      <c r="Q214" s="38">
        <f t="shared" si="41"/>
        <v>1171.5821451</v>
      </c>
      <c r="R214" s="39" t="s">
        <v>124</v>
      </c>
      <c r="S214" s="40">
        <f t="shared" si="42"/>
        <v>-0.105034182722187</v>
      </c>
      <c r="T214" s="40">
        <f t="shared" si="43"/>
        <v>-0.128260304007257</v>
      </c>
      <c r="U214" s="40">
        <f t="shared" si="37"/>
        <v>-0.0462</v>
      </c>
      <c r="V214" s="44"/>
      <c r="W214" s="44"/>
    </row>
    <row r="215" customHeight="1" spans="1:23">
      <c r="A215" s="17">
        <v>549</v>
      </c>
      <c r="B215" s="18" t="s">
        <v>252</v>
      </c>
      <c r="C215" s="17" t="s">
        <v>22</v>
      </c>
      <c r="D215" s="19" t="s">
        <v>103</v>
      </c>
      <c r="E215" s="19">
        <v>139413.83</v>
      </c>
      <c r="F215" s="19">
        <v>99299.41</v>
      </c>
      <c r="G215" s="19">
        <v>-40114.42</v>
      </c>
      <c r="H215" s="19" t="s">
        <v>243</v>
      </c>
      <c r="I215" s="20">
        <v>5.6</v>
      </c>
      <c r="J215" s="19" t="s">
        <v>244</v>
      </c>
      <c r="K215" s="21">
        <v>66</v>
      </c>
      <c r="L215" s="21">
        <v>4049.66</v>
      </c>
      <c r="M215" s="36">
        <f t="shared" si="40"/>
        <v>1312.08984</v>
      </c>
      <c r="N215" s="21" t="s">
        <v>451</v>
      </c>
      <c r="O215" s="37">
        <v>50.5</v>
      </c>
      <c r="P215" s="38">
        <v>3993.641</v>
      </c>
      <c r="Q215" s="38">
        <f t="shared" si="41"/>
        <v>1113.0277467</v>
      </c>
      <c r="R215" s="39" t="s">
        <v>254</v>
      </c>
      <c r="S215" s="40">
        <f t="shared" ref="S215:S220" si="44">(K215-O215)/O215</f>
        <v>0.306930693069307</v>
      </c>
      <c r="T215" s="40">
        <f t="shared" ref="T215:T220" si="45">(L215-P215)/P215</f>
        <v>0.0140270495019457</v>
      </c>
      <c r="U215" s="40">
        <f t="shared" si="37"/>
        <v>0.0453</v>
      </c>
      <c r="V215" s="44"/>
      <c r="W215" s="44"/>
    </row>
    <row r="216" customHeight="1" spans="1:23">
      <c r="A216" s="17">
        <v>102479</v>
      </c>
      <c r="B216" s="18" t="s">
        <v>270</v>
      </c>
      <c r="C216" s="17" t="s">
        <v>22</v>
      </c>
      <c r="D216" s="19" t="s">
        <v>36</v>
      </c>
      <c r="E216" s="19">
        <v>123454.64</v>
      </c>
      <c r="F216" s="19">
        <v>111202.72</v>
      </c>
      <c r="G216" s="19">
        <v>-12251.92</v>
      </c>
      <c r="H216" s="19" t="s">
        <v>271</v>
      </c>
      <c r="I216" s="24">
        <v>5.15</v>
      </c>
      <c r="J216" s="19" t="s">
        <v>108</v>
      </c>
      <c r="K216" s="21">
        <v>85</v>
      </c>
      <c r="L216" s="21">
        <v>2874.07</v>
      </c>
      <c r="M216" s="36">
        <f t="shared" si="40"/>
        <v>950.742356</v>
      </c>
      <c r="N216" s="21" t="s">
        <v>452</v>
      </c>
      <c r="O216" s="37">
        <v>101.266666666667</v>
      </c>
      <c r="P216" s="38">
        <v>4549.799</v>
      </c>
      <c r="Q216" s="38">
        <f t="shared" si="41"/>
        <v>1497.7938308</v>
      </c>
      <c r="R216" s="39" t="s">
        <v>273</v>
      </c>
      <c r="S216" s="40">
        <f t="shared" si="44"/>
        <v>-0.16063199473338</v>
      </c>
      <c r="T216" s="40">
        <f t="shared" si="45"/>
        <v>-0.368308358237364</v>
      </c>
      <c r="U216" s="40">
        <f t="shared" si="37"/>
        <v>0.00159999999999999</v>
      </c>
      <c r="V216" s="44"/>
      <c r="W216" s="44"/>
    </row>
    <row r="217" customHeight="1" spans="1:23">
      <c r="A217" s="17">
        <v>365</v>
      </c>
      <c r="B217" s="18" t="s">
        <v>71</v>
      </c>
      <c r="C217" s="17" t="s">
        <v>72</v>
      </c>
      <c r="D217" s="19" t="s">
        <v>42</v>
      </c>
      <c r="E217" s="19">
        <v>262248.7</v>
      </c>
      <c r="F217" s="19">
        <v>248106.9</v>
      </c>
      <c r="G217" s="19">
        <v>-14141.8</v>
      </c>
      <c r="H217" s="19" t="s">
        <v>73</v>
      </c>
      <c r="I217" s="20">
        <v>5.22</v>
      </c>
      <c r="J217" s="19" t="s">
        <v>25</v>
      </c>
      <c r="K217" s="21">
        <v>133</v>
      </c>
      <c r="L217" s="21">
        <v>17256.6</v>
      </c>
      <c r="M217" s="36">
        <f t="shared" si="40"/>
        <v>5033.75022</v>
      </c>
      <c r="N217" s="21" t="s">
        <v>453</v>
      </c>
      <c r="O217" s="37">
        <v>103.766666666667</v>
      </c>
      <c r="P217" s="38">
        <v>10056.069</v>
      </c>
      <c r="Q217" s="38">
        <f t="shared" si="41"/>
        <v>2673.9087471</v>
      </c>
      <c r="R217" s="39" t="s">
        <v>75</v>
      </c>
      <c r="S217" s="40">
        <f t="shared" si="44"/>
        <v>0.281721811757143</v>
      </c>
      <c r="T217" s="41">
        <f t="shared" si="45"/>
        <v>0.716038344605631</v>
      </c>
      <c r="U217" s="40">
        <f t="shared" si="37"/>
        <v>0.0258</v>
      </c>
      <c r="V217" s="45"/>
      <c r="W217" s="105" t="s">
        <v>454</v>
      </c>
    </row>
    <row r="218" customHeight="1" spans="1:23">
      <c r="A218" s="17">
        <v>746</v>
      </c>
      <c r="B218" s="18" t="s">
        <v>130</v>
      </c>
      <c r="C218" s="17" t="s">
        <v>29</v>
      </c>
      <c r="D218" s="19" t="s">
        <v>103</v>
      </c>
      <c r="E218" s="19">
        <v>230691.69</v>
      </c>
      <c r="F218" s="19">
        <v>191894.7</v>
      </c>
      <c r="G218" s="19">
        <v>-38796.99</v>
      </c>
      <c r="H218" s="19" t="s">
        <v>131</v>
      </c>
      <c r="I218" s="20">
        <v>5.26</v>
      </c>
      <c r="J218" s="19" t="s">
        <v>132</v>
      </c>
      <c r="K218" s="21">
        <v>110</v>
      </c>
      <c r="L218" s="21">
        <v>6635.45</v>
      </c>
      <c r="M218" s="36">
        <f t="shared" si="40"/>
        <v>1694.69393</v>
      </c>
      <c r="N218" s="21" t="s">
        <v>455</v>
      </c>
      <c r="O218" s="37">
        <v>98.1333333333333</v>
      </c>
      <c r="P218" s="38">
        <v>7303.93266666667</v>
      </c>
      <c r="Q218" s="38">
        <f t="shared" si="41"/>
        <v>2094.03749553333</v>
      </c>
      <c r="R218" s="39" t="s">
        <v>133</v>
      </c>
      <c r="S218" s="40">
        <f t="shared" si="44"/>
        <v>0.120923913043479</v>
      </c>
      <c r="T218" s="40">
        <f t="shared" si="45"/>
        <v>-0.0915236622754559</v>
      </c>
      <c r="U218" s="40">
        <f t="shared" si="37"/>
        <v>-0.0313</v>
      </c>
      <c r="V218" s="44"/>
      <c r="W218" s="44"/>
    </row>
    <row r="219" customHeight="1" spans="1:23">
      <c r="A219" s="17">
        <v>717</v>
      </c>
      <c r="B219" s="18" t="s">
        <v>262</v>
      </c>
      <c r="C219" s="17" t="s">
        <v>22</v>
      </c>
      <c r="D219" s="19" t="s">
        <v>103</v>
      </c>
      <c r="E219" s="19">
        <v>164863.17</v>
      </c>
      <c r="F219" s="19">
        <v>106606.45</v>
      </c>
      <c r="G219" s="19">
        <v>-58256.72</v>
      </c>
      <c r="H219" s="19" t="s">
        <v>243</v>
      </c>
      <c r="I219" s="20">
        <v>5.6</v>
      </c>
      <c r="J219" s="19" t="s">
        <v>244</v>
      </c>
      <c r="K219" s="21">
        <v>54</v>
      </c>
      <c r="L219" s="21">
        <v>3175.44</v>
      </c>
      <c r="M219" s="36">
        <f t="shared" si="40"/>
        <v>1212.065448</v>
      </c>
      <c r="N219" s="21" t="s">
        <v>456</v>
      </c>
      <c r="O219" s="37">
        <v>56.5</v>
      </c>
      <c r="P219" s="38">
        <v>4289.34433333333</v>
      </c>
      <c r="Q219" s="38">
        <f t="shared" si="41"/>
        <v>1379.4531376</v>
      </c>
      <c r="R219" s="39" t="s">
        <v>212</v>
      </c>
      <c r="S219" s="40">
        <f t="shared" si="44"/>
        <v>-0.0442477876106195</v>
      </c>
      <c r="T219" s="40">
        <f t="shared" si="45"/>
        <v>-0.259691049906384</v>
      </c>
      <c r="U219" s="40">
        <f t="shared" si="37"/>
        <v>0.0601000000000001</v>
      </c>
      <c r="V219" s="44"/>
      <c r="W219" s="44"/>
    </row>
    <row r="220" customHeight="1" spans="1:23">
      <c r="A220" s="25">
        <v>118758</v>
      </c>
      <c r="B220" s="26" t="s">
        <v>150</v>
      </c>
      <c r="C220" s="17" t="s">
        <v>22</v>
      </c>
      <c r="D220" s="19" t="s">
        <v>47</v>
      </c>
      <c r="E220" s="19"/>
      <c r="F220" s="19"/>
      <c r="G220" s="19"/>
      <c r="H220" s="19"/>
      <c r="I220" s="24">
        <v>5.29</v>
      </c>
      <c r="J220" s="19" t="s">
        <v>152</v>
      </c>
      <c r="K220" s="21">
        <v>37</v>
      </c>
      <c r="L220" s="21">
        <v>1813.56</v>
      </c>
      <c r="M220" s="36">
        <f t="shared" si="40"/>
        <v>647.984988</v>
      </c>
      <c r="N220" s="21" t="s">
        <v>457</v>
      </c>
      <c r="O220" s="37">
        <v>37.9333333333333</v>
      </c>
      <c r="P220" s="38">
        <v>1405.893</v>
      </c>
      <c r="Q220" s="38">
        <f t="shared" si="41"/>
        <v>379.1693421</v>
      </c>
      <c r="R220" s="39" t="s">
        <v>154</v>
      </c>
      <c r="S220" s="40">
        <f t="shared" si="44"/>
        <v>-0.0246045694200343</v>
      </c>
      <c r="T220" s="40">
        <f t="shared" si="45"/>
        <v>0.289970147088007</v>
      </c>
      <c r="U220" s="40">
        <f t="shared" si="37"/>
        <v>0.0876</v>
      </c>
      <c r="V220" s="44"/>
      <c r="W220" s="44"/>
    </row>
    <row r="221" customHeight="1" spans="1:23">
      <c r="A221" s="25">
        <v>118758</v>
      </c>
      <c r="B221" s="26" t="s">
        <v>150</v>
      </c>
      <c r="C221" s="17" t="s">
        <v>22</v>
      </c>
      <c r="D221" s="19" t="s">
        <v>47</v>
      </c>
      <c r="E221" s="19"/>
      <c r="F221" s="19"/>
      <c r="G221" s="19"/>
      <c r="H221" s="19" t="s">
        <v>151</v>
      </c>
      <c r="I221" s="24">
        <v>5.15</v>
      </c>
      <c r="J221" s="19" t="s">
        <v>152</v>
      </c>
      <c r="K221" s="21">
        <v>84</v>
      </c>
      <c r="L221" s="21">
        <v>3512.78</v>
      </c>
      <c r="M221" s="36">
        <f t="shared" si="40"/>
        <v>563.80119</v>
      </c>
      <c r="N221" s="21" t="s">
        <v>458</v>
      </c>
      <c r="O221" s="37">
        <v>37.9333333333333</v>
      </c>
      <c r="P221" s="38">
        <v>1405.893</v>
      </c>
      <c r="Q221" s="38">
        <f t="shared" si="41"/>
        <v>379.1693421</v>
      </c>
      <c r="R221" s="39" t="s">
        <v>154</v>
      </c>
      <c r="S221" s="40">
        <f t="shared" ref="S221:S241" si="46">(K221-O221)/O221</f>
        <v>1.21441124780317</v>
      </c>
      <c r="T221" s="41">
        <f t="shared" ref="T221:T241" si="47">(L221-P221)/P221</f>
        <v>1.49861120298629</v>
      </c>
      <c r="U221" s="40">
        <f t="shared" si="37"/>
        <v>-0.1092</v>
      </c>
      <c r="V221" s="45">
        <f>(M221-Q221)*0.3</f>
        <v>55.38955437</v>
      </c>
      <c r="W221" s="105"/>
    </row>
    <row r="222" customHeight="1" spans="1:23">
      <c r="A222" s="17">
        <v>573</v>
      </c>
      <c r="B222" s="18" t="s">
        <v>237</v>
      </c>
      <c r="C222" s="17" t="s">
        <v>22</v>
      </c>
      <c r="D222" s="19" t="s">
        <v>47</v>
      </c>
      <c r="E222" s="19">
        <v>100952.74</v>
      </c>
      <c r="F222" s="19">
        <v>96186.29</v>
      </c>
      <c r="G222" s="19">
        <v>-4766.45000000001</v>
      </c>
      <c r="H222" s="19" t="s">
        <v>73</v>
      </c>
      <c r="I222" s="20">
        <v>5.22</v>
      </c>
      <c r="J222" s="19" t="s">
        <v>238</v>
      </c>
      <c r="K222" s="21">
        <v>106</v>
      </c>
      <c r="L222" s="21">
        <v>6200.17</v>
      </c>
      <c r="M222" s="36">
        <f t="shared" si="40"/>
        <v>1777.588739</v>
      </c>
      <c r="N222" s="21" t="s">
        <v>133</v>
      </c>
      <c r="O222" s="37">
        <v>64.7</v>
      </c>
      <c r="P222" s="38">
        <v>3800.16333333333</v>
      </c>
      <c r="Q222" s="38">
        <f t="shared" si="41"/>
        <v>1237.33318133333</v>
      </c>
      <c r="R222" s="39" t="s">
        <v>240</v>
      </c>
      <c r="S222" s="40">
        <f t="shared" si="46"/>
        <v>0.638330757341576</v>
      </c>
      <c r="T222" s="41">
        <f t="shared" si="47"/>
        <v>0.631553556031365</v>
      </c>
      <c r="U222" s="40">
        <f t="shared" si="37"/>
        <v>-0.0389</v>
      </c>
      <c r="V222" s="45">
        <f>(M222-Q222)*0.1</f>
        <v>54.0255557666668</v>
      </c>
      <c r="W222" s="105"/>
    </row>
    <row r="223" customHeight="1" spans="1:23">
      <c r="A223" s="25">
        <v>117637</v>
      </c>
      <c r="B223" s="26" t="s">
        <v>155</v>
      </c>
      <c r="C223" s="17" t="s">
        <v>22</v>
      </c>
      <c r="D223" s="19" t="s">
        <v>103</v>
      </c>
      <c r="E223" s="19"/>
      <c r="F223" s="19"/>
      <c r="G223" s="19"/>
      <c r="H223" s="19" t="s">
        <v>459</v>
      </c>
      <c r="I223" s="20">
        <v>5.26</v>
      </c>
      <c r="J223" s="19" t="s">
        <v>460</v>
      </c>
      <c r="K223" s="21">
        <v>35</v>
      </c>
      <c r="L223" s="21">
        <v>3050.04</v>
      </c>
      <c r="M223" s="36">
        <f t="shared" si="40"/>
        <v>792.400392</v>
      </c>
      <c r="N223" s="21" t="s">
        <v>461</v>
      </c>
      <c r="O223" s="37">
        <v>36.1666666666667</v>
      </c>
      <c r="P223" s="38">
        <v>1819.13433333333</v>
      </c>
      <c r="Q223" s="38">
        <f t="shared" si="41"/>
        <v>521.181986499999</v>
      </c>
      <c r="R223" s="39" t="s">
        <v>159</v>
      </c>
      <c r="S223" s="40">
        <f t="shared" si="46"/>
        <v>-0.0322580645161299</v>
      </c>
      <c r="T223" s="40">
        <f t="shared" si="47"/>
        <v>0.676643634344031</v>
      </c>
      <c r="U223" s="40">
        <f t="shared" si="37"/>
        <v>-0.0266999999999999</v>
      </c>
      <c r="V223" s="44"/>
      <c r="W223" s="44"/>
    </row>
    <row r="224" customHeight="1" spans="1:23">
      <c r="A224" s="17">
        <v>716</v>
      </c>
      <c r="B224" s="18" t="s">
        <v>116</v>
      </c>
      <c r="C224" s="17" t="s">
        <v>22</v>
      </c>
      <c r="D224" s="19" t="s">
        <v>103</v>
      </c>
      <c r="E224" s="19">
        <v>194178.62</v>
      </c>
      <c r="F224" s="19">
        <v>121400.16</v>
      </c>
      <c r="G224" s="19">
        <v>-72778.46</v>
      </c>
      <c r="H224" s="19" t="s">
        <v>117</v>
      </c>
      <c r="I224" s="20">
        <v>5.5</v>
      </c>
      <c r="J224" s="19" t="s">
        <v>118</v>
      </c>
      <c r="K224" s="21">
        <v>66</v>
      </c>
      <c r="L224" s="21">
        <v>6561.24</v>
      </c>
      <c r="M224" s="36">
        <f t="shared" si="40"/>
        <v>1812.214488</v>
      </c>
      <c r="N224" s="21" t="s">
        <v>462</v>
      </c>
      <c r="O224" s="37">
        <v>54.3666666666667</v>
      </c>
      <c r="P224" s="38">
        <v>4796.709</v>
      </c>
      <c r="Q224" s="38">
        <f t="shared" si="41"/>
        <v>1448.1264471</v>
      </c>
      <c r="R224" s="39" t="s">
        <v>120</v>
      </c>
      <c r="S224" s="40">
        <f t="shared" si="46"/>
        <v>0.213979153893316</v>
      </c>
      <c r="T224" s="40">
        <f t="shared" si="47"/>
        <v>0.367862840960333</v>
      </c>
      <c r="U224" s="40">
        <f t="shared" si="37"/>
        <v>-0.0257</v>
      </c>
      <c r="V224" s="44"/>
      <c r="W224" s="44"/>
    </row>
    <row r="225" customHeight="1" spans="1:23">
      <c r="A225" s="17">
        <v>747</v>
      </c>
      <c r="B225" s="18" t="s">
        <v>409</v>
      </c>
      <c r="C225" s="17" t="s">
        <v>29</v>
      </c>
      <c r="D225" s="19" t="s">
        <v>36</v>
      </c>
      <c r="E225" s="19"/>
      <c r="F225" s="19"/>
      <c r="G225" s="19"/>
      <c r="H225" s="24" t="s">
        <v>410</v>
      </c>
      <c r="I225" s="24">
        <v>5.15</v>
      </c>
      <c r="J225" s="19" t="s">
        <v>266</v>
      </c>
      <c r="K225" s="21">
        <v>48</v>
      </c>
      <c r="L225" s="21">
        <v>6468.6</v>
      </c>
      <c r="M225" s="36">
        <f t="shared" si="40"/>
        <v>1465.1379</v>
      </c>
      <c r="N225" s="21" t="s">
        <v>463</v>
      </c>
      <c r="O225" s="37">
        <v>63.9</v>
      </c>
      <c r="P225" s="38">
        <v>8984.565</v>
      </c>
      <c r="Q225" s="38">
        <f t="shared" si="41"/>
        <v>1863.398781</v>
      </c>
      <c r="R225" s="39" t="s">
        <v>412</v>
      </c>
      <c r="S225" s="40">
        <f t="shared" si="46"/>
        <v>-0.248826291079812</v>
      </c>
      <c r="T225" s="40">
        <f t="shared" si="47"/>
        <v>-0.280031921411888</v>
      </c>
      <c r="U225" s="40">
        <f t="shared" si="37"/>
        <v>0.0191</v>
      </c>
      <c r="V225" s="44"/>
      <c r="W225" s="44"/>
    </row>
    <row r="226" customHeight="1" spans="1:23">
      <c r="A226" s="17">
        <v>545</v>
      </c>
      <c r="B226" s="18" t="s">
        <v>255</v>
      </c>
      <c r="C226" s="17" t="s">
        <v>22</v>
      </c>
      <c r="D226" s="19" t="s">
        <v>47</v>
      </c>
      <c r="E226" s="19">
        <v>71552.82</v>
      </c>
      <c r="F226" s="19">
        <v>65144.24</v>
      </c>
      <c r="G226" s="19">
        <v>-6408.58000000001</v>
      </c>
      <c r="H226" s="19" t="s">
        <v>247</v>
      </c>
      <c r="I226" s="23">
        <v>5.22</v>
      </c>
      <c r="J226" s="19" t="s">
        <v>238</v>
      </c>
      <c r="K226" s="21">
        <v>31</v>
      </c>
      <c r="L226" s="21">
        <v>3865.47</v>
      </c>
      <c r="M226" s="36">
        <f t="shared" si="40"/>
        <v>780.051846</v>
      </c>
      <c r="N226" s="21" t="s">
        <v>464</v>
      </c>
      <c r="O226" s="37">
        <v>40.8333333333333</v>
      </c>
      <c r="P226" s="38">
        <v>2522.052</v>
      </c>
      <c r="Q226" s="38">
        <f t="shared" si="41"/>
        <v>727.8642072</v>
      </c>
      <c r="R226" s="39" t="s">
        <v>257</v>
      </c>
      <c r="S226" s="40">
        <f t="shared" si="46"/>
        <v>-0.240816326530612</v>
      </c>
      <c r="T226" s="40">
        <f t="shared" si="47"/>
        <v>0.532668636491238</v>
      </c>
      <c r="U226" s="40">
        <f t="shared" si="37"/>
        <v>-0.0868</v>
      </c>
      <c r="V226" s="44"/>
      <c r="W226" s="44"/>
    </row>
    <row r="227" customHeight="1" spans="1:23">
      <c r="A227" s="25">
        <v>117923</v>
      </c>
      <c r="B227" s="26" t="s">
        <v>286</v>
      </c>
      <c r="C227" s="17" t="s">
        <v>22</v>
      </c>
      <c r="D227" s="19" t="s">
        <v>103</v>
      </c>
      <c r="E227" s="19"/>
      <c r="F227" s="19"/>
      <c r="G227" s="19"/>
      <c r="H227" s="19" t="s">
        <v>287</v>
      </c>
      <c r="I227" s="20">
        <v>5.26</v>
      </c>
      <c r="J227" s="19" t="s">
        <v>288</v>
      </c>
      <c r="K227" s="21">
        <v>39</v>
      </c>
      <c r="L227" s="21">
        <v>1588.6</v>
      </c>
      <c r="M227" s="36">
        <f t="shared" si="40"/>
        <v>529.63924</v>
      </c>
      <c r="N227" s="21" t="s">
        <v>465</v>
      </c>
      <c r="O227" s="37">
        <v>29.7666666666667</v>
      </c>
      <c r="P227" s="38">
        <v>1360.291</v>
      </c>
      <c r="Q227" s="38">
        <f t="shared" si="41"/>
        <v>429.4438687</v>
      </c>
      <c r="R227" s="39" t="s">
        <v>290</v>
      </c>
      <c r="S227" s="40">
        <f t="shared" si="46"/>
        <v>0.310190369540872</v>
      </c>
      <c r="T227" s="40">
        <f t="shared" si="47"/>
        <v>0.167838352234926</v>
      </c>
      <c r="U227" s="40">
        <f t="shared" si="37"/>
        <v>0.0177</v>
      </c>
      <c r="V227" s="44"/>
      <c r="W227" s="44"/>
    </row>
    <row r="228" customHeight="1" spans="1:23">
      <c r="A228" s="17">
        <v>748</v>
      </c>
      <c r="B228" s="18" t="s">
        <v>264</v>
      </c>
      <c r="C228" s="17" t="s">
        <v>22</v>
      </c>
      <c r="D228" s="19" t="s">
        <v>103</v>
      </c>
      <c r="E228" s="19">
        <v>151041.84</v>
      </c>
      <c r="F228" s="19">
        <v>131155.89</v>
      </c>
      <c r="G228" s="19">
        <v>-19885.95</v>
      </c>
      <c r="H228" s="19" t="s">
        <v>265</v>
      </c>
      <c r="I228" s="20">
        <v>5.6</v>
      </c>
      <c r="J228" s="19" t="s">
        <v>266</v>
      </c>
      <c r="K228" s="21">
        <v>70</v>
      </c>
      <c r="L228" s="21">
        <v>5320.04</v>
      </c>
      <c r="M228" s="36">
        <f t="shared" si="40"/>
        <v>1768.9133</v>
      </c>
      <c r="N228" s="21" t="s">
        <v>466</v>
      </c>
      <c r="O228" s="37">
        <v>69.2333333333333</v>
      </c>
      <c r="P228" s="38">
        <v>5129.97966666667</v>
      </c>
      <c r="Q228" s="38">
        <f t="shared" si="41"/>
        <v>1541.04589186667</v>
      </c>
      <c r="R228" s="39" t="s">
        <v>268</v>
      </c>
      <c r="S228" s="40">
        <f t="shared" si="46"/>
        <v>0.0110736639383731</v>
      </c>
      <c r="T228" s="40">
        <f t="shared" si="47"/>
        <v>0.0370489447683964</v>
      </c>
      <c r="U228" s="40">
        <f t="shared" si="37"/>
        <v>0.0321</v>
      </c>
      <c r="V228" s="44"/>
      <c r="W228" s="44"/>
    </row>
    <row r="229" customHeight="1" spans="1:23">
      <c r="A229" s="17">
        <v>113023</v>
      </c>
      <c r="B229" s="18" t="s">
        <v>363</v>
      </c>
      <c r="C229" s="17" t="s">
        <v>22</v>
      </c>
      <c r="D229" s="19" t="s">
        <v>23</v>
      </c>
      <c r="E229" s="19"/>
      <c r="F229" s="19"/>
      <c r="G229" s="19"/>
      <c r="H229" s="24" t="s">
        <v>227</v>
      </c>
      <c r="I229" s="24">
        <v>5.15</v>
      </c>
      <c r="J229" s="19" t="s">
        <v>84</v>
      </c>
      <c r="K229" s="21">
        <v>19</v>
      </c>
      <c r="L229" s="21">
        <v>1015.51</v>
      </c>
      <c r="M229" s="36">
        <f t="shared" si="40"/>
        <v>272.969088</v>
      </c>
      <c r="N229" s="21" t="s">
        <v>467</v>
      </c>
      <c r="O229" s="37">
        <v>30.9666666666667</v>
      </c>
      <c r="P229" s="38">
        <v>1722.06233333333</v>
      </c>
      <c r="Q229" s="38">
        <f t="shared" si="41"/>
        <v>415.878053499999</v>
      </c>
      <c r="R229" s="39" t="s">
        <v>364</v>
      </c>
      <c r="S229" s="40">
        <f t="shared" si="46"/>
        <v>-0.38643702906351</v>
      </c>
      <c r="T229" s="40">
        <f t="shared" si="47"/>
        <v>-0.410294284740369</v>
      </c>
      <c r="U229" s="40">
        <f t="shared" si="37"/>
        <v>0.0273</v>
      </c>
      <c r="V229" s="44"/>
      <c r="W229" s="44"/>
    </row>
    <row r="230" customHeight="1" spans="1:23">
      <c r="A230" s="17">
        <v>724</v>
      </c>
      <c r="B230" s="18" t="s">
        <v>35</v>
      </c>
      <c r="C230" s="17" t="s">
        <v>29</v>
      </c>
      <c r="D230" s="19" t="s">
        <v>36</v>
      </c>
      <c r="E230" s="19">
        <v>222584.6</v>
      </c>
      <c r="F230" s="19">
        <v>170874.99</v>
      </c>
      <c r="G230" s="19">
        <v>-51709.61</v>
      </c>
      <c r="H230" s="19" t="s">
        <v>37</v>
      </c>
      <c r="I230" s="20">
        <v>5.22</v>
      </c>
      <c r="J230" s="19" t="s">
        <v>38</v>
      </c>
      <c r="K230" s="21">
        <v>102</v>
      </c>
      <c r="L230" s="21">
        <v>11259</v>
      </c>
      <c r="M230" s="36">
        <f t="shared" si="40"/>
        <v>2866.5414</v>
      </c>
      <c r="N230" s="21" t="s">
        <v>468</v>
      </c>
      <c r="O230" s="37">
        <v>94.1666666666667</v>
      </c>
      <c r="P230" s="38">
        <v>6878.356</v>
      </c>
      <c r="Q230" s="38">
        <f t="shared" si="41"/>
        <v>2225.8360016</v>
      </c>
      <c r="R230" s="39" t="s">
        <v>40</v>
      </c>
      <c r="S230" s="40">
        <f t="shared" si="46"/>
        <v>0.0831858407079642</v>
      </c>
      <c r="T230" s="41">
        <f t="shared" si="47"/>
        <v>0.636873694818936</v>
      </c>
      <c r="U230" s="40">
        <f t="shared" si="37"/>
        <v>-0.069</v>
      </c>
      <c r="V230" s="45"/>
      <c r="W230" s="105" t="s">
        <v>454</v>
      </c>
    </row>
    <row r="231" customHeight="1" spans="1:23">
      <c r="A231" s="17">
        <v>52</v>
      </c>
      <c r="B231" s="18" t="s">
        <v>170</v>
      </c>
      <c r="C231" s="17" t="s">
        <v>22</v>
      </c>
      <c r="D231" s="19" t="s">
        <v>30</v>
      </c>
      <c r="E231" s="19">
        <v>108637.96</v>
      </c>
      <c r="F231" s="19">
        <v>72093.24</v>
      </c>
      <c r="G231" s="19">
        <v>-36544.72</v>
      </c>
      <c r="H231" s="97" t="s">
        <v>171</v>
      </c>
      <c r="I231" s="20">
        <v>5.26</v>
      </c>
      <c r="J231" s="19" t="s">
        <v>172</v>
      </c>
      <c r="K231" s="21">
        <v>60</v>
      </c>
      <c r="L231" s="21">
        <v>2816.36</v>
      </c>
      <c r="M231" s="36">
        <f t="shared" si="40"/>
        <v>831.952744</v>
      </c>
      <c r="N231" s="21" t="s">
        <v>469</v>
      </c>
      <c r="O231" s="37">
        <v>49.2333333333333</v>
      </c>
      <c r="P231" s="38">
        <v>2798.08833333333</v>
      </c>
      <c r="Q231" s="38">
        <f t="shared" si="41"/>
        <v>876.081457166666</v>
      </c>
      <c r="R231" s="39" t="s">
        <v>174</v>
      </c>
      <c r="S231" s="40">
        <f t="shared" si="46"/>
        <v>0.2186865267434</v>
      </c>
      <c r="T231" s="40">
        <f t="shared" si="47"/>
        <v>0.00653005355442205</v>
      </c>
      <c r="U231" s="40">
        <f t="shared" si="37"/>
        <v>-0.0177</v>
      </c>
      <c r="V231" s="44"/>
      <c r="W231" s="44"/>
    </row>
    <row r="232" customHeight="1" spans="1:23">
      <c r="A232" s="17">
        <v>743</v>
      </c>
      <c r="B232" s="18" t="s">
        <v>296</v>
      </c>
      <c r="C232" s="17" t="s">
        <v>29</v>
      </c>
      <c r="D232" s="19" t="s">
        <v>47</v>
      </c>
      <c r="E232" s="19">
        <v>151598.73</v>
      </c>
      <c r="F232" s="19">
        <v>117256.75</v>
      </c>
      <c r="G232" s="19">
        <v>-34341.98</v>
      </c>
      <c r="H232" s="19" t="s">
        <v>73</v>
      </c>
      <c r="I232" s="23">
        <v>5.3</v>
      </c>
      <c r="J232" s="19" t="s">
        <v>297</v>
      </c>
      <c r="K232" s="21">
        <v>54</v>
      </c>
      <c r="L232" s="21">
        <v>3457.02</v>
      </c>
      <c r="M232" s="36">
        <f t="shared" si="40"/>
        <v>1235.193246</v>
      </c>
      <c r="N232" s="21" t="s">
        <v>457</v>
      </c>
      <c r="O232" s="37">
        <v>54.5666666666667</v>
      </c>
      <c r="P232" s="38">
        <v>4687.03866666667</v>
      </c>
      <c r="Q232" s="38">
        <f t="shared" si="41"/>
        <v>1495.16533466667</v>
      </c>
      <c r="R232" s="39" t="s">
        <v>299</v>
      </c>
      <c r="S232" s="40">
        <f t="shared" si="46"/>
        <v>-0.010384850335981</v>
      </c>
      <c r="T232" s="40">
        <f t="shared" si="47"/>
        <v>-0.262429809980944</v>
      </c>
      <c r="U232" s="40">
        <f t="shared" si="37"/>
        <v>0.0382999999999999</v>
      </c>
      <c r="V232" s="44"/>
      <c r="W232" s="44"/>
    </row>
    <row r="233" customHeight="1" spans="1:23">
      <c r="A233" s="25">
        <v>117184</v>
      </c>
      <c r="B233" s="26" t="s">
        <v>107</v>
      </c>
      <c r="C233" s="17" t="s">
        <v>29</v>
      </c>
      <c r="D233" s="19" t="s">
        <v>36</v>
      </c>
      <c r="E233" s="19"/>
      <c r="F233" s="19"/>
      <c r="G233" s="19"/>
      <c r="H233" s="19" t="s">
        <v>400</v>
      </c>
      <c r="I233" s="27">
        <v>5.16</v>
      </c>
      <c r="J233" s="19" t="s">
        <v>108</v>
      </c>
      <c r="K233" s="21">
        <v>112</v>
      </c>
      <c r="L233" s="21">
        <v>14693.11</v>
      </c>
      <c r="M233" s="36">
        <f t="shared" si="40"/>
        <v>3680.624055</v>
      </c>
      <c r="N233" s="21" t="s">
        <v>470</v>
      </c>
      <c r="O233" s="37">
        <v>93</v>
      </c>
      <c r="P233" s="38">
        <v>5936.23566666667</v>
      </c>
      <c r="Q233" s="38">
        <f t="shared" si="41"/>
        <v>2093.11669606667</v>
      </c>
      <c r="R233" s="39" t="s">
        <v>110</v>
      </c>
      <c r="S233" s="40">
        <f t="shared" si="46"/>
        <v>0.204301075268817</v>
      </c>
      <c r="T233" s="41">
        <f t="shared" si="47"/>
        <v>1.47515611324281</v>
      </c>
      <c r="U233" s="40">
        <f t="shared" si="37"/>
        <v>-0.1021</v>
      </c>
      <c r="V233" s="45">
        <f>(M233-Q233)*0.3</f>
        <v>476.25220768</v>
      </c>
      <c r="W233" s="105"/>
    </row>
    <row r="234" customHeight="1" spans="1:23">
      <c r="A234" s="17">
        <v>587</v>
      </c>
      <c r="B234" s="18" t="s">
        <v>311</v>
      </c>
      <c r="C234" s="17" t="s">
        <v>22</v>
      </c>
      <c r="D234" s="19" t="s">
        <v>30</v>
      </c>
      <c r="E234" s="19">
        <v>130575.52</v>
      </c>
      <c r="F234" s="19">
        <v>129043.48</v>
      </c>
      <c r="G234" s="19">
        <v>-1532.04000000001</v>
      </c>
      <c r="H234" s="97" t="s">
        <v>312</v>
      </c>
      <c r="I234" s="20">
        <v>5.26</v>
      </c>
      <c r="J234" s="19" t="s">
        <v>313</v>
      </c>
      <c r="K234" s="21">
        <v>71</v>
      </c>
      <c r="L234" s="21">
        <v>7052.79</v>
      </c>
      <c r="M234" s="36">
        <f t="shared" si="40"/>
        <v>1771.660848</v>
      </c>
      <c r="N234" s="21" t="s">
        <v>471</v>
      </c>
      <c r="O234" s="37">
        <v>64.2666666666667</v>
      </c>
      <c r="P234" s="38">
        <v>5019.55866666667</v>
      </c>
      <c r="Q234" s="38">
        <f t="shared" si="41"/>
        <v>1370.84147186667</v>
      </c>
      <c r="R234" s="39" t="s">
        <v>315</v>
      </c>
      <c r="S234" s="40">
        <f t="shared" si="46"/>
        <v>0.104771784232365</v>
      </c>
      <c r="T234" s="41">
        <f t="shared" si="47"/>
        <v>0.405061773027057</v>
      </c>
      <c r="U234" s="40">
        <f t="shared" si="37"/>
        <v>-0.0219</v>
      </c>
      <c r="V234" s="45">
        <f>(M234-Q234)*0.1</f>
        <v>40.0819376133333</v>
      </c>
      <c r="W234" s="105"/>
    </row>
    <row r="235" customHeight="1" spans="1:23">
      <c r="A235" s="17">
        <v>720</v>
      </c>
      <c r="B235" s="18" t="s">
        <v>306</v>
      </c>
      <c r="C235" s="17" t="s">
        <v>22</v>
      </c>
      <c r="D235" s="19" t="s">
        <v>103</v>
      </c>
      <c r="E235" s="19">
        <v>112703.78</v>
      </c>
      <c r="F235" s="19">
        <v>110048.85</v>
      </c>
      <c r="G235" s="19">
        <v>-2650.92999999999</v>
      </c>
      <c r="H235" s="19" t="s">
        <v>472</v>
      </c>
      <c r="I235" s="24">
        <v>5.29</v>
      </c>
      <c r="J235" s="19" t="s">
        <v>473</v>
      </c>
      <c r="K235" s="21">
        <v>49</v>
      </c>
      <c r="L235" s="21">
        <v>3874.76</v>
      </c>
      <c r="M235" s="36">
        <f t="shared" si="40"/>
        <v>1450.710144</v>
      </c>
      <c r="N235" s="21" t="s">
        <v>474</v>
      </c>
      <c r="O235" s="37">
        <v>55.0333333333333</v>
      </c>
      <c r="P235" s="38">
        <v>4327.53366666667</v>
      </c>
      <c r="Q235" s="38">
        <f t="shared" si="41"/>
        <v>1318.16675486667</v>
      </c>
      <c r="R235" s="39" t="s">
        <v>310</v>
      </c>
      <c r="S235" s="40">
        <f t="shared" si="46"/>
        <v>-0.109630526953361</v>
      </c>
      <c r="T235" s="40">
        <f t="shared" si="47"/>
        <v>-0.104626260947248</v>
      </c>
      <c r="U235" s="40">
        <f t="shared" si="37"/>
        <v>0.0698</v>
      </c>
      <c r="V235" s="44"/>
      <c r="W235" s="44"/>
    </row>
    <row r="236" customHeight="1" spans="1:23">
      <c r="A236" s="17">
        <v>746</v>
      </c>
      <c r="B236" s="18" t="s">
        <v>130</v>
      </c>
      <c r="C236" s="17" t="s">
        <v>29</v>
      </c>
      <c r="D236" s="19" t="s">
        <v>103</v>
      </c>
      <c r="E236" s="19">
        <v>230691.69</v>
      </c>
      <c r="F236" s="19">
        <v>191894.7</v>
      </c>
      <c r="G236" s="19">
        <v>-38796.99</v>
      </c>
      <c r="H236" s="19" t="s">
        <v>131</v>
      </c>
      <c r="I236" s="20">
        <v>5.5</v>
      </c>
      <c r="J236" s="19" t="s">
        <v>132</v>
      </c>
      <c r="K236" s="21">
        <v>124</v>
      </c>
      <c r="L236" s="21">
        <v>7343.54</v>
      </c>
      <c r="M236" s="36">
        <f t="shared" si="40"/>
        <v>2147.98545</v>
      </c>
      <c r="N236" s="21" t="s">
        <v>475</v>
      </c>
      <c r="O236" s="37">
        <v>98.1333333333333</v>
      </c>
      <c r="P236" s="38">
        <v>7303.93266666667</v>
      </c>
      <c r="Q236" s="38">
        <f t="shared" si="41"/>
        <v>2094.03749553333</v>
      </c>
      <c r="R236" s="39" t="s">
        <v>133</v>
      </c>
      <c r="S236" s="40">
        <f t="shared" si="46"/>
        <v>0.26358695652174</v>
      </c>
      <c r="T236" s="40">
        <f t="shared" si="47"/>
        <v>0.00542274075363369</v>
      </c>
      <c r="U236" s="40">
        <f t="shared" si="37"/>
        <v>0.00579999999999997</v>
      </c>
      <c r="V236" s="44"/>
      <c r="W236" s="44"/>
    </row>
    <row r="237" customHeight="1" spans="1:23">
      <c r="A237" s="17">
        <v>720</v>
      </c>
      <c r="B237" s="18" t="s">
        <v>306</v>
      </c>
      <c r="C237" s="17" t="s">
        <v>22</v>
      </c>
      <c r="D237" s="19" t="s">
        <v>103</v>
      </c>
      <c r="E237" s="19">
        <v>112701.78</v>
      </c>
      <c r="F237" s="19">
        <v>110046.85</v>
      </c>
      <c r="G237" s="19">
        <v>-2652.92999999999</v>
      </c>
      <c r="H237" s="19" t="s">
        <v>476</v>
      </c>
      <c r="I237" s="24">
        <v>5.15</v>
      </c>
      <c r="J237" s="19" t="s">
        <v>477</v>
      </c>
      <c r="K237" s="21">
        <v>58</v>
      </c>
      <c r="L237" s="21">
        <v>4372.61</v>
      </c>
      <c r="M237" s="36">
        <f t="shared" si="40"/>
        <v>1303.475041</v>
      </c>
      <c r="N237" s="21" t="s">
        <v>338</v>
      </c>
      <c r="O237" s="37">
        <v>55.0333333333333</v>
      </c>
      <c r="P237" s="38">
        <v>4327.53366666667</v>
      </c>
      <c r="Q237" s="38">
        <f t="shared" si="41"/>
        <v>1318.16675486667</v>
      </c>
      <c r="R237" s="39" t="s">
        <v>310</v>
      </c>
      <c r="S237" s="40">
        <f t="shared" si="46"/>
        <v>0.0539067231980624</v>
      </c>
      <c r="T237" s="40">
        <f t="shared" si="47"/>
        <v>0.0104161716130681</v>
      </c>
      <c r="U237" s="40">
        <f t="shared" si="37"/>
        <v>-0.00650000000000001</v>
      </c>
      <c r="V237" s="44"/>
      <c r="W237" s="44"/>
    </row>
    <row r="238" customHeight="1" spans="1:23">
      <c r="A238" s="17">
        <v>106568</v>
      </c>
      <c r="B238" s="18" t="s">
        <v>83</v>
      </c>
      <c r="C238" s="17" t="s">
        <v>22</v>
      </c>
      <c r="D238" s="19" t="s">
        <v>47</v>
      </c>
      <c r="E238" s="19">
        <v>63814.26</v>
      </c>
      <c r="F238" s="19">
        <v>60155.18</v>
      </c>
      <c r="G238" s="19">
        <v>-3659.08</v>
      </c>
      <c r="H238" s="19" t="s">
        <v>37</v>
      </c>
      <c r="I238" s="20">
        <v>5.22</v>
      </c>
      <c r="J238" s="19" t="s">
        <v>84</v>
      </c>
      <c r="K238" s="21">
        <v>27</v>
      </c>
      <c r="L238" s="21">
        <v>1944.23</v>
      </c>
      <c r="M238" s="36">
        <f t="shared" si="40"/>
        <v>685.924344</v>
      </c>
      <c r="N238" s="21" t="s">
        <v>478</v>
      </c>
      <c r="O238" s="37">
        <v>33.9333333333333</v>
      </c>
      <c r="P238" s="38">
        <v>2370.69133333333</v>
      </c>
      <c r="Q238" s="38">
        <f t="shared" si="41"/>
        <v>787.069522666666</v>
      </c>
      <c r="R238" s="39" t="s">
        <v>86</v>
      </c>
      <c r="S238" s="40">
        <f t="shared" si="46"/>
        <v>-0.204322200392927</v>
      </c>
      <c r="T238" s="40">
        <f t="shared" si="47"/>
        <v>-0.179889016902804</v>
      </c>
      <c r="U238" s="40">
        <f t="shared" si="37"/>
        <v>0.0208</v>
      </c>
      <c r="V238" s="44"/>
      <c r="W238" s="44"/>
    </row>
    <row r="239" customHeight="1" spans="1:23">
      <c r="A239" s="17">
        <v>108656</v>
      </c>
      <c r="B239" s="18" t="s">
        <v>479</v>
      </c>
      <c r="C239" s="17" t="s">
        <v>29</v>
      </c>
      <c r="D239" s="24" t="s">
        <v>393</v>
      </c>
      <c r="E239" s="24"/>
      <c r="F239" s="24"/>
      <c r="G239" s="24"/>
      <c r="H239" s="24"/>
      <c r="I239" s="24">
        <v>5.26</v>
      </c>
      <c r="J239" s="19" t="s">
        <v>135</v>
      </c>
      <c r="K239" s="21">
        <v>64</v>
      </c>
      <c r="L239" s="21">
        <v>10558.7</v>
      </c>
      <c r="M239" s="36">
        <f t="shared" si="40"/>
        <v>2146.58371</v>
      </c>
      <c r="N239" s="21" t="s">
        <v>480</v>
      </c>
      <c r="O239" s="37">
        <v>58</v>
      </c>
      <c r="P239" s="38">
        <v>7775</v>
      </c>
      <c r="Q239" s="38">
        <v>1461.8</v>
      </c>
      <c r="R239" s="42">
        <f>Q239/P239</f>
        <v>0.188012861736334</v>
      </c>
      <c r="S239" s="40">
        <f t="shared" si="46"/>
        <v>0.103448275862069</v>
      </c>
      <c r="T239" s="40">
        <f t="shared" si="47"/>
        <v>0.358032154340836</v>
      </c>
      <c r="U239" s="40">
        <f t="shared" si="37"/>
        <v>0.0152871382636656</v>
      </c>
      <c r="V239" s="44"/>
      <c r="W239" s="44"/>
    </row>
    <row r="240" customHeight="1" spans="1:23">
      <c r="A240" s="17">
        <v>107728</v>
      </c>
      <c r="B240" s="18" t="s">
        <v>275</v>
      </c>
      <c r="C240" s="17" t="s">
        <v>22</v>
      </c>
      <c r="D240" s="19" t="s">
        <v>103</v>
      </c>
      <c r="E240" s="19">
        <v>133893.9</v>
      </c>
      <c r="F240" s="19">
        <v>93906.3</v>
      </c>
      <c r="G240" s="19">
        <v>-39987.6</v>
      </c>
      <c r="H240" s="19" t="s">
        <v>276</v>
      </c>
      <c r="I240" s="20">
        <v>5.6</v>
      </c>
      <c r="J240" s="19" t="s">
        <v>277</v>
      </c>
      <c r="K240" s="21">
        <v>72</v>
      </c>
      <c r="L240" s="21">
        <v>5089.74</v>
      </c>
      <c r="M240" s="36">
        <f t="shared" si="40"/>
        <v>1469.407938</v>
      </c>
      <c r="N240" s="21" t="s">
        <v>481</v>
      </c>
      <c r="O240" s="37">
        <v>50.5333333333333</v>
      </c>
      <c r="P240" s="38">
        <v>4060.34833333333</v>
      </c>
      <c r="Q240" s="38">
        <f t="shared" ref="Q240:Q268" si="48">P240*R240</f>
        <v>1055.28453183333</v>
      </c>
      <c r="R240" s="39" t="s">
        <v>279</v>
      </c>
      <c r="S240" s="40">
        <f t="shared" si="46"/>
        <v>0.424802110817943</v>
      </c>
      <c r="T240" s="40">
        <f t="shared" si="47"/>
        <v>0.253522994127352</v>
      </c>
      <c r="U240" s="40">
        <f t="shared" si="37"/>
        <v>0.0288</v>
      </c>
      <c r="V240" s="44"/>
      <c r="W240" s="44"/>
    </row>
    <row r="241" customHeight="1" spans="1:23">
      <c r="A241" s="17">
        <v>704</v>
      </c>
      <c r="B241" s="18" t="s">
        <v>328</v>
      </c>
      <c r="C241" s="17" t="s">
        <v>22</v>
      </c>
      <c r="D241" s="19" t="s">
        <v>30</v>
      </c>
      <c r="E241" s="19">
        <v>107606.52</v>
      </c>
      <c r="F241" s="19">
        <v>103720.33</v>
      </c>
      <c r="G241" s="19">
        <v>-3886.19</v>
      </c>
      <c r="H241" s="97" t="s">
        <v>312</v>
      </c>
      <c r="I241" s="20">
        <v>5.15</v>
      </c>
      <c r="J241" s="19" t="s">
        <v>329</v>
      </c>
      <c r="K241" s="21">
        <v>71</v>
      </c>
      <c r="L241" s="21">
        <v>3750.45</v>
      </c>
      <c r="M241" s="36">
        <f t="shared" si="40"/>
        <v>1121.38455</v>
      </c>
      <c r="N241" s="21" t="s">
        <v>482</v>
      </c>
      <c r="O241" s="37">
        <v>62.5666666666667</v>
      </c>
      <c r="P241" s="38">
        <v>4076.19966666667</v>
      </c>
      <c r="Q241" s="38">
        <f t="shared" si="48"/>
        <v>1147.45020616667</v>
      </c>
      <c r="R241" s="39" t="s">
        <v>331</v>
      </c>
      <c r="S241" s="40">
        <f t="shared" si="46"/>
        <v>0.134789557805007</v>
      </c>
      <c r="T241" s="40">
        <f t="shared" si="47"/>
        <v>-0.0799150417803389</v>
      </c>
      <c r="U241" s="40">
        <f t="shared" si="37"/>
        <v>0.0175</v>
      </c>
      <c r="V241" s="44"/>
      <c r="W241" s="44"/>
    </row>
    <row r="242" customHeight="1" spans="1:23">
      <c r="A242" s="17">
        <v>399</v>
      </c>
      <c r="B242" s="18" t="s">
        <v>219</v>
      </c>
      <c r="C242" s="17" t="s">
        <v>29</v>
      </c>
      <c r="D242" s="19" t="s">
        <v>36</v>
      </c>
      <c r="E242" s="19">
        <v>206899.37</v>
      </c>
      <c r="F242" s="19">
        <v>163856.54</v>
      </c>
      <c r="G242" s="19">
        <v>-43042.83</v>
      </c>
      <c r="H242" s="19" t="s">
        <v>73</v>
      </c>
      <c r="I242" s="20">
        <v>5.27</v>
      </c>
      <c r="J242" s="19" t="s">
        <v>220</v>
      </c>
      <c r="K242" s="21">
        <v>75</v>
      </c>
      <c r="L242" s="21">
        <v>4848.08</v>
      </c>
      <c r="M242" s="36">
        <f t="shared" si="40"/>
        <v>1564.475416</v>
      </c>
      <c r="N242" s="21" t="s">
        <v>483</v>
      </c>
      <c r="O242" s="37">
        <v>74.4333333333333</v>
      </c>
      <c r="P242" s="38">
        <v>6717.25033333333</v>
      </c>
      <c r="Q242" s="38">
        <f t="shared" si="48"/>
        <v>1831.12244086667</v>
      </c>
      <c r="R242" s="39" t="s">
        <v>222</v>
      </c>
      <c r="S242" s="40">
        <f t="shared" ref="S242:S269" si="49">(K242-O242)/O242</f>
        <v>0.00761307657859435</v>
      </c>
      <c r="T242" s="40">
        <f t="shared" ref="T242:T269" si="50">(L242-P242)/P242</f>
        <v>-0.278264206420573</v>
      </c>
      <c r="U242" s="40">
        <f t="shared" si="37"/>
        <v>0.0501</v>
      </c>
      <c r="V242" s="44"/>
      <c r="W242" s="44"/>
    </row>
    <row r="243" customHeight="1" spans="1:23">
      <c r="A243" s="25">
        <v>117923</v>
      </c>
      <c r="B243" s="26" t="s">
        <v>286</v>
      </c>
      <c r="C243" s="17" t="s">
        <v>22</v>
      </c>
      <c r="D243" s="19" t="s">
        <v>103</v>
      </c>
      <c r="E243" s="19"/>
      <c r="F243" s="19"/>
      <c r="G243" s="19"/>
      <c r="H243" s="19" t="s">
        <v>287</v>
      </c>
      <c r="I243" s="20">
        <v>5.6</v>
      </c>
      <c r="J243" s="19" t="s">
        <v>288</v>
      </c>
      <c r="K243" s="21">
        <v>25</v>
      </c>
      <c r="L243" s="21">
        <v>1401.38</v>
      </c>
      <c r="M243" s="36">
        <f t="shared" si="40"/>
        <v>376.410668</v>
      </c>
      <c r="N243" s="21" t="s">
        <v>484</v>
      </c>
      <c r="O243" s="37">
        <v>29.7666666666667</v>
      </c>
      <c r="P243" s="38">
        <v>1360.291</v>
      </c>
      <c r="Q243" s="38">
        <f t="shared" si="48"/>
        <v>429.4438687</v>
      </c>
      <c r="R243" s="39" t="s">
        <v>290</v>
      </c>
      <c r="S243" s="40">
        <f t="shared" si="49"/>
        <v>-0.160134378499441</v>
      </c>
      <c r="T243" s="40">
        <f t="shared" si="50"/>
        <v>0.0302060367965385</v>
      </c>
      <c r="U243" s="40">
        <f t="shared" si="37"/>
        <v>-0.0471</v>
      </c>
      <c r="V243" s="44"/>
      <c r="W243" s="44"/>
    </row>
    <row r="244" customHeight="1" spans="1:23">
      <c r="A244" s="17">
        <v>399</v>
      </c>
      <c r="B244" s="18" t="s">
        <v>219</v>
      </c>
      <c r="C244" s="17" t="s">
        <v>29</v>
      </c>
      <c r="D244" s="19" t="s">
        <v>36</v>
      </c>
      <c r="E244" s="19">
        <v>206899.37</v>
      </c>
      <c r="F244" s="19">
        <v>163856.54</v>
      </c>
      <c r="G244" s="19">
        <v>-43042.83</v>
      </c>
      <c r="H244" s="19" t="s">
        <v>73</v>
      </c>
      <c r="I244" s="20">
        <v>5.16</v>
      </c>
      <c r="J244" s="19" t="s">
        <v>220</v>
      </c>
      <c r="K244" s="21">
        <v>72</v>
      </c>
      <c r="L244" s="21">
        <v>6007.1</v>
      </c>
      <c r="M244" s="36">
        <f t="shared" si="40"/>
        <v>2184.78227</v>
      </c>
      <c r="N244" s="21" t="s">
        <v>485</v>
      </c>
      <c r="O244" s="37">
        <v>74.4333333333333</v>
      </c>
      <c r="P244" s="38">
        <v>6717.25033333333</v>
      </c>
      <c r="Q244" s="38">
        <f t="shared" si="48"/>
        <v>1831.12244086667</v>
      </c>
      <c r="R244" s="39" t="s">
        <v>222</v>
      </c>
      <c r="S244" s="40">
        <f t="shared" si="49"/>
        <v>-0.0326914464845494</v>
      </c>
      <c r="T244" s="40">
        <f t="shared" si="50"/>
        <v>-0.105720391245405</v>
      </c>
      <c r="U244" s="40">
        <f t="shared" si="37"/>
        <v>0.0911</v>
      </c>
      <c r="V244" s="44"/>
      <c r="W244" s="44"/>
    </row>
    <row r="245" customHeight="1" spans="1:23">
      <c r="A245" s="17">
        <v>585</v>
      </c>
      <c r="B245" s="18" t="s">
        <v>226</v>
      </c>
      <c r="C245" s="17" t="s">
        <v>72</v>
      </c>
      <c r="D245" s="19" t="s">
        <v>23</v>
      </c>
      <c r="E245" s="19">
        <v>251893.52</v>
      </c>
      <c r="F245" s="19">
        <v>225688.07</v>
      </c>
      <c r="G245" s="19">
        <v>-26205.45</v>
      </c>
      <c r="H245" s="19" t="s">
        <v>227</v>
      </c>
      <c r="I245" s="24">
        <v>5.22</v>
      </c>
      <c r="J245" s="19" t="s">
        <v>49</v>
      </c>
      <c r="K245" s="21">
        <v>174</v>
      </c>
      <c r="L245" s="21">
        <v>14839.47</v>
      </c>
      <c r="M245" s="36">
        <f t="shared" si="40"/>
        <v>3833.035101</v>
      </c>
      <c r="N245" s="21" t="s">
        <v>486</v>
      </c>
      <c r="O245" s="37">
        <v>129.466666666667</v>
      </c>
      <c r="P245" s="38">
        <v>9059.471</v>
      </c>
      <c r="Q245" s="38">
        <f t="shared" si="48"/>
        <v>2912.6199265</v>
      </c>
      <c r="R245" s="39" t="s">
        <v>228</v>
      </c>
      <c r="S245" s="40">
        <f t="shared" si="49"/>
        <v>0.343975283213179</v>
      </c>
      <c r="T245" s="41">
        <f t="shared" si="50"/>
        <v>0.638006236787998</v>
      </c>
      <c r="U245" s="40">
        <f t="shared" si="37"/>
        <v>-0.0632</v>
      </c>
      <c r="V245" s="45"/>
      <c r="W245" s="105" t="s">
        <v>454</v>
      </c>
    </row>
    <row r="246" customHeight="1" spans="1:23">
      <c r="A246" s="17">
        <v>355</v>
      </c>
      <c r="B246" s="18" t="s">
        <v>231</v>
      </c>
      <c r="C246" s="17" t="s">
        <v>22</v>
      </c>
      <c r="D246" s="19" t="s">
        <v>47</v>
      </c>
      <c r="E246" s="19">
        <v>147569.74</v>
      </c>
      <c r="F246" s="19">
        <v>127925.29</v>
      </c>
      <c r="G246" s="19">
        <v>-19644.45</v>
      </c>
      <c r="H246" s="19" t="s">
        <v>232</v>
      </c>
      <c r="I246" s="24">
        <v>5.27</v>
      </c>
      <c r="J246" s="19" t="s">
        <v>233</v>
      </c>
      <c r="K246" s="21">
        <v>70</v>
      </c>
      <c r="L246" s="21">
        <v>4146.11</v>
      </c>
      <c r="M246" s="36">
        <f t="shared" si="40"/>
        <v>1164.227688</v>
      </c>
      <c r="N246" s="21" t="s">
        <v>487</v>
      </c>
      <c r="O246" s="37">
        <v>64.3333333333333</v>
      </c>
      <c r="P246" s="38">
        <v>5411.977</v>
      </c>
      <c r="Q246" s="38">
        <f t="shared" si="48"/>
        <v>1612.769146</v>
      </c>
      <c r="R246" s="39" t="s">
        <v>235</v>
      </c>
      <c r="S246" s="40">
        <f t="shared" si="49"/>
        <v>0.0880829015544047</v>
      </c>
      <c r="T246" s="40">
        <f t="shared" si="50"/>
        <v>-0.233901030991078</v>
      </c>
      <c r="U246" s="40">
        <f t="shared" si="37"/>
        <v>-0.0172</v>
      </c>
      <c r="V246" s="44"/>
      <c r="W246" s="44"/>
    </row>
    <row r="247" customHeight="1" spans="1:23">
      <c r="A247" s="25">
        <v>117637</v>
      </c>
      <c r="B247" s="26" t="s">
        <v>155</v>
      </c>
      <c r="C247" s="17" t="s">
        <v>22</v>
      </c>
      <c r="D247" s="19" t="s">
        <v>103</v>
      </c>
      <c r="E247" s="19"/>
      <c r="F247" s="19"/>
      <c r="G247" s="19"/>
      <c r="H247" s="19" t="s">
        <v>488</v>
      </c>
      <c r="I247" s="20">
        <v>5.5</v>
      </c>
      <c r="J247" s="19" t="s">
        <v>489</v>
      </c>
      <c r="K247" s="21">
        <v>31</v>
      </c>
      <c r="L247" s="21">
        <v>1444.12</v>
      </c>
      <c r="M247" s="36">
        <f t="shared" si="40"/>
        <v>401.609772</v>
      </c>
      <c r="N247" s="21" t="s">
        <v>490</v>
      </c>
      <c r="O247" s="37">
        <v>36.1666666666667</v>
      </c>
      <c r="P247" s="38">
        <v>1819.13433333333</v>
      </c>
      <c r="Q247" s="38">
        <f t="shared" si="48"/>
        <v>521.181986499999</v>
      </c>
      <c r="R247" s="39" t="s">
        <v>159</v>
      </c>
      <c r="S247" s="40">
        <f t="shared" si="49"/>
        <v>-0.142857142857144</v>
      </c>
      <c r="T247" s="40">
        <f t="shared" si="50"/>
        <v>-0.206149884844493</v>
      </c>
      <c r="U247" s="40">
        <f t="shared" si="37"/>
        <v>-0.00839999999999996</v>
      </c>
      <c r="V247" s="44"/>
      <c r="W247" s="44"/>
    </row>
    <row r="248" customHeight="1" spans="1:23">
      <c r="A248" s="17">
        <v>573</v>
      </c>
      <c r="B248" s="18" t="s">
        <v>237</v>
      </c>
      <c r="C248" s="17" t="s">
        <v>22</v>
      </c>
      <c r="D248" s="19" t="s">
        <v>47</v>
      </c>
      <c r="E248" s="19">
        <v>100952.74</v>
      </c>
      <c r="F248" s="19">
        <v>96186.29</v>
      </c>
      <c r="G248" s="19">
        <v>-4766.45000000001</v>
      </c>
      <c r="H248" s="19" t="s">
        <v>73</v>
      </c>
      <c r="I248" s="20">
        <v>5.16</v>
      </c>
      <c r="J248" s="19" t="s">
        <v>238</v>
      </c>
      <c r="K248" s="21">
        <v>67</v>
      </c>
      <c r="L248" s="21">
        <v>3728.96</v>
      </c>
      <c r="M248" s="36">
        <f t="shared" si="40"/>
        <v>1311.848128</v>
      </c>
      <c r="N248" s="21" t="s">
        <v>491</v>
      </c>
      <c r="O248" s="37">
        <v>64.7</v>
      </c>
      <c r="P248" s="38">
        <v>3800.16333333333</v>
      </c>
      <c r="Q248" s="38">
        <f t="shared" si="48"/>
        <v>1237.33318133333</v>
      </c>
      <c r="R248" s="39" t="s">
        <v>240</v>
      </c>
      <c r="S248" s="40">
        <f t="shared" si="49"/>
        <v>0.035548686244204</v>
      </c>
      <c r="T248" s="40">
        <f t="shared" si="50"/>
        <v>-0.0187369139396631</v>
      </c>
      <c r="U248" s="40">
        <f t="shared" si="37"/>
        <v>0.0262</v>
      </c>
      <c r="V248" s="44"/>
      <c r="W248" s="44"/>
    </row>
    <row r="249" customHeight="1" spans="1:23">
      <c r="A249" s="25">
        <v>117184</v>
      </c>
      <c r="B249" s="26" t="s">
        <v>107</v>
      </c>
      <c r="C249" s="17" t="s">
        <v>29</v>
      </c>
      <c r="D249" s="19" t="s">
        <v>36</v>
      </c>
      <c r="E249" s="19"/>
      <c r="F249" s="19"/>
      <c r="G249" s="19"/>
      <c r="H249" s="19" t="s">
        <v>400</v>
      </c>
      <c r="I249" s="24">
        <v>5.22</v>
      </c>
      <c r="J249" s="19" t="s">
        <v>108</v>
      </c>
      <c r="K249" s="21">
        <v>145</v>
      </c>
      <c r="L249" s="21">
        <v>9333.95</v>
      </c>
      <c r="M249" s="36">
        <f t="shared" si="40"/>
        <v>2746.981485</v>
      </c>
      <c r="N249" s="21" t="s">
        <v>492</v>
      </c>
      <c r="O249" s="37">
        <v>111.766666666667</v>
      </c>
      <c r="P249" s="38">
        <v>5936.23566666667</v>
      </c>
      <c r="Q249" s="38">
        <f t="shared" si="48"/>
        <v>2093.11669606667</v>
      </c>
      <c r="R249" s="39" t="s">
        <v>110</v>
      </c>
      <c r="S249" s="40">
        <f t="shared" si="49"/>
        <v>0.297345660602442</v>
      </c>
      <c r="T249" s="41">
        <f t="shared" si="50"/>
        <v>0.57236850491167</v>
      </c>
      <c r="U249" s="40">
        <f t="shared" si="37"/>
        <v>-0.0583</v>
      </c>
      <c r="V249" s="45"/>
      <c r="W249" s="105" t="s">
        <v>454</v>
      </c>
    </row>
    <row r="250" customHeight="1" spans="1:23">
      <c r="A250" s="17">
        <v>391</v>
      </c>
      <c r="B250" s="18" t="s">
        <v>209</v>
      </c>
      <c r="C250" s="17" t="s">
        <v>22</v>
      </c>
      <c r="D250" s="19" t="s">
        <v>36</v>
      </c>
      <c r="E250" s="19">
        <v>153639.18</v>
      </c>
      <c r="F250" s="19">
        <v>124973.45</v>
      </c>
      <c r="G250" s="19">
        <v>-28665.73</v>
      </c>
      <c r="H250" s="19" t="s">
        <v>210</v>
      </c>
      <c r="I250" s="24">
        <v>5.27</v>
      </c>
      <c r="J250" s="19" t="s">
        <v>211</v>
      </c>
      <c r="K250" s="21">
        <v>66</v>
      </c>
      <c r="L250" s="21">
        <v>4851.21</v>
      </c>
      <c r="M250" s="36">
        <f t="shared" si="40"/>
        <v>1620.789261</v>
      </c>
      <c r="N250" s="21" t="s">
        <v>493</v>
      </c>
      <c r="O250" s="37">
        <v>68.2666666666667</v>
      </c>
      <c r="P250" s="38">
        <v>4893.939</v>
      </c>
      <c r="Q250" s="38">
        <f t="shared" si="48"/>
        <v>1848.9301542</v>
      </c>
      <c r="R250" s="39" t="s">
        <v>213</v>
      </c>
      <c r="S250" s="40">
        <f t="shared" si="49"/>
        <v>-0.0332031250000004</v>
      </c>
      <c r="T250" s="40">
        <f t="shared" si="50"/>
        <v>-0.00873100379878055</v>
      </c>
      <c r="U250" s="40">
        <f t="shared" si="37"/>
        <v>-0.0437000000000001</v>
      </c>
      <c r="V250" s="44"/>
      <c r="W250" s="44"/>
    </row>
    <row r="251" customHeight="1" spans="1:23">
      <c r="A251" s="17">
        <v>572</v>
      </c>
      <c r="B251" s="18" t="s">
        <v>413</v>
      </c>
      <c r="C251" s="17" t="s">
        <v>29</v>
      </c>
      <c r="D251" s="19" t="s">
        <v>36</v>
      </c>
      <c r="E251" s="19"/>
      <c r="F251" s="19"/>
      <c r="G251" s="19"/>
      <c r="H251" s="24" t="s">
        <v>414</v>
      </c>
      <c r="I251" s="24">
        <v>5.8</v>
      </c>
      <c r="J251" s="19" t="s">
        <v>266</v>
      </c>
      <c r="K251" s="21">
        <v>74</v>
      </c>
      <c r="L251" s="21">
        <v>7076.43</v>
      </c>
      <c r="M251" s="36">
        <f t="shared" si="40"/>
        <v>1878.792165</v>
      </c>
      <c r="N251" s="21" t="s">
        <v>494</v>
      </c>
      <c r="O251" s="37">
        <v>73.6666666666667</v>
      </c>
      <c r="P251" s="38">
        <v>6240.908</v>
      </c>
      <c r="Q251" s="38">
        <f t="shared" si="48"/>
        <v>1954.6523856</v>
      </c>
      <c r="R251" s="39" t="s">
        <v>415</v>
      </c>
      <c r="S251" s="40">
        <f t="shared" si="49"/>
        <v>0.0045248868778276</v>
      </c>
      <c r="T251" s="40">
        <f t="shared" si="50"/>
        <v>0.133878275404797</v>
      </c>
      <c r="U251" s="40">
        <f t="shared" si="37"/>
        <v>-0.0477</v>
      </c>
      <c r="V251" s="44"/>
      <c r="W251" s="44"/>
    </row>
    <row r="252" customHeight="1" spans="1:23">
      <c r="A252" s="17">
        <v>743</v>
      </c>
      <c r="B252" s="18" t="s">
        <v>296</v>
      </c>
      <c r="C252" s="17" t="s">
        <v>29</v>
      </c>
      <c r="D252" s="19" t="s">
        <v>47</v>
      </c>
      <c r="E252" s="19">
        <v>151598.73</v>
      </c>
      <c r="F252" s="19">
        <v>117256.75</v>
      </c>
      <c r="G252" s="19">
        <v>-34341.98</v>
      </c>
      <c r="H252" s="19" t="s">
        <v>73</v>
      </c>
      <c r="I252" s="20">
        <v>5.16</v>
      </c>
      <c r="J252" s="19" t="s">
        <v>297</v>
      </c>
      <c r="K252" s="21">
        <v>58</v>
      </c>
      <c r="L252" s="21">
        <v>5395.5</v>
      </c>
      <c r="M252" s="36">
        <f t="shared" si="40"/>
        <v>1778.3568</v>
      </c>
      <c r="N252" s="21" t="s">
        <v>495</v>
      </c>
      <c r="O252" s="37">
        <v>48</v>
      </c>
      <c r="P252" s="38">
        <v>4287.04</v>
      </c>
      <c r="Q252" s="38">
        <f t="shared" si="48"/>
        <v>1367.56576</v>
      </c>
      <c r="R252" s="39" t="s">
        <v>299</v>
      </c>
      <c r="S252" s="40">
        <f t="shared" si="49"/>
        <v>0.208333333333333</v>
      </c>
      <c r="T252" s="40">
        <f t="shared" si="50"/>
        <v>0.258560685228036</v>
      </c>
      <c r="U252" s="40">
        <f t="shared" si="37"/>
        <v>0.0106</v>
      </c>
      <c r="V252" s="44"/>
      <c r="W252" s="44"/>
    </row>
    <row r="253" customHeight="1" spans="1:23">
      <c r="A253" s="25">
        <v>118758</v>
      </c>
      <c r="B253" s="26" t="s">
        <v>150</v>
      </c>
      <c r="C253" s="17" t="s">
        <v>22</v>
      </c>
      <c r="D253" s="19" t="s">
        <v>47</v>
      </c>
      <c r="E253" s="19"/>
      <c r="F253" s="19"/>
      <c r="G253" s="19"/>
      <c r="H253" s="19" t="s">
        <v>151</v>
      </c>
      <c r="I253" s="24">
        <v>5.22</v>
      </c>
      <c r="J253" s="19" t="s">
        <v>152</v>
      </c>
      <c r="K253" s="21">
        <v>44</v>
      </c>
      <c r="L253" s="21">
        <v>1630.34</v>
      </c>
      <c r="M253" s="36">
        <f t="shared" si="40"/>
        <v>617.735826</v>
      </c>
      <c r="N253" s="21" t="s">
        <v>496</v>
      </c>
      <c r="O253" s="37">
        <v>37.9333333333333</v>
      </c>
      <c r="P253" s="38">
        <v>1405.893</v>
      </c>
      <c r="Q253" s="38">
        <f t="shared" si="48"/>
        <v>379.1693421</v>
      </c>
      <c r="R253" s="39" t="s">
        <v>154</v>
      </c>
      <c r="S253" s="40">
        <f t="shared" si="49"/>
        <v>0.159929701230229</v>
      </c>
      <c r="T253" s="40">
        <f t="shared" si="50"/>
        <v>0.159647284679559</v>
      </c>
      <c r="U253" s="40">
        <f t="shared" si="37"/>
        <v>0.1092</v>
      </c>
      <c r="V253" s="44"/>
      <c r="W253" s="44"/>
    </row>
    <row r="254" customHeight="1" spans="1:23">
      <c r="A254" s="17">
        <v>341</v>
      </c>
      <c r="B254" s="18" t="s">
        <v>246</v>
      </c>
      <c r="C254" s="17" t="s">
        <v>72</v>
      </c>
      <c r="D254" s="19" t="s">
        <v>103</v>
      </c>
      <c r="E254" s="19">
        <v>471833.99</v>
      </c>
      <c r="F254" s="19">
        <v>337100.99</v>
      </c>
      <c r="G254" s="19">
        <v>-134733</v>
      </c>
      <c r="H254" s="19" t="s">
        <v>247</v>
      </c>
      <c r="I254" s="24">
        <v>5.27</v>
      </c>
      <c r="J254" s="19" t="s">
        <v>248</v>
      </c>
      <c r="K254" s="21">
        <v>141</v>
      </c>
      <c r="L254" s="21">
        <v>11273.27</v>
      </c>
      <c r="M254" s="36">
        <f t="shared" si="40"/>
        <v>3381.981</v>
      </c>
      <c r="N254" s="21" t="s">
        <v>497</v>
      </c>
      <c r="O254" s="37">
        <v>139.033333333333</v>
      </c>
      <c r="P254" s="38">
        <v>13236.5063333333</v>
      </c>
      <c r="Q254" s="38">
        <f t="shared" si="48"/>
        <v>4120.52442156666</v>
      </c>
      <c r="R254" s="39" t="s">
        <v>249</v>
      </c>
      <c r="S254" s="40">
        <f t="shared" si="49"/>
        <v>0.014145288899547</v>
      </c>
      <c r="T254" s="40">
        <f t="shared" si="50"/>
        <v>-0.148319827293801</v>
      </c>
      <c r="U254" s="40">
        <f t="shared" si="37"/>
        <v>-0.0113</v>
      </c>
      <c r="V254" s="45"/>
      <c r="W254" s="105"/>
    </row>
    <row r="255" customHeight="1" spans="1:23">
      <c r="A255" s="17">
        <v>54</v>
      </c>
      <c r="B255" s="18" t="s">
        <v>301</v>
      </c>
      <c r="C255" s="17" t="s">
        <v>29</v>
      </c>
      <c r="D255" s="19" t="s">
        <v>30</v>
      </c>
      <c r="E255" s="19">
        <v>202085.82</v>
      </c>
      <c r="F255" s="19">
        <v>184549.5</v>
      </c>
      <c r="G255" s="19">
        <v>-17536.32</v>
      </c>
      <c r="H255" s="97" t="s">
        <v>302</v>
      </c>
      <c r="I255" s="20">
        <v>5.6</v>
      </c>
      <c r="J255" s="19" t="s">
        <v>303</v>
      </c>
      <c r="K255" s="21">
        <v>109</v>
      </c>
      <c r="L255" s="21">
        <v>7597.48</v>
      </c>
      <c r="M255" s="36">
        <f t="shared" si="40"/>
        <v>2549.714288</v>
      </c>
      <c r="N255" s="21" t="s">
        <v>498</v>
      </c>
      <c r="O255" s="37">
        <v>93.9666666666667</v>
      </c>
      <c r="P255" s="38">
        <v>7138.723</v>
      </c>
      <c r="Q255" s="38">
        <f t="shared" si="48"/>
        <v>2205.865407</v>
      </c>
      <c r="R255" s="39" t="s">
        <v>304</v>
      </c>
      <c r="S255" s="40">
        <f t="shared" si="49"/>
        <v>0.159985810571124</v>
      </c>
      <c r="T255" s="40">
        <f t="shared" si="50"/>
        <v>0.0642631742399866</v>
      </c>
      <c r="U255" s="40">
        <f t="shared" si="37"/>
        <v>0.0266</v>
      </c>
      <c r="V255" s="44"/>
      <c r="W255" s="44"/>
    </row>
    <row r="256" customHeight="1" spans="1:23">
      <c r="A256" s="25">
        <v>115971</v>
      </c>
      <c r="B256" s="26" t="s">
        <v>323</v>
      </c>
      <c r="C256" s="17" t="s">
        <v>22</v>
      </c>
      <c r="D256" s="19" t="s">
        <v>36</v>
      </c>
      <c r="E256" s="19"/>
      <c r="F256" s="19"/>
      <c r="G256" s="19"/>
      <c r="H256" s="19" t="s">
        <v>73</v>
      </c>
      <c r="I256" s="20">
        <v>5.16</v>
      </c>
      <c r="J256" s="19" t="s">
        <v>324</v>
      </c>
      <c r="K256" s="21">
        <v>50</v>
      </c>
      <c r="L256" s="21">
        <v>2237.97</v>
      </c>
      <c r="M256" s="36">
        <f t="shared" si="40"/>
        <v>758.67183</v>
      </c>
      <c r="N256" s="21" t="s">
        <v>499</v>
      </c>
      <c r="O256" s="37">
        <v>53.8666666666667</v>
      </c>
      <c r="P256" s="38">
        <v>3458.86366666667</v>
      </c>
      <c r="Q256" s="38">
        <f t="shared" si="48"/>
        <v>1024.51541806667</v>
      </c>
      <c r="R256" s="39" t="s">
        <v>325</v>
      </c>
      <c r="S256" s="40">
        <f t="shared" si="49"/>
        <v>-0.0717821782178224</v>
      </c>
      <c r="T256" s="40">
        <f t="shared" si="50"/>
        <v>-0.352975365416253</v>
      </c>
      <c r="U256" s="40">
        <f t="shared" si="37"/>
        <v>0.0427999999999999</v>
      </c>
      <c r="V256" s="44"/>
      <c r="W256" s="44"/>
    </row>
    <row r="257" customHeight="1" spans="1:23">
      <c r="A257" s="17">
        <v>747</v>
      </c>
      <c r="B257" s="18" t="s">
        <v>409</v>
      </c>
      <c r="C257" s="17" t="s">
        <v>29</v>
      </c>
      <c r="D257" s="19" t="s">
        <v>36</v>
      </c>
      <c r="E257" s="19"/>
      <c r="F257" s="19"/>
      <c r="G257" s="19"/>
      <c r="H257" s="24" t="s">
        <v>410</v>
      </c>
      <c r="I257" s="24">
        <v>5.22</v>
      </c>
      <c r="J257" s="19" t="s">
        <v>266</v>
      </c>
      <c r="K257" s="21">
        <v>89</v>
      </c>
      <c r="L257" s="21">
        <v>12951.14</v>
      </c>
      <c r="M257" s="36">
        <f t="shared" si="40"/>
        <v>2498.274906</v>
      </c>
      <c r="N257" s="21" t="s">
        <v>500</v>
      </c>
      <c r="O257" s="37">
        <v>63.9</v>
      </c>
      <c r="P257" s="38">
        <v>8984.565</v>
      </c>
      <c r="Q257" s="38">
        <f t="shared" si="48"/>
        <v>1863.398781</v>
      </c>
      <c r="R257" s="39" t="s">
        <v>412</v>
      </c>
      <c r="S257" s="40">
        <f t="shared" si="49"/>
        <v>0.392801251956182</v>
      </c>
      <c r="T257" s="41">
        <f t="shared" si="50"/>
        <v>0.441487706973014</v>
      </c>
      <c r="U257" s="40">
        <f t="shared" si="37"/>
        <v>-0.0145</v>
      </c>
      <c r="V257" s="45"/>
      <c r="W257" s="105" t="s">
        <v>454</v>
      </c>
    </row>
    <row r="258" customHeight="1" spans="1:23">
      <c r="A258" s="17">
        <v>539</v>
      </c>
      <c r="B258" s="18" t="s">
        <v>242</v>
      </c>
      <c r="C258" s="17" t="s">
        <v>22</v>
      </c>
      <c r="D258" s="19" t="s">
        <v>103</v>
      </c>
      <c r="E258" s="19">
        <v>140070.88</v>
      </c>
      <c r="F258" s="19">
        <v>118487.1</v>
      </c>
      <c r="G258" s="19">
        <v>-21583.78</v>
      </c>
      <c r="H258" s="19" t="s">
        <v>243</v>
      </c>
      <c r="I258" s="20">
        <v>5.27</v>
      </c>
      <c r="J258" s="19" t="s">
        <v>244</v>
      </c>
      <c r="K258" s="21">
        <v>59</v>
      </c>
      <c r="L258" s="21">
        <v>4081.17</v>
      </c>
      <c r="M258" s="36">
        <f t="shared" si="40"/>
        <v>1176.193194</v>
      </c>
      <c r="N258" s="21" t="s">
        <v>501</v>
      </c>
      <c r="O258" s="37">
        <v>54</v>
      </c>
      <c r="P258" s="38">
        <v>4575.80533333333</v>
      </c>
      <c r="Q258" s="38">
        <f t="shared" si="48"/>
        <v>1316.00161386667</v>
      </c>
      <c r="R258" s="39" t="s">
        <v>188</v>
      </c>
      <c r="S258" s="40">
        <f t="shared" si="49"/>
        <v>0.0925925925925926</v>
      </c>
      <c r="T258" s="40">
        <f t="shared" si="50"/>
        <v>-0.108097984354812</v>
      </c>
      <c r="U258" s="40">
        <f t="shared" si="37"/>
        <v>0.000599999999999989</v>
      </c>
      <c r="V258" s="44"/>
      <c r="W258" s="44"/>
    </row>
    <row r="259" customHeight="1" spans="1:23">
      <c r="A259" s="17">
        <v>52</v>
      </c>
      <c r="B259" s="18" t="s">
        <v>170</v>
      </c>
      <c r="C259" s="17" t="s">
        <v>22</v>
      </c>
      <c r="D259" s="19" t="s">
        <v>30</v>
      </c>
      <c r="E259" s="19">
        <v>108637.96</v>
      </c>
      <c r="F259" s="19">
        <v>72093.24</v>
      </c>
      <c r="G259" s="19">
        <v>-36544.72</v>
      </c>
      <c r="H259" s="97" t="s">
        <v>171</v>
      </c>
      <c r="I259" s="20">
        <v>5.5</v>
      </c>
      <c r="J259" s="19" t="s">
        <v>172</v>
      </c>
      <c r="K259" s="21">
        <v>55</v>
      </c>
      <c r="L259" s="21">
        <v>2922.36</v>
      </c>
      <c r="M259" s="36">
        <f t="shared" si="40"/>
        <v>875.539056</v>
      </c>
      <c r="N259" s="21" t="s">
        <v>502</v>
      </c>
      <c r="O259" s="37">
        <v>49.2333333333333</v>
      </c>
      <c r="P259" s="38">
        <v>2798.08833333333</v>
      </c>
      <c r="Q259" s="38">
        <f t="shared" si="48"/>
        <v>876.081457166666</v>
      </c>
      <c r="R259" s="39" t="s">
        <v>174</v>
      </c>
      <c r="S259" s="40">
        <f t="shared" si="49"/>
        <v>0.11712931618145</v>
      </c>
      <c r="T259" s="40">
        <f t="shared" si="50"/>
        <v>0.044413060583626</v>
      </c>
      <c r="U259" s="40">
        <f t="shared" si="37"/>
        <v>-0.0135</v>
      </c>
      <c r="V259" s="44"/>
      <c r="W259" s="44"/>
    </row>
    <row r="260" customHeight="1" spans="1:23">
      <c r="A260" s="17">
        <v>578</v>
      </c>
      <c r="B260" s="18" t="s">
        <v>371</v>
      </c>
      <c r="C260" s="17" t="s">
        <v>29</v>
      </c>
      <c r="D260" s="19" t="s">
        <v>23</v>
      </c>
      <c r="E260" s="19">
        <v>224238.58</v>
      </c>
      <c r="F260" s="19">
        <v>187927.08</v>
      </c>
      <c r="G260" s="19">
        <v>-36311.5</v>
      </c>
      <c r="H260" s="19" t="s">
        <v>372</v>
      </c>
      <c r="I260" s="24">
        <v>5.16</v>
      </c>
      <c r="J260" s="19" t="s">
        <v>49</v>
      </c>
      <c r="K260" s="21">
        <v>101</v>
      </c>
      <c r="L260" s="21">
        <v>6274.15</v>
      </c>
      <c r="M260" s="36">
        <f t="shared" si="40"/>
        <v>2182.14937</v>
      </c>
      <c r="N260" s="21" t="s">
        <v>94</v>
      </c>
      <c r="O260" s="37">
        <v>111.8</v>
      </c>
      <c r="P260" s="38">
        <v>7469.68333333333</v>
      </c>
      <c r="Q260" s="38">
        <f t="shared" si="48"/>
        <v>2569.57106666667</v>
      </c>
      <c r="R260" s="39" t="s">
        <v>374</v>
      </c>
      <c r="S260" s="40">
        <f t="shared" si="49"/>
        <v>-0.0966010733452594</v>
      </c>
      <c r="T260" s="40">
        <f t="shared" si="50"/>
        <v>-0.160051407801758</v>
      </c>
      <c r="U260" s="40">
        <f t="shared" ref="U260:U291" si="51">(N260-R260)</f>
        <v>0.00380000000000003</v>
      </c>
      <c r="V260" s="44"/>
      <c r="W260" s="44"/>
    </row>
    <row r="261" customHeight="1" spans="1:23">
      <c r="A261" s="17">
        <v>113023</v>
      </c>
      <c r="B261" s="18" t="s">
        <v>363</v>
      </c>
      <c r="C261" s="17" t="s">
        <v>22</v>
      </c>
      <c r="D261" s="19" t="s">
        <v>23</v>
      </c>
      <c r="E261" s="19"/>
      <c r="F261" s="19"/>
      <c r="G261" s="19"/>
      <c r="H261" s="24" t="s">
        <v>227</v>
      </c>
      <c r="I261" s="24">
        <v>5.22</v>
      </c>
      <c r="J261" s="19" t="s">
        <v>84</v>
      </c>
      <c r="K261" s="21">
        <v>61</v>
      </c>
      <c r="L261" s="21">
        <v>5124.59</v>
      </c>
      <c r="M261" s="36">
        <f t="shared" si="40"/>
        <v>1049.516032</v>
      </c>
      <c r="N261" s="21" t="s">
        <v>503</v>
      </c>
      <c r="O261" s="37">
        <v>30.9666666666667</v>
      </c>
      <c r="P261" s="38">
        <v>1722.06233333333</v>
      </c>
      <c r="Q261" s="38">
        <f t="shared" si="48"/>
        <v>415.878053499999</v>
      </c>
      <c r="R261" s="39" t="s">
        <v>364</v>
      </c>
      <c r="S261" s="40">
        <f t="shared" si="49"/>
        <v>0.969860064585574</v>
      </c>
      <c r="T261" s="41">
        <f t="shared" si="50"/>
        <v>1.97584466067528</v>
      </c>
      <c r="U261" s="40">
        <f t="shared" si="51"/>
        <v>-0.0367</v>
      </c>
      <c r="V261" s="45"/>
      <c r="W261" s="105" t="s">
        <v>454</v>
      </c>
    </row>
    <row r="262" customHeight="1" spans="1:23">
      <c r="A262" s="17">
        <v>549</v>
      </c>
      <c r="B262" s="18" t="s">
        <v>252</v>
      </c>
      <c r="C262" s="17" t="s">
        <v>22</v>
      </c>
      <c r="D262" s="19" t="s">
        <v>103</v>
      </c>
      <c r="E262" s="19">
        <v>139413.83</v>
      </c>
      <c r="F262" s="19">
        <v>99299.41</v>
      </c>
      <c r="G262" s="19">
        <v>-40114.42</v>
      </c>
      <c r="H262" s="19" t="s">
        <v>243</v>
      </c>
      <c r="I262" s="20">
        <v>5.27</v>
      </c>
      <c r="J262" s="19" t="s">
        <v>244</v>
      </c>
      <c r="K262" s="21">
        <v>57</v>
      </c>
      <c r="L262" s="21">
        <v>4724.18</v>
      </c>
      <c r="M262" s="36">
        <f t="shared" si="40"/>
        <v>1382.767486</v>
      </c>
      <c r="N262" s="21" t="s">
        <v>504</v>
      </c>
      <c r="O262" s="37">
        <v>50.5</v>
      </c>
      <c r="P262" s="38">
        <v>3993.641</v>
      </c>
      <c r="Q262" s="38">
        <f t="shared" si="48"/>
        <v>1113.0277467</v>
      </c>
      <c r="R262" s="39" t="s">
        <v>254</v>
      </c>
      <c r="S262" s="40">
        <f t="shared" si="49"/>
        <v>0.128712871287129</v>
      </c>
      <c r="T262" s="40">
        <f t="shared" si="50"/>
        <v>0.182925555902496</v>
      </c>
      <c r="U262" s="40">
        <f t="shared" si="51"/>
        <v>0.014</v>
      </c>
      <c r="V262" s="44"/>
      <c r="W262" s="44"/>
    </row>
    <row r="263" customHeight="1" spans="1:23">
      <c r="A263" s="17">
        <v>56</v>
      </c>
      <c r="B263" s="18" t="s">
        <v>317</v>
      </c>
      <c r="C263" s="17" t="s">
        <v>22</v>
      </c>
      <c r="D263" s="19" t="s">
        <v>30</v>
      </c>
      <c r="E263" s="19">
        <v>79223.05</v>
      </c>
      <c r="F263" s="19">
        <v>74915.72</v>
      </c>
      <c r="G263" s="19">
        <v>-4307.33</v>
      </c>
      <c r="H263" s="19" t="s">
        <v>318</v>
      </c>
      <c r="I263" s="20">
        <v>5.7</v>
      </c>
      <c r="J263" s="19" t="s">
        <v>319</v>
      </c>
      <c r="K263" s="21">
        <v>54</v>
      </c>
      <c r="L263" s="21">
        <v>2103.85</v>
      </c>
      <c r="M263" s="36">
        <f t="shared" si="40"/>
        <v>694.2705</v>
      </c>
      <c r="N263" s="21" t="s">
        <v>505</v>
      </c>
      <c r="O263" s="37">
        <v>46.1</v>
      </c>
      <c r="P263" s="38">
        <v>2965.97766666667</v>
      </c>
      <c r="Q263" s="38">
        <f t="shared" si="48"/>
        <v>855.684556833334</v>
      </c>
      <c r="R263" s="39" t="s">
        <v>321</v>
      </c>
      <c r="S263" s="40">
        <f t="shared" si="49"/>
        <v>0.171366594360087</v>
      </c>
      <c r="T263" s="40">
        <f t="shared" si="50"/>
        <v>-0.290672339294981</v>
      </c>
      <c r="U263" s="40">
        <f t="shared" si="51"/>
        <v>0.0415</v>
      </c>
      <c r="V263" s="44"/>
      <c r="W263" s="44"/>
    </row>
    <row r="264" customHeight="1" spans="1:23">
      <c r="A264" s="17">
        <v>572</v>
      </c>
      <c r="B264" s="18" t="s">
        <v>413</v>
      </c>
      <c r="C264" s="17" t="s">
        <v>29</v>
      </c>
      <c r="D264" s="19" t="s">
        <v>36</v>
      </c>
      <c r="E264" s="19"/>
      <c r="F264" s="19"/>
      <c r="G264" s="19"/>
      <c r="H264" s="24" t="s">
        <v>414</v>
      </c>
      <c r="I264" s="24">
        <v>5.16</v>
      </c>
      <c r="J264" s="19" t="s">
        <v>266</v>
      </c>
      <c r="K264" s="21">
        <v>63</v>
      </c>
      <c r="L264" s="21">
        <v>4330.82</v>
      </c>
      <c r="M264" s="36">
        <f t="shared" si="40"/>
        <v>1280.190392</v>
      </c>
      <c r="N264" s="21" t="s">
        <v>506</v>
      </c>
      <c r="O264" s="37">
        <v>73.6666666666667</v>
      </c>
      <c r="P264" s="38">
        <v>6240.908</v>
      </c>
      <c r="Q264" s="38">
        <f t="shared" si="48"/>
        <v>1954.6523856</v>
      </c>
      <c r="R264" s="39" t="s">
        <v>415</v>
      </c>
      <c r="S264" s="40">
        <f t="shared" si="49"/>
        <v>-0.144796380090498</v>
      </c>
      <c r="T264" s="40">
        <f t="shared" si="50"/>
        <v>-0.306059310600317</v>
      </c>
      <c r="U264" s="40">
        <f t="shared" si="51"/>
        <v>-0.0176</v>
      </c>
      <c r="V264" s="44"/>
      <c r="W264" s="44"/>
    </row>
    <row r="265" customHeight="1" spans="1:23">
      <c r="A265" s="17">
        <v>720</v>
      </c>
      <c r="B265" s="18" t="s">
        <v>306</v>
      </c>
      <c r="C265" s="17" t="s">
        <v>22</v>
      </c>
      <c r="D265" s="19" t="s">
        <v>103</v>
      </c>
      <c r="E265" s="19">
        <v>112702.78</v>
      </c>
      <c r="F265" s="19">
        <v>110047.85</v>
      </c>
      <c r="G265" s="19">
        <v>-2651.92999999999</v>
      </c>
      <c r="H265" s="19" t="s">
        <v>507</v>
      </c>
      <c r="I265" s="24">
        <v>5.22</v>
      </c>
      <c r="J265" s="19" t="s">
        <v>508</v>
      </c>
      <c r="K265" s="21">
        <v>88</v>
      </c>
      <c r="L265" s="21">
        <v>7120.81</v>
      </c>
      <c r="M265" s="36">
        <f t="shared" si="40"/>
        <v>2094.230221</v>
      </c>
      <c r="N265" s="21" t="s">
        <v>509</v>
      </c>
      <c r="O265" s="37">
        <v>55.0333333333333</v>
      </c>
      <c r="P265" s="38">
        <v>4327.53366666667</v>
      </c>
      <c r="Q265" s="38">
        <f t="shared" si="48"/>
        <v>1318.16675486667</v>
      </c>
      <c r="R265" s="39" t="s">
        <v>310</v>
      </c>
      <c r="S265" s="40">
        <f t="shared" si="49"/>
        <v>0.599030890369474</v>
      </c>
      <c r="T265" s="41">
        <f t="shared" si="50"/>
        <v>0.645466112684198</v>
      </c>
      <c r="U265" s="40">
        <f t="shared" si="51"/>
        <v>-0.0105</v>
      </c>
      <c r="V265" s="45"/>
      <c r="W265" s="105" t="s">
        <v>454</v>
      </c>
    </row>
    <row r="266" customHeight="1" spans="1:23">
      <c r="A266" s="17">
        <v>56</v>
      </c>
      <c r="B266" s="18" t="s">
        <v>317</v>
      </c>
      <c r="C266" s="17" t="s">
        <v>22</v>
      </c>
      <c r="D266" s="19" t="s">
        <v>30</v>
      </c>
      <c r="E266" s="19">
        <v>79223.05</v>
      </c>
      <c r="F266" s="19">
        <v>74915.72</v>
      </c>
      <c r="G266" s="19">
        <v>-4307.33</v>
      </c>
      <c r="H266" s="19" t="s">
        <v>318</v>
      </c>
      <c r="I266" s="20">
        <v>5.28</v>
      </c>
      <c r="J266" s="19" t="s">
        <v>319</v>
      </c>
      <c r="K266" s="21">
        <v>43</v>
      </c>
      <c r="L266" s="21">
        <v>3902.03</v>
      </c>
      <c r="M266" s="36">
        <f t="shared" si="40"/>
        <v>945.461869</v>
      </c>
      <c r="N266" s="21" t="s">
        <v>510</v>
      </c>
      <c r="O266" s="37">
        <v>46.1</v>
      </c>
      <c r="P266" s="38">
        <v>2965.97766666667</v>
      </c>
      <c r="Q266" s="38">
        <f t="shared" si="48"/>
        <v>855.684556833334</v>
      </c>
      <c r="R266" s="39" t="s">
        <v>321</v>
      </c>
      <c r="S266" s="40">
        <f t="shared" si="49"/>
        <v>-0.0672451193058569</v>
      </c>
      <c r="T266" s="40">
        <f t="shared" si="50"/>
        <v>0.315596554840319</v>
      </c>
      <c r="U266" s="40">
        <f t="shared" si="51"/>
        <v>-0.0462</v>
      </c>
      <c r="V266" s="44"/>
      <c r="W266" s="44"/>
    </row>
    <row r="267" customHeight="1" spans="1:23">
      <c r="A267" s="17">
        <v>351</v>
      </c>
      <c r="B267" s="18" t="s">
        <v>342</v>
      </c>
      <c r="C267" s="17" t="s">
        <v>22</v>
      </c>
      <c r="D267" s="19" t="s">
        <v>30</v>
      </c>
      <c r="E267" s="19">
        <v>134514.57</v>
      </c>
      <c r="F267" s="19">
        <v>88880.8</v>
      </c>
      <c r="G267" s="19">
        <v>-45633.77</v>
      </c>
      <c r="H267" s="19" t="s">
        <v>343</v>
      </c>
      <c r="I267" s="20">
        <v>5.7</v>
      </c>
      <c r="J267" s="19" t="s">
        <v>344</v>
      </c>
      <c r="K267" s="21">
        <v>39</v>
      </c>
      <c r="L267" s="21">
        <v>2921.23</v>
      </c>
      <c r="M267" s="36">
        <f t="shared" si="40"/>
        <v>571.392588</v>
      </c>
      <c r="N267" s="21" t="s">
        <v>511</v>
      </c>
      <c r="O267" s="37">
        <v>43.4333333333333</v>
      </c>
      <c r="P267" s="38">
        <v>3528.53233333333</v>
      </c>
      <c r="Q267" s="38">
        <f t="shared" si="48"/>
        <v>1045.8569836</v>
      </c>
      <c r="R267" s="39" t="s">
        <v>346</v>
      </c>
      <c r="S267" s="40">
        <f t="shared" si="49"/>
        <v>-0.102072141212586</v>
      </c>
      <c r="T267" s="40">
        <f t="shared" si="50"/>
        <v>-0.17211187994404</v>
      </c>
      <c r="U267" s="40">
        <f t="shared" si="51"/>
        <v>-0.1008</v>
      </c>
      <c r="V267" s="44"/>
      <c r="W267" s="44"/>
    </row>
    <row r="268" customHeight="1" spans="1:23">
      <c r="A268" s="17">
        <v>704</v>
      </c>
      <c r="B268" s="18" t="s">
        <v>328</v>
      </c>
      <c r="C268" s="17" t="s">
        <v>22</v>
      </c>
      <c r="D268" s="19" t="s">
        <v>30</v>
      </c>
      <c r="E268" s="19">
        <v>107606.52</v>
      </c>
      <c r="F268" s="19">
        <v>103720.33</v>
      </c>
      <c r="G268" s="19">
        <v>-3886.19</v>
      </c>
      <c r="H268" s="97" t="s">
        <v>312</v>
      </c>
      <c r="I268" s="20">
        <v>5.22</v>
      </c>
      <c r="J268" s="19" t="s">
        <v>329</v>
      </c>
      <c r="K268" s="21">
        <v>65</v>
      </c>
      <c r="L268" s="21">
        <v>4444.55</v>
      </c>
      <c r="M268" s="36">
        <f t="shared" si="40"/>
        <v>1219.140065</v>
      </c>
      <c r="N268" s="21" t="s">
        <v>512</v>
      </c>
      <c r="O268" s="37">
        <v>62.5666666666667</v>
      </c>
      <c r="P268" s="38">
        <v>4076.19966666667</v>
      </c>
      <c r="Q268" s="38">
        <f t="shared" si="48"/>
        <v>1147.45020616667</v>
      </c>
      <c r="R268" s="39" t="s">
        <v>331</v>
      </c>
      <c r="S268" s="40">
        <f t="shared" si="49"/>
        <v>0.0388918486947251</v>
      </c>
      <c r="T268" s="40">
        <f t="shared" si="50"/>
        <v>0.0903661163474237</v>
      </c>
      <c r="U268" s="40">
        <f t="shared" si="51"/>
        <v>-0.00719999999999998</v>
      </c>
      <c r="V268" s="44"/>
      <c r="W268" s="44"/>
    </row>
    <row r="269" customHeight="1" spans="1:23">
      <c r="A269" s="17">
        <v>351</v>
      </c>
      <c r="B269" s="18" t="s">
        <v>342</v>
      </c>
      <c r="C269" s="17" t="s">
        <v>22</v>
      </c>
      <c r="D269" s="19" t="s">
        <v>30</v>
      </c>
      <c r="E269" s="19">
        <v>134514.57</v>
      </c>
      <c r="F269" s="19">
        <v>88880.8</v>
      </c>
      <c r="G269" s="19">
        <v>-45633.77</v>
      </c>
      <c r="H269" s="19" t="s">
        <v>343</v>
      </c>
      <c r="I269" s="20">
        <v>5.28</v>
      </c>
      <c r="J269" s="19" t="s">
        <v>344</v>
      </c>
      <c r="K269" s="21">
        <v>49</v>
      </c>
      <c r="L269" s="21">
        <v>3803.28</v>
      </c>
      <c r="M269" s="36">
        <f t="shared" ref="M269:M291" si="52">L269*N269</f>
        <v>982.767552</v>
      </c>
      <c r="N269" s="21" t="s">
        <v>513</v>
      </c>
      <c r="O269" s="37">
        <v>43.4333333333333</v>
      </c>
      <c r="P269" s="38">
        <v>3528.53233333333</v>
      </c>
      <c r="Q269" s="38">
        <f t="shared" ref="Q269:Q291" si="53">P269*R269</f>
        <v>1045.8569836</v>
      </c>
      <c r="R269" s="39" t="s">
        <v>346</v>
      </c>
      <c r="S269" s="40">
        <f t="shared" si="49"/>
        <v>0.128165771297008</v>
      </c>
      <c r="T269" s="40">
        <f t="shared" si="50"/>
        <v>0.0778645739111371</v>
      </c>
      <c r="U269" s="40">
        <f t="shared" si="51"/>
        <v>-0.038</v>
      </c>
      <c r="V269" s="44"/>
      <c r="W269" s="44"/>
    </row>
    <row r="270" customHeight="1" spans="1:23">
      <c r="A270" s="17">
        <v>367</v>
      </c>
      <c r="B270" s="18" t="s">
        <v>193</v>
      </c>
      <c r="C270" s="17" t="s">
        <v>22</v>
      </c>
      <c r="D270" s="19" t="s">
        <v>30</v>
      </c>
      <c r="E270" s="19">
        <v>131005.73</v>
      </c>
      <c r="F270" s="19">
        <v>119367.7</v>
      </c>
      <c r="G270" s="19">
        <v>-11638.03</v>
      </c>
      <c r="H270" s="19" t="s">
        <v>194</v>
      </c>
      <c r="I270" s="20">
        <v>5.5</v>
      </c>
      <c r="J270" s="19" t="s">
        <v>172</v>
      </c>
      <c r="K270" s="21">
        <v>90</v>
      </c>
      <c r="L270" s="21">
        <v>4705.16</v>
      </c>
      <c r="M270" s="36">
        <f t="shared" si="52"/>
        <v>1125.474272</v>
      </c>
      <c r="N270" s="21" t="s">
        <v>514</v>
      </c>
      <c r="O270" s="37">
        <v>72.1666666666667</v>
      </c>
      <c r="P270" s="38">
        <v>4667.41433333333</v>
      </c>
      <c r="Q270" s="38">
        <f t="shared" si="53"/>
        <v>1206.9933466</v>
      </c>
      <c r="R270" s="39" t="s">
        <v>196</v>
      </c>
      <c r="S270" s="40">
        <f t="shared" ref="S270:S291" si="54">(K270-O270)/O270</f>
        <v>0.247113163972286</v>
      </c>
      <c r="T270" s="40">
        <f t="shared" ref="T270:T291" si="55">(L270-P270)/P270</f>
        <v>0.00808706148007918</v>
      </c>
      <c r="U270" s="40">
        <f t="shared" si="51"/>
        <v>-0.0194</v>
      </c>
      <c r="V270" s="44"/>
      <c r="W270" s="44"/>
    </row>
    <row r="271" customHeight="1" spans="1:23">
      <c r="A271" s="17">
        <v>570</v>
      </c>
      <c r="B271" s="18" t="s">
        <v>98</v>
      </c>
      <c r="C271" s="17" t="s">
        <v>22</v>
      </c>
      <c r="D271" s="19" t="s">
        <v>42</v>
      </c>
      <c r="E271" s="19">
        <v>103416.86</v>
      </c>
      <c r="F271" s="19">
        <v>98154.15</v>
      </c>
      <c r="G271" s="19">
        <v>-5262.71000000001</v>
      </c>
      <c r="H271" s="19" t="s">
        <v>73</v>
      </c>
      <c r="I271" s="20">
        <v>5.23</v>
      </c>
      <c r="J271" s="19" t="s">
        <v>25</v>
      </c>
      <c r="K271" s="21">
        <v>60</v>
      </c>
      <c r="L271" s="21">
        <v>4362.91</v>
      </c>
      <c r="M271" s="36">
        <f t="shared" si="52"/>
        <v>1268.297937</v>
      </c>
      <c r="N271" s="21" t="s">
        <v>515</v>
      </c>
      <c r="O271" s="37">
        <v>61.4666666666667</v>
      </c>
      <c r="P271" s="38">
        <v>3952.982</v>
      </c>
      <c r="Q271" s="38">
        <f t="shared" si="53"/>
        <v>1232.9350858</v>
      </c>
      <c r="R271" s="39" t="s">
        <v>100</v>
      </c>
      <c r="S271" s="40">
        <f t="shared" si="54"/>
        <v>-0.0238611713665948</v>
      </c>
      <c r="T271" s="40">
        <f t="shared" si="55"/>
        <v>0.103700952850279</v>
      </c>
      <c r="U271" s="40">
        <f t="shared" si="51"/>
        <v>-0.0212</v>
      </c>
      <c r="V271" s="44"/>
      <c r="W271" s="44"/>
    </row>
    <row r="272" customHeight="1" spans="1:23">
      <c r="A272" s="25">
        <v>117491</v>
      </c>
      <c r="B272" s="26" t="s">
        <v>134</v>
      </c>
      <c r="C272" s="17" t="s">
        <v>29</v>
      </c>
      <c r="D272" s="19" t="s">
        <v>42</v>
      </c>
      <c r="E272" s="19"/>
      <c r="F272" s="19"/>
      <c r="G272" s="19"/>
      <c r="H272" s="19" t="s">
        <v>73</v>
      </c>
      <c r="I272" s="20">
        <v>5.23</v>
      </c>
      <c r="J272" s="19" t="s">
        <v>135</v>
      </c>
      <c r="K272" s="21">
        <v>78</v>
      </c>
      <c r="L272" s="21">
        <v>7140.82</v>
      </c>
      <c r="M272" s="36">
        <f t="shared" si="52"/>
        <v>1510.28343</v>
      </c>
      <c r="N272" s="21" t="s">
        <v>516</v>
      </c>
      <c r="O272" s="37">
        <v>65.4</v>
      </c>
      <c r="P272" s="38">
        <v>7343.13466666667</v>
      </c>
      <c r="Q272" s="38">
        <f t="shared" si="53"/>
        <v>1325.43580733333</v>
      </c>
      <c r="R272" s="39" t="s">
        <v>137</v>
      </c>
      <c r="S272" s="40">
        <f t="shared" si="54"/>
        <v>0.192660550458715</v>
      </c>
      <c r="T272" s="40">
        <f t="shared" si="55"/>
        <v>-0.0275515397511439</v>
      </c>
      <c r="U272" s="40">
        <f t="shared" si="51"/>
        <v>0.031</v>
      </c>
      <c r="V272" s="44"/>
      <c r="W272" s="44"/>
    </row>
    <row r="273" customHeight="1" spans="1:23">
      <c r="A273" s="17">
        <v>717</v>
      </c>
      <c r="B273" s="18" t="s">
        <v>262</v>
      </c>
      <c r="C273" s="17" t="s">
        <v>22</v>
      </c>
      <c r="D273" s="19" t="s">
        <v>103</v>
      </c>
      <c r="E273" s="19">
        <v>164863.17</v>
      </c>
      <c r="F273" s="19">
        <v>106606.45</v>
      </c>
      <c r="G273" s="19">
        <v>-58256.72</v>
      </c>
      <c r="H273" s="19" t="s">
        <v>243</v>
      </c>
      <c r="I273" s="20">
        <v>5.27</v>
      </c>
      <c r="J273" s="19" t="s">
        <v>244</v>
      </c>
      <c r="K273" s="21">
        <v>65</v>
      </c>
      <c r="L273" s="21">
        <v>4877.9</v>
      </c>
      <c r="M273" s="36">
        <f t="shared" si="52"/>
        <v>1387.76255</v>
      </c>
      <c r="N273" s="21" t="s">
        <v>517</v>
      </c>
      <c r="O273" s="37">
        <v>56.5</v>
      </c>
      <c r="P273" s="38">
        <v>4289.34433333333</v>
      </c>
      <c r="Q273" s="38">
        <f t="shared" si="53"/>
        <v>1379.4531376</v>
      </c>
      <c r="R273" s="39" t="s">
        <v>212</v>
      </c>
      <c r="S273" s="40">
        <f t="shared" si="54"/>
        <v>0.150442477876106</v>
      </c>
      <c r="T273" s="40">
        <f t="shared" si="55"/>
        <v>0.137213434252151</v>
      </c>
      <c r="U273" s="40">
        <f t="shared" si="51"/>
        <v>-0.0371</v>
      </c>
      <c r="V273" s="44"/>
      <c r="W273" s="44"/>
    </row>
    <row r="274" customHeight="1" spans="1:23">
      <c r="A274" s="25">
        <v>115971</v>
      </c>
      <c r="B274" s="26" t="s">
        <v>323</v>
      </c>
      <c r="C274" s="17" t="s">
        <v>22</v>
      </c>
      <c r="D274" s="19" t="s">
        <v>36</v>
      </c>
      <c r="E274" s="19"/>
      <c r="F274" s="19"/>
      <c r="G274" s="19"/>
      <c r="H274" s="19" t="s">
        <v>73</v>
      </c>
      <c r="I274" s="23">
        <v>5.3</v>
      </c>
      <c r="J274" s="19" t="s">
        <v>324</v>
      </c>
      <c r="K274" s="21">
        <v>55</v>
      </c>
      <c r="L274" s="21">
        <v>2419.88</v>
      </c>
      <c r="M274" s="36">
        <f t="shared" si="52"/>
        <v>1074.910696</v>
      </c>
      <c r="N274" s="21" t="s">
        <v>518</v>
      </c>
      <c r="O274" s="37">
        <v>53.8666666666667</v>
      </c>
      <c r="P274" s="38">
        <v>3458.86366666667</v>
      </c>
      <c r="Q274" s="38">
        <f t="shared" si="53"/>
        <v>1024.51541806667</v>
      </c>
      <c r="R274" s="39" t="s">
        <v>325</v>
      </c>
      <c r="S274" s="40">
        <f t="shared" si="54"/>
        <v>0.0210396039603954</v>
      </c>
      <c r="T274" s="40">
        <f t="shared" si="55"/>
        <v>-0.300382948503994</v>
      </c>
      <c r="U274" s="40">
        <f t="shared" si="51"/>
        <v>0.148</v>
      </c>
      <c r="V274" s="44"/>
      <c r="W274" s="44"/>
    </row>
    <row r="275" customHeight="1" spans="1:23">
      <c r="A275" s="17">
        <v>587</v>
      </c>
      <c r="B275" s="18" t="s">
        <v>311</v>
      </c>
      <c r="C275" s="17" t="s">
        <v>22</v>
      </c>
      <c r="D275" s="19" t="s">
        <v>30</v>
      </c>
      <c r="E275" s="19">
        <v>130575.52</v>
      </c>
      <c r="F275" s="19">
        <v>129043.48</v>
      </c>
      <c r="G275" s="19">
        <v>-1532.04000000001</v>
      </c>
      <c r="H275" s="97" t="s">
        <v>312</v>
      </c>
      <c r="I275" s="20">
        <v>5.6</v>
      </c>
      <c r="J275" s="19" t="s">
        <v>519</v>
      </c>
      <c r="K275" s="21">
        <v>71</v>
      </c>
      <c r="L275" s="21">
        <v>3797.11</v>
      </c>
      <c r="M275" s="36">
        <f t="shared" si="52"/>
        <v>913.204955</v>
      </c>
      <c r="N275" s="21" t="s">
        <v>520</v>
      </c>
      <c r="O275" s="37">
        <v>64.2666666666667</v>
      </c>
      <c r="P275" s="38">
        <v>5019.55866666667</v>
      </c>
      <c r="Q275" s="38">
        <f t="shared" si="53"/>
        <v>1370.84147186667</v>
      </c>
      <c r="R275" s="39" t="s">
        <v>315</v>
      </c>
      <c r="S275" s="40">
        <f t="shared" si="54"/>
        <v>0.104771784232365</v>
      </c>
      <c r="T275" s="40">
        <f t="shared" si="55"/>
        <v>-0.243537081214843</v>
      </c>
      <c r="U275" s="40">
        <f t="shared" si="51"/>
        <v>-0.0326</v>
      </c>
      <c r="V275" s="44"/>
      <c r="W275" s="44"/>
    </row>
    <row r="276" customHeight="1" spans="1:23">
      <c r="A276" s="17">
        <v>743</v>
      </c>
      <c r="B276" s="18" t="s">
        <v>296</v>
      </c>
      <c r="C276" s="17" t="s">
        <v>29</v>
      </c>
      <c r="D276" s="19" t="s">
        <v>47</v>
      </c>
      <c r="E276" s="19">
        <v>151598.73</v>
      </c>
      <c r="F276" s="19">
        <v>117256.75</v>
      </c>
      <c r="G276" s="19">
        <v>-34341.98</v>
      </c>
      <c r="H276" s="19" t="s">
        <v>73</v>
      </c>
      <c r="I276" s="20">
        <v>5.23</v>
      </c>
      <c r="J276" s="19" t="s">
        <v>297</v>
      </c>
      <c r="K276" s="21">
        <v>74</v>
      </c>
      <c r="L276" s="21">
        <v>7948.63</v>
      </c>
      <c r="M276" s="36">
        <f t="shared" si="52"/>
        <v>1917.209556</v>
      </c>
      <c r="N276" s="21" t="s">
        <v>521</v>
      </c>
      <c r="O276" s="37">
        <v>54.5666666666667</v>
      </c>
      <c r="P276" s="38">
        <v>4687.03866666667</v>
      </c>
      <c r="Q276" s="38">
        <f t="shared" si="53"/>
        <v>1495.16533466667</v>
      </c>
      <c r="R276" s="39" t="s">
        <v>299</v>
      </c>
      <c r="S276" s="40">
        <f t="shared" si="54"/>
        <v>0.356139279169211</v>
      </c>
      <c r="T276" s="41">
        <f t="shared" si="55"/>
        <v>0.695874637546549</v>
      </c>
      <c r="U276" s="40">
        <f t="shared" si="51"/>
        <v>-0.0778</v>
      </c>
      <c r="V276" s="45"/>
      <c r="W276" s="105" t="s">
        <v>454</v>
      </c>
    </row>
    <row r="277" customHeight="1" spans="1:23">
      <c r="A277" s="17">
        <v>748</v>
      </c>
      <c r="B277" s="18" t="s">
        <v>264</v>
      </c>
      <c r="C277" s="17" t="s">
        <v>22</v>
      </c>
      <c r="D277" s="19" t="s">
        <v>103</v>
      </c>
      <c r="E277" s="19">
        <v>151041.84</v>
      </c>
      <c r="F277" s="19">
        <v>131155.89</v>
      </c>
      <c r="G277" s="19">
        <v>-19885.95</v>
      </c>
      <c r="H277" s="19" t="s">
        <v>265</v>
      </c>
      <c r="I277" s="20">
        <v>5.27</v>
      </c>
      <c r="J277" s="19" t="s">
        <v>266</v>
      </c>
      <c r="K277" s="21">
        <v>66</v>
      </c>
      <c r="L277" s="21">
        <v>4974.1</v>
      </c>
      <c r="M277" s="36">
        <f t="shared" si="52"/>
        <v>1268.3955</v>
      </c>
      <c r="N277" s="21" t="s">
        <v>522</v>
      </c>
      <c r="O277" s="37">
        <v>69.2333333333333</v>
      </c>
      <c r="P277" s="38">
        <v>5129.97966666667</v>
      </c>
      <c r="Q277" s="38">
        <f t="shared" si="53"/>
        <v>1541.04589186667</v>
      </c>
      <c r="R277" s="39" t="s">
        <v>268</v>
      </c>
      <c r="S277" s="40">
        <f t="shared" si="54"/>
        <v>-0.0467019740009625</v>
      </c>
      <c r="T277" s="40">
        <f t="shared" si="55"/>
        <v>-0.0303860203734406</v>
      </c>
      <c r="U277" s="40">
        <f t="shared" si="51"/>
        <v>-0.0454</v>
      </c>
      <c r="V277" s="44"/>
      <c r="W277" s="44"/>
    </row>
    <row r="278" customHeight="1" spans="1:23">
      <c r="A278" s="17">
        <v>587</v>
      </c>
      <c r="B278" s="18" t="s">
        <v>311</v>
      </c>
      <c r="C278" s="17" t="s">
        <v>22</v>
      </c>
      <c r="D278" s="19" t="s">
        <v>30</v>
      </c>
      <c r="E278" s="19">
        <v>130575.52</v>
      </c>
      <c r="F278" s="19">
        <v>129043.48</v>
      </c>
      <c r="G278" s="19">
        <v>-1532.04000000001</v>
      </c>
      <c r="H278" s="97" t="s">
        <v>312</v>
      </c>
      <c r="I278" s="20">
        <v>5.28</v>
      </c>
      <c r="J278" s="19" t="s">
        <v>313</v>
      </c>
      <c r="K278" s="21">
        <v>70</v>
      </c>
      <c r="L278" s="21">
        <v>4454.03</v>
      </c>
      <c r="M278" s="36">
        <f t="shared" si="52"/>
        <v>1084.110902</v>
      </c>
      <c r="N278" s="21" t="s">
        <v>523</v>
      </c>
      <c r="O278" s="37">
        <v>64.2666666666667</v>
      </c>
      <c r="P278" s="38">
        <v>5019.55866666667</v>
      </c>
      <c r="Q278" s="38">
        <f t="shared" si="53"/>
        <v>1370.84147186667</v>
      </c>
      <c r="R278" s="39" t="s">
        <v>315</v>
      </c>
      <c r="S278" s="40">
        <f t="shared" si="54"/>
        <v>0.0892116182572609</v>
      </c>
      <c r="T278" s="40">
        <f t="shared" si="55"/>
        <v>-0.112665017827597</v>
      </c>
      <c r="U278" s="40">
        <f t="shared" si="51"/>
        <v>-0.0297</v>
      </c>
      <c r="V278" s="44"/>
      <c r="W278" s="44"/>
    </row>
    <row r="279" customHeight="1" spans="1:23">
      <c r="A279" s="17">
        <v>578</v>
      </c>
      <c r="B279" s="18" t="s">
        <v>371</v>
      </c>
      <c r="C279" s="17" t="s">
        <v>29</v>
      </c>
      <c r="D279" s="19" t="s">
        <v>23</v>
      </c>
      <c r="E279" s="19">
        <v>224238.58</v>
      </c>
      <c r="F279" s="19">
        <v>187927.08</v>
      </c>
      <c r="G279" s="19">
        <v>-36311.5</v>
      </c>
      <c r="H279" s="19" t="s">
        <v>372</v>
      </c>
      <c r="I279" s="27">
        <v>5.3</v>
      </c>
      <c r="J279" s="19" t="s">
        <v>49</v>
      </c>
      <c r="K279" s="21">
        <v>118</v>
      </c>
      <c r="L279" s="21">
        <v>5920.43</v>
      </c>
      <c r="M279" s="36">
        <f t="shared" si="52"/>
        <v>1935.388567</v>
      </c>
      <c r="N279" s="21" t="s">
        <v>524</v>
      </c>
      <c r="O279" s="37">
        <v>111.8</v>
      </c>
      <c r="P279" s="38">
        <v>7469.68333333333</v>
      </c>
      <c r="Q279" s="38">
        <f t="shared" si="53"/>
        <v>2569.57106666667</v>
      </c>
      <c r="R279" s="39" t="s">
        <v>374</v>
      </c>
      <c r="S279" s="40">
        <f t="shared" si="54"/>
        <v>0.0554561717352415</v>
      </c>
      <c r="T279" s="40">
        <f t="shared" si="55"/>
        <v>-0.207405490192578</v>
      </c>
      <c r="U279" s="40">
        <f t="shared" si="51"/>
        <v>-0.0171</v>
      </c>
      <c r="V279" s="44"/>
      <c r="W279" s="44"/>
    </row>
    <row r="280" customHeight="1" spans="1:23">
      <c r="A280" s="17">
        <v>704</v>
      </c>
      <c r="B280" s="18" t="s">
        <v>328</v>
      </c>
      <c r="C280" s="17" t="s">
        <v>22</v>
      </c>
      <c r="D280" s="19" t="s">
        <v>30</v>
      </c>
      <c r="E280" s="19">
        <v>107606.52</v>
      </c>
      <c r="F280" s="19">
        <v>103720.33</v>
      </c>
      <c r="G280" s="19">
        <v>-3886.19</v>
      </c>
      <c r="H280" s="97" t="s">
        <v>312</v>
      </c>
      <c r="I280" s="20">
        <v>5.11</v>
      </c>
      <c r="J280" s="19" t="s">
        <v>525</v>
      </c>
      <c r="K280" s="21">
        <v>76</v>
      </c>
      <c r="L280" s="21">
        <v>4846.59</v>
      </c>
      <c r="M280" s="36">
        <f t="shared" si="52"/>
        <v>1375.462242</v>
      </c>
      <c r="N280" s="21" t="s">
        <v>250</v>
      </c>
      <c r="O280" s="37">
        <v>62.5666666666667</v>
      </c>
      <c r="P280" s="38">
        <v>4076.19966666667</v>
      </c>
      <c r="Q280" s="38">
        <f t="shared" si="53"/>
        <v>1147.45020616667</v>
      </c>
      <c r="R280" s="39" t="s">
        <v>331</v>
      </c>
      <c r="S280" s="40">
        <f t="shared" si="54"/>
        <v>0.214704315396909</v>
      </c>
      <c r="T280" s="40">
        <f t="shared" si="55"/>
        <v>0.188997202377802</v>
      </c>
      <c r="U280" s="40">
        <f t="shared" si="51"/>
        <v>0.00230000000000002</v>
      </c>
      <c r="V280" s="44"/>
      <c r="W280" s="44"/>
    </row>
    <row r="281" customHeight="1" spans="1:23">
      <c r="A281" s="17">
        <v>578</v>
      </c>
      <c r="B281" s="18" t="s">
        <v>371</v>
      </c>
      <c r="C281" s="17" t="s">
        <v>29</v>
      </c>
      <c r="D281" s="19" t="s">
        <v>23</v>
      </c>
      <c r="E281" s="19">
        <v>224238.58</v>
      </c>
      <c r="F281" s="19">
        <v>187927.08</v>
      </c>
      <c r="G281" s="19">
        <v>-36311.5</v>
      </c>
      <c r="H281" s="19" t="s">
        <v>372</v>
      </c>
      <c r="I281" s="24">
        <v>5.23</v>
      </c>
      <c r="J281" s="19" t="s">
        <v>49</v>
      </c>
      <c r="K281" s="21">
        <v>127</v>
      </c>
      <c r="L281" s="21">
        <v>11077.45</v>
      </c>
      <c r="M281" s="36">
        <f t="shared" si="52"/>
        <v>3168.1507</v>
      </c>
      <c r="N281" s="21" t="s">
        <v>526</v>
      </c>
      <c r="O281" s="37">
        <v>111.8</v>
      </c>
      <c r="P281" s="38">
        <v>7469.68333333333</v>
      </c>
      <c r="Q281" s="38">
        <f t="shared" si="53"/>
        <v>2569.57106666667</v>
      </c>
      <c r="R281" s="39" t="s">
        <v>374</v>
      </c>
      <c r="S281" s="40">
        <f t="shared" si="54"/>
        <v>0.135957066189624</v>
      </c>
      <c r="T281" s="41">
        <f t="shared" si="55"/>
        <v>0.482987899977912</v>
      </c>
      <c r="U281" s="40">
        <f t="shared" si="51"/>
        <v>-0.0579999999999999</v>
      </c>
      <c r="V281" s="45"/>
      <c r="W281" s="105" t="s">
        <v>454</v>
      </c>
    </row>
    <row r="282" customHeight="1" spans="1:23">
      <c r="A282" s="17">
        <v>107728</v>
      </c>
      <c r="B282" s="18" t="s">
        <v>275</v>
      </c>
      <c r="C282" s="17" t="s">
        <v>22</v>
      </c>
      <c r="D282" s="19" t="s">
        <v>103</v>
      </c>
      <c r="E282" s="19">
        <v>133893.9</v>
      </c>
      <c r="F282" s="19">
        <v>93906.3</v>
      </c>
      <c r="G282" s="19">
        <v>-39987.6</v>
      </c>
      <c r="H282" s="19" t="s">
        <v>276</v>
      </c>
      <c r="I282" s="20">
        <v>5.27</v>
      </c>
      <c r="J282" s="19" t="s">
        <v>277</v>
      </c>
      <c r="K282" s="21">
        <v>61</v>
      </c>
      <c r="L282" s="21">
        <v>5329.74</v>
      </c>
      <c r="M282" s="36">
        <f t="shared" si="52"/>
        <v>1334.033922</v>
      </c>
      <c r="N282" s="21" t="s">
        <v>527</v>
      </c>
      <c r="O282" s="37">
        <v>50.5333333333333</v>
      </c>
      <c r="P282" s="38">
        <v>4060.34833333333</v>
      </c>
      <c r="Q282" s="38">
        <f t="shared" si="53"/>
        <v>1055.28453183333</v>
      </c>
      <c r="R282" s="39" t="s">
        <v>279</v>
      </c>
      <c r="S282" s="40">
        <f t="shared" si="54"/>
        <v>0.20712401055409</v>
      </c>
      <c r="T282" s="40">
        <f t="shared" si="55"/>
        <v>0.312631223347423</v>
      </c>
      <c r="U282" s="40">
        <f t="shared" si="51"/>
        <v>-0.00959999999999994</v>
      </c>
      <c r="V282" s="44"/>
      <c r="W282" s="44"/>
    </row>
    <row r="283" customHeight="1" spans="1:23">
      <c r="A283" s="17">
        <v>704</v>
      </c>
      <c r="B283" s="18" t="s">
        <v>328</v>
      </c>
      <c r="C283" s="17" t="s">
        <v>22</v>
      </c>
      <c r="D283" s="19" t="s">
        <v>30</v>
      </c>
      <c r="E283" s="19">
        <v>107606.52</v>
      </c>
      <c r="F283" s="19">
        <v>103720.33</v>
      </c>
      <c r="G283" s="19">
        <v>-3886.19</v>
      </c>
      <c r="H283" s="97" t="s">
        <v>312</v>
      </c>
      <c r="I283" s="20">
        <v>5.29</v>
      </c>
      <c r="J283" s="19" t="s">
        <v>329</v>
      </c>
      <c r="K283" s="21">
        <v>96</v>
      </c>
      <c r="L283" s="21">
        <v>4225.15</v>
      </c>
      <c r="M283" s="36">
        <f t="shared" si="52"/>
        <v>1381.201535</v>
      </c>
      <c r="N283" s="21" t="s">
        <v>524</v>
      </c>
      <c r="O283" s="37">
        <v>62.5666666666667</v>
      </c>
      <c r="P283" s="38">
        <v>4076.19966666667</v>
      </c>
      <c r="Q283" s="38">
        <f t="shared" si="53"/>
        <v>1147.45020616667</v>
      </c>
      <c r="R283" s="39" t="s">
        <v>331</v>
      </c>
      <c r="S283" s="40">
        <f t="shared" si="54"/>
        <v>0.534363345764517</v>
      </c>
      <c r="T283" s="40">
        <f t="shared" si="55"/>
        <v>0.0365414713492517</v>
      </c>
      <c r="U283" s="40">
        <f t="shared" si="51"/>
        <v>0.0454</v>
      </c>
      <c r="V283" s="44"/>
      <c r="W283" s="44"/>
    </row>
    <row r="284" customHeight="1" spans="1:23">
      <c r="A284" s="17">
        <v>754</v>
      </c>
      <c r="B284" s="18" t="s">
        <v>28</v>
      </c>
      <c r="C284" s="17" t="s">
        <v>29</v>
      </c>
      <c r="D284" s="19" t="s">
        <v>30</v>
      </c>
      <c r="E284" s="19">
        <v>187228.35</v>
      </c>
      <c r="F284" s="19">
        <v>119134.4</v>
      </c>
      <c r="G284" s="19">
        <v>-68093.95</v>
      </c>
      <c r="H284" s="19" t="s">
        <v>31</v>
      </c>
      <c r="I284" s="20">
        <v>5.3</v>
      </c>
      <c r="J284" s="19" t="s">
        <v>32</v>
      </c>
      <c r="K284" s="21">
        <v>52</v>
      </c>
      <c r="L284" s="21">
        <v>2631.33</v>
      </c>
      <c r="M284" s="36">
        <f t="shared" si="52"/>
        <v>818.080497</v>
      </c>
      <c r="N284" s="21" t="s">
        <v>528</v>
      </c>
      <c r="O284" s="37">
        <v>65.6333333333333</v>
      </c>
      <c r="P284" s="38">
        <v>4660.38433333333</v>
      </c>
      <c r="Q284" s="38">
        <f t="shared" si="53"/>
        <v>1394.38699253333</v>
      </c>
      <c r="R284" s="39" t="s">
        <v>34</v>
      </c>
      <c r="S284" s="40">
        <f t="shared" si="54"/>
        <v>-0.207719654647029</v>
      </c>
      <c r="T284" s="40">
        <f t="shared" si="55"/>
        <v>-0.435383476598818</v>
      </c>
      <c r="U284" s="40">
        <f t="shared" si="51"/>
        <v>0.0117</v>
      </c>
      <c r="V284" s="44"/>
      <c r="W284" s="44"/>
    </row>
    <row r="285" customHeight="1" spans="1:23">
      <c r="A285" s="17">
        <v>54</v>
      </c>
      <c r="B285" s="18" t="s">
        <v>301</v>
      </c>
      <c r="C285" s="17" t="s">
        <v>29</v>
      </c>
      <c r="D285" s="19" t="s">
        <v>30</v>
      </c>
      <c r="E285" s="19">
        <v>202085.82</v>
      </c>
      <c r="F285" s="19">
        <v>184549.5</v>
      </c>
      <c r="G285" s="19">
        <v>-17536.32</v>
      </c>
      <c r="H285" s="97" t="s">
        <v>302</v>
      </c>
      <c r="I285" s="20">
        <v>5.27</v>
      </c>
      <c r="J285" s="19" t="s">
        <v>303</v>
      </c>
      <c r="K285" s="21">
        <v>92</v>
      </c>
      <c r="L285" s="21">
        <v>6506.3</v>
      </c>
      <c r="M285" s="36">
        <f t="shared" si="52"/>
        <v>2551.77086</v>
      </c>
      <c r="N285" s="21" t="s">
        <v>529</v>
      </c>
      <c r="O285" s="37">
        <v>93.9666666666667</v>
      </c>
      <c r="P285" s="38">
        <v>7138.723</v>
      </c>
      <c r="Q285" s="38">
        <f t="shared" si="53"/>
        <v>2205.865407</v>
      </c>
      <c r="R285" s="39" t="s">
        <v>304</v>
      </c>
      <c r="S285" s="40">
        <f t="shared" si="54"/>
        <v>-0.0209294075913448</v>
      </c>
      <c r="T285" s="40">
        <f t="shared" si="55"/>
        <v>-0.0885904944063525</v>
      </c>
      <c r="U285" s="40">
        <f t="shared" si="51"/>
        <v>0.0832</v>
      </c>
      <c r="V285" s="44"/>
      <c r="W285" s="44"/>
    </row>
    <row r="286" customHeight="1" spans="1:23">
      <c r="A286" s="17">
        <v>754</v>
      </c>
      <c r="B286" s="18" t="s">
        <v>28</v>
      </c>
      <c r="C286" s="17" t="s">
        <v>29</v>
      </c>
      <c r="D286" s="19" t="s">
        <v>30</v>
      </c>
      <c r="E286" s="19">
        <v>187228.35</v>
      </c>
      <c r="F286" s="19">
        <v>119134.4</v>
      </c>
      <c r="G286" s="19">
        <v>-68093.95</v>
      </c>
      <c r="H286" s="19" t="s">
        <v>31</v>
      </c>
      <c r="I286" s="20">
        <v>5.31</v>
      </c>
      <c r="J286" s="19" t="s">
        <v>32</v>
      </c>
      <c r="K286" s="21">
        <v>73</v>
      </c>
      <c r="L286" s="21">
        <v>5063.98</v>
      </c>
      <c r="M286" s="36">
        <f t="shared" si="52"/>
        <v>1242.194294</v>
      </c>
      <c r="N286" s="21" t="s">
        <v>530</v>
      </c>
      <c r="O286" s="37">
        <v>65.6333333333333</v>
      </c>
      <c r="P286" s="38">
        <v>4660.38433333333</v>
      </c>
      <c r="Q286" s="38">
        <f t="shared" si="53"/>
        <v>1394.38699253333</v>
      </c>
      <c r="R286" s="39" t="s">
        <v>34</v>
      </c>
      <c r="S286" s="40">
        <f t="shared" si="54"/>
        <v>0.112239715591672</v>
      </c>
      <c r="T286" s="40">
        <f t="shared" si="55"/>
        <v>0.0866013697153597</v>
      </c>
      <c r="U286" s="40">
        <f t="shared" si="51"/>
        <v>-0.0539</v>
      </c>
      <c r="V286" s="44"/>
      <c r="W286" s="44"/>
    </row>
    <row r="287" customHeight="1" spans="1:23">
      <c r="A287" s="17">
        <v>572</v>
      </c>
      <c r="B287" s="18" t="s">
        <v>413</v>
      </c>
      <c r="C287" s="17" t="s">
        <v>29</v>
      </c>
      <c r="D287" s="19" t="s">
        <v>36</v>
      </c>
      <c r="E287" s="19"/>
      <c r="F287" s="19"/>
      <c r="G287" s="19"/>
      <c r="H287" s="24" t="s">
        <v>414</v>
      </c>
      <c r="I287" s="24">
        <v>5.23</v>
      </c>
      <c r="J287" s="19" t="s">
        <v>266</v>
      </c>
      <c r="K287" s="21">
        <v>95</v>
      </c>
      <c r="L287" s="21">
        <v>9998.45</v>
      </c>
      <c r="M287" s="36">
        <f t="shared" si="52"/>
        <v>1965.69527</v>
      </c>
      <c r="N287" s="21" t="s">
        <v>531</v>
      </c>
      <c r="O287" s="37">
        <v>73.6666666666667</v>
      </c>
      <c r="P287" s="38">
        <v>6240.908</v>
      </c>
      <c r="Q287" s="38">
        <f t="shared" si="53"/>
        <v>1954.6523856</v>
      </c>
      <c r="R287" s="39" t="s">
        <v>415</v>
      </c>
      <c r="S287" s="40">
        <f t="shared" si="54"/>
        <v>0.289592760180995</v>
      </c>
      <c r="T287" s="41">
        <f t="shared" si="55"/>
        <v>0.602082581573066</v>
      </c>
      <c r="U287" s="40">
        <f t="shared" si="51"/>
        <v>-0.1166</v>
      </c>
      <c r="V287" s="45"/>
      <c r="W287" s="105" t="s">
        <v>454</v>
      </c>
    </row>
    <row r="288" customHeight="1" spans="1:23">
      <c r="A288" s="17">
        <v>367</v>
      </c>
      <c r="B288" s="18" t="s">
        <v>193</v>
      </c>
      <c r="C288" s="17" t="s">
        <v>22</v>
      </c>
      <c r="D288" s="19" t="s">
        <v>30</v>
      </c>
      <c r="E288" s="19">
        <v>131005.73</v>
      </c>
      <c r="F288" s="19">
        <v>119367.7</v>
      </c>
      <c r="G288" s="19">
        <v>-11638.03</v>
      </c>
      <c r="H288" s="19" t="s">
        <v>194</v>
      </c>
      <c r="I288" s="20">
        <v>5.27</v>
      </c>
      <c r="J288" s="19" t="s">
        <v>172</v>
      </c>
      <c r="K288" s="21">
        <v>76</v>
      </c>
      <c r="L288" s="21">
        <v>3672.5</v>
      </c>
      <c r="M288" s="36">
        <f t="shared" si="52"/>
        <v>1081.184</v>
      </c>
      <c r="N288" s="21" t="s">
        <v>532</v>
      </c>
      <c r="O288" s="37">
        <v>72.1666666666667</v>
      </c>
      <c r="P288" s="38">
        <v>4667.41433333333</v>
      </c>
      <c r="Q288" s="38">
        <f t="shared" si="53"/>
        <v>1206.9933466</v>
      </c>
      <c r="R288" s="39" t="s">
        <v>196</v>
      </c>
      <c r="S288" s="40">
        <f t="shared" si="54"/>
        <v>0.0531177829099302</v>
      </c>
      <c r="T288" s="40">
        <f t="shared" si="55"/>
        <v>-0.213161777009583</v>
      </c>
      <c r="U288" s="40">
        <f t="shared" si="51"/>
        <v>0.0358</v>
      </c>
      <c r="V288" s="44"/>
      <c r="W288" s="44"/>
    </row>
    <row r="289" customHeight="1" spans="1:23">
      <c r="A289" s="17">
        <v>114069</v>
      </c>
      <c r="B289" s="18" t="s">
        <v>533</v>
      </c>
      <c r="C289" s="17" t="s">
        <v>22</v>
      </c>
      <c r="D289" s="24" t="s">
        <v>47</v>
      </c>
      <c r="E289" s="24"/>
      <c r="F289" s="24"/>
      <c r="G289" s="24"/>
      <c r="H289" s="24"/>
      <c r="I289" s="24">
        <v>5.27</v>
      </c>
      <c r="J289" s="49" t="s">
        <v>534</v>
      </c>
      <c r="K289" s="21">
        <v>43</v>
      </c>
      <c r="L289" s="21">
        <v>2503.12</v>
      </c>
      <c r="M289" s="36">
        <f t="shared" si="52"/>
        <v>722.15012</v>
      </c>
      <c r="N289" s="21" t="s">
        <v>321</v>
      </c>
      <c r="O289" s="37">
        <v>38</v>
      </c>
      <c r="P289" s="38">
        <v>1953.4</v>
      </c>
      <c r="Q289" s="38">
        <f t="shared" si="53"/>
        <v>641.49656</v>
      </c>
      <c r="R289" s="42">
        <v>0.3284</v>
      </c>
      <c r="S289" s="40">
        <f t="shared" si="54"/>
        <v>0.131578947368421</v>
      </c>
      <c r="T289" s="40">
        <f t="shared" si="55"/>
        <v>0.281417016484079</v>
      </c>
      <c r="U289" s="40">
        <f t="shared" si="51"/>
        <v>-0.0399</v>
      </c>
      <c r="V289" s="44"/>
      <c r="W289" s="44"/>
    </row>
    <row r="290" customHeight="1" spans="1:23">
      <c r="A290" s="25">
        <v>117923</v>
      </c>
      <c r="B290" s="26" t="s">
        <v>286</v>
      </c>
      <c r="C290" s="17" t="s">
        <v>22</v>
      </c>
      <c r="D290" s="19" t="s">
        <v>103</v>
      </c>
      <c r="E290" s="24"/>
      <c r="F290" s="24"/>
      <c r="G290" s="24"/>
      <c r="H290" s="24"/>
      <c r="I290" s="20">
        <v>5.27</v>
      </c>
      <c r="J290" s="19" t="s">
        <v>288</v>
      </c>
      <c r="K290" s="21">
        <v>30</v>
      </c>
      <c r="L290" s="21">
        <v>1515.56</v>
      </c>
      <c r="M290" s="36">
        <f t="shared" si="52"/>
        <v>474.521836</v>
      </c>
      <c r="N290" s="21" t="s">
        <v>174</v>
      </c>
      <c r="O290" s="37">
        <v>29.7666666666667</v>
      </c>
      <c r="P290" s="38">
        <v>1360.291</v>
      </c>
      <c r="Q290" s="38">
        <f t="shared" si="53"/>
        <v>429.4438687</v>
      </c>
      <c r="R290" s="39" t="s">
        <v>290</v>
      </c>
      <c r="S290" s="40">
        <f t="shared" si="54"/>
        <v>0.00783874580067072</v>
      </c>
      <c r="T290" s="40">
        <f t="shared" si="55"/>
        <v>0.114143958902911</v>
      </c>
      <c r="U290" s="40">
        <f t="shared" si="51"/>
        <v>-0.00259999999999999</v>
      </c>
      <c r="V290" s="44"/>
      <c r="W290" s="44"/>
    </row>
    <row r="291" customHeight="1" spans="1:23">
      <c r="A291" s="17">
        <v>111064</v>
      </c>
      <c r="B291" s="18" t="s">
        <v>535</v>
      </c>
      <c r="C291" s="17" t="s">
        <v>22</v>
      </c>
      <c r="D291" s="19" t="s">
        <v>103</v>
      </c>
      <c r="E291" s="24"/>
      <c r="F291" s="24"/>
      <c r="G291" s="24"/>
      <c r="H291" s="24"/>
      <c r="I291" s="24">
        <v>5.27</v>
      </c>
      <c r="J291" s="19" t="s">
        <v>288</v>
      </c>
      <c r="K291" s="21">
        <v>77</v>
      </c>
      <c r="L291" s="21">
        <v>4008.88</v>
      </c>
      <c r="M291" s="36">
        <f t="shared" si="52"/>
        <v>785.74048</v>
      </c>
      <c r="N291" s="21" t="s">
        <v>536</v>
      </c>
      <c r="O291" s="37">
        <v>27</v>
      </c>
      <c r="P291" s="38">
        <v>1047.8</v>
      </c>
      <c r="Q291" s="38">
        <f t="shared" si="53"/>
        <v>373.43592</v>
      </c>
      <c r="R291" s="42">
        <v>0.3564</v>
      </c>
      <c r="S291" s="40">
        <f t="shared" si="54"/>
        <v>1.85185185185185</v>
      </c>
      <c r="T291" s="41">
        <f t="shared" si="55"/>
        <v>2.8259973277343</v>
      </c>
      <c r="U291" s="40">
        <f t="shared" si="51"/>
        <v>-0.1604</v>
      </c>
      <c r="V291" s="45">
        <f>(M291-Q291)*0.1</f>
        <v>41.230456</v>
      </c>
      <c r="W291" s="105"/>
    </row>
  </sheetData>
  <mergeCells count="11">
    <mergeCell ref="K1:N1"/>
    <mergeCell ref="O1:R1"/>
    <mergeCell ref="S1:U1"/>
    <mergeCell ref="A1:A2"/>
    <mergeCell ref="B1:B2"/>
    <mergeCell ref="C1:C2"/>
    <mergeCell ref="D1:D2"/>
    <mergeCell ref="I1:I2"/>
    <mergeCell ref="J1:J2"/>
    <mergeCell ref="V1:V2"/>
    <mergeCell ref="W1: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workbookViewId="0">
      <selection activeCell="G3" sqref="G3"/>
    </sheetView>
  </sheetViews>
  <sheetFormatPr defaultColWidth="9" defaultRowHeight="13.5"/>
  <cols>
    <col min="1" max="1" width="8.375" style="66" customWidth="1"/>
    <col min="2" max="2" width="24.25" style="67" customWidth="1"/>
    <col min="3" max="3" width="5.5" style="66" customWidth="1"/>
    <col min="4" max="4" width="11.375" style="66" customWidth="1"/>
    <col min="5" max="6" width="13.125" style="68"/>
    <col min="7" max="7" width="12.625" style="69" customWidth="1"/>
    <col min="8" max="9" width="13.125" style="68"/>
    <col min="10" max="10" width="9.25" style="70" customWidth="1"/>
    <col min="11" max="11" width="9.875" style="70" customWidth="1"/>
    <col min="12" max="12" width="8.625" style="70" customWidth="1"/>
    <col min="13" max="13" width="9.75" style="71" customWidth="1"/>
    <col min="14" max="16384" width="9" style="65"/>
  </cols>
  <sheetData>
    <row r="1" s="63" customFormat="1" spans="1:13">
      <c r="A1" s="72" t="s">
        <v>0</v>
      </c>
      <c r="B1" s="73" t="s">
        <v>537</v>
      </c>
      <c r="C1" s="72" t="s">
        <v>538</v>
      </c>
      <c r="D1" s="72" t="s">
        <v>539</v>
      </c>
      <c r="E1" s="74" t="s">
        <v>540</v>
      </c>
      <c r="F1" s="74" t="s">
        <v>541</v>
      </c>
      <c r="G1" s="75" t="s">
        <v>542</v>
      </c>
      <c r="H1" s="74" t="s">
        <v>543</v>
      </c>
      <c r="I1" s="74" t="s">
        <v>544</v>
      </c>
      <c r="J1" s="83" t="s">
        <v>19</v>
      </c>
      <c r="K1" s="83" t="s">
        <v>20</v>
      </c>
      <c r="L1" s="83" t="s">
        <v>545</v>
      </c>
      <c r="M1" s="84" t="s">
        <v>546</v>
      </c>
    </row>
    <row r="2" spans="1:13">
      <c r="A2" s="76">
        <v>365</v>
      </c>
      <c r="B2" s="77" t="s">
        <v>71</v>
      </c>
      <c r="C2" s="76">
        <v>5</v>
      </c>
      <c r="D2" s="76">
        <v>542</v>
      </c>
      <c r="E2" s="78">
        <v>54057.74</v>
      </c>
      <c r="F2" s="78">
        <v>16029.443704</v>
      </c>
      <c r="G2" s="79">
        <v>518.833333333335</v>
      </c>
      <c r="H2" s="78">
        <v>50280.345</v>
      </c>
      <c r="I2" s="78">
        <v>13369.5437355</v>
      </c>
      <c r="J2" s="85">
        <f t="shared" ref="J2:J65" si="0">(D2-G2)/G2</f>
        <v>0.0446514616125891</v>
      </c>
      <c r="K2" s="85">
        <f t="shared" ref="K2:K65" si="1">(E2-H2)/H2</f>
        <v>0.0751266722612981</v>
      </c>
      <c r="L2" s="85">
        <f>(F2-I2)/I2</f>
        <v>0.198952187234124</v>
      </c>
      <c r="M2" s="81">
        <v>79.02670729</v>
      </c>
    </row>
    <row r="3" s="64" customFormat="1" spans="1:13">
      <c r="A3" s="48">
        <v>399</v>
      </c>
      <c r="B3" s="80" t="s">
        <v>219</v>
      </c>
      <c r="C3" s="48">
        <v>5</v>
      </c>
      <c r="D3" s="48">
        <v>370</v>
      </c>
      <c r="E3" s="81">
        <v>25009.94</v>
      </c>
      <c r="F3" s="81">
        <v>8278.137278</v>
      </c>
      <c r="G3" s="82">
        <v>366.733333333333</v>
      </c>
      <c r="H3" s="81">
        <v>32609.7313333333</v>
      </c>
      <c r="I3" s="81">
        <v>8889.41276146668</v>
      </c>
      <c r="J3" s="86">
        <f t="shared" si="0"/>
        <v>0.00890747136884293</v>
      </c>
      <c r="K3" s="86">
        <f t="shared" si="1"/>
        <v>-0.233052865589386</v>
      </c>
      <c r="L3" s="86">
        <f>(F3-I3)/I3</f>
        <v>-0.068764439212048</v>
      </c>
      <c r="M3" s="81">
        <v>0</v>
      </c>
    </row>
    <row r="4" spans="1:13">
      <c r="A4" s="76">
        <v>570</v>
      </c>
      <c r="B4" s="77" t="s">
        <v>98</v>
      </c>
      <c r="C4" s="76">
        <v>5</v>
      </c>
      <c r="D4" s="76">
        <v>344</v>
      </c>
      <c r="E4" s="78">
        <v>19384.83</v>
      </c>
      <c r="F4" s="78">
        <v>5679.56472</v>
      </c>
      <c r="G4" s="79">
        <v>307.333333333334</v>
      </c>
      <c r="H4" s="78">
        <v>19764.91</v>
      </c>
      <c r="I4" s="78">
        <v>6164.675429</v>
      </c>
      <c r="J4" s="85">
        <f t="shared" si="0"/>
        <v>0.119305856832969</v>
      </c>
      <c r="K4" s="85">
        <f t="shared" si="1"/>
        <v>-0.0192300394992944</v>
      </c>
      <c r="L4" s="85">
        <f>(F4-I4)/I4</f>
        <v>-0.0786920113779115</v>
      </c>
      <c r="M4" s="81">
        <v>0</v>
      </c>
    </row>
    <row r="5" spans="1:13">
      <c r="A5" s="76">
        <v>573</v>
      </c>
      <c r="B5" s="77" t="s">
        <v>237</v>
      </c>
      <c r="C5" s="76">
        <v>5</v>
      </c>
      <c r="D5" s="76">
        <v>377</v>
      </c>
      <c r="E5" s="78">
        <v>20488.52</v>
      </c>
      <c r="F5" s="78">
        <v>6391.290153</v>
      </c>
      <c r="G5" s="79">
        <v>323.5</v>
      </c>
      <c r="H5" s="78">
        <v>19000.8166666666</v>
      </c>
      <c r="I5" s="78">
        <v>6186.66590666665</v>
      </c>
      <c r="J5" s="85">
        <f t="shared" si="0"/>
        <v>0.165378670788253</v>
      </c>
      <c r="K5" s="85">
        <f t="shared" si="1"/>
        <v>0.0782968100493964</v>
      </c>
      <c r="L5" s="85">
        <f>(F5-I5)/I5</f>
        <v>0.0330750438799112</v>
      </c>
      <c r="M5" s="81">
        <v>54.0255557666668</v>
      </c>
    </row>
    <row r="6" spans="1:13">
      <c r="A6" s="76">
        <v>585</v>
      </c>
      <c r="B6" s="77" t="s">
        <v>226</v>
      </c>
      <c r="C6" s="76">
        <v>5</v>
      </c>
      <c r="D6" s="76">
        <v>709</v>
      </c>
      <c r="E6" s="78">
        <v>53658.82</v>
      </c>
      <c r="F6" s="78">
        <v>15942.553353</v>
      </c>
      <c r="G6" s="79">
        <v>647.333333333335</v>
      </c>
      <c r="H6" s="78">
        <v>45297.355</v>
      </c>
      <c r="I6" s="78">
        <v>14563.0996325</v>
      </c>
      <c r="J6" s="85">
        <f t="shared" si="0"/>
        <v>0.0952626158599355</v>
      </c>
      <c r="K6" s="85">
        <f t="shared" si="1"/>
        <v>0.184590579295414</v>
      </c>
      <c r="L6" s="85">
        <f t="shared" ref="L6:L32" si="2">(F6-I6)/I6</f>
        <v>0.0947225354018397</v>
      </c>
      <c r="M6" s="81">
        <v>84.21068855</v>
      </c>
    </row>
    <row r="7" s="64" customFormat="1" spans="1:13">
      <c r="A7" s="48">
        <v>587</v>
      </c>
      <c r="B7" s="80" t="s">
        <v>311</v>
      </c>
      <c r="C7" s="48">
        <v>5</v>
      </c>
      <c r="D7" s="48">
        <v>373</v>
      </c>
      <c r="E7" s="81">
        <v>25152.63</v>
      </c>
      <c r="F7" s="81">
        <v>6345.858695</v>
      </c>
      <c r="G7" s="82">
        <v>321.333333333334</v>
      </c>
      <c r="H7" s="81">
        <v>25097.7933333334</v>
      </c>
      <c r="I7" s="81">
        <v>6854.20735933335</v>
      </c>
      <c r="J7" s="86">
        <f t="shared" si="0"/>
        <v>0.160788381742736</v>
      </c>
      <c r="K7" s="86">
        <f t="shared" si="1"/>
        <v>0.00218491984288395</v>
      </c>
      <c r="L7" s="86">
        <f t="shared" si="2"/>
        <v>-0.0741659301627537</v>
      </c>
      <c r="M7" s="81">
        <v>40.0819376133333</v>
      </c>
    </row>
    <row r="8" s="65" customFormat="1" spans="1:13">
      <c r="A8" s="76">
        <v>704</v>
      </c>
      <c r="B8" s="77" t="s">
        <v>328</v>
      </c>
      <c r="C8" s="76">
        <v>5</v>
      </c>
      <c r="D8" s="76">
        <v>386</v>
      </c>
      <c r="E8" s="78">
        <v>20940.07</v>
      </c>
      <c r="F8" s="78">
        <v>6068.784177</v>
      </c>
      <c r="G8" s="79">
        <v>312.833333333334</v>
      </c>
      <c r="H8" s="78">
        <v>20380.9983333334</v>
      </c>
      <c r="I8" s="78">
        <v>5737.25103083335</v>
      </c>
      <c r="J8" s="85">
        <f t="shared" si="0"/>
        <v>0.233883857218964</v>
      </c>
      <c r="K8" s="85">
        <f t="shared" si="1"/>
        <v>0.0274310246006071</v>
      </c>
      <c r="L8" s="85">
        <f t="shared" si="2"/>
        <v>0.0577860624164626</v>
      </c>
      <c r="M8" s="78">
        <v>0</v>
      </c>
    </row>
    <row r="9" s="65" customFormat="1" spans="1:13">
      <c r="A9" s="76">
        <v>707</v>
      </c>
      <c r="B9" s="77" t="s">
        <v>258</v>
      </c>
      <c r="C9" s="76">
        <v>5</v>
      </c>
      <c r="D9" s="76">
        <v>811</v>
      </c>
      <c r="E9" s="78">
        <v>56607.03</v>
      </c>
      <c r="F9" s="78">
        <v>17926.341691</v>
      </c>
      <c r="G9" s="79">
        <v>801.333333333335</v>
      </c>
      <c r="H9" s="78">
        <v>54153.295</v>
      </c>
      <c r="I9" s="78">
        <v>18276.7370625</v>
      </c>
      <c r="J9" s="85">
        <f t="shared" si="0"/>
        <v>0.0120632279534089</v>
      </c>
      <c r="K9" s="85">
        <f t="shared" si="1"/>
        <v>0.0453109085975286</v>
      </c>
      <c r="L9" s="85">
        <f t="shared" si="2"/>
        <v>-0.0191716590495213</v>
      </c>
      <c r="M9" s="78">
        <v>0</v>
      </c>
    </row>
    <row r="10" spans="1:13">
      <c r="A10" s="76">
        <v>720</v>
      </c>
      <c r="B10" s="77" t="s">
        <v>306</v>
      </c>
      <c r="C10" s="76">
        <v>5</v>
      </c>
      <c r="D10" s="76">
        <v>307</v>
      </c>
      <c r="E10" s="78">
        <v>25033.52</v>
      </c>
      <c r="F10" s="78">
        <v>7695.85937</v>
      </c>
      <c r="G10" s="79">
        <v>275.166666666667</v>
      </c>
      <c r="H10" s="78">
        <v>21637.6683333334</v>
      </c>
      <c r="I10" s="78">
        <v>6590.83377433335</v>
      </c>
      <c r="J10" s="85">
        <f t="shared" si="0"/>
        <v>0.115687462144154</v>
      </c>
      <c r="K10" s="85">
        <f t="shared" si="1"/>
        <v>0.156941663692811</v>
      </c>
      <c r="L10" s="85">
        <f t="shared" si="2"/>
        <v>0.167660971813603</v>
      </c>
      <c r="M10" s="81">
        <v>0</v>
      </c>
    </row>
    <row r="11" spans="1:13">
      <c r="A11" s="76">
        <v>724</v>
      </c>
      <c r="B11" s="77" t="s">
        <v>35</v>
      </c>
      <c r="C11" s="76">
        <v>5</v>
      </c>
      <c r="D11" s="76">
        <v>482</v>
      </c>
      <c r="E11" s="78">
        <v>41680.08</v>
      </c>
      <c r="F11" s="78">
        <v>12312.734911</v>
      </c>
      <c r="G11" s="79">
        <v>470.833333333334</v>
      </c>
      <c r="H11" s="78">
        <v>34391.78</v>
      </c>
      <c r="I11" s="78">
        <v>11129.180008</v>
      </c>
      <c r="J11" s="85">
        <f t="shared" si="0"/>
        <v>0.0237168141592906</v>
      </c>
      <c r="K11" s="85">
        <f t="shared" si="1"/>
        <v>0.211919825027957</v>
      </c>
      <c r="L11" s="85">
        <f t="shared" si="2"/>
        <v>0.106346999702514</v>
      </c>
      <c r="M11" s="81">
        <v>0</v>
      </c>
    </row>
    <row r="12" s="65" customFormat="1" spans="1:13">
      <c r="A12" s="76">
        <v>743</v>
      </c>
      <c r="B12" s="77" t="s">
        <v>296</v>
      </c>
      <c r="C12" s="76">
        <v>5</v>
      </c>
      <c r="D12" s="76">
        <v>301</v>
      </c>
      <c r="E12" s="78">
        <v>27856.81</v>
      </c>
      <c r="F12" s="78">
        <v>8674.722221</v>
      </c>
      <c r="G12" s="79">
        <v>266.266666666667</v>
      </c>
      <c r="H12" s="78">
        <v>23035.1946666667</v>
      </c>
      <c r="I12" s="78">
        <v>7348.22709866668</v>
      </c>
      <c r="J12" s="85">
        <f t="shared" si="0"/>
        <v>0.130445668502753</v>
      </c>
      <c r="K12" s="85">
        <f t="shared" si="1"/>
        <v>0.209315154619052</v>
      </c>
      <c r="L12" s="85">
        <f t="shared" si="2"/>
        <v>0.180519070045346</v>
      </c>
      <c r="M12" s="78">
        <v>0</v>
      </c>
    </row>
    <row r="13" spans="1:13">
      <c r="A13" s="76">
        <v>754</v>
      </c>
      <c r="B13" s="77" t="s">
        <v>28</v>
      </c>
      <c r="C13" s="76">
        <v>5</v>
      </c>
      <c r="D13" s="76">
        <v>300</v>
      </c>
      <c r="E13" s="78">
        <v>16817.58</v>
      </c>
      <c r="F13" s="78">
        <v>5101.713549</v>
      </c>
      <c r="G13" s="79">
        <v>328.166666666667</v>
      </c>
      <c r="H13" s="78">
        <v>23301.9216666666</v>
      </c>
      <c r="I13" s="78">
        <v>6971.93496266665</v>
      </c>
      <c r="J13" s="85">
        <f t="shared" si="0"/>
        <v>-0.0858303707465729</v>
      </c>
      <c r="K13" s="85">
        <f t="shared" si="1"/>
        <v>-0.278274974889408</v>
      </c>
      <c r="L13" s="85">
        <f t="shared" si="2"/>
        <v>-0.268249979909641</v>
      </c>
      <c r="M13" s="81">
        <v>0</v>
      </c>
    </row>
    <row r="14" spans="1:13">
      <c r="A14" s="76">
        <v>102564</v>
      </c>
      <c r="B14" s="77" t="s">
        <v>121</v>
      </c>
      <c r="C14" s="76">
        <v>5</v>
      </c>
      <c r="D14" s="76">
        <v>237</v>
      </c>
      <c r="E14" s="78">
        <v>16201.83</v>
      </c>
      <c r="F14" s="78">
        <v>5087.267413</v>
      </c>
      <c r="G14" s="79">
        <v>268.166666666667</v>
      </c>
      <c r="H14" s="78">
        <v>19545.915</v>
      </c>
      <c r="I14" s="78">
        <v>5857.9107255</v>
      </c>
      <c r="J14" s="85">
        <f t="shared" si="0"/>
        <v>-0.116221255438162</v>
      </c>
      <c r="K14" s="85">
        <f t="shared" si="1"/>
        <v>-0.171088690398991</v>
      </c>
      <c r="L14" s="85">
        <f t="shared" si="2"/>
        <v>-0.131556001552793</v>
      </c>
      <c r="M14" s="81">
        <v>0</v>
      </c>
    </row>
    <row r="15" spans="1:13">
      <c r="A15" s="76">
        <v>106568</v>
      </c>
      <c r="B15" s="77" t="s">
        <v>83</v>
      </c>
      <c r="C15" s="76">
        <v>5</v>
      </c>
      <c r="D15" s="76">
        <v>186</v>
      </c>
      <c r="E15" s="78">
        <v>10615.87</v>
      </c>
      <c r="F15" s="78">
        <v>2682.388842</v>
      </c>
      <c r="G15" s="79">
        <v>169.666666666667</v>
      </c>
      <c r="H15" s="78">
        <v>11853.4566666667</v>
      </c>
      <c r="I15" s="78">
        <v>3935.34761333333</v>
      </c>
      <c r="J15" s="85">
        <f t="shared" si="0"/>
        <v>0.0962671905697424</v>
      </c>
      <c r="K15" s="85">
        <f t="shared" si="1"/>
        <v>-0.104407237607485</v>
      </c>
      <c r="L15" s="85">
        <f t="shared" si="2"/>
        <v>-0.31838579318589</v>
      </c>
      <c r="M15" s="81">
        <v>0</v>
      </c>
    </row>
    <row r="16" s="64" customFormat="1" spans="1:13">
      <c r="A16" s="48">
        <v>106865</v>
      </c>
      <c r="B16" s="80" t="s">
        <v>52</v>
      </c>
      <c r="C16" s="48">
        <v>5</v>
      </c>
      <c r="D16" s="48">
        <v>300</v>
      </c>
      <c r="E16" s="81">
        <v>18615.63</v>
      </c>
      <c r="F16" s="81">
        <v>5357.799242</v>
      </c>
      <c r="G16" s="82">
        <v>336.833333333334</v>
      </c>
      <c r="H16" s="81">
        <v>22383.7816666667</v>
      </c>
      <c r="I16" s="81">
        <v>6365.947506</v>
      </c>
      <c r="J16" s="86">
        <f t="shared" si="0"/>
        <v>-0.109351806036617</v>
      </c>
      <c r="K16" s="86">
        <f t="shared" si="1"/>
        <v>-0.168342942349108</v>
      </c>
      <c r="L16" s="86">
        <f t="shared" si="2"/>
        <v>-0.158365783420269</v>
      </c>
      <c r="M16" s="81">
        <v>0</v>
      </c>
    </row>
    <row r="17" spans="1:13">
      <c r="A17" s="76">
        <v>116773</v>
      </c>
      <c r="B17" s="77" t="s">
        <v>67</v>
      </c>
      <c r="C17" s="76">
        <v>5</v>
      </c>
      <c r="D17" s="76">
        <v>349</v>
      </c>
      <c r="E17" s="78">
        <v>14243.24</v>
      </c>
      <c r="F17" s="78">
        <v>3771.134249</v>
      </c>
      <c r="G17" s="79">
        <v>335.066666666667</v>
      </c>
      <c r="H17" s="78">
        <v>13207.956</v>
      </c>
      <c r="I17" s="78">
        <v>3782.7585984</v>
      </c>
      <c r="J17" s="85">
        <f t="shared" si="0"/>
        <v>0.041583764424989</v>
      </c>
      <c r="K17" s="85">
        <f t="shared" si="1"/>
        <v>0.0783833622704376</v>
      </c>
      <c r="L17" s="85">
        <f t="shared" si="2"/>
        <v>-0.0030729820837409</v>
      </c>
      <c r="M17" s="81">
        <v>0</v>
      </c>
    </row>
    <row r="18" spans="1:13">
      <c r="A18" s="76">
        <v>117491</v>
      </c>
      <c r="B18" s="77" t="s">
        <v>134</v>
      </c>
      <c r="C18" s="76">
        <v>5</v>
      </c>
      <c r="D18" s="76">
        <v>360</v>
      </c>
      <c r="E18" s="78">
        <v>37483.07</v>
      </c>
      <c r="F18" s="78">
        <v>7591.012364</v>
      </c>
      <c r="G18" s="79">
        <v>327</v>
      </c>
      <c r="H18" s="78">
        <v>36715.6733333333</v>
      </c>
      <c r="I18" s="78">
        <v>6627.17903666665</v>
      </c>
      <c r="J18" s="85">
        <f t="shared" si="0"/>
        <v>0.100917431192661</v>
      </c>
      <c r="K18" s="85">
        <f t="shared" si="1"/>
        <v>0.0209010647768781</v>
      </c>
      <c r="L18" s="85">
        <f t="shared" si="2"/>
        <v>0.14543644015058</v>
      </c>
      <c r="M18" s="81">
        <v>0</v>
      </c>
    </row>
    <row r="19" spans="1:13">
      <c r="A19" s="76">
        <v>117923</v>
      </c>
      <c r="B19" s="77" t="s">
        <v>286</v>
      </c>
      <c r="C19" s="76">
        <v>5</v>
      </c>
      <c r="D19" s="76">
        <v>141</v>
      </c>
      <c r="E19" s="78">
        <v>7024.96</v>
      </c>
      <c r="F19" s="78">
        <v>2263.070538</v>
      </c>
      <c r="G19" s="79">
        <v>148.833333333334</v>
      </c>
      <c r="H19" s="78">
        <v>6801.455</v>
      </c>
      <c r="I19" s="78">
        <v>2147.2193435</v>
      </c>
      <c r="J19" s="85">
        <f t="shared" si="0"/>
        <v>-0.0526315789473726</v>
      </c>
      <c r="K19" s="85">
        <f t="shared" si="1"/>
        <v>0.0328613509903396</v>
      </c>
      <c r="L19" s="85">
        <f t="shared" si="2"/>
        <v>0.0539540568366718</v>
      </c>
      <c r="M19" s="81">
        <v>0</v>
      </c>
    </row>
    <row r="20" spans="1:13">
      <c r="A20" s="76">
        <v>118074</v>
      </c>
      <c r="B20" s="77" t="s">
        <v>335</v>
      </c>
      <c r="C20" s="76">
        <v>5</v>
      </c>
      <c r="D20" s="76">
        <v>345</v>
      </c>
      <c r="E20" s="78">
        <v>13000.34</v>
      </c>
      <c r="F20" s="78">
        <v>3113.56552</v>
      </c>
      <c r="G20" s="79">
        <v>240.666666666667</v>
      </c>
      <c r="H20" s="78">
        <v>10189.57</v>
      </c>
      <c r="I20" s="78">
        <v>3037.510817</v>
      </c>
      <c r="J20" s="85">
        <f t="shared" si="0"/>
        <v>0.433518005540164</v>
      </c>
      <c r="K20" s="85">
        <f t="shared" si="1"/>
        <v>0.275847754125051</v>
      </c>
      <c r="L20" s="85">
        <f t="shared" si="2"/>
        <v>0.025038496183897</v>
      </c>
      <c r="M20" s="81">
        <v>37.64290642</v>
      </c>
    </row>
    <row r="21" spans="1:13">
      <c r="A21" s="76">
        <v>118151</v>
      </c>
      <c r="B21" s="77" t="s">
        <v>80</v>
      </c>
      <c r="C21" s="76">
        <v>5</v>
      </c>
      <c r="D21" s="76">
        <v>318</v>
      </c>
      <c r="E21" s="78">
        <v>12946.45</v>
      </c>
      <c r="F21" s="78">
        <v>1639.39119</v>
      </c>
      <c r="G21" s="79">
        <v>209.266666666667</v>
      </c>
      <c r="H21" s="78">
        <v>10628.9916666667</v>
      </c>
      <c r="I21" s="78">
        <v>2054.58408916667</v>
      </c>
      <c r="J21" s="85">
        <f t="shared" si="0"/>
        <v>0.519592226823827</v>
      </c>
      <c r="K21" s="85">
        <f t="shared" si="1"/>
        <v>0.218031813930292</v>
      </c>
      <c r="L21" s="85">
        <f t="shared" si="2"/>
        <v>-0.202081239388489</v>
      </c>
      <c r="M21" s="81">
        <v>25.7924782166667</v>
      </c>
    </row>
    <row r="22" spans="1:13">
      <c r="A22" s="76">
        <v>118758</v>
      </c>
      <c r="B22" s="77" t="s">
        <v>150</v>
      </c>
      <c r="C22" s="76">
        <v>5</v>
      </c>
      <c r="D22" s="76">
        <v>265</v>
      </c>
      <c r="E22" s="78">
        <v>11418.02</v>
      </c>
      <c r="F22" s="78">
        <v>2830.734209</v>
      </c>
      <c r="G22" s="79">
        <v>189.666666666667</v>
      </c>
      <c r="H22" s="78">
        <v>7029.465</v>
      </c>
      <c r="I22" s="78">
        <v>1895.8467105</v>
      </c>
      <c r="J22" s="85">
        <f t="shared" si="0"/>
        <v>0.397188049209136</v>
      </c>
      <c r="K22" s="85">
        <f t="shared" si="1"/>
        <v>0.624308535571341</v>
      </c>
      <c r="L22" s="85">
        <f t="shared" si="2"/>
        <v>0.493123992210023</v>
      </c>
      <c r="M22" s="81">
        <v>55.38955437</v>
      </c>
    </row>
    <row r="23" spans="1:13">
      <c r="A23" s="76">
        <v>52</v>
      </c>
      <c r="B23" s="77" t="s">
        <v>170</v>
      </c>
      <c r="C23" s="76">
        <v>4</v>
      </c>
      <c r="D23" s="76">
        <v>222</v>
      </c>
      <c r="E23" s="78">
        <v>11649.38</v>
      </c>
      <c r="F23" s="78">
        <v>3844.790764</v>
      </c>
      <c r="G23" s="79">
        <v>196.933333333333</v>
      </c>
      <c r="H23" s="78">
        <v>11192.3533333333</v>
      </c>
      <c r="I23" s="78">
        <v>3504.32582866666</v>
      </c>
      <c r="J23" s="85">
        <f t="shared" si="0"/>
        <v>0.127285037237646</v>
      </c>
      <c r="K23" s="85">
        <f t="shared" si="1"/>
        <v>0.0408338311930855</v>
      </c>
      <c r="L23" s="85">
        <f t="shared" si="2"/>
        <v>0.0971556162238719</v>
      </c>
      <c r="M23" s="81">
        <v>62.6466886833335</v>
      </c>
    </row>
    <row r="24" spans="1:13">
      <c r="A24" s="76">
        <v>54</v>
      </c>
      <c r="B24" s="77" t="s">
        <v>301</v>
      </c>
      <c r="C24" s="76">
        <v>4</v>
      </c>
      <c r="D24" s="76">
        <v>406</v>
      </c>
      <c r="E24" s="78">
        <v>25169.58</v>
      </c>
      <c r="F24" s="78">
        <v>8601.109768</v>
      </c>
      <c r="G24" s="79">
        <v>375.866666666667</v>
      </c>
      <c r="H24" s="78">
        <v>27473.369</v>
      </c>
      <c r="I24" s="78">
        <v>8489.271021</v>
      </c>
      <c r="J24" s="85">
        <f t="shared" si="0"/>
        <v>0.0801702731465048</v>
      </c>
      <c r="K24" s="85">
        <f t="shared" si="1"/>
        <v>-0.0838553509764309</v>
      </c>
      <c r="L24" s="85">
        <f t="shared" si="2"/>
        <v>0.013174128464428</v>
      </c>
      <c r="M24" s="81">
        <v>0</v>
      </c>
    </row>
    <row r="25" spans="1:13">
      <c r="A25" s="76">
        <v>56</v>
      </c>
      <c r="B25" s="77" t="s">
        <v>317</v>
      </c>
      <c r="C25" s="76">
        <v>4</v>
      </c>
      <c r="D25" s="76">
        <v>202</v>
      </c>
      <c r="E25" s="78">
        <v>14968.68</v>
      </c>
      <c r="F25" s="78">
        <v>4080.330836</v>
      </c>
      <c r="G25" s="79">
        <v>184.4</v>
      </c>
      <c r="H25" s="78">
        <v>11863.9106666667</v>
      </c>
      <c r="I25" s="78">
        <v>3422.73822733334</v>
      </c>
      <c r="J25" s="85">
        <f t="shared" si="0"/>
        <v>0.0954446854663774</v>
      </c>
      <c r="K25" s="85">
        <f t="shared" si="1"/>
        <v>0.261698643943483</v>
      </c>
      <c r="L25" s="85">
        <f t="shared" si="2"/>
        <v>0.19212471564879</v>
      </c>
      <c r="M25" s="81">
        <v>38.5646508166666</v>
      </c>
    </row>
    <row r="26" spans="1:13">
      <c r="A26" s="76">
        <v>339</v>
      </c>
      <c r="B26" s="77" t="s">
        <v>60</v>
      </c>
      <c r="C26" s="76">
        <v>4</v>
      </c>
      <c r="D26" s="76">
        <v>253</v>
      </c>
      <c r="E26" s="78">
        <v>15871.17</v>
      </c>
      <c r="F26" s="78">
        <v>4580.589326</v>
      </c>
      <c r="G26" s="79">
        <v>220.266666666667</v>
      </c>
      <c r="H26" s="78">
        <v>14185.328</v>
      </c>
      <c r="I26" s="78">
        <v>4127.930448</v>
      </c>
      <c r="J26" s="85">
        <f t="shared" si="0"/>
        <v>0.148607748184018</v>
      </c>
      <c r="K26" s="85">
        <f t="shared" si="1"/>
        <v>0.118844061977277</v>
      </c>
      <c r="L26" s="85">
        <f t="shared" si="2"/>
        <v>0.109657583552386</v>
      </c>
      <c r="M26" s="81">
        <v>53.88218</v>
      </c>
    </row>
    <row r="27" spans="1:13">
      <c r="A27" s="76">
        <v>341</v>
      </c>
      <c r="B27" s="77" t="s">
        <v>246</v>
      </c>
      <c r="C27" s="76">
        <v>4</v>
      </c>
      <c r="D27" s="76">
        <v>609</v>
      </c>
      <c r="E27" s="78">
        <v>47468.7</v>
      </c>
      <c r="F27" s="78">
        <v>14928.377302</v>
      </c>
      <c r="G27" s="79">
        <v>556.133333333332</v>
      </c>
      <c r="H27" s="78">
        <v>52946.0253333332</v>
      </c>
      <c r="I27" s="78">
        <v>16482.0976862666</v>
      </c>
      <c r="J27" s="85">
        <f t="shared" si="0"/>
        <v>0.0950611364181279</v>
      </c>
      <c r="K27" s="85">
        <f t="shared" si="1"/>
        <v>-0.103451114580358</v>
      </c>
      <c r="L27" s="85">
        <f t="shared" si="2"/>
        <v>-0.0942671505679284</v>
      </c>
      <c r="M27" s="81">
        <v>18.4563290433344</v>
      </c>
    </row>
    <row r="28" spans="1:13">
      <c r="A28" s="76">
        <v>347</v>
      </c>
      <c r="B28" s="77" t="s">
        <v>41</v>
      </c>
      <c r="C28" s="76">
        <v>4</v>
      </c>
      <c r="D28" s="76">
        <v>304</v>
      </c>
      <c r="E28" s="78">
        <v>15571.49</v>
      </c>
      <c r="F28" s="78">
        <v>3795.869628</v>
      </c>
      <c r="G28" s="79">
        <v>258.933333333333</v>
      </c>
      <c r="H28" s="78">
        <v>15186.5853333333</v>
      </c>
      <c r="I28" s="78">
        <v>4241.6132836</v>
      </c>
      <c r="J28" s="85">
        <f t="shared" si="0"/>
        <v>0.174047373841402</v>
      </c>
      <c r="K28" s="85">
        <f t="shared" si="1"/>
        <v>0.0253450435511574</v>
      </c>
      <c r="L28" s="85">
        <f t="shared" si="2"/>
        <v>-0.105088235488946</v>
      </c>
      <c r="M28" s="81">
        <v>0</v>
      </c>
    </row>
    <row r="29" spans="1:13">
      <c r="A29" s="76">
        <v>351</v>
      </c>
      <c r="B29" s="77" t="s">
        <v>342</v>
      </c>
      <c r="C29" s="76">
        <v>4</v>
      </c>
      <c r="D29" s="76">
        <v>168</v>
      </c>
      <c r="E29" s="78">
        <v>12613.34</v>
      </c>
      <c r="F29" s="78">
        <v>2923.724682</v>
      </c>
      <c r="G29" s="79">
        <v>173.733333333333</v>
      </c>
      <c r="H29" s="78">
        <v>14114.1293333333</v>
      </c>
      <c r="I29" s="78">
        <v>4183.4279344</v>
      </c>
      <c r="J29" s="85">
        <f t="shared" si="0"/>
        <v>-0.0330007674597066</v>
      </c>
      <c r="K29" s="85">
        <f t="shared" si="1"/>
        <v>-0.106332406193054</v>
      </c>
      <c r="L29" s="85">
        <f t="shared" si="2"/>
        <v>-0.301117474031657</v>
      </c>
      <c r="M29" s="81">
        <v>0</v>
      </c>
    </row>
    <row r="30" spans="1:13">
      <c r="A30" s="76">
        <v>355</v>
      </c>
      <c r="B30" s="77" t="s">
        <v>231</v>
      </c>
      <c r="C30" s="76">
        <v>4</v>
      </c>
      <c r="D30" s="76">
        <v>261</v>
      </c>
      <c r="E30" s="78">
        <v>18729</v>
      </c>
      <c r="F30" s="78">
        <v>5654.391661</v>
      </c>
      <c r="G30" s="79">
        <v>257.333333333333</v>
      </c>
      <c r="H30" s="78">
        <v>21647.908</v>
      </c>
      <c r="I30" s="78">
        <v>6451.076584</v>
      </c>
      <c r="J30" s="85">
        <f t="shared" si="0"/>
        <v>0.0142487046632139</v>
      </c>
      <c r="K30" s="85">
        <f t="shared" si="1"/>
        <v>-0.134835569330764</v>
      </c>
      <c r="L30" s="85">
        <f t="shared" si="2"/>
        <v>-0.123496429258946</v>
      </c>
      <c r="M30" s="81">
        <v>0</v>
      </c>
    </row>
    <row r="31" spans="1:13">
      <c r="A31" s="76">
        <v>367</v>
      </c>
      <c r="B31" s="77" t="s">
        <v>193</v>
      </c>
      <c r="C31" s="76">
        <v>4</v>
      </c>
      <c r="D31" s="76">
        <v>314</v>
      </c>
      <c r="E31" s="78">
        <v>17415.43</v>
      </c>
      <c r="F31" s="78">
        <v>4393.872504</v>
      </c>
      <c r="G31" s="79">
        <v>288.666666666667</v>
      </c>
      <c r="H31" s="78">
        <v>18669.6573333333</v>
      </c>
      <c r="I31" s="78">
        <v>4827.9733864</v>
      </c>
      <c r="J31" s="85">
        <f t="shared" si="0"/>
        <v>0.0877598152424929</v>
      </c>
      <c r="K31" s="85">
        <f t="shared" si="1"/>
        <v>-0.0671799868063978</v>
      </c>
      <c r="L31" s="85">
        <f t="shared" si="2"/>
        <v>-0.0899136858589209</v>
      </c>
      <c r="M31" s="81">
        <v>0</v>
      </c>
    </row>
    <row r="32" spans="1:13">
      <c r="A32" s="76">
        <v>371</v>
      </c>
      <c r="B32" s="77" t="s">
        <v>404</v>
      </c>
      <c r="C32" s="76">
        <v>4</v>
      </c>
      <c r="D32" s="76">
        <v>188</v>
      </c>
      <c r="E32" s="78">
        <v>9886.83</v>
      </c>
      <c r="F32" s="78">
        <v>2905.64728</v>
      </c>
      <c r="G32" s="79">
        <v>196.266666666667</v>
      </c>
      <c r="H32" s="78">
        <v>10400.544</v>
      </c>
      <c r="I32" s="78">
        <v>3343.774896</v>
      </c>
      <c r="J32" s="85">
        <f t="shared" si="0"/>
        <v>-0.0421195652173929</v>
      </c>
      <c r="K32" s="85">
        <f t="shared" si="1"/>
        <v>-0.0493929932895818</v>
      </c>
      <c r="L32" s="85">
        <f t="shared" si="2"/>
        <v>-0.131027844166218</v>
      </c>
      <c r="M32" s="81">
        <v>30.5239365</v>
      </c>
    </row>
    <row r="33" spans="1:13">
      <c r="A33" s="76">
        <v>377</v>
      </c>
      <c r="B33" s="77" t="s">
        <v>143</v>
      </c>
      <c r="C33" s="76">
        <v>4</v>
      </c>
      <c r="D33" s="76">
        <v>426</v>
      </c>
      <c r="E33" s="78">
        <v>23638.12</v>
      </c>
      <c r="F33" s="78">
        <v>6695.018712</v>
      </c>
      <c r="G33" s="79">
        <v>484</v>
      </c>
      <c r="H33" s="78">
        <v>26646.208</v>
      </c>
      <c r="I33" s="78">
        <v>9083.6923072</v>
      </c>
      <c r="J33" s="85">
        <f t="shared" si="0"/>
        <v>-0.119834710743802</v>
      </c>
      <c r="K33" s="85">
        <f t="shared" si="1"/>
        <v>-0.112889909138291</v>
      </c>
      <c r="L33" s="85">
        <f t="shared" ref="L33:L71" si="3">(F33-I33)/I33</f>
        <v>-0.262962847531358</v>
      </c>
      <c r="M33" s="81">
        <v>0</v>
      </c>
    </row>
    <row r="34" spans="1:13">
      <c r="A34" s="76">
        <v>385</v>
      </c>
      <c r="B34" s="77" t="s">
        <v>392</v>
      </c>
      <c r="C34" s="76">
        <v>4</v>
      </c>
      <c r="D34" s="76">
        <v>436</v>
      </c>
      <c r="E34" s="78">
        <v>44221.77</v>
      </c>
      <c r="F34" s="78">
        <v>10304.01515</v>
      </c>
      <c r="G34" s="79">
        <v>377.2</v>
      </c>
      <c r="H34" s="78">
        <v>42568.9506666668</v>
      </c>
      <c r="I34" s="78">
        <v>10033.5016721334</v>
      </c>
      <c r="J34" s="85">
        <f t="shared" si="0"/>
        <v>0.155885471898197</v>
      </c>
      <c r="K34" s="85">
        <f t="shared" si="1"/>
        <v>0.0388268751624977</v>
      </c>
      <c r="L34" s="85">
        <f t="shared" si="3"/>
        <v>0.0269610238485246</v>
      </c>
      <c r="M34" s="81">
        <v>0</v>
      </c>
    </row>
    <row r="35" spans="1:13">
      <c r="A35" s="76">
        <v>391</v>
      </c>
      <c r="B35" s="77" t="s">
        <v>209</v>
      </c>
      <c r="C35" s="76">
        <v>4</v>
      </c>
      <c r="D35" s="76">
        <v>263</v>
      </c>
      <c r="E35" s="78">
        <v>20290.99</v>
      </c>
      <c r="F35" s="78">
        <v>7250.404319</v>
      </c>
      <c r="G35" s="79">
        <v>262.8</v>
      </c>
      <c r="H35" s="78">
        <v>18975.757</v>
      </c>
      <c r="I35" s="78">
        <v>7169.0409946</v>
      </c>
      <c r="J35" s="85">
        <f t="shared" si="0"/>
        <v>0.000761035007610307</v>
      </c>
      <c r="K35" s="85">
        <f t="shared" si="1"/>
        <v>0.0693112269513148</v>
      </c>
      <c r="L35" s="85">
        <f t="shared" si="3"/>
        <v>0.011349261980966</v>
      </c>
      <c r="M35" s="81">
        <v>0</v>
      </c>
    </row>
    <row r="36" spans="1:13">
      <c r="A36" s="76">
        <v>513</v>
      </c>
      <c r="B36" s="77" t="s">
        <v>87</v>
      </c>
      <c r="C36" s="76">
        <v>4</v>
      </c>
      <c r="D36" s="76">
        <v>444</v>
      </c>
      <c r="E36" s="78">
        <v>28733.04</v>
      </c>
      <c r="F36" s="78">
        <v>8738.039172</v>
      </c>
      <c r="G36" s="79">
        <v>405.4</v>
      </c>
      <c r="H36" s="78">
        <v>29829.923</v>
      </c>
      <c r="I36" s="78">
        <v>9226.3951839</v>
      </c>
      <c r="J36" s="85">
        <f t="shared" si="0"/>
        <v>0.0952146028613716</v>
      </c>
      <c r="K36" s="85">
        <f t="shared" si="1"/>
        <v>-0.0367712313571845</v>
      </c>
      <c r="L36" s="85">
        <f t="shared" si="3"/>
        <v>-0.052930315921453</v>
      </c>
      <c r="M36" s="81">
        <v>0</v>
      </c>
    </row>
    <row r="37" spans="1:13">
      <c r="A37" s="76">
        <v>515</v>
      </c>
      <c r="B37" s="77" t="s">
        <v>46</v>
      </c>
      <c r="C37" s="76">
        <v>4</v>
      </c>
      <c r="D37" s="76">
        <v>392</v>
      </c>
      <c r="E37" s="78">
        <v>20742.53</v>
      </c>
      <c r="F37" s="78">
        <v>6666.185222</v>
      </c>
      <c r="G37" s="79">
        <v>362.266666666667</v>
      </c>
      <c r="H37" s="78">
        <v>23237.2853333333</v>
      </c>
      <c r="I37" s="78">
        <v>7133.84659733332</v>
      </c>
      <c r="J37" s="85">
        <f t="shared" si="0"/>
        <v>0.0820758189179232</v>
      </c>
      <c r="K37" s="85">
        <f t="shared" si="1"/>
        <v>-0.107360016350733</v>
      </c>
      <c r="L37" s="85">
        <f t="shared" si="3"/>
        <v>-0.0655552889948789</v>
      </c>
      <c r="M37" s="81">
        <v>0</v>
      </c>
    </row>
    <row r="38" spans="1:13">
      <c r="A38" s="76">
        <v>539</v>
      </c>
      <c r="B38" s="77" t="s">
        <v>242</v>
      </c>
      <c r="C38" s="76">
        <v>4</v>
      </c>
      <c r="D38" s="76">
        <v>230</v>
      </c>
      <c r="E38" s="78">
        <v>17785.28</v>
      </c>
      <c r="F38" s="78">
        <v>5040.230324</v>
      </c>
      <c r="G38" s="79">
        <v>216</v>
      </c>
      <c r="H38" s="78">
        <v>18303.2213333333</v>
      </c>
      <c r="I38" s="78">
        <v>5264.00645546668</v>
      </c>
      <c r="J38" s="85">
        <f t="shared" si="0"/>
        <v>0.0648148148148148</v>
      </c>
      <c r="K38" s="85">
        <f t="shared" si="1"/>
        <v>-0.0282978238584724</v>
      </c>
      <c r="L38" s="85">
        <f t="shared" si="3"/>
        <v>-0.0425106111399783</v>
      </c>
      <c r="M38" s="81">
        <v>0</v>
      </c>
    </row>
    <row r="39" spans="1:13">
      <c r="A39" s="76">
        <v>545</v>
      </c>
      <c r="B39" s="77" t="s">
        <v>255</v>
      </c>
      <c r="C39" s="76">
        <v>4</v>
      </c>
      <c r="D39" s="76">
        <v>153</v>
      </c>
      <c r="E39" s="78">
        <v>9000.35</v>
      </c>
      <c r="F39" s="78">
        <v>2086.347572</v>
      </c>
      <c r="G39" s="79">
        <v>163.333333333333</v>
      </c>
      <c r="H39" s="78">
        <v>10088.208</v>
      </c>
      <c r="I39" s="78">
        <v>2911.4568288</v>
      </c>
      <c r="J39" s="85">
        <f t="shared" si="0"/>
        <v>-0.0632653061224471</v>
      </c>
      <c r="K39" s="85">
        <f t="shared" si="1"/>
        <v>-0.107834612450497</v>
      </c>
      <c r="L39" s="85">
        <f t="shared" si="3"/>
        <v>-0.283400821416295</v>
      </c>
      <c r="M39" s="81">
        <v>0</v>
      </c>
    </row>
    <row r="40" spans="1:13">
      <c r="A40" s="76">
        <v>549</v>
      </c>
      <c r="B40" s="77" t="s">
        <v>252</v>
      </c>
      <c r="C40" s="76">
        <v>4</v>
      </c>
      <c r="D40" s="76">
        <v>232</v>
      </c>
      <c r="E40" s="78">
        <v>17190.43</v>
      </c>
      <c r="F40" s="78">
        <v>5055.157423</v>
      </c>
      <c r="G40" s="79">
        <v>202</v>
      </c>
      <c r="H40" s="78">
        <v>15974.564</v>
      </c>
      <c r="I40" s="78">
        <v>4452.1109868</v>
      </c>
      <c r="J40" s="85">
        <f t="shared" si="0"/>
        <v>0.148514851485149</v>
      </c>
      <c r="K40" s="85">
        <f t="shared" si="1"/>
        <v>0.0761126250456663</v>
      </c>
      <c r="L40" s="85">
        <f t="shared" si="3"/>
        <v>0.135451797582756</v>
      </c>
      <c r="M40" s="81">
        <v>0</v>
      </c>
    </row>
    <row r="41" spans="1:13">
      <c r="A41" s="76">
        <v>572</v>
      </c>
      <c r="B41" s="77" t="s">
        <v>413</v>
      </c>
      <c r="C41" s="76">
        <v>4</v>
      </c>
      <c r="D41" s="76">
        <v>295</v>
      </c>
      <c r="E41" s="78">
        <v>24204.8</v>
      </c>
      <c r="F41" s="78">
        <v>6078.891017</v>
      </c>
      <c r="G41" s="79">
        <v>294.666666666667</v>
      </c>
      <c r="H41" s="78">
        <v>24963.632</v>
      </c>
      <c r="I41" s="78">
        <v>7818.6095424</v>
      </c>
      <c r="J41" s="85">
        <f t="shared" si="0"/>
        <v>0.00113122171945579</v>
      </c>
      <c r="K41" s="85">
        <f t="shared" si="1"/>
        <v>-0.0303974998509833</v>
      </c>
      <c r="L41" s="85">
        <f t="shared" si="3"/>
        <v>-0.222509963691827</v>
      </c>
      <c r="M41" s="81">
        <v>0</v>
      </c>
    </row>
    <row r="42" spans="1:13">
      <c r="A42" s="76">
        <v>578</v>
      </c>
      <c r="B42" s="77" t="s">
        <v>371</v>
      </c>
      <c r="C42" s="76">
        <v>4</v>
      </c>
      <c r="D42" s="76">
        <v>455</v>
      </c>
      <c r="E42" s="78">
        <v>31556.18</v>
      </c>
      <c r="F42" s="78">
        <v>9785.845107</v>
      </c>
      <c r="G42" s="79">
        <v>447.2</v>
      </c>
      <c r="H42" s="78">
        <v>29878.7333333333</v>
      </c>
      <c r="I42" s="78">
        <v>10278.2842666667</v>
      </c>
      <c r="J42" s="85">
        <f t="shared" si="0"/>
        <v>0.0174418604651163</v>
      </c>
      <c r="K42" s="85">
        <f t="shared" si="1"/>
        <v>0.0561418266280822</v>
      </c>
      <c r="L42" s="85">
        <f t="shared" si="3"/>
        <v>-0.0479106382826675</v>
      </c>
      <c r="M42" s="81">
        <v>0</v>
      </c>
    </row>
    <row r="43" spans="1:13">
      <c r="A43" s="76">
        <v>591</v>
      </c>
      <c r="B43" s="77" t="s">
        <v>102</v>
      </c>
      <c r="C43" s="76">
        <v>4</v>
      </c>
      <c r="D43" s="76">
        <v>179</v>
      </c>
      <c r="E43" s="78">
        <v>9097.4</v>
      </c>
      <c r="F43" s="78">
        <v>2676.853034</v>
      </c>
      <c r="G43" s="79">
        <v>173.2</v>
      </c>
      <c r="H43" s="78">
        <v>9335.45866666668</v>
      </c>
      <c r="I43" s="78">
        <v>3147.9166624</v>
      </c>
      <c r="J43" s="85">
        <f t="shared" si="0"/>
        <v>0.0334872979214781</v>
      </c>
      <c r="K43" s="85">
        <f t="shared" si="1"/>
        <v>-0.0255004788909511</v>
      </c>
      <c r="L43" s="85">
        <f t="shared" si="3"/>
        <v>-0.149642979443063</v>
      </c>
      <c r="M43" s="81">
        <v>0</v>
      </c>
    </row>
    <row r="44" spans="1:13">
      <c r="A44" s="76">
        <v>709</v>
      </c>
      <c r="B44" s="77" t="s">
        <v>112</v>
      </c>
      <c r="C44" s="76">
        <v>4</v>
      </c>
      <c r="D44" s="76">
        <v>363</v>
      </c>
      <c r="E44" s="78">
        <v>25991.12</v>
      </c>
      <c r="F44" s="78">
        <v>6878.777615</v>
      </c>
      <c r="G44" s="79">
        <v>408.8</v>
      </c>
      <c r="H44" s="78">
        <v>28970.58</v>
      </c>
      <c r="I44" s="78">
        <v>8891.071002</v>
      </c>
      <c r="J44" s="85">
        <f t="shared" si="0"/>
        <v>-0.112035225048924</v>
      </c>
      <c r="K44" s="85">
        <f t="shared" si="1"/>
        <v>-0.102844333803466</v>
      </c>
      <c r="L44" s="85">
        <f t="shared" si="3"/>
        <v>-0.226327445427817</v>
      </c>
      <c r="M44" s="81">
        <v>0</v>
      </c>
    </row>
    <row r="45" spans="1:13">
      <c r="A45" s="76">
        <v>716</v>
      </c>
      <c r="B45" s="77" t="s">
        <v>116</v>
      </c>
      <c r="C45" s="76">
        <v>4</v>
      </c>
      <c r="D45" s="76">
        <v>228</v>
      </c>
      <c r="E45" s="78">
        <v>21101.39</v>
      </c>
      <c r="F45" s="78">
        <v>5943.659766</v>
      </c>
      <c r="G45" s="79">
        <v>217.466666666667</v>
      </c>
      <c r="H45" s="78">
        <v>19186.836</v>
      </c>
      <c r="I45" s="78">
        <v>5792.5057884</v>
      </c>
      <c r="J45" s="85">
        <f t="shared" si="0"/>
        <v>0.0484365419987721</v>
      </c>
      <c r="K45" s="85">
        <f t="shared" si="1"/>
        <v>0.0997847690989802</v>
      </c>
      <c r="L45" s="85">
        <f t="shared" si="3"/>
        <v>0.0260947477864759</v>
      </c>
      <c r="M45" s="81">
        <v>0</v>
      </c>
    </row>
    <row r="46" spans="1:13">
      <c r="A46" s="76">
        <v>717</v>
      </c>
      <c r="B46" s="77" t="s">
        <v>262</v>
      </c>
      <c r="C46" s="76">
        <v>4</v>
      </c>
      <c r="D46" s="76">
        <v>227</v>
      </c>
      <c r="E46" s="78">
        <v>14556.46</v>
      </c>
      <c r="F46" s="78">
        <v>4779.47404</v>
      </c>
      <c r="G46" s="79">
        <v>226</v>
      </c>
      <c r="H46" s="78">
        <v>17157.3773333333</v>
      </c>
      <c r="I46" s="78">
        <v>5517.8125504</v>
      </c>
      <c r="J46" s="85">
        <f t="shared" si="0"/>
        <v>0.00442477876106195</v>
      </c>
      <c r="K46" s="85">
        <f t="shared" si="1"/>
        <v>-0.151591777857578</v>
      </c>
      <c r="L46" s="85">
        <f t="shared" si="3"/>
        <v>-0.13381000236162</v>
      </c>
      <c r="M46" s="81">
        <v>0</v>
      </c>
    </row>
    <row r="47" spans="1:13">
      <c r="A47" s="76">
        <v>721</v>
      </c>
      <c r="B47" s="77" t="s">
        <v>354</v>
      </c>
      <c r="C47" s="76">
        <v>4</v>
      </c>
      <c r="D47" s="76">
        <v>297</v>
      </c>
      <c r="E47" s="78">
        <v>19064.33</v>
      </c>
      <c r="F47" s="78">
        <v>6541.036576</v>
      </c>
      <c r="G47" s="79">
        <v>298.7</v>
      </c>
      <c r="H47" s="78">
        <v>20510.4093333333</v>
      </c>
      <c r="I47" s="78">
        <v>6481.28934933332</v>
      </c>
      <c r="J47" s="85">
        <f t="shared" si="0"/>
        <v>-0.00569132909273515</v>
      </c>
      <c r="K47" s="85">
        <f t="shared" si="1"/>
        <v>-0.0705046549696668</v>
      </c>
      <c r="L47" s="85">
        <f t="shared" si="3"/>
        <v>0.00921841680665372</v>
      </c>
      <c r="M47" s="81">
        <v>0</v>
      </c>
    </row>
    <row r="48" spans="1:13">
      <c r="A48" s="76">
        <v>726</v>
      </c>
      <c r="B48" s="77" t="s">
        <v>126</v>
      </c>
      <c r="C48" s="76">
        <v>4</v>
      </c>
      <c r="D48" s="76">
        <v>453</v>
      </c>
      <c r="E48" s="78">
        <v>28554.76</v>
      </c>
      <c r="F48" s="78">
        <v>8052.23932</v>
      </c>
      <c r="G48" s="79">
        <v>432.533333333332</v>
      </c>
      <c r="H48" s="78">
        <v>28748.3306666667</v>
      </c>
      <c r="I48" s="78">
        <v>7923.03993173332</v>
      </c>
      <c r="J48" s="85">
        <f t="shared" si="0"/>
        <v>0.0473181257706568</v>
      </c>
      <c r="K48" s="85">
        <f t="shared" si="1"/>
        <v>-0.00673328371344864</v>
      </c>
      <c r="L48" s="85">
        <f t="shared" si="3"/>
        <v>0.0163067950407785</v>
      </c>
      <c r="M48" s="81">
        <v>0</v>
      </c>
    </row>
    <row r="49" spans="1:13">
      <c r="A49" s="76">
        <v>737</v>
      </c>
      <c r="B49" s="77" t="s">
        <v>282</v>
      </c>
      <c r="C49" s="76">
        <v>4</v>
      </c>
      <c r="D49" s="76">
        <v>357</v>
      </c>
      <c r="E49" s="78">
        <v>23339.75</v>
      </c>
      <c r="F49" s="78">
        <v>6593.556321</v>
      </c>
      <c r="G49" s="79">
        <v>435.333333333332</v>
      </c>
      <c r="H49" s="78">
        <v>25070.94</v>
      </c>
      <c r="I49" s="78">
        <v>7736.892084</v>
      </c>
      <c r="J49" s="85">
        <f t="shared" si="0"/>
        <v>-0.179938744257272</v>
      </c>
      <c r="K49" s="85">
        <f t="shared" si="1"/>
        <v>-0.0690516590123864</v>
      </c>
      <c r="L49" s="85">
        <f t="shared" si="3"/>
        <v>-0.147777137200147</v>
      </c>
      <c r="M49" s="81">
        <v>0</v>
      </c>
    </row>
    <row r="50" spans="1:13">
      <c r="A50" s="76">
        <v>745</v>
      </c>
      <c r="B50" s="77" t="s">
        <v>139</v>
      </c>
      <c r="C50" s="76">
        <v>4</v>
      </c>
      <c r="D50" s="76">
        <v>338</v>
      </c>
      <c r="E50" s="78">
        <v>18097.26</v>
      </c>
      <c r="F50" s="78">
        <v>4841.571366</v>
      </c>
      <c r="G50" s="79">
        <v>331.2</v>
      </c>
      <c r="H50" s="78">
        <v>19355.6093333333</v>
      </c>
      <c r="I50" s="78">
        <v>5651.83792533332</v>
      </c>
      <c r="J50" s="85">
        <f t="shared" si="0"/>
        <v>0.0205314009661836</v>
      </c>
      <c r="K50" s="85">
        <f t="shared" si="1"/>
        <v>-0.0650121270615973</v>
      </c>
      <c r="L50" s="85">
        <f t="shared" si="3"/>
        <v>-0.143363374894643</v>
      </c>
      <c r="M50" s="81">
        <v>0</v>
      </c>
    </row>
    <row r="51" spans="1:13">
      <c r="A51" s="76">
        <v>746</v>
      </c>
      <c r="B51" s="77" t="s">
        <v>130</v>
      </c>
      <c r="C51" s="76">
        <v>4</v>
      </c>
      <c r="D51" s="76">
        <v>420</v>
      </c>
      <c r="E51" s="78">
        <v>26131.72</v>
      </c>
      <c r="F51" s="78">
        <v>7881.720151</v>
      </c>
      <c r="G51" s="79">
        <v>392.533333333333</v>
      </c>
      <c r="H51" s="78">
        <v>29215.7306666667</v>
      </c>
      <c r="I51" s="78">
        <v>8376.14998213332</v>
      </c>
      <c r="J51" s="85">
        <f t="shared" si="0"/>
        <v>0.0699728260869574</v>
      </c>
      <c r="K51" s="85">
        <f t="shared" si="1"/>
        <v>-0.10555993624987</v>
      </c>
      <c r="L51" s="85">
        <f t="shared" si="3"/>
        <v>-0.0590282924957121</v>
      </c>
      <c r="M51" s="81">
        <v>0</v>
      </c>
    </row>
    <row r="52" spans="1:13">
      <c r="A52" s="76">
        <v>747</v>
      </c>
      <c r="B52" s="77" t="s">
        <v>409</v>
      </c>
      <c r="C52" s="76">
        <v>4</v>
      </c>
      <c r="D52" s="76">
        <v>241</v>
      </c>
      <c r="E52" s="78">
        <v>34319.14</v>
      </c>
      <c r="F52" s="78">
        <v>6086.32109</v>
      </c>
      <c r="G52" s="79">
        <v>255.6</v>
      </c>
      <c r="H52" s="78">
        <v>35938.26</v>
      </c>
      <c r="I52" s="78">
        <v>7453.595124</v>
      </c>
      <c r="J52" s="85">
        <f t="shared" si="0"/>
        <v>-0.0571205007824726</v>
      </c>
      <c r="K52" s="85">
        <f t="shared" si="1"/>
        <v>-0.0450528211438173</v>
      </c>
      <c r="L52" s="85">
        <f t="shared" si="3"/>
        <v>-0.183438194757518</v>
      </c>
      <c r="M52" s="81">
        <v>0</v>
      </c>
    </row>
    <row r="53" spans="1:13">
      <c r="A53" s="76">
        <v>748</v>
      </c>
      <c r="B53" s="77" t="s">
        <v>264</v>
      </c>
      <c r="C53" s="76">
        <v>4</v>
      </c>
      <c r="D53" s="76">
        <v>272</v>
      </c>
      <c r="E53" s="78">
        <v>18774.85</v>
      </c>
      <c r="F53" s="78">
        <v>5676.309473</v>
      </c>
      <c r="G53" s="79">
        <v>276.933333333333</v>
      </c>
      <c r="H53" s="78">
        <v>20519.9186666667</v>
      </c>
      <c r="I53" s="78">
        <v>6164.18356746668</v>
      </c>
      <c r="J53" s="85">
        <f t="shared" si="0"/>
        <v>-0.0178141550312939</v>
      </c>
      <c r="K53" s="85">
        <f t="shared" si="1"/>
        <v>-0.0850426697597713</v>
      </c>
      <c r="L53" s="85">
        <f t="shared" si="3"/>
        <v>-0.0791465875613408</v>
      </c>
      <c r="M53" s="81">
        <v>0</v>
      </c>
    </row>
    <row r="54" spans="1:13">
      <c r="A54" s="76">
        <v>752</v>
      </c>
      <c r="B54" s="77" t="s">
        <v>21</v>
      </c>
      <c r="C54" s="76">
        <v>4</v>
      </c>
      <c r="D54" s="76">
        <v>270</v>
      </c>
      <c r="E54" s="78">
        <v>11698.57</v>
      </c>
      <c r="F54" s="78">
        <v>3106.556075</v>
      </c>
      <c r="G54" s="79">
        <v>248.933333333333</v>
      </c>
      <c r="H54" s="78">
        <v>13842.4346666667</v>
      </c>
      <c r="I54" s="78">
        <v>4227.4795472</v>
      </c>
      <c r="J54" s="85">
        <f t="shared" si="0"/>
        <v>0.0846277450455291</v>
      </c>
      <c r="K54" s="85">
        <f t="shared" si="1"/>
        <v>-0.154876271284071</v>
      </c>
      <c r="L54" s="85">
        <f t="shared" si="3"/>
        <v>-0.265151719762293</v>
      </c>
      <c r="M54" s="81">
        <v>0</v>
      </c>
    </row>
    <row r="55" spans="1:13">
      <c r="A55" s="76">
        <v>102479</v>
      </c>
      <c r="B55" s="77" t="s">
        <v>270</v>
      </c>
      <c r="C55" s="76">
        <v>4</v>
      </c>
      <c r="D55" s="76">
        <v>391</v>
      </c>
      <c r="E55" s="78">
        <v>15395.86</v>
      </c>
      <c r="F55" s="78">
        <v>5430.468616</v>
      </c>
      <c r="G55" s="79">
        <v>405.066666666668</v>
      </c>
      <c r="H55" s="78">
        <v>18199.196</v>
      </c>
      <c r="I55" s="78">
        <v>5991.1753232</v>
      </c>
      <c r="J55" s="85">
        <f t="shared" si="0"/>
        <v>-0.034726793943387</v>
      </c>
      <c r="K55" s="85">
        <f t="shared" si="1"/>
        <v>-0.154036255227978</v>
      </c>
      <c r="L55" s="85">
        <f t="shared" si="3"/>
        <v>-0.093588766302455</v>
      </c>
      <c r="M55" s="81">
        <v>0</v>
      </c>
    </row>
    <row r="56" spans="1:13">
      <c r="A56" s="76">
        <v>102934</v>
      </c>
      <c r="B56" s="77" t="s">
        <v>202</v>
      </c>
      <c r="C56" s="76">
        <v>4</v>
      </c>
      <c r="D56" s="76">
        <v>412</v>
      </c>
      <c r="E56" s="78">
        <v>24578.06</v>
      </c>
      <c r="F56" s="78">
        <v>7222.23213</v>
      </c>
      <c r="G56" s="79">
        <v>416.399999999999</v>
      </c>
      <c r="H56" s="78">
        <v>28429.014</v>
      </c>
      <c r="I56" s="78">
        <v>7394.3865414</v>
      </c>
      <c r="J56" s="85">
        <f t="shared" si="0"/>
        <v>-0.0105667627281437</v>
      </c>
      <c r="K56" s="85">
        <f t="shared" si="1"/>
        <v>-0.135458584669873</v>
      </c>
      <c r="L56" s="85">
        <f t="shared" si="3"/>
        <v>-0.0232817706291299</v>
      </c>
      <c r="M56" s="81">
        <v>0</v>
      </c>
    </row>
    <row r="57" spans="1:13">
      <c r="A57" s="76">
        <v>103199</v>
      </c>
      <c r="B57" s="77" t="s">
        <v>77</v>
      </c>
      <c r="C57" s="76">
        <v>4</v>
      </c>
      <c r="D57" s="76">
        <v>268</v>
      </c>
      <c r="E57" s="78">
        <v>15449.53</v>
      </c>
      <c r="F57" s="78">
        <v>5760.084252</v>
      </c>
      <c r="G57" s="79">
        <v>323.466666666667</v>
      </c>
      <c r="H57" s="78">
        <v>17511.7466666667</v>
      </c>
      <c r="I57" s="78">
        <v>6146.62308</v>
      </c>
      <c r="J57" s="85">
        <f t="shared" si="0"/>
        <v>-0.171475680131905</v>
      </c>
      <c r="K57" s="85">
        <f t="shared" si="1"/>
        <v>-0.11776190610341</v>
      </c>
      <c r="L57" s="85">
        <f t="shared" si="3"/>
        <v>-0.0628863723981593</v>
      </c>
      <c r="M57" s="81">
        <v>0</v>
      </c>
    </row>
    <row r="58" spans="1:13">
      <c r="A58" s="76">
        <v>105751</v>
      </c>
      <c r="B58" s="77" t="s">
        <v>146</v>
      </c>
      <c r="C58" s="76">
        <v>4</v>
      </c>
      <c r="D58" s="76">
        <v>377</v>
      </c>
      <c r="E58" s="78">
        <v>24178.27</v>
      </c>
      <c r="F58" s="78">
        <v>7658.237521</v>
      </c>
      <c r="G58" s="79">
        <v>441.466666666668</v>
      </c>
      <c r="H58" s="78">
        <v>26853.6453333333</v>
      </c>
      <c r="I58" s="78">
        <v>9106.07113253332</v>
      </c>
      <c r="J58" s="85">
        <f t="shared" si="0"/>
        <v>-0.146028390214439</v>
      </c>
      <c r="K58" s="85">
        <f t="shared" si="1"/>
        <v>-0.0996280132594278</v>
      </c>
      <c r="L58" s="85">
        <f t="shared" si="3"/>
        <v>-0.158996518966411</v>
      </c>
      <c r="M58" s="81">
        <v>0</v>
      </c>
    </row>
    <row r="59" spans="1:13">
      <c r="A59" s="76">
        <v>107728</v>
      </c>
      <c r="B59" s="77" t="s">
        <v>275</v>
      </c>
      <c r="C59" s="76">
        <v>4</v>
      </c>
      <c r="D59" s="76">
        <v>229</v>
      </c>
      <c r="E59" s="78">
        <v>17681.93</v>
      </c>
      <c r="F59" s="78">
        <v>5404.62862</v>
      </c>
      <c r="G59" s="79">
        <v>202.133333333333</v>
      </c>
      <c r="H59" s="78">
        <v>16241.3933333333</v>
      </c>
      <c r="I59" s="78">
        <v>4221.13812733332</v>
      </c>
      <c r="J59" s="85">
        <f t="shared" si="0"/>
        <v>0.132915567282324</v>
      </c>
      <c r="K59" s="85">
        <f t="shared" si="1"/>
        <v>0.088695386972138</v>
      </c>
      <c r="L59" s="85">
        <f t="shared" si="3"/>
        <v>0.280372368059499</v>
      </c>
      <c r="M59" s="81">
        <v>0</v>
      </c>
    </row>
    <row r="60" spans="1:13">
      <c r="A60" s="76">
        <v>113023</v>
      </c>
      <c r="B60" s="77" t="s">
        <v>363</v>
      </c>
      <c r="C60" s="76">
        <v>4</v>
      </c>
      <c r="D60" s="76">
        <v>146</v>
      </c>
      <c r="E60" s="78">
        <v>9850.3</v>
      </c>
      <c r="F60" s="78">
        <v>2400.267629</v>
      </c>
      <c r="G60" s="79">
        <v>123.866666666667</v>
      </c>
      <c r="H60" s="78">
        <v>6888.24933333332</v>
      </c>
      <c r="I60" s="78">
        <v>1663.512214</v>
      </c>
      <c r="J60" s="85">
        <f t="shared" si="0"/>
        <v>0.17868675995694</v>
      </c>
      <c r="K60" s="85">
        <f t="shared" si="1"/>
        <v>0.430015018813685</v>
      </c>
      <c r="L60" s="85">
        <f t="shared" si="3"/>
        <v>0.442891497158553</v>
      </c>
      <c r="M60" s="81">
        <v>0</v>
      </c>
    </row>
    <row r="61" spans="1:13">
      <c r="A61" s="76">
        <v>115971</v>
      </c>
      <c r="B61" s="77" t="s">
        <v>323</v>
      </c>
      <c r="C61" s="76">
        <v>4</v>
      </c>
      <c r="D61" s="76">
        <v>222</v>
      </c>
      <c r="E61" s="78">
        <v>9782.92</v>
      </c>
      <c r="F61" s="78">
        <v>3320.51023</v>
      </c>
      <c r="G61" s="79">
        <v>215.466666666667</v>
      </c>
      <c r="H61" s="78">
        <v>13835.4546666667</v>
      </c>
      <c r="I61" s="78">
        <v>4098.06167226668</v>
      </c>
      <c r="J61" s="85">
        <f t="shared" si="0"/>
        <v>0.0303217821782162</v>
      </c>
      <c r="K61" s="85">
        <f t="shared" si="1"/>
        <v>-0.292909395773623</v>
      </c>
      <c r="L61" s="85">
        <f t="shared" si="3"/>
        <v>-0.189736393556178</v>
      </c>
      <c r="M61" s="81">
        <v>0</v>
      </c>
    </row>
    <row r="62" spans="1:13">
      <c r="A62" s="76">
        <v>116482</v>
      </c>
      <c r="B62" s="77" t="s">
        <v>160</v>
      </c>
      <c r="C62" s="76">
        <v>4</v>
      </c>
      <c r="D62" s="76">
        <v>237</v>
      </c>
      <c r="E62" s="78">
        <v>18143.13</v>
      </c>
      <c r="F62" s="78">
        <v>4929.713246</v>
      </c>
      <c r="G62" s="79">
        <v>288</v>
      </c>
      <c r="H62" s="78">
        <v>18016.6106666667</v>
      </c>
      <c r="I62" s="78">
        <v>5064.4692584</v>
      </c>
      <c r="J62" s="85">
        <f t="shared" si="0"/>
        <v>-0.177083333333333</v>
      </c>
      <c r="K62" s="85">
        <f t="shared" si="1"/>
        <v>0.00702237150339157</v>
      </c>
      <c r="L62" s="85">
        <f t="shared" si="3"/>
        <v>-0.026608121310341</v>
      </c>
      <c r="M62" s="81">
        <v>32.9133245399999</v>
      </c>
    </row>
    <row r="63" spans="1:13">
      <c r="A63" s="76">
        <v>116919</v>
      </c>
      <c r="B63" s="77" t="s">
        <v>91</v>
      </c>
      <c r="C63" s="76">
        <v>4</v>
      </c>
      <c r="D63" s="76">
        <v>308</v>
      </c>
      <c r="E63" s="78">
        <v>17876.79</v>
      </c>
      <c r="F63" s="78">
        <v>6118.979725</v>
      </c>
      <c r="G63" s="79">
        <v>323.2</v>
      </c>
      <c r="H63" s="78">
        <v>17428.104</v>
      </c>
      <c r="I63" s="78">
        <v>5962.1543784</v>
      </c>
      <c r="J63" s="85">
        <f t="shared" si="0"/>
        <v>-0.047029702970297</v>
      </c>
      <c r="K63" s="85">
        <f t="shared" si="1"/>
        <v>0.0257449691601566</v>
      </c>
      <c r="L63" s="85">
        <f t="shared" si="3"/>
        <v>0.0263034696263746</v>
      </c>
      <c r="M63" s="81">
        <v>0</v>
      </c>
    </row>
    <row r="64" spans="1:13">
      <c r="A64" s="76">
        <v>117184</v>
      </c>
      <c r="B64" s="77" t="s">
        <v>107</v>
      </c>
      <c r="C64" s="76">
        <v>4</v>
      </c>
      <c r="D64" s="76">
        <v>502</v>
      </c>
      <c r="E64" s="78">
        <v>35796.03</v>
      </c>
      <c r="F64" s="78">
        <v>10248.923934</v>
      </c>
      <c r="G64" s="79">
        <v>409.533333333334</v>
      </c>
      <c r="H64" s="78">
        <v>22870.347</v>
      </c>
      <c r="I64" s="78">
        <v>8064.08435220001</v>
      </c>
      <c r="J64" s="85">
        <f t="shared" si="0"/>
        <v>0.225785446850071</v>
      </c>
      <c r="K64" s="85">
        <f t="shared" si="1"/>
        <v>0.565172141900601</v>
      </c>
      <c r="L64" s="85">
        <f t="shared" si="3"/>
        <v>0.270934614071086</v>
      </c>
      <c r="M64" s="81">
        <v>476.25220768</v>
      </c>
    </row>
    <row r="65" spans="1:13">
      <c r="A65" s="76">
        <v>117310</v>
      </c>
      <c r="B65" s="77" t="s">
        <v>175</v>
      </c>
      <c r="C65" s="76">
        <v>4</v>
      </c>
      <c r="D65" s="76">
        <v>114</v>
      </c>
      <c r="E65" s="78">
        <v>7950.68</v>
      </c>
      <c r="F65" s="78">
        <v>2322.05246</v>
      </c>
      <c r="G65" s="79">
        <v>115.733333333333</v>
      </c>
      <c r="H65" s="78">
        <v>8463.72266666668</v>
      </c>
      <c r="I65" s="78">
        <v>2346.99029546667</v>
      </c>
      <c r="J65" s="85">
        <f t="shared" si="0"/>
        <v>-0.0149769585253427</v>
      </c>
      <c r="K65" s="85">
        <f t="shared" si="1"/>
        <v>-0.0606166679689581</v>
      </c>
      <c r="L65" s="85">
        <f t="shared" si="3"/>
        <v>-0.0106254531664825</v>
      </c>
      <c r="M65" s="81">
        <v>0</v>
      </c>
    </row>
    <row r="66" spans="1:13">
      <c r="A66" s="76">
        <v>117637</v>
      </c>
      <c r="B66" s="77" t="s">
        <v>155</v>
      </c>
      <c r="C66" s="76">
        <v>4</v>
      </c>
      <c r="D66" s="76">
        <v>149</v>
      </c>
      <c r="E66" s="78">
        <v>7494.16</v>
      </c>
      <c r="F66" s="78">
        <v>2259.660435</v>
      </c>
      <c r="G66" s="79">
        <v>144.666666666667</v>
      </c>
      <c r="H66" s="78">
        <v>7276.53733333332</v>
      </c>
      <c r="I66" s="78">
        <v>2084.727946</v>
      </c>
      <c r="J66" s="85">
        <f t="shared" ref="J66:J71" si="4">(D66-G66)/G66</f>
        <v>0.0299539170506889</v>
      </c>
      <c r="K66" s="85">
        <f t="shared" ref="K66:K71" si="5">(E66-H66)/H66</f>
        <v>0.0299074486527768</v>
      </c>
      <c r="L66" s="85">
        <f t="shared" si="3"/>
        <v>0.0839114232318157</v>
      </c>
      <c r="M66" s="81">
        <v>0</v>
      </c>
    </row>
    <row r="67" spans="1:13">
      <c r="A67" s="76">
        <v>104429</v>
      </c>
      <c r="B67" s="77" t="s">
        <v>165</v>
      </c>
      <c r="C67" s="76">
        <v>3</v>
      </c>
      <c r="D67" s="76">
        <v>164</v>
      </c>
      <c r="E67" s="78">
        <v>7545.94</v>
      </c>
      <c r="F67" s="78">
        <v>1597.547849</v>
      </c>
      <c r="G67" s="79">
        <v>163</v>
      </c>
      <c r="H67" s="78">
        <v>9300.795</v>
      </c>
      <c r="I67" s="78">
        <v>2124.301578</v>
      </c>
      <c r="J67" s="85">
        <f t="shared" si="4"/>
        <v>0.00613496932515337</v>
      </c>
      <c r="K67" s="85">
        <f t="shared" si="5"/>
        <v>-0.188677957099366</v>
      </c>
      <c r="L67" s="85">
        <f t="shared" si="3"/>
        <v>-0.24796560641636</v>
      </c>
      <c r="M67" s="81">
        <v>0</v>
      </c>
    </row>
    <row r="68" spans="1:13">
      <c r="A68" s="76">
        <v>308</v>
      </c>
      <c r="B68" s="77" t="s">
        <v>182</v>
      </c>
      <c r="C68" s="76">
        <v>2</v>
      </c>
      <c r="D68" s="76">
        <v>137</v>
      </c>
      <c r="E68" s="78">
        <v>8700.83</v>
      </c>
      <c r="F68" s="78">
        <v>2745.410302</v>
      </c>
      <c r="G68" s="79">
        <v>143</v>
      </c>
      <c r="H68" s="78">
        <v>9411.28066666666</v>
      </c>
      <c r="I68" s="78">
        <v>2970.2001784</v>
      </c>
      <c r="J68" s="85">
        <f t="shared" si="4"/>
        <v>-0.041958041958042</v>
      </c>
      <c r="K68" s="85">
        <f t="shared" si="5"/>
        <v>-0.0754892656833591</v>
      </c>
      <c r="L68" s="85">
        <f t="shared" si="3"/>
        <v>-0.0756817261121743</v>
      </c>
      <c r="M68" s="81">
        <v>0</v>
      </c>
    </row>
    <row r="69" s="65" customFormat="1" spans="1:13">
      <c r="A69" s="76">
        <v>108656</v>
      </c>
      <c r="B69" s="77" t="s">
        <v>479</v>
      </c>
      <c r="C69" s="76">
        <v>1</v>
      </c>
      <c r="D69" s="76">
        <v>64</v>
      </c>
      <c r="E69" s="78">
        <v>10558.7</v>
      </c>
      <c r="F69" s="78">
        <v>2146.58371</v>
      </c>
      <c r="G69" s="87">
        <v>58</v>
      </c>
      <c r="H69" s="88">
        <v>7775</v>
      </c>
      <c r="I69" s="88">
        <v>1461.8</v>
      </c>
      <c r="J69" s="85">
        <f t="shared" si="4"/>
        <v>0.103448275862069</v>
      </c>
      <c r="K69" s="85">
        <f t="shared" si="5"/>
        <v>0.358032154340836</v>
      </c>
      <c r="L69" s="85">
        <f t="shared" si="3"/>
        <v>0.468452394308387</v>
      </c>
      <c r="M69" s="78">
        <v>0</v>
      </c>
    </row>
    <row r="70" spans="1:13">
      <c r="A70" s="76">
        <v>111064</v>
      </c>
      <c r="B70" s="77" t="s">
        <v>535</v>
      </c>
      <c r="C70" s="76">
        <v>1</v>
      </c>
      <c r="D70" s="76">
        <v>77</v>
      </c>
      <c r="E70" s="78">
        <v>4008.88</v>
      </c>
      <c r="F70" s="78">
        <v>785.74048</v>
      </c>
      <c r="G70" s="79">
        <v>27</v>
      </c>
      <c r="H70" s="78">
        <v>1047.8</v>
      </c>
      <c r="I70" s="78">
        <v>373.43592</v>
      </c>
      <c r="J70" s="85">
        <f t="shared" si="4"/>
        <v>1.85185185185185</v>
      </c>
      <c r="K70" s="85">
        <f t="shared" si="5"/>
        <v>2.8259973277343</v>
      </c>
      <c r="L70" s="85">
        <f t="shared" si="3"/>
        <v>1.10408382782245</v>
      </c>
      <c r="M70" s="81">
        <v>41.230456</v>
      </c>
    </row>
    <row r="71" spans="1:13">
      <c r="A71" s="76">
        <v>114069</v>
      </c>
      <c r="B71" s="77" t="s">
        <v>533</v>
      </c>
      <c r="C71" s="76">
        <v>1</v>
      </c>
      <c r="D71" s="76">
        <v>43</v>
      </c>
      <c r="E71" s="78">
        <v>2503.12</v>
      </c>
      <c r="F71" s="78">
        <v>722.15012</v>
      </c>
      <c r="G71" s="79">
        <v>38</v>
      </c>
      <c r="H71" s="78">
        <v>1953.4</v>
      </c>
      <c r="I71" s="78">
        <v>641.49656</v>
      </c>
      <c r="J71" s="85">
        <f t="shared" si="4"/>
        <v>0.131578947368421</v>
      </c>
      <c r="K71" s="85">
        <f t="shared" si="5"/>
        <v>0.281417016484079</v>
      </c>
      <c r="L71" s="85">
        <f t="shared" si="3"/>
        <v>0.125727190181659</v>
      </c>
      <c r="M71" s="81">
        <v>0</v>
      </c>
    </row>
  </sheetData>
  <sortState ref="A2:K74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8"/>
  <sheetViews>
    <sheetView tabSelected="1" workbookViewId="0">
      <selection activeCell="A6" sqref="A6"/>
    </sheetView>
  </sheetViews>
  <sheetFormatPr defaultColWidth="9" defaultRowHeight="13.5"/>
  <sheetData>
    <row r="1" ht="15" customHeight="1" spans="2:12">
      <c r="B1" s="51" t="s">
        <v>538</v>
      </c>
      <c r="C1" s="52" t="s">
        <v>547</v>
      </c>
      <c r="D1" s="52"/>
      <c r="E1" s="52"/>
      <c r="F1" s="53" t="s">
        <v>548</v>
      </c>
      <c r="G1" s="53"/>
      <c r="H1" s="53"/>
      <c r="I1" s="57" t="s">
        <v>549</v>
      </c>
      <c r="J1" s="57"/>
      <c r="K1" s="57"/>
      <c r="L1" s="58" t="s">
        <v>550</v>
      </c>
    </row>
    <row r="2" ht="15" customHeight="1" spans="2:12">
      <c r="B2" s="51"/>
      <c r="C2" s="52" t="s">
        <v>15</v>
      </c>
      <c r="D2" s="52" t="s">
        <v>16</v>
      </c>
      <c r="E2" s="52" t="s">
        <v>17</v>
      </c>
      <c r="F2" s="53" t="s">
        <v>15</v>
      </c>
      <c r="G2" s="53" t="s">
        <v>16</v>
      </c>
      <c r="H2" s="53" t="s">
        <v>17</v>
      </c>
      <c r="I2" s="57" t="s">
        <v>15</v>
      </c>
      <c r="J2" s="59" t="s">
        <v>16</v>
      </c>
      <c r="K2" s="57" t="s">
        <v>17</v>
      </c>
      <c r="L2" s="58" t="s">
        <v>551</v>
      </c>
    </row>
    <row r="3" spans="2:12">
      <c r="B3" s="51"/>
      <c r="C3" s="52"/>
      <c r="D3" s="52"/>
      <c r="E3" s="52"/>
      <c r="F3" s="53"/>
      <c r="G3" s="53"/>
      <c r="H3" s="53"/>
      <c r="I3" s="57" t="s">
        <v>552</v>
      </c>
      <c r="J3" s="59" t="s">
        <v>552</v>
      </c>
      <c r="K3" s="57" t="s">
        <v>552</v>
      </c>
      <c r="L3" s="60"/>
    </row>
    <row r="4" spans="2:12">
      <c r="B4" s="54">
        <v>5</v>
      </c>
      <c r="C4" s="55">
        <v>542</v>
      </c>
      <c r="D4" s="55">
        <v>54057.74</v>
      </c>
      <c r="E4" s="55">
        <v>16029.44</v>
      </c>
      <c r="F4" s="56">
        <v>519</v>
      </c>
      <c r="G4" s="56">
        <v>50280.35</v>
      </c>
      <c r="H4" s="56">
        <v>13369.54</v>
      </c>
      <c r="I4" s="61">
        <v>0.0447</v>
      </c>
      <c r="J4" s="61">
        <v>0.0751</v>
      </c>
      <c r="K4" s="61">
        <v>0.199</v>
      </c>
      <c r="L4" s="62">
        <v>79.03</v>
      </c>
    </row>
    <row r="5" spans="2:12">
      <c r="B5" s="54">
        <v>5</v>
      </c>
      <c r="C5" s="55">
        <v>377</v>
      </c>
      <c r="D5" s="55">
        <v>20488.52</v>
      </c>
      <c r="E5" s="55">
        <v>6391.29</v>
      </c>
      <c r="F5" s="56">
        <v>324</v>
      </c>
      <c r="G5" s="56">
        <v>19000.82</v>
      </c>
      <c r="H5" s="56">
        <v>6186.67</v>
      </c>
      <c r="I5" s="61">
        <v>0.1654</v>
      </c>
      <c r="J5" s="61">
        <v>0.0783</v>
      </c>
      <c r="K5" s="61">
        <v>0.0331</v>
      </c>
      <c r="L5" s="62">
        <v>54.03</v>
      </c>
    </row>
    <row r="6" spans="2:12">
      <c r="B6" s="54">
        <v>5</v>
      </c>
      <c r="C6" s="55">
        <v>709</v>
      </c>
      <c r="D6" s="55">
        <v>53658.82</v>
      </c>
      <c r="E6" s="55">
        <v>15942.55</v>
      </c>
      <c r="F6" s="56">
        <v>647</v>
      </c>
      <c r="G6" s="56">
        <v>45297.36</v>
      </c>
      <c r="H6" s="56">
        <v>14563.1</v>
      </c>
      <c r="I6" s="61">
        <v>0.0953</v>
      </c>
      <c r="J6" s="61">
        <v>0.1846</v>
      </c>
      <c r="K6" s="61">
        <v>0.0947</v>
      </c>
      <c r="L6" s="62">
        <v>84.21</v>
      </c>
    </row>
    <row r="7" spans="2:12">
      <c r="B7" s="54">
        <v>5</v>
      </c>
      <c r="C7" s="55">
        <v>373</v>
      </c>
      <c r="D7" s="55">
        <v>25152.63</v>
      </c>
      <c r="E7" s="55">
        <v>6345.86</v>
      </c>
      <c r="F7" s="56">
        <v>321</v>
      </c>
      <c r="G7" s="56">
        <v>25097.79</v>
      </c>
      <c r="H7" s="56">
        <v>6854.21</v>
      </c>
      <c r="I7" s="61">
        <v>0.1608</v>
      </c>
      <c r="J7" s="61">
        <v>0.0022</v>
      </c>
      <c r="K7" s="61">
        <v>-0.0742</v>
      </c>
      <c r="L7" s="62">
        <v>40.08</v>
      </c>
    </row>
    <row r="8" spans="2:12">
      <c r="B8" s="54">
        <v>5</v>
      </c>
      <c r="C8" s="55">
        <v>345</v>
      </c>
      <c r="D8" s="55">
        <v>13000.34</v>
      </c>
      <c r="E8" s="55">
        <v>3113.57</v>
      </c>
      <c r="F8" s="56">
        <v>241</v>
      </c>
      <c r="G8" s="56">
        <v>10189.57</v>
      </c>
      <c r="H8" s="56">
        <v>3037.51</v>
      </c>
      <c r="I8" s="61">
        <v>0.4335</v>
      </c>
      <c r="J8" s="61">
        <v>0.2758</v>
      </c>
      <c r="K8" s="61">
        <v>0.025</v>
      </c>
      <c r="L8" s="62">
        <v>37.64</v>
      </c>
    </row>
    <row r="9" spans="2:12">
      <c r="B9" s="54">
        <v>5</v>
      </c>
      <c r="C9" s="55">
        <v>318</v>
      </c>
      <c r="D9" s="55">
        <v>12946.45</v>
      </c>
      <c r="E9" s="55">
        <v>1639.39</v>
      </c>
      <c r="F9" s="56">
        <v>209</v>
      </c>
      <c r="G9" s="56">
        <v>10628.99</v>
      </c>
      <c r="H9" s="56">
        <v>2054.58</v>
      </c>
      <c r="I9" s="61">
        <v>0.5196</v>
      </c>
      <c r="J9" s="61">
        <v>0.218</v>
      </c>
      <c r="K9" s="61">
        <v>-0.2021</v>
      </c>
      <c r="L9" s="62">
        <v>25.79</v>
      </c>
    </row>
    <row r="10" spans="2:12">
      <c r="B10" s="54">
        <v>5</v>
      </c>
      <c r="C10" s="55">
        <v>265</v>
      </c>
      <c r="D10" s="55">
        <v>11418.02</v>
      </c>
      <c r="E10" s="55">
        <v>2830.73</v>
      </c>
      <c r="F10" s="56">
        <v>190</v>
      </c>
      <c r="G10" s="56">
        <v>7029.47</v>
      </c>
      <c r="H10" s="56">
        <v>1895.85</v>
      </c>
      <c r="I10" s="61">
        <v>0.3972</v>
      </c>
      <c r="J10" s="61">
        <v>0.6243</v>
      </c>
      <c r="K10" s="61">
        <v>0.4931</v>
      </c>
      <c r="L10" s="62">
        <v>55.39</v>
      </c>
    </row>
    <row r="11" spans="2:12">
      <c r="B11" s="54">
        <v>4</v>
      </c>
      <c r="C11" s="55">
        <v>222</v>
      </c>
      <c r="D11" s="55">
        <v>11649.38</v>
      </c>
      <c r="E11" s="55">
        <v>3844.79</v>
      </c>
      <c r="F11" s="56">
        <v>197</v>
      </c>
      <c r="G11" s="56">
        <v>11192.35</v>
      </c>
      <c r="H11" s="56">
        <v>3504.33</v>
      </c>
      <c r="I11" s="61">
        <v>0.1273</v>
      </c>
      <c r="J11" s="61">
        <v>0.0408</v>
      </c>
      <c r="K11" s="61">
        <v>0.0972</v>
      </c>
      <c r="L11" s="62">
        <v>62.65</v>
      </c>
    </row>
    <row r="12" spans="2:12">
      <c r="B12" s="54">
        <v>4</v>
      </c>
      <c r="C12" s="55">
        <v>202</v>
      </c>
      <c r="D12" s="55">
        <v>14968.68</v>
      </c>
      <c r="E12" s="55">
        <v>4080.33</v>
      </c>
      <c r="F12" s="56">
        <v>184</v>
      </c>
      <c r="G12" s="56">
        <v>11863.91</v>
      </c>
      <c r="H12" s="56">
        <v>3422.74</v>
      </c>
      <c r="I12" s="61">
        <v>0.0954</v>
      </c>
      <c r="J12" s="61">
        <v>0.2617</v>
      </c>
      <c r="K12" s="61">
        <v>0.1921</v>
      </c>
      <c r="L12" s="62">
        <v>38.56</v>
      </c>
    </row>
    <row r="13" spans="2:12">
      <c r="B13" s="54">
        <v>4</v>
      </c>
      <c r="C13" s="55">
        <v>253</v>
      </c>
      <c r="D13" s="55">
        <v>15871.17</v>
      </c>
      <c r="E13" s="55">
        <v>4580.59</v>
      </c>
      <c r="F13" s="56">
        <v>220</v>
      </c>
      <c r="G13" s="56">
        <v>14185.33</v>
      </c>
      <c r="H13" s="56">
        <v>4127.93</v>
      </c>
      <c r="I13" s="61">
        <v>0.1486</v>
      </c>
      <c r="J13" s="61">
        <v>0.1188</v>
      </c>
      <c r="K13" s="61">
        <v>0.1097</v>
      </c>
      <c r="L13" s="62">
        <v>53.88</v>
      </c>
    </row>
    <row r="14" spans="2:12">
      <c r="B14" s="54">
        <v>4</v>
      </c>
      <c r="C14" s="55">
        <v>609</v>
      </c>
      <c r="D14" s="55">
        <v>47468.7</v>
      </c>
      <c r="E14" s="55">
        <v>14928.38</v>
      </c>
      <c r="F14" s="56">
        <v>556</v>
      </c>
      <c r="G14" s="56">
        <v>52946.03</v>
      </c>
      <c r="H14" s="56">
        <v>16482.1</v>
      </c>
      <c r="I14" s="61">
        <v>0.0951</v>
      </c>
      <c r="J14" s="61">
        <v>-0.1035</v>
      </c>
      <c r="K14" s="61">
        <v>-0.0943</v>
      </c>
      <c r="L14" s="62">
        <v>18.46</v>
      </c>
    </row>
    <row r="15" spans="2:12">
      <c r="B15" s="54">
        <v>4</v>
      </c>
      <c r="C15" s="55">
        <v>188</v>
      </c>
      <c r="D15" s="55">
        <v>9886.83</v>
      </c>
      <c r="E15" s="55">
        <v>2905.65</v>
      </c>
      <c r="F15" s="56">
        <v>196</v>
      </c>
      <c r="G15" s="56">
        <v>10400.54</v>
      </c>
      <c r="H15" s="56">
        <v>3343.77</v>
      </c>
      <c r="I15" s="61">
        <v>-0.0421</v>
      </c>
      <c r="J15" s="61">
        <v>-0.0494</v>
      </c>
      <c r="K15" s="61">
        <v>-0.131</v>
      </c>
      <c r="L15" s="62">
        <v>30.52</v>
      </c>
    </row>
    <row r="16" spans="2:12">
      <c r="B16" s="54">
        <v>4</v>
      </c>
      <c r="C16" s="55">
        <v>237</v>
      </c>
      <c r="D16" s="55">
        <v>18143.13</v>
      </c>
      <c r="E16" s="55">
        <v>4929.71</v>
      </c>
      <c r="F16" s="56">
        <v>288</v>
      </c>
      <c r="G16" s="56">
        <v>18016.61</v>
      </c>
      <c r="H16" s="56">
        <v>5064.47</v>
      </c>
      <c r="I16" s="61">
        <v>-0.1771</v>
      </c>
      <c r="J16" s="61">
        <v>0.007</v>
      </c>
      <c r="K16" s="61">
        <v>-0.0266</v>
      </c>
      <c r="L16" s="62">
        <v>32.91</v>
      </c>
    </row>
    <row r="17" spans="2:12">
      <c r="B17" s="54">
        <v>4</v>
      </c>
      <c r="C17" s="55">
        <v>502</v>
      </c>
      <c r="D17" s="55">
        <v>35796.03</v>
      </c>
      <c r="E17" s="55">
        <v>10248.92</v>
      </c>
      <c r="F17" s="56">
        <v>410</v>
      </c>
      <c r="G17" s="56">
        <v>22870.35</v>
      </c>
      <c r="H17" s="56">
        <v>8064.08</v>
      </c>
      <c r="I17" s="61">
        <v>0.2258</v>
      </c>
      <c r="J17" s="61">
        <v>0.5652</v>
      </c>
      <c r="K17" s="61">
        <v>0.2709</v>
      </c>
      <c r="L17" s="62">
        <v>476.25</v>
      </c>
    </row>
    <row r="18" spans="2:12">
      <c r="B18" s="54">
        <v>1</v>
      </c>
      <c r="C18" s="55">
        <v>77</v>
      </c>
      <c r="D18" s="55">
        <v>4008.88</v>
      </c>
      <c r="E18" s="55">
        <v>785.74</v>
      </c>
      <c r="F18" s="56">
        <v>27</v>
      </c>
      <c r="G18" s="56">
        <v>1047.8</v>
      </c>
      <c r="H18" s="56">
        <v>373.44</v>
      </c>
      <c r="I18" s="61">
        <v>1.8519</v>
      </c>
      <c r="J18" s="61">
        <v>2.826</v>
      </c>
      <c r="K18" s="61">
        <v>1.1041</v>
      </c>
      <c r="L18" s="62">
        <v>41.23</v>
      </c>
    </row>
  </sheetData>
  <mergeCells count="10">
    <mergeCell ref="C1:E1"/>
    <mergeCell ref="F1:H1"/>
    <mergeCell ref="I1:K1"/>
    <mergeCell ref="B1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77"/>
  <sheetViews>
    <sheetView workbookViewId="0">
      <selection activeCell="F34" sqref="F34"/>
    </sheetView>
  </sheetViews>
  <sheetFormatPr defaultColWidth="9" defaultRowHeight="13.5" outlineLevelCol="1"/>
  <cols>
    <col min="1" max="1" width="9.625" style="50"/>
    <col min="2" max="2" width="17.25" style="50"/>
  </cols>
  <sheetData>
    <row r="3" spans="1:2">
      <c r="A3" s="50" t="s">
        <v>0</v>
      </c>
      <c r="B3" s="50" t="s">
        <v>553</v>
      </c>
    </row>
    <row r="4" spans="1:2">
      <c r="A4" s="50">
        <v>343</v>
      </c>
      <c r="B4" s="50">
        <v>5</v>
      </c>
    </row>
    <row r="5" spans="1:2">
      <c r="A5" s="50">
        <v>365</v>
      </c>
      <c r="B5" s="50">
        <v>5</v>
      </c>
    </row>
    <row r="6" spans="1:2">
      <c r="A6" s="50">
        <v>399</v>
      </c>
      <c r="B6" s="50">
        <v>5</v>
      </c>
    </row>
    <row r="7" spans="1:2">
      <c r="A7" s="50">
        <v>570</v>
      </c>
      <c r="B7" s="50">
        <v>5</v>
      </c>
    </row>
    <row r="8" spans="1:2">
      <c r="A8" s="50">
        <v>573</v>
      </c>
      <c r="B8" s="50">
        <v>5</v>
      </c>
    </row>
    <row r="9" spans="1:2">
      <c r="A9" s="50">
        <v>581</v>
      </c>
      <c r="B9" s="50">
        <v>5</v>
      </c>
    </row>
    <row r="10" spans="1:2">
      <c r="A10" s="50">
        <v>585</v>
      </c>
      <c r="B10" s="50">
        <v>5</v>
      </c>
    </row>
    <row r="11" spans="1:2">
      <c r="A11" s="50">
        <v>587</v>
      </c>
      <c r="B11" s="50">
        <v>5</v>
      </c>
    </row>
    <row r="12" spans="1:2">
      <c r="A12" s="50">
        <v>704</v>
      </c>
      <c r="B12" s="50">
        <v>5</v>
      </c>
    </row>
    <row r="13" spans="1:2">
      <c r="A13" s="50">
        <v>707</v>
      </c>
      <c r="B13" s="50">
        <v>5</v>
      </c>
    </row>
    <row r="14" spans="1:2">
      <c r="A14" s="50">
        <v>720</v>
      </c>
      <c r="B14" s="50">
        <v>5</v>
      </c>
    </row>
    <row r="15" spans="1:2">
      <c r="A15" s="50">
        <v>724</v>
      </c>
      <c r="B15" s="50">
        <v>5</v>
      </c>
    </row>
    <row r="16" spans="1:2">
      <c r="A16" s="50">
        <v>743</v>
      </c>
      <c r="B16" s="50">
        <v>5</v>
      </c>
    </row>
    <row r="17" spans="1:2">
      <c r="A17" s="50">
        <v>754</v>
      </c>
      <c r="B17" s="50">
        <v>5</v>
      </c>
    </row>
    <row r="18" spans="1:2">
      <c r="A18" s="50">
        <v>102564</v>
      </c>
      <c r="B18" s="50">
        <v>5</v>
      </c>
    </row>
    <row r="19" spans="1:2">
      <c r="A19" s="50">
        <v>106568</v>
      </c>
      <c r="B19" s="50">
        <v>5</v>
      </c>
    </row>
    <row r="20" spans="1:2">
      <c r="A20" s="50">
        <v>106865</v>
      </c>
      <c r="B20" s="50">
        <v>5</v>
      </c>
    </row>
    <row r="21" spans="1:2">
      <c r="A21" s="50">
        <v>116773</v>
      </c>
      <c r="B21" s="50">
        <v>5</v>
      </c>
    </row>
    <row r="22" spans="1:2">
      <c r="A22" s="50">
        <v>117491</v>
      </c>
      <c r="B22" s="50">
        <v>5</v>
      </c>
    </row>
    <row r="23" spans="1:2">
      <c r="A23" s="50">
        <v>117923</v>
      </c>
      <c r="B23" s="50">
        <v>5</v>
      </c>
    </row>
    <row r="24" spans="1:2">
      <c r="A24" s="50">
        <v>118074</v>
      </c>
      <c r="B24" s="50">
        <v>5</v>
      </c>
    </row>
    <row r="25" spans="1:2">
      <c r="A25" s="50">
        <v>118151</v>
      </c>
      <c r="B25" s="50">
        <v>5</v>
      </c>
    </row>
    <row r="26" spans="1:2">
      <c r="A26" s="50">
        <v>118758</v>
      </c>
      <c r="B26" s="50">
        <v>5</v>
      </c>
    </row>
    <row r="27" spans="1:2">
      <c r="A27" s="50">
        <v>52</v>
      </c>
      <c r="B27" s="50">
        <v>4</v>
      </c>
    </row>
    <row r="28" spans="1:2">
      <c r="A28" s="50">
        <v>54</v>
      </c>
      <c r="B28" s="50">
        <v>4</v>
      </c>
    </row>
    <row r="29" spans="1:2">
      <c r="A29" s="50">
        <v>56</v>
      </c>
      <c r="B29" s="50">
        <v>4</v>
      </c>
    </row>
    <row r="30" spans="1:2">
      <c r="A30" s="50">
        <v>339</v>
      </c>
      <c r="B30" s="50">
        <v>4</v>
      </c>
    </row>
    <row r="31" spans="1:2">
      <c r="A31" s="50">
        <v>341</v>
      </c>
      <c r="B31" s="50">
        <v>4</v>
      </c>
    </row>
    <row r="32" spans="1:2">
      <c r="A32" s="50">
        <v>347</v>
      </c>
      <c r="B32" s="50">
        <v>4</v>
      </c>
    </row>
    <row r="33" spans="1:2">
      <c r="A33" s="50">
        <v>351</v>
      </c>
      <c r="B33" s="50">
        <v>4</v>
      </c>
    </row>
    <row r="34" spans="1:2">
      <c r="A34" s="50">
        <v>355</v>
      </c>
      <c r="B34" s="50">
        <v>4</v>
      </c>
    </row>
    <row r="35" spans="1:2">
      <c r="A35" s="50">
        <v>367</v>
      </c>
      <c r="B35" s="50">
        <v>4</v>
      </c>
    </row>
    <row r="36" spans="1:2">
      <c r="A36" s="50">
        <v>371</v>
      </c>
      <c r="B36" s="50">
        <v>4</v>
      </c>
    </row>
    <row r="37" spans="1:2">
      <c r="A37" s="50">
        <v>377</v>
      </c>
      <c r="B37" s="50">
        <v>4</v>
      </c>
    </row>
    <row r="38" spans="1:2">
      <c r="A38" s="50">
        <v>385</v>
      </c>
      <c r="B38" s="50">
        <v>4</v>
      </c>
    </row>
    <row r="39" spans="1:2">
      <c r="A39" s="50">
        <v>391</v>
      </c>
      <c r="B39" s="50">
        <v>4</v>
      </c>
    </row>
    <row r="40" spans="1:2">
      <c r="A40" s="50">
        <v>513</v>
      </c>
      <c r="B40" s="50">
        <v>4</v>
      </c>
    </row>
    <row r="41" spans="1:2">
      <c r="A41" s="50">
        <v>515</v>
      </c>
      <c r="B41" s="50">
        <v>4</v>
      </c>
    </row>
    <row r="42" spans="1:2">
      <c r="A42" s="50">
        <v>539</v>
      </c>
      <c r="B42" s="50">
        <v>4</v>
      </c>
    </row>
    <row r="43" spans="1:2">
      <c r="A43" s="50">
        <v>545</v>
      </c>
      <c r="B43" s="50">
        <v>4</v>
      </c>
    </row>
    <row r="44" spans="1:2">
      <c r="A44" s="50">
        <v>549</v>
      </c>
      <c r="B44" s="50">
        <v>4</v>
      </c>
    </row>
    <row r="45" spans="1:2">
      <c r="A45" s="50">
        <v>572</v>
      </c>
      <c r="B45" s="50">
        <v>4</v>
      </c>
    </row>
    <row r="46" spans="1:2">
      <c r="A46" s="50">
        <v>578</v>
      </c>
      <c r="B46" s="50">
        <v>4</v>
      </c>
    </row>
    <row r="47" spans="1:2">
      <c r="A47" s="50">
        <v>591</v>
      </c>
      <c r="B47" s="50">
        <v>4</v>
      </c>
    </row>
    <row r="48" spans="1:2">
      <c r="A48" s="50">
        <v>709</v>
      </c>
      <c r="B48" s="50">
        <v>4</v>
      </c>
    </row>
    <row r="49" spans="1:2">
      <c r="A49" s="50">
        <v>716</v>
      </c>
      <c r="B49" s="50">
        <v>4</v>
      </c>
    </row>
    <row r="50" spans="1:2">
      <c r="A50" s="50">
        <v>717</v>
      </c>
      <c r="B50" s="50">
        <v>4</v>
      </c>
    </row>
    <row r="51" spans="1:2">
      <c r="A51" s="50">
        <v>721</v>
      </c>
      <c r="B51" s="50">
        <v>4</v>
      </c>
    </row>
    <row r="52" spans="1:2">
      <c r="A52" s="50">
        <v>726</v>
      </c>
      <c r="B52" s="50">
        <v>4</v>
      </c>
    </row>
    <row r="53" spans="1:2">
      <c r="A53" s="50">
        <v>737</v>
      </c>
      <c r="B53" s="50">
        <v>4</v>
      </c>
    </row>
    <row r="54" spans="1:2">
      <c r="A54" s="50">
        <v>745</v>
      </c>
      <c r="B54" s="50">
        <v>4</v>
      </c>
    </row>
    <row r="55" spans="1:2">
      <c r="A55" s="50">
        <v>746</v>
      </c>
      <c r="B55" s="50">
        <v>4</v>
      </c>
    </row>
    <row r="56" spans="1:2">
      <c r="A56" s="50">
        <v>747</v>
      </c>
      <c r="B56" s="50">
        <v>4</v>
      </c>
    </row>
    <row r="57" spans="1:2">
      <c r="A57" s="50">
        <v>748</v>
      </c>
      <c r="B57" s="50">
        <v>4</v>
      </c>
    </row>
    <row r="58" spans="1:2">
      <c r="A58" s="50">
        <v>752</v>
      </c>
      <c r="B58" s="50">
        <v>4</v>
      </c>
    </row>
    <row r="59" spans="1:2">
      <c r="A59" s="50">
        <v>102479</v>
      </c>
      <c r="B59" s="50">
        <v>4</v>
      </c>
    </row>
    <row r="60" spans="1:2">
      <c r="A60" s="50">
        <v>102934</v>
      </c>
      <c r="B60" s="50">
        <v>4</v>
      </c>
    </row>
    <row r="61" spans="1:2">
      <c r="A61" s="50">
        <v>103199</v>
      </c>
      <c r="B61" s="50">
        <v>4</v>
      </c>
    </row>
    <row r="62" spans="1:2">
      <c r="A62" s="50">
        <v>105751</v>
      </c>
      <c r="B62" s="50">
        <v>4</v>
      </c>
    </row>
    <row r="63" spans="1:2">
      <c r="A63" s="50">
        <v>107728</v>
      </c>
      <c r="B63" s="50">
        <v>4</v>
      </c>
    </row>
    <row r="64" spans="1:2">
      <c r="A64" s="50">
        <v>113023</v>
      </c>
      <c r="B64" s="50">
        <v>4</v>
      </c>
    </row>
    <row r="65" spans="1:2">
      <c r="A65" s="50">
        <v>115971</v>
      </c>
      <c r="B65" s="50">
        <v>4</v>
      </c>
    </row>
    <row r="66" spans="1:2">
      <c r="A66" s="50">
        <v>116482</v>
      </c>
      <c r="B66" s="50">
        <v>4</v>
      </c>
    </row>
    <row r="67" spans="1:2">
      <c r="A67" s="50">
        <v>116919</v>
      </c>
      <c r="B67" s="50">
        <v>4</v>
      </c>
    </row>
    <row r="68" spans="1:2">
      <c r="A68" s="50">
        <v>117184</v>
      </c>
      <c r="B68" s="50">
        <v>4</v>
      </c>
    </row>
    <row r="69" spans="1:2">
      <c r="A69" s="50">
        <v>117310</v>
      </c>
      <c r="B69" s="50">
        <v>4</v>
      </c>
    </row>
    <row r="70" spans="1:2">
      <c r="A70" s="50">
        <v>117637</v>
      </c>
      <c r="B70" s="50">
        <v>4</v>
      </c>
    </row>
    <row r="71" spans="1:2">
      <c r="A71" s="50">
        <v>104429</v>
      </c>
      <c r="B71" s="50">
        <v>3</v>
      </c>
    </row>
    <row r="72" spans="1:2">
      <c r="A72" s="50">
        <v>308</v>
      </c>
      <c r="B72" s="50">
        <v>2</v>
      </c>
    </row>
    <row r="73" spans="1:2">
      <c r="A73" s="50">
        <v>118951</v>
      </c>
      <c r="B73" s="50">
        <v>2</v>
      </c>
    </row>
    <row r="74" spans="1:2">
      <c r="A74" s="50">
        <v>108656</v>
      </c>
      <c r="B74" s="50">
        <v>1</v>
      </c>
    </row>
    <row r="75" spans="1:2">
      <c r="A75" s="50">
        <v>111064</v>
      </c>
      <c r="B75" s="50">
        <v>1</v>
      </c>
    </row>
    <row r="76" spans="1:2">
      <c r="A76" s="50">
        <v>114069</v>
      </c>
      <c r="B76" s="50">
        <v>1</v>
      </c>
    </row>
    <row r="77" spans="1:1">
      <c r="A77" s="50" t="s">
        <v>554</v>
      </c>
    </row>
  </sheetData>
  <sortState ref="A4:B78">
    <sortCondition ref="B4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78"/>
  <sheetViews>
    <sheetView workbookViewId="0">
      <selection activeCell="A3" sqref="A3"/>
    </sheetView>
  </sheetViews>
  <sheetFormatPr defaultColWidth="9" defaultRowHeight="13.5" outlineLevelCol="1"/>
  <cols>
    <col min="1" max="1" width="9.625"/>
    <col min="2" max="2" width="14.125"/>
  </cols>
  <sheetData>
    <row r="3" spans="1:2">
      <c r="A3" t="s">
        <v>0</v>
      </c>
      <c r="B3" t="s">
        <v>555</v>
      </c>
    </row>
    <row r="4" spans="1:2">
      <c r="A4">
        <v>52</v>
      </c>
      <c r="B4">
        <v>62.6466886833335</v>
      </c>
    </row>
    <row r="5" spans="1:1">
      <c r="A5">
        <v>54</v>
      </c>
    </row>
    <row r="6" spans="1:2">
      <c r="A6">
        <v>56</v>
      </c>
      <c r="B6">
        <v>38.5646508166666</v>
      </c>
    </row>
    <row r="7" spans="1:1">
      <c r="A7">
        <v>308</v>
      </c>
    </row>
    <row r="8" spans="1:2">
      <c r="A8">
        <v>339</v>
      </c>
      <c r="B8">
        <v>53.88218</v>
      </c>
    </row>
    <row r="9" spans="1:2">
      <c r="A9">
        <v>341</v>
      </c>
      <c r="B9">
        <v>18.4563290433344</v>
      </c>
    </row>
    <row r="10" spans="1:2">
      <c r="A10">
        <v>343</v>
      </c>
      <c r="B10">
        <v>321.27393048</v>
      </c>
    </row>
    <row r="11" spans="1:1">
      <c r="A11">
        <v>347</v>
      </c>
    </row>
    <row r="12" spans="1:1">
      <c r="A12">
        <v>351</v>
      </c>
    </row>
    <row r="13" spans="1:1">
      <c r="A13">
        <v>355</v>
      </c>
    </row>
    <row r="14" spans="1:2">
      <c r="A14">
        <v>365</v>
      </c>
      <c r="B14">
        <v>79.02670729</v>
      </c>
    </row>
    <row r="15" spans="1:1">
      <c r="A15">
        <v>367</v>
      </c>
    </row>
    <row r="16" spans="1:2">
      <c r="A16">
        <v>371</v>
      </c>
      <c r="B16">
        <v>30.5239365</v>
      </c>
    </row>
    <row r="17" spans="1:1">
      <c r="A17">
        <v>377</v>
      </c>
    </row>
    <row r="18" spans="1:2">
      <c r="A18">
        <v>385</v>
      </c>
      <c r="B18">
        <v>0</v>
      </c>
    </row>
    <row r="19" spans="1:1">
      <c r="A19">
        <v>391</v>
      </c>
    </row>
    <row r="20" spans="1:1">
      <c r="A20">
        <v>399</v>
      </c>
    </row>
    <row r="21" spans="1:1">
      <c r="A21">
        <v>513</v>
      </c>
    </row>
    <row r="22" spans="1:1">
      <c r="A22">
        <v>515</v>
      </c>
    </row>
    <row r="23" spans="1:1">
      <c r="A23">
        <v>539</v>
      </c>
    </row>
    <row r="24" spans="1:1">
      <c r="A24">
        <v>545</v>
      </c>
    </row>
    <row r="25" spans="1:1">
      <c r="A25">
        <v>549</v>
      </c>
    </row>
    <row r="26" spans="1:1">
      <c r="A26">
        <v>570</v>
      </c>
    </row>
    <row r="27" spans="1:1">
      <c r="A27">
        <v>572</v>
      </c>
    </row>
    <row r="28" spans="1:2">
      <c r="A28">
        <v>573</v>
      </c>
      <c r="B28">
        <v>54.0255557666668</v>
      </c>
    </row>
    <row r="29" spans="1:1">
      <c r="A29">
        <v>578</v>
      </c>
    </row>
    <row r="30" spans="1:2">
      <c r="A30">
        <v>581</v>
      </c>
      <c r="B30">
        <v>151.805924133333</v>
      </c>
    </row>
    <row r="31" spans="1:2">
      <c r="A31">
        <v>585</v>
      </c>
      <c r="B31">
        <v>84.21068855</v>
      </c>
    </row>
    <row r="32" spans="1:2">
      <c r="A32">
        <v>587</v>
      </c>
      <c r="B32">
        <v>40.0819376133333</v>
      </c>
    </row>
    <row r="33" spans="1:1">
      <c r="A33">
        <v>591</v>
      </c>
    </row>
    <row r="34" spans="1:1">
      <c r="A34">
        <v>704</v>
      </c>
    </row>
    <row r="35" spans="1:1">
      <c r="A35">
        <v>707</v>
      </c>
    </row>
    <row r="36" spans="1:1">
      <c r="A36">
        <v>709</v>
      </c>
    </row>
    <row r="37" spans="1:1">
      <c r="A37">
        <v>716</v>
      </c>
    </row>
    <row r="38" spans="1:1">
      <c r="A38">
        <v>717</v>
      </c>
    </row>
    <row r="39" spans="1:1">
      <c r="A39">
        <v>720</v>
      </c>
    </row>
    <row r="40" spans="1:1">
      <c r="A40">
        <v>721</v>
      </c>
    </row>
    <row r="41" spans="1:1">
      <c r="A41">
        <v>724</v>
      </c>
    </row>
    <row r="42" spans="1:1">
      <c r="A42">
        <v>726</v>
      </c>
    </row>
    <row r="43" spans="1:1">
      <c r="A43">
        <v>737</v>
      </c>
    </row>
    <row r="44" spans="1:1">
      <c r="A44">
        <v>743</v>
      </c>
    </row>
    <row r="45" spans="1:1">
      <c r="A45">
        <v>745</v>
      </c>
    </row>
    <row r="46" spans="1:1">
      <c r="A46">
        <v>746</v>
      </c>
    </row>
    <row r="47" spans="1:1">
      <c r="A47">
        <v>747</v>
      </c>
    </row>
    <row r="48" spans="1:1">
      <c r="A48">
        <v>748</v>
      </c>
    </row>
    <row r="49" spans="1:1">
      <c r="A49">
        <v>752</v>
      </c>
    </row>
    <row r="50" spans="1:1">
      <c r="A50">
        <v>754</v>
      </c>
    </row>
    <row r="51" spans="1:1">
      <c r="A51">
        <v>102479</v>
      </c>
    </row>
    <row r="52" spans="1:1">
      <c r="A52">
        <v>102564</v>
      </c>
    </row>
    <row r="53" spans="1:1">
      <c r="A53">
        <v>102934</v>
      </c>
    </row>
    <row r="54" spans="1:1">
      <c r="A54">
        <v>103199</v>
      </c>
    </row>
    <row r="55" spans="1:1">
      <c r="A55">
        <v>104429</v>
      </c>
    </row>
    <row r="56" spans="1:1">
      <c r="A56">
        <v>105751</v>
      </c>
    </row>
    <row r="57" spans="1:1">
      <c r="A57">
        <v>106568</v>
      </c>
    </row>
    <row r="58" spans="1:1">
      <c r="A58">
        <v>106865</v>
      </c>
    </row>
    <row r="59" spans="1:1">
      <c r="A59">
        <v>107728</v>
      </c>
    </row>
    <row r="60" spans="1:1">
      <c r="A60">
        <v>108656</v>
      </c>
    </row>
    <row r="61" spans="1:2">
      <c r="A61">
        <v>111064</v>
      </c>
      <c r="B61">
        <v>41.230456</v>
      </c>
    </row>
    <row r="62" spans="1:1">
      <c r="A62">
        <v>113023</v>
      </c>
    </row>
    <row r="63" spans="1:1">
      <c r="A63">
        <v>114069</v>
      </c>
    </row>
    <row r="64" spans="1:1">
      <c r="A64">
        <v>115971</v>
      </c>
    </row>
    <row r="65" spans="1:2">
      <c r="A65">
        <v>116482</v>
      </c>
      <c r="B65">
        <v>32.9133245399999</v>
      </c>
    </row>
    <row r="66" spans="1:1">
      <c r="A66">
        <v>116773</v>
      </c>
    </row>
    <row r="67" spans="1:1">
      <c r="A67">
        <v>116919</v>
      </c>
    </row>
    <row r="68" spans="1:2">
      <c r="A68">
        <v>117184</v>
      </c>
      <c r="B68">
        <v>476.25220768</v>
      </c>
    </row>
    <row r="69" spans="1:1">
      <c r="A69">
        <v>117310</v>
      </c>
    </row>
    <row r="70" spans="1:1">
      <c r="A70">
        <v>117491</v>
      </c>
    </row>
    <row r="71" spans="1:1">
      <c r="A71">
        <v>117637</v>
      </c>
    </row>
    <row r="72" spans="1:1">
      <c r="A72">
        <v>117923</v>
      </c>
    </row>
    <row r="73" spans="1:2">
      <c r="A73">
        <v>118074</v>
      </c>
      <c r="B73">
        <v>37.64290642</v>
      </c>
    </row>
    <row r="74" spans="1:2">
      <c r="A74">
        <v>118151</v>
      </c>
      <c r="B74">
        <v>25.7924782166667</v>
      </c>
    </row>
    <row r="75" spans="1:2">
      <c r="A75">
        <v>118758</v>
      </c>
      <c r="B75">
        <v>55.38955437</v>
      </c>
    </row>
    <row r="76" spans="1:2">
      <c r="A76">
        <v>118951</v>
      </c>
      <c r="B76">
        <v>35.7879245733334</v>
      </c>
    </row>
    <row r="77" spans="1:1">
      <c r="A77" t="s">
        <v>554</v>
      </c>
    </row>
    <row r="78" spans="1:2">
      <c r="A78" t="s">
        <v>556</v>
      </c>
      <c r="B78">
        <v>1639.50738067667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2"/>
  <sheetViews>
    <sheetView workbookViewId="0">
      <selection activeCell="A1" sqref="$A1:$XFD1048576"/>
    </sheetView>
  </sheetViews>
  <sheetFormatPr defaultColWidth="9" defaultRowHeight="13.5"/>
  <cols>
    <col min="1" max="1" width="6.875" style="1" customWidth="1"/>
    <col min="2" max="2" width="20.25" style="2" customWidth="1"/>
    <col min="3" max="3" width="4.75" style="1" customWidth="1"/>
    <col min="4" max="4" width="13.125" style="3" customWidth="1"/>
    <col min="5" max="5" width="6.625" style="3" customWidth="1"/>
    <col min="6" max="6" width="20" style="4" customWidth="1"/>
    <col min="7" max="7" width="5.375" style="3" customWidth="1"/>
    <col min="8" max="8" width="9.75" style="3" customWidth="1"/>
    <col min="9" max="9" width="9.75" style="5" customWidth="1"/>
    <col min="10" max="10" width="9" style="3"/>
    <col min="11" max="11" width="6.25" style="6" customWidth="1"/>
    <col min="12" max="13" width="8.5" style="5" customWidth="1"/>
    <col min="14" max="14" width="8.375" style="3" customWidth="1"/>
    <col min="15" max="15" width="8.25" style="7" customWidth="1"/>
    <col min="16" max="16" width="8.875" style="7" customWidth="1"/>
    <col min="17" max="17" width="7.5" style="7" customWidth="1"/>
    <col min="18" max="18" width="8.125" style="8" customWidth="1"/>
  </cols>
  <sheetData>
    <row r="1" ht="34" customHeight="1" spans="1:18">
      <c r="A1" s="9" t="s">
        <v>0</v>
      </c>
      <c r="B1" s="10" t="s">
        <v>1</v>
      </c>
      <c r="C1" s="11" t="s">
        <v>2</v>
      </c>
      <c r="D1" s="12" t="s">
        <v>3</v>
      </c>
      <c r="E1" s="13" t="s">
        <v>5</v>
      </c>
      <c r="F1" s="14" t="s">
        <v>6</v>
      </c>
      <c r="G1" s="15" t="s">
        <v>557</v>
      </c>
      <c r="H1" s="16" t="s">
        <v>558</v>
      </c>
      <c r="I1" s="29" t="s">
        <v>559</v>
      </c>
      <c r="J1" s="30" t="s">
        <v>560</v>
      </c>
      <c r="K1" s="31" t="s">
        <v>561</v>
      </c>
      <c r="L1" s="32" t="s">
        <v>562</v>
      </c>
      <c r="M1" s="32" t="s">
        <v>563</v>
      </c>
      <c r="N1" s="33" t="s">
        <v>564</v>
      </c>
      <c r="O1" s="34" t="s">
        <v>19</v>
      </c>
      <c r="P1" s="35" t="s">
        <v>20</v>
      </c>
      <c r="Q1" s="35" t="s">
        <v>18</v>
      </c>
      <c r="R1" s="43" t="s">
        <v>550</v>
      </c>
    </row>
    <row r="2" spans="1:18">
      <c r="A2" s="17">
        <v>343</v>
      </c>
      <c r="B2" s="18" t="s">
        <v>565</v>
      </c>
      <c r="C2" s="17" t="s">
        <v>72</v>
      </c>
      <c r="D2" s="19" t="s">
        <v>42</v>
      </c>
      <c r="E2" s="20">
        <v>5.2</v>
      </c>
      <c r="F2" s="19" t="s">
        <v>566</v>
      </c>
      <c r="G2" s="21">
        <v>136</v>
      </c>
      <c r="H2" s="21">
        <v>12083.55</v>
      </c>
      <c r="I2" s="36">
        <v>3725.358465</v>
      </c>
      <c r="J2" s="21" t="s">
        <v>567</v>
      </c>
      <c r="K2" s="37">
        <v>142.466666666667</v>
      </c>
      <c r="L2" s="38">
        <v>16362.246</v>
      </c>
      <c r="M2" s="38">
        <v>5000.3023776</v>
      </c>
      <c r="N2" s="39" t="s">
        <v>568</v>
      </c>
      <c r="O2" s="40">
        <v>-0.04539073467478</v>
      </c>
      <c r="P2" s="40">
        <v>-0.261498085287313</v>
      </c>
      <c r="Q2" s="40">
        <v>0.00269999999999998</v>
      </c>
      <c r="R2" s="44"/>
    </row>
    <row r="3" spans="1:18">
      <c r="A3" s="17">
        <v>343</v>
      </c>
      <c r="B3" s="18" t="s">
        <v>565</v>
      </c>
      <c r="C3" s="17" t="s">
        <v>72</v>
      </c>
      <c r="D3" s="19" t="s">
        <v>42</v>
      </c>
      <c r="E3" s="20">
        <v>5.9</v>
      </c>
      <c r="F3" s="19" t="s">
        <v>566</v>
      </c>
      <c r="G3" s="21">
        <v>166</v>
      </c>
      <c r="H3" s="21">
        <v>24744.09</v>
      </c>
      <c r="I3" s="36">
        <v>6606.67203</v>
      </c>
      <c r="J3" s="21" t="s">
        <v>569</v>
      </c>
      <c r="K3" s="37">
        <v>142.466666666667</v>
      </c>
      <c r="L3" s="38">
        <v>16362.246</v>
      </c>
      <c r="M3" s="38">
        <v>5000.3023776</v>
      </c>
      <c r="N3" s="39" t="s">
        <v>568</v>
      </c>
      <c r="O3" s="40">
        <v>0.165184838558724</v>
      </c>
      <c r="P3" s="41">
        <v>0.512267325647103</v>
      </c>
      <c r="Q3" s="40">
        <v>-0.0386</v>
      </c>
      <c r="R3" s="45">
        <v>321.27393048</v>
      </c>
    </row>
    <row r="4" spans="1:18">
      <c r="A4" s="17">
        <v>752</v>
      </c>
      <c r="B4" s="18" t="s">
        <v>21</v>
      </c>
      <c r="C4" s="17" t="s">
        <v>22</v>
      </c>
      <c r="D4" s="19" t="s">
        <v>23</v>
      </c>
      <c r="E4" s="22">
        <v>5.12</v>
      </c>
      <c r="F4" s="19" t="s">
        <v>25</v>
      </c>
      <c r="G4" s="21">
        <v>64</v>
      </c>
      <c r="H4" s="21">
        <v>3226.3</v>
      </c>
      <c r="I4" s="36">
        <v>643.32422</v>
      </c>
      <c r="J4" s="21" t="s">
        <v>26</v>
      </c>
      <c r="K4" s="37">
        <v>62.2333333333333</v>
      </c>
      <c r="L4" s="38">
        <v>3460.60866666667</v>
      </c>
      <c r="M4" s="38">
        <v>1056.8698868</v>
      </c>
      <c r="N4" s="39" t="s">
        <v>27</v>
      </c>
      <c r="O4" s="40">
        <v>0.0283877878950193</v>
      </c>
      <c r="P4" s="40">
        <v>-0.0677073570680157</v>
      </c>
      <c r="Q4" s="40">
        <v>-0.106</v>
      </c>
      <c r="R4" s="44"/>
    </row>
    <row r="5" spans="1:18">
      <c r="A5" s="17">
        <v>754</v>
      </c>
      <c r="B5" s="18" t="s">
        <v>28</v>
      </c>
      <c r="C5" s="17" t="s">
        <v>29</v>
      </c>
      <c r="D5" s="19" t="s">
        <v>30</v>
      </c>
      <c r="E5" s="23">
        <v>5.1</v>
      </c>
      <c r="F5" s="19" t="s">
        <v>32</v>
      </c>
      <c r="G5" s="21">
        <v>65</v>
      </c>
      <c r="H5" s="21">
        <v>3713.85</v>
      </c>
      <c r="I5" s="36">
        <v>1185.46092</v>
      </c>
      <c r="J5" s="21" t="s">
        <v>33</v>
      </c>
      <c r="K5" s="37">
        <v>65.6333333333333</v>
      </c>
      <c r="L5" s="38">
        <v>4660.38433333333</v>
      </c>
      <c r="M5" s="38">
        <v>1394.38699253333</v>
      </c>
      <c r="N5" s="39" t="s">
        <v>34</v>
      </c>
      <c r="O5" s="40">
        <v>-0.00964956830878564</v>
      </c>
      <c r="P5" s="40">
        <v>-0.203102204803852</v>
      </c>
      <c r="Q5" s="40">
        <v>0.02</v>
      </c>
      <c r="R5" s="44"/>
    </row>
    <row r="6" spans="1:18">
      <c r="A6" s="17">
        <v>724</v>
      </c>
      <c r="B6" s="18" t="s">
        <v>35</v>
      </c>
      <c r="C6" s="17" t="s">
        <v>29</v>
      </c>
      <c r="D6" s="19" t="s">
        <v>36</v>
      </c>
      <c r="E6" s="20">
        <v>5.1</v>
      </c>
      <c r="F6" s="19" t="s">
        <v>38</v>
      </c>
      <c r="G6" s="21">
        <v>92</v>
      </c>
      <c r="H6" s="21">
        <v>8426.76</v>
      </c>
      <c r="I6" s="36">
        <v>2581.959264</v>
      </c>
      <c r="J6" s="21" t="s">
        <v>39</v>
      </c>
      <c r="K6" s="37">
        <v>94.1666666666667</v>
      </c>
      <c r="L6" s="38">
        <v>6878.356</v>
      </c>
      <c r="M6" s="38">
        <v>2225.8360016</v>
      </c>
      <c r="N6" s="39" t="s">
        <v>40</v>
      </c>
      <c r="O6" s="40">
        <v>-0.0230088495575225</v>
      </c>
      <c r="P6" s="40">
        <v>0.225112512350335</v>
      </c>
      <c r="Q6" s="40">
        <v>-0.0172</v>
      </c>
      <c r="R6" s="44"/>
    </row>
    <row r="7" spans="1:18">
      <c r="A7" s="17">
        <v>347</v>
      </c>
      <c r="B7" s="18" t="s">
        <v>41</v>
      </c>
      <c r="C7" s="17" t="s">
        <v>22</v>
      </c>
      <c r="D7" s="19" t="s">
        <v>42</v>
      </c>
      <c r="E7" s="20">
        <v>5.7</v>
      </c>
      <c r="F7" s="19" t="s">
        <v>44</v>
      </c>
      <c r="G7" s="21">
        <v>63</v>
      </c>
      <c r="H7" s="21">
        <v>3441.32</v>
      </c>
      <c r="I7" s="36">
        <v>763.284776</v>
      </c>
      <c r="J7" s="21" t="s">
        <v>45</v>
      </c>
      <c r="K7" s="37">
        <v>64.7333333333333</v>
      </c>
      <c r="L7" s="38">
        <v>3796.64633333333</v>
      </c>
      <c r="M7" s="38">
        <v>1060.4033209</v>
      </c>
      <c r="N7" s="42">
        <v>0.2793</v>
      </c>
      <c r="O7" s="40">
        <v>-0.0267765190525228</v>
      </c>
      <c r="P7" s="40">
        <v>-0.0935895266866653</v>
      </c>
      <c r="Q7" s="40">
        <v>0.2218</v>
      </c>
      <c r="R7" s="44"/>
    </row>
    <row r="8" spans="1:18">
      <c r="A8" s="17">
        <v>515</v>
      </c>
      <c r="B8" s="18" t="s">
        <v>46</v>
      </c>
      <c r="C8" s="17" t="s">
        <v>29</v>
      </c>
      <c r="D8" s="19" t="s">
        <v>47</v>
      </c>
      <c r="E8" s="24">
        <v>5.12</v>
      </c>
      <c r="F8" s="19" t="s">
        <v>49</v>
      </c>
      <c r="G8" s="21">
        <v>84</v>
      </c>
      <c r="H8" s="21">
        <v>3943.61</v>
      </c>
      <c r="I8" s="36">
        <v>1427.58682</v>
      </c>
      <c r="J8" s="21" t="s">
        <v>50</v>
      </c>
      <c r="K8" s="37">
        <v>90.5666666666667</v>
      </c>
      <c r="L8" s="38">
        <v>5809.32133333333</v>
      </c>
      <c r="M8" s="38">
        <v>1783.46164933333</v>
      </c>
      <c r="N8" s="39" t="s">
        <v>51</v>
      </c>
      <c r="O8" s="40">
        <v>-0.072506440927494</v>
      </c>
      <c r="P8" s="40">
        <v>-0.321158225940792</v>
      </c>
      <c r="Q8" s="40">
        <v>0.055</v>
      </c>
      <c r="R8" s="44"/>
    </row>
    <row r="9" spans="1:18">
      <c r="A9" s="17">
        <v>106865</v>
      </c>
      <c r="B9" s="18" t="s">
        <v>52</v>
      </c>
      <c r="C9" s="17" t="s">
        <v>22</v>
      </c>
      <c r="D9" s="19" t="s">
        <v>53</v>
      </c>
      <c r="E9" s="23">
        <v>5.1</v>
      </c>
      <c r="F9" s="19" t="s">
        <v>55</v>
      </c>
      <c r="G9" s="21">
        <v>57</v>
      </c>
      <c r="H9" s="21">
        <v>3458.39</v>
      </c>
      <c r="I9" s="36">
        <v>921.660935</v>
      </c>
      <c r="J9" s="21" t="s">
        <v>56</v>
      </c>
      <c r="K9" s="37">
        <v>67.3666666666667</v>
      </c>
      <c r="L9" s="38">
        <v>4476.75633333333</v>
      </c>
      <c r="M9" s="38">
        <v>1273.1895012</v>
      </c>
      <c r="N9" s="39" t="s">
        <v>57</v>
      </c>
      <c r="O9" s="40">
        <v>-0.153884215734785</v>
      </c>
      <c r="P9" s="40">
        <v>-0.227478615655427</v>
      </c>
      <c r="Q9" s="40">
        <v>-0.0179</v>
      </c>
      <c r="R9" s="44"/>
    </row>
    <row r="10" spans="1:18">
      <c r="A10" s="17">
        <v>347</v>
      </c>
      <c r="B10" s="18" t="s">
        <v>41</v>
      </c>
      <c r="C10" s="17" t="s">
        <v>22</v>
      </c>
      <c r="D10" s="19" t="s">
        <v>42</v>
      </c>
      <c r="E10" s="20">
        <v>5.28</v>
      </c>
      <c r="F10" s="19" t="s">
        <v>44</v>
      </c>
      <c r="G10" s="21">
        <v>68</v>
      </c>
      <c r="H10" s="21">
        <v>3893.44</v>
      </c>
      <c r="I10" s="36">
        <v>1152.068896</v>
      </c>
      <c r="J10" s="21" t="s">
        <v>58</v>
      </c>
      <c r="K10" s="37">
        <v>64.7333333333333</v>
      </c>
      <c r="L10" s="38">
        <v>3796.64633333333</v>
      </c>
      <c r="M10" s="38">
        <v>1060.4033209</v>
      </c>
      <c r="N10" s="39" t="s">
        <v>59</v>
      </c>
      <c r="O10" s="40">
        <v>0.0504634397528326</v>
      </c>
      <c r="P10" s="40">
        <v>0.0254945175738001</v>
      </c>
      <c r="Q10" s="40">
        <v>0.0166</v>
      </c>
      <c r="R10" s="44"/>
    </row>
    <row r="11" spans="1:18">
      <c r="A11" s="17">
        <v>339</v>
      </c>
      <c r="B11" s="18" t="s">
        <v>60</v>
      </c>
      <c r="C11" s="17" t="s">
        <v>22</v>
      </c>
      <c r="D11" s="19" t="s">
        <v>42</v>
      </c>
      <c r="E11" s="20">
        <v>5.4</v>
      </c>
      <c r="F11" s="19" t="s">
        <v>62</v>
      </c>
      <c r="G11" s="21">
        <v>65</v>
      </c>
      <c r="H11" s="21">
        <v>3782.52</v>
      </c>
      <c r="I11" s="36">
        <v>1248.988104</v>
      </c>
      <c r="J11" s="21" t="s">
        <v>63</v>
      </c>
      <c r="K11" s="37">
        <v>55.0666666666667</v>
      </c>
      <c r="L11" s="38">
        <v>3546.332</v>
      </c>
      <c r="M11" s="38">
        <v>1031.982612</v>
      </c>
      <c r="N11" s="39" t="s">
        <v>64</v>
      </c>
      <c r="O11" s="40">
        <v>0.180387409200968</v>
      </c>
      <c r="P11" s="40">
        <v>0.0666006453992463</v>
      </c>
      <c r="Q11" s="40">
        <v>0.0392</v>
      </c>
      <c r="R11" s="44"/>
    </row>
    <row r="12" spans="1:18">
      <c r="A12" s="17">
        <v>339</v>
      </c>
      <c r="B12" s="18" t="s">
        <v>60</v>
      </c>
      <c r="C12" s="17" t="s">
        <v>22</v>
      </c>
      <c r="D12" s="19" t="s">
        <v>42</v>
      </c>
      <c r="E12" s="20">
        <v>5.11</v>
      </c>
      <c r="F12" s="19" t="s">
        <v>62</v>
      </c>
      <c r="G12" s="21">
        <v>86</v>
      </c>
      <c r="H12" s="21">
        <v>5598.02</v>
      </c>
      <c r="I12" s="36">
        <v>1570.804412</v>
      </c>
      <c r="J12" s="21" t="s">
        <v>65</v>
      </c>
      <c r="K12" s="37">
        <v>55.0666666666667</v>
      </c>
      <c r="L12" s="38">
        <v>3546.332</v>
      </c>
      <c r="M12" s="38">
        <v>1031.982612</v>
      </c>
      <c r="N12" s="39" t="s">
        <v>64</v>
      </c>
      <c r="O12" s="40">
        <v>0.561743341404357</v>
      </c>
      <c r="P12" s="41">
        <v>0.578538050019006</v>
      </c>
      <c r="Q12" s="40">
        <v>-0.0104000000000001</v>
      </c>
      <c r="R12" s="45">
        <v>53.88218</v>
      </c>
    </row>
    <row r="13" spans="1:18">
      <c r="A13" s="17">
        <v>754</v>
      </c>
      <c r="B13" s="18" t="s">
        <v>28</v>
      </c>
      <c r="C13" s="17" t="s">
        <v>29</v>
      </c>
      <c r="D13" s="19" t="s">
        <v>30</v>
      </c>
      <c r="E13" s="20">
        <v>5.17</v>
      </c>
      <c r="F13" s="19" t="s">
        <v>32</v>
      </c>
      <c r="G13" s="21">
        <v>62</v>
      </c>
      <c r="H13" s="21">
        <v>2785.32</v>
      </c>
      <c r="I13" s="36">
        <v>948.122928</v>
      </c>
      <c r="J13" s="21" t="s">
        <v>66</v>
      </c>
      <c r="K13" s="37">
        <v>65.6333333333333</v>
      </c>
      <c r="L13" s="38">
        <v>4660.38433333333</v>
      </c>
      <c r="M13" s="38">
        <v>1394.38699253333</v>
      </c>
      <c r="N13" s="39" t="s">
        <v>34</v>
      </c>
      <c r="O13" s="40">
        <v>-0.0553580497714571</v>
      </c>
      <c r="P13" s="40">
        <v>-0.40234113738688</v>
      </c>
      <c r="Q13" s="40">
        <v>0.0412</v>
      </c>
      <c r="R13" s="44"/>
    </row>
    <row r="14" spans="1:18">
      <c r="A14" s="25">
        <v>116773</v>
      </c>
      <c r="B14" s="26" t="s">
        <v>67</v>
      </c>
      <c r="C14" s="17" t="s">
        <v>22</v>
      </c>
      <c r="D14" s="19" t="s">
        <v>42</v>
      </c>
      <c r="E14" s="23">
        <v>5.1</v>
      </c>
      <c r="F14" s="19" t="s">
        <v>68</v>
      </c>
      <c r="G14" s="21">
        <v>63</v>
      </c>
      <c r="H14" s="21">
        <v>2924.3</v>
      </c>
      <c r="I14" s="36">
        <v>962.38713</v>
      </c>
      <c r="J14" s="21" t="s">
        <v>69</v>
      </c>
      <c r="K14" s="37">
        <v>52</v>
      </c>
      <c r="L14" s="38">
        <v>2241</v>
      </c>
      <c r="M14" s="38">
        <v>641.8224</v>
      </c>
      <c r="N14" s="39" t="s">
        <v>70</v>
      </c>
      <c r="O14" s="40">
        <v>0.211538461538462</v>
      </c>
      <c r="P14" s="40">
        <v>0.304908522980812</v>
      </c>
      <c r="Q14" s="40">
        <v>0.0427</v>
      </c>
      <c r="R14" s="44"/>
    </row>
    <row r="15" spans="1:18">
      <c r="A15" s="17">
        <v>365</v>
      </c>
      <c r="B15" s="18" t="s">
        <v>71</v>
      </c>
      <c r="C15" s="17" t="s">
        <v>72</v>
      </c>
      <c r="D15" s="19" t="s">
        <v>42</v>
      </c>
      <c r="E15" s="20">
        <v>5.2</v>
      </c>
      <c r="F15" s="19" t="s">
        <v>25</v>
      </c>
      <c r="G15" s="21">
        <v>90</v>
      </c>
      <c r="H15" s="21">
        <v>9696.01</v>
      </c>
      <c r="I15" s="36">
        <v>3017.398312</v>
      </c>
      <c r="J15" s="21" t="s">
        <v>74</v>
      </c>
      <c r="K15" s="37">
        <v>103.766666666667</v>
      </c>
      <c r="L15" s="38">
        <v>10056.069</v>
      </c>
      <c r="M15" s="38">
        <v>2673.9087471</v>
      </c>
      <c r="N15" s="39" t="s">
        <v>75</v>
      </c>
      <c r="O15" s="40">
        <v>-0.132669450690655</v>
      </c>
      <c r="P15" s="40">
        <v>-0.0358051441373363</v>
      </c>
      <c r="Q15" s="40">
        <v>0.0453</v>
      </c>
      <c r="R15" s="44"/>
    </row>
    <row r="16" spans="1:18">
      <c r="A16" s="17">
        <v>365</v>
      </c>
      <c r="B16" s="18" t="s">
        <v>71</v>
      </c>
      <c r="C16" s="17" t="s">
        <v>72</v>
      </c>
      <c r="D16" s="19" t="s">
        <v>42</v>
      </c>
      <c r="E16" s="20">
        <v>5.9</v>
      </c>
      <c r="F16" s="19" t="s">
        <v>25</v>
      </c>
      <c r="G16" s="21">
        <v>104</v>
      </c>
      <c r="H16" s="21">
        <v>7239.14</v>
      </c>
      <c r="I16" s="36">
        <v>2361.407468</v>
      </c>
      <c r="J16" s="21" t="s">
        <v>76</v>
      </c>
      <c r="K16" s="37">
        <v>103.766666666667</v>
      </c>
      <c r="L16" s="38">
        <v>10056.069</v>
      </c>
      <c r="M16" s="38">
        <v>2673.9087471</v>
      </c>
      <c r="N16" s="39" t="s">
        <v>75</v>
      </c>
      <c r="O16" s="40">
        <v>0.00224863475746539</v>
      </c>
      <c r="P16" s="40">
        <v>-0.280122282374952</v>
      </c>
      <c r="Q16" s="40">
        <v>0.0603</v>
      </c>
      <c r="R16" s="45"/>
    </row>
    <row r="17" spans="1:18">
      <c r="A17" s="17">
        <v>103199</v>
      </c>
      <c r="B17" s="18" t="s">
        <v>77</v>
      </c>
      <c r="C17" s="17" t="s">
        <v>22</v>
      </c>
      <c r="D17" s="19" t="s">
        <v>23</v>
      </c>
      <c r="E17" s="24">
        <v>5.12</v>
      </c>
      <c r="F17" s="19" t="s">
        <v>49</v>
      </c>
      <c r="G17" s="21">
        <v>72</v>
      </c>
      <c r="H17" s="21">
        <v>4631.86</v>
      </c>
      <c r="I17" s="36">
        <v>1629.951534</v>
      </c>
      <c r="J17" s="21" t="s">
        <v>78</v>
      </c>
      <c r="K17" s="37">
        <v>80.8666666666667</v>
      </c>
      <c r="L17" s="38">
        <v>4377.93666666667</v>
      </c>
      <c r="M17" s="38">
        <v>1536.65577</v>
      </c>
      <c r="N17" s="39" t="s">
        <v>79</v>
      </c>
      <c r="O17" s="40">
        <v>-0.10964550700742</v>
      </c>
      <c r="P17" s="40">
        <v>0.0580006867771034</v>
      </c>
      <c r="Q17" s="40">
        <v>0.000899999999999956</v>
      </c>
      <c r="R17" s="44"/>
    </row>
    <row r="18" spans="1:18">
      <c r="A18" s="25">
        <v>118151</v>
      </c>
      <c r="B18" s="26" t="s">
        <v>80</v>
      </c>
      <c r="C18" s="17" t="s">
        <v>22</v>
      </c>
      <c r="D18" s="19" t="s">
        <v>42</v>
      </c>
      <c r="E18" s="23">
        <v>5.1</v>
      </c>
      <c r="F18" s="19" t="s">
        <v>25</v>
      </c>
      <c r="G18" s="21">
        <v>48</v>
      </c>
      <c r="H18" s="21">
        <v>3012.8</v>
      </c>
      <c r="I18" s="36">
        <v>668.8416</v>
      </c>
      <c r="J18" s="21" t="s">
        <v>81</v>
      </c>
      <c r="K18" s="37">
        <v>35</v>
      </c>
      <c r="L18" s="38">
        <v>2125.79833333333</v>
      </c>
      <c r="M18" s="38">
        <v>410.916817833333</v>
      </c>
      <c r="N18" s="39" t="s">
        <v>82</v>
      </c>
      <c r="O18" s="40">
        <v>0.371428571428571</v>
      </c>
      <c r="P18" s="41">
        <v>0.417255791745692</v>
      </c>
      <c r="Q18" s="40">
        <v>0.0287</v>
      </c>
      <c r="R18" s="45">
        <v>25.7924782166667</v>
      </c>
    </row>
    <row r="19" spans="1:18">
      <c r="A19" s="17">
        <v>106568</v>
      </c>
      <c r="B19" s="18" t="s">
        <v>83</v>
      </c>
      <c r="C19" s="17" t="s">
        <v>22</v>
      </c>
      <c r="D19" s="19" t="s">
        <v>47</v>
      </c>
      <c r="E19" s="20">
        <v>5.1</v>
      </c>
      <c r="F19" s="19" t="s">
        <v>84</v>
      </c>
      <c r="G19" s="21">
        <v>37</v>
      </c>
      <c r="H19" s="21">
        <v>1731.28</v>
      </c>
      <c r="I19" s="36">
        <v>598.503496</v>
      </c>
      <c r="J19" s="21" t="s">
        <v>85</v>
      </c>
      <c r="K19" s="37">
        <v>33.9333333333333</v>
      </c>
      <c r="L19" s="38">
        <v>2370.69133333333</v>
      </c>
      <c r="M19" s="38">
        <v>787.069522666666</v>
      </c>
      <c r="N19" s="39" t="s">
        <v>86</v>
      </c>
      <c r="O19" s="40">
        <v>0.0903732809430266</v>
      </c>
      <c r="P19" s="40">
        <v>-0.269715135134982</v>
      </c>
      <c r="Q19" s="40">
        <v>0.0137</v>
      </c>
      <c r="R19" s="44"/>
    </row>
    <row r="20" spans="1:18">
      <c r="A20" s="17">
        <v>513</v>
      </c>
      <c r="B20" s="18" t="s">
        <v>87</v>
      </c>
      <c r="C20" s="17" t="s">
        <v>29</v>
      </c>
      <c r="D20" s="19" t="s">
        <v>23</v>
      </c>
      <c r="E20" s="20">
        <v>5.7</v>
      </c>
      <c r="F20" s="19" t="s">
        <v>88</v>
      </c>
      <c r="G20" s="21">
        <v>113</v>
      </c>
      <c r="H20" s="21">
        <v>8575.68</v>
      </c>
      <c r="I20" s="36">
        <v>2636.164032</v>
      </c>
      <c r="J20" s="21" t="s">
        <v>89</v>
      </c>
      <c r="K20" s="37">
        <v>94</v>
      </c>
      <c r="L20" s="38">
        <v>7235.2</v>
      </c>
      <c r="M20" s="38">
        <v>2237.84736</v>
      </c>
      <c r="N20" s="39" t="s">
        <v>90</v>
      </c>
      <c r="O20" s="40">
        <v>0.202127659574468</v>
      </c>
      <c r="P20" s="40">
        <v>0.185272003538257</v>
      </c>
      <c r="Q20" s="40">
        <v>0.3074</v>
      </c>
      <c r="R20" s="44"/>
    </row>
    <row r="21" spans="1:18">
      <c r="A21" s="25">
        <v>116919</v>
      </c>
      <c r="B21" s="26" t="s">
        <v>91</v>
      </c>
      <c r="C21" s="17" t="s">
        <v>22</v>
      </c>
      <c r="D21" s="19" t="s">
        <v>36</v>
      </c>
      <c r="E21" s="24">
        <v>5.12</v>
      </c>
      <c r="F21" s="19" t="s">
        <v>93</v>
      </c>
      <c r="G21" s="21">
        <v>94</v>
      </c>
      <c r="H21" s="21">
        <v>6078.07</v>
      </c>
      <c r="I21" s="36">
        <v>2113.952746</v>
      </c>
      <c r="J21" s="21" t="s">
        <v>94</v>
      </c>
      <c r="K21" s="37">
        <v>80.8</v>
      </c>
      <c r="L21" s="38">
        <v>4357.026</v>
      </c>
      <c r="M21" s="38">
        <v>1490.5385946</v>
      </c>
      <c r="N21" s="39" t="s">
        <v>95</v>
      </c>
      <c r="O21" s="40">
        <v>0.163366336633663</v>
      </c>
      <c r="P21" s="40">
        <v>0.395004298803817</v>
      </c>
      <c r="Q21" s="40">
        <v>0.00569999999999998</v>
      </c>
      <c r="R21" s="44"/>
    </row>
    <row r="22" spans="1:18">
      <c r="A22" s="17">
        <v>106865</v>
      </c>
      <c r="B22" s="18" t="s">
        <v>52</v>
      </c>
      <c r="C22" s="17" t="s">
        <v>22</v>
      </c>
      <c r="D22" s="19" t="s">
        <v>53</v>
      </c>
      <c r="E22" s="20">
        <v>5.17</v>
      </c>
      <c r="F22" s="19" t="s">
        <v>55</v>
      </c>
      <c r="G22" s="21">
        <v>62</v>
      </c>
      <c r="H22" s="21">
        <v>3025.65</v>
      </c>
      <c r="I22" s="36">
        <v>1173.044505</v>
      </c>
      <c r="J22" s="21" t="s">
        <v>96</v>
      </c>
      <c r="K22" s="37">
        <v>67.3666666666667</v>
      </c>
      <c r="L22" s="38">
        <v>4476.75633333333</v>
      </c>
      <c r="M22" s="38">
        <v>1273.1895012</v>
      </c>
      <c r="N22" s="39" t="s">
        <v>57</v>
      </c>
      <c r="O22" s="40">
        <v>-0.0796635329045032</v>
      </c>
      <c r="P22" s="40">
        <v>-0.324142353366116</v>
      </c>
      <c r="Q22" s="40">
        <v>0.1033</v>
      </c>
      <c r="R22" s="44"/>
    </row>
    <row r="23" spans="1:18">
      <c r="A23" s="17">
        <v>513</v>
      </c>
      <c r="B23" s="18" t="s">
        <v>87</v>
      </c>
      <c r="C23" s="17" t="s">
        <v>29</v>
      </c>
      <c r="D23" s="19" t="s">
        <v>23</v>
      </c>
      <c r="E23" s="20">
        <v>5.28</v>
      </c>
      <c r="F23" s="19" t="s">
        <v>88</v>
      </c>
      <c r="G23" s="21">
        <v>120</v>
      </c>
      <c r="H23" s="21">
        <v>9298.41</v>
      </c>
      <c r="I23" s="36">
        <v>2739.311586</v>
      </c>
      <c r="J23" s="21" t="s">
        <v>97</v>
      </c>
      <c r="K23" s="37">
        <v>103.8</v>
      </c>
      <c r="L23" s="38">
        <v>7531.57433333333</v>
      </c>
      <c r="M23" s="38">
        <v>2329.5159413</v>
      </c>
      <c r="N23" s="39" t="s">
        <v>90</v>
      </c>
      <c r="O23" s="40">
        <v>0.15606936416185</v>
      </c>
      <c r="P23" s="40">
        <v>0.23459048380456</v>
      </c>
      <c r="Q23" s="40">
        <v>-0.0147</v>
      </c>
      <c r="R23" s="44"/>
    </row>
    <row r="24" spans="1:18">
      <c r="A24" s="17">
        <v>570</v>
      </c>
      <c r="B24" s="18" t="s">
        <v>98</v>
      </c>
      <c r="C24" s="17" t="s">
        <v>22</v>
      </c>
      <c r="D24" s="19" t="s">
        <v>42</v>
      </c>
      <c r="E24" s="20">
        <v>5.2</v>
      </c>
      <c r="F24" s="19" t="s">
        <v>25</v>
      </c>
      <c r="G24" s="21">
        <v>61</v>
      </c>
      <c r="H24" s="21">
        <v>3420.29</v>
      </c>
      <c r="I24" s="36">
        <v>1049.002943</v>
      </c>
      <c r="J24" s="21" t="s">
        <v>99</v>
      </c>
      <c r="K24" s="37">
        <v>61.4666666666667</v>
      </c>
      <c r="L24" s="38">
        <v>3952.982</v>
      </c>
      <c r="M24" s="38">
        <v>1232.9350858</v>
      </c>
      <c r="N24" s="39" t="s">
        <v>100</v>
      </c>
      <c r="O24" s="40">
        <v>-0.00759219088937142</v>
      </c>
      <c r="P24" s="40">
        <v>-0.134757001170256</v>
      </c>
      <c r="Q24" s="40">
        <v>-0.00519999999999998</v>
      </c>
      <c r="R24" s="44"/>
    </row>
    <row r="25" spans="1:18">
      <c r="A25" s="17">
        <v>570</v>
      </c>
      <c r="B25" s="18" t="s">
        <v>98</v>
      </c>
      <c r="C25" s="17" t="s">
        <v>22</v>
      </c>
      <c r="D25" s="19" t="s">
        <v>42</v>
      </c>
      <c r="E25" s="20">
        <v>5.9</v>
      </c>
      <c r="F25" s="19" t="s">
        <v>25</v>
      </c>
      <c r="G25" s="21">
        <v>74</v>
      </c>
      <c r="H25" s="21">
        <v>4476.09</v>
      </c>
      <c r="I25" s="36">
        <v>1314.180024</v>
      </c>
      <c r="J25" s="21" t="s">
        <v>101</v>
      </c>
      <c r="K25" s="37">
        <v>61.4666666666667</v>
      </c>
      <c r="L25" s="38">
        <v>3952.982</v>
      </c>
      <c r="M25" s="38">
        <v>1232.9350858</v>
      </c>
      <c r="N25" s="39" t="s">
        <v>100</v>
      </c>
      <c r="O25" s="40">
        <v>0.203904555314533</v>
      </c>
      <c r="P25" s="40">
        <v>0.132332502399454</v>
      </c>
      <c r="Q25" s="40">
        <v>-0.0183</v>
      </c>
      <c r="R25" s="44"/>
    </row>
    <row r="26" spans="1:18">
      <c r="A26" s="17">
        <v>591</v>
      </c>
      <c r="B26" s="18" t="s">
        <v>102</v>
      </c>
      <c r="C26" s="17" t="s">
        <v>22</v>
      </c>
      <c r="D26" s="19" t="s">
        <v>103</v>
      </c>
      <c r="E26" s="24">
        <v>5.12</v>
      </c>
      <c r="F26" s="19" t="s">
        <v>104</v>
      </c>
      <c r="G26" s="21">
        <v>47</v>
      </c>
      <c r="H26" s="21">
        <v>2116.82</v>
      </c>
      <c r="I26" s="36">
        <v>613.242754</v>
      </c>
      <c r="J26" s="21" t="s">
        <v>105</v>
      </c>
      <c r="K26" s="37">
        <v>43.3</v>
      </c>
      <c r="L26" s="38">
        <v>2333.86466666667</v>
      </c>
      <c r="M26" s="38">
        <v>786.979165600001</v>
      </c>
      <c r="N26" s="39" t="s">
        <v>106</v>
      </c>
      <c r="O26" s="40">
        <v>0.0854503464203234</v>
      </c>
      <c r="P26" s="40">
        <v>-0.0929979658917682</v>
      </c>
      <c r="Q26" s="40">
        <v>-0.0475</v>
      </c>
      <c r="R26" s="44"/>
    </row>
    <row r="27" spans="1:18">
      <c r="A27" s="25">
        <v>117184</v>
      </c>
      <c r="B27" s="26" t="s">
        <v>107</v>
      </c>
      <c r="C27" s="17" t="s">
        <v>29</v>
      </c>
      <c r="D27" s="19" t="s">
        <v>36</v>
      </c>
      <c r="E27" s="27">
        <v>5.17</v>
      </c>
      <c r="F27" s="19" t="s">
        <v>108</v>
      </c>
      <c r="G27" s="21">
        <v>120</v>
      </c>
      <c r="H27" s="21">
        <v>5561.64</v>
      </c>
      <c r="I27" s="36">
        <v>1875.941172</v>
      </c>
      <c r="J27" s="21" t="s">
        <v>109</v>
      </c>
      <c r="K27" s="37">
        <v>93</v>
      </c>
      <c r="L27" s="38">
        <v>5061.64</v>
      </c>
      <c r="M27" s="38">
        <v>1784.734264</v>
      </c>
      <c r="N27" s="39" t="s">
        <v>110</v>
      </c>
      <c r="O27" s="40">
        <v>0.290322580645161</v>
      </c>
      <c r="P27" s="40">
        <v>0.09878221287962</v>
      </c>
      <c r="Q27" s="40">
        <v>-0.0153</v>
      </c>
      <c r="R27" s="44"/>
    </row>
    <row r="28" spans="1:18">
      <c r="A28" s="17">
        <v>570</v>
      </c>
      <c r="B28" s="18" t="s">
        <v>98</v>
      </c>
      <c r="C28" s="17" t="s">
        <v>22</v>
      </c>
      <c r="D28" s="19" t="s">
        <v>42</v>
      </c>
      <c r="E28" s="23">
        <v>5.31</v>
      </c>
      <c r="F28" s="19" t="s">
        <v>25</v>
      </c>
      <c r="G28" s="21">
        <v>72</v>
      </c>
      <c r="H28" s="21">
        <v>3708.82</v>
      </c>
      <c r="I28" s="36">
        <v>1025.117848</v>
      </c>
      <c r="J28" s="21" t="s">
        <v>111</v>
      </c>
      <c r="K28" s="37">
        <v>61.4666666666667</v>
      </c>
      <c r="L28" s="38">
        <v>3952.982</v>
      </c>
      <c r="M28" s="38">
        <v>1232.9350858</v>
      </c>
      <c r="N28" s="39" t="s">
        <v>100</v>
      </c>
      <c r="O28" s="40">
        <v>0.171366594360086</v>
      </c>
      <c r="P28" s="40">
        <v>-0.0617665347325133</v>
      </c>
      <c r="Q28" s="40">
        <v>-0.0355</v>
      </c>
      <c r="R28" s="44"/>
    </row>
    <row r="29" spans="1:18">
      <c r="A29" s="17">
        <v>709</v>
      </c>
      <c r="B29" s="18" t="s">
        <v>112</v>
      </c>
      <c r="C29" s="17" t="s">
        <v>29</v>
      </c>
      <c r="D29" s="19" t="s">
        <v>23</v>
      </c>
      <c r="E29" s="20">
        <v>5.7</v>
      </c>
      <c r="F29" s="19" t="s">
        <v>113</v>
      </c>
      <c r="G29" s="21">
        <v>101</v>
      </c>
      <c r="H29" s="21">
        <v>7815.13</v>
      </c>
      <c r="I29" s="36">
        <v>2137.438055</v>
      </c>
      <c r="J29" s="21" t="s">
        <v>114</v>
      </c>
      <c r="K29" s="37">
        <v>102.2</v>
      </c>
      <c r="L29" s="38">
        <v>7242.645</v>
      </c>
      <c r="M29" s="38">
        <v>2222.7677505</v>
      </c>
      <c r="N29" s="39" t="s">
        <v>115</v>
      </c>
      <c r="O29" s="40">
        <v>-0.0117416829745597</v>
      </c>
      <c r="P29" s="40">
        <v>0.0790436366824551</v>
      </c>
      <c r="Q29" s="40">
        <v>0.2735</v>
      </c>
      <c r="R29" s="44"/>
    </row>
    <row r="30" spans="1:18">
      <c r="A30" s="17">
        <v>716</v>
      </c>
      <c r="B30" s="18" t="s">
        <v>116</v>
      </c>
      <c r="C30" s="17" t="s">
        <v>22</v>
      </c>
      <c r="D30" s="19" t="s">
        <v>103</v>
      </c>
      <c r="E30" s="20">
        <v>5.12</v>
      </c>
      <c r="F30" s="19" t="s">
        <v>118</v>
      </c>
      <c r="G30" s="21">
        <v>50</v>
      </c>
      <c r="H30" s="21">
        <v>5592.33</v>
      </c>
      <c r="I30" s="36">
        <v>1418.214888</v>
      </c>
      <c r="J30" s="21" t="s">
        <v>119</v>
      </c>
      <c r="K30" s="37">
        <v>54.3666666666667</v>
      </c>
      <c r="L30" s="38">
        <v>4796.709</v>
      </c>
      <c r="M30" s="38">
        <v>1448.1264471</v>
      </c>
      <c r="N30" s="39" t="s">
        <v>120</v>
      </c>
      <c r="O30" s="40">
        <v>-0.0803188228080938</v>
      </c>
      <c r="P30" s="40">
        <v>0.165868098314907</v>
      </c>
      <c r="Q30" s="40">
        <v>-0.0483</v>
      </c>
      <c r="R30" s="44"/>
    </row>
    <row r="31" spans="1:18">
      <c r="A31" s="17">
        <v>102564</v>
      </c>
      <c r="B31" s="18" t="s">
        <v>121</v>
      </c>
      <c r="C31" s="17" t="s">
        <v>22</v>
      </c>
      <c r="D31" s="19" t="s">
        <v>103</v>
      </c>
      <c r="E31" s="24">
        <v>5.17</v>
      </c>
      <c r="F31" s="19" t="s">
        <v>122</v>
      </c>
      <c r="G31" s="21">
        <v>36</v>
      </c>
      <c r="H31" s="21">
        <v>2295.83</v>
      </c>
      <c r="I31" s="36">
        <v>651.326971</v>
      </c>
      <c r="J31" s="21" t="s">
        <v>123</v>
      </c>
      <c r="K31" s="37">
        <v>53.6333333333333</v>
      </c>
      <c r="L31" s="38">
        <v>3909.183</v>
      </c>
      <c r="M31" s="38">
        <v>1171.5821451</v>
      </c>
      <c r="N31" s="39" t="s">
        <v>124</v>
      </c>
      <c r="O31" s="40">
        <v>-0.32877563704164</v>
      </c>
      <c r="P31" s="40">
        <v>-0.41270848665821</v>
      </c>
      <c r="Q31" s="40">
        <v>-0.016</v>
      </c>
      <c r="R31" s="44"/>
    </row>
    <row r="32" spans="1:18">
      <c r="A32" s="17">
        <v>709</v>
      </c>
      <c r="B32" s="18" t="s">
        <v>112</v>
      </c>
      <c r="C32" s="17" t="s">
        <v>29</v>
      </c>
      <c r="D32" s="19" t="s">
        <v>23</v>
      </c>
      <c r="E32" s="20">
        <v>5.28</v>
      </c>
      <c r="F32" s="19" t="s">
        <v>113</v>
      </c>
      <c r="G32" s="21">
        <v>94</v>
      </c>
      <c r="H32" s="21">
        <v>5839.11</v>
      </c>
      <c r="I32" s="36">
        <v>1696.261455</v>
      </c>
      <c r="J32" s="21" t="s">
        <v>125</v>
      </c>
      <c r="K32" s="37">
        <v>102.2</v>
      </c>
      <c r="L32" s="38">
        <v>7242.645</v>
      </c>
      <c r="M32" s="38">
        <v>2222.7677505</v>
      </c>
      <c r="N32" s="39" t="s">
        <v>115</v>
      </c>
      <c r="O32" s="40">
        <v>-0.0802348336594912</v>
      </c>
      <c r="P32" s="40">
        <v>-0.1937876286909</v>
      </c>
      <c r="Q32" s="40">
        <v>-0.0164</v>
      </c>
      <c r="R32" s="44"/>
    </row>
    <row r="33" spans="1:18">
      <c r="A33" s="17">
        <v>726</v>
      </c>
      <c r="B33" s="18" t="s">
        <v>126</v>
      </c>
      <c r="C33" s="17" t="s">
        <v>29</v>
      </c>
      <c r="D33" s="19" t="s">
        <v>42</v>
      </c>
      <c r="E33" s="20">
        <v>5.11</v>
      </c>
      <c r="F33" s="19" t="s">
        <v>127</v>
      </c>
      <c r="G33" s="21">
        <v>105</v>
      </c>
      <c r="H33" s="21">
        <v>8792.77</v>
      </c>
      <c r="I33" s="36">
        <v>3271.789717</v>
      </c>
      <c r="J33" s="21" t="s">
        <v>128</v>
      </c>
      <c r="K33" s="37">
        <v>108.133333333333</v>
      </c>
      <c r="L33" s="38">
        <v>7187.08266666667</v>
      </c>
      <c r="M33" s="38">
        <v>1980.75998293333</v>
      </c>
      <c r="N33" s="39" t="s">
        <v>129</v>
      </c>
      <c r="O33" s="40">
        <v>-0.0289765721331659</v>
      </c>
      <c r="P33" s="40">
        <v>0.223412949009259</v>
      </c>
      <c r="Q33" s="40">
        <v>0.0965</v>
      </c>
      <c r="R33" s="44"/>
    </row>
    <row r="34" spans="1:18">
      <c r="A34" s="17">
        <v>746</v>
      </c>
      <c r="B34" s="18" t="s">
        <v>130</v>
      </c>
      <c r="C34" s="17" t="s">
        <v>29</v>
      </c>
      <c r="D34" s="19" t="s">
        <v>103</v>
      </c>
      <c r="E34" s="20">
        <v>5.12</v>
      </c>
      <c r="F34" s="19" t="s">
        <v>132</v>
      </c>
      <c r="G34" s="21">
        <v>110</v>
      </c>
      <c r="H34" s="21">
        <v>8377.93</v>
      </c>
      <c r="I34" s="36">
        <v>2569.511131</v>
      </c>
      <c r="J34" s="21" t="s">
        <v>99</v>
      </c>
      <c r="K34" s="37">
        <v>98.1333333333333</v>
      </c>
      <c r="L34" s="38">
        <v>7303.93266666667</v>
      </c>
      <c r="M34" s="38">
        <v>2094.03749553333</v>
      </c>
      <c r="N34" s="39" t="s">
        <v>133</v>
      </c>
      <c r="O34" s="40">
        <v>0.120923913043479</v>
      </c>
      <c r="P34" s="40">
        <v>0.147043706773857</v>
      </c>
      <c r="Q34" s="40">
        <v>0.02</v>
      </c>
      <c r="R34" s="44"/>
    </row>
    <row r="35" spans="1:18">
      <c r="A35" s="25">
        <v>117491</v>
      </c>
      <c r="B35" s="26" t="s">
        <v>134</v>
      </c>
      <c r="C35" s="17" t="s">
        <v>29</v>
      </c>
      <c r="D35" s="19" t="s">
        <v>42</v>
      </c>
      <c r="E35" s="20">
        <v>5.17</v>
      </c>
      <c r="F35" s="19" t="s">
        <v>135</v>
      </c>
      <c r="G35" s="21">
        <v>88</v>
      </c>
      <c r="H35" s="21">
        <v>8186.12</v>
      </c>
      <c r="I35" s="36">
        <v>1941.747664</v>
      </c>
      <c r="J35" s="21" t="s">
        <v>136</v>
      </c>
      <c r="K35" s="37">
        <v>65.4</v>
      </c>
      <c r="L35" s="38">
        <v>7343.13466666667</v>
      </c>
      <c r="M35" s="38">
        <v>1325.43580733333</v>
      </c>
      <c r="N35" s="39" t="s">
        <v>137</v>
      </c>
      <c r="O35" s="40">
        <v>0.345565749235474</v>
      </c>
      <c r="P35" s="40">
        <v>0.114799111224252</v>
      </c>
      <c r="Q35" s="40">
        <v>0.0567</v>
      </c>
      <c r="R35" s="44"/>
    </row>
    <row r="36" spans="1:18">
      <c r="A36" s="17">
        <v>726</v>
      </c>
      <c r="B36" s="18" t="s">
        <v>126</v>
      </c>
      <c r="C36" s="17" t="s">
        <v>29</v>
      </c>
      <c r="D36" s="19" t="s">
        <v>42</v>
      </c>
      <c r="E36" s="20">
        <v>5.28</v>
      </c>
      <c r="F36" s="19" t="s">
        <v>127</v>
      </c>
      <c r="G36" s="21">
        <v>81</v>
      </c>
      <c r="H36" s="21">
        <v>5291.22</v>
      </c>
      <c r="I36" s="36">
        <v>1529.16258</v>
      </c>
      <c r="J36" s="21" t="s">
        <v>138</v>
      </c>
      <c r="K36" s="37">
        <v>108.133333333333</v>
      </c>
      <c r="L36" s="38">
        <v>7187.08266666667</v>
      </c>
      <c r="M36" s="38">
        <v>1980.75998293333</v>
      </c>
      <c r="N36" s="39" t="s">
        <v>129</v>
      </c>
      <c r="O36" s="40">
        <v>-0.250924784217014</v>
      </c>
      <c r="P36" s="40">
        <v>-0.263787513598471</v>
      </c>
      <c r="Q36" s="40">
        <v>0.0134</v>
      </c>
      <c r="R36" s="44"/>
    </row>
    <row r="37" spans="1:18">
      <c r="A37" s="17">
        <v>745</v>
      </c>
      <c r="B37" s="18" t="s">
        <v>139</v>
      </c>
      <c r="C37" s="17" t="s">
        <v>22</v>
      </c>
      <c r="D37" s="19" t="s">
        <v>42</v>
      </c>
      <c r="E37" s="22">
        <v>5.5</v>
      </c>
      <c r="F37" s="19" t="s">
        <v>68</v>
      </c>
      <c r="G37" s="21">
        <v>83</v>
      </c>
      <c r="H37" s="21">
        <v>4737.02</v>
      </c>
      <c r="I37" s="36">
        <v>1443.843696</v>
      </c>
      <c r="J37" s="21" t="s">
        <v>140</v>
      </c>
      <c r="K37" s="37">
        <v>82.8</v>
      </c>
      <c r="L37" s="38">
        <v>4838.90233333333</v>
      </c>
      <c r="M37" s="38">
        <v>1412.95948133333</v>
      </c>
      <c r="N37" s="39" t="s">
        <v>141</v>
      </c>
      <c r="O37" s="40">
        <v>0.0024154589371981</v>
      </c>
      <c r="P37" s="40">
        <v>-0.0210548439119139</v>
      </c>
      <c r="Q37" s="40">
        <v>0.0128</v>
      </c>
      <c r="R37" s="44"/>
    </row>
    <row r="38" spans="1:18">
      <c r="A38" s="17">
        <v>745</v>
      </c>
      <c r="B38" s="18" t="s">
        <v>139</v>
      </c>
      <c r="C38" s="17" t="s">
        <v>22</v>
      </c>
      <c r="D38" s="19" t="s">
        <v>42</v>
      </c>
      <c r="E38" s="28">
        <v>5.9</v>
      </c>
      <c r="F38" s="19" t="s">
        <v>68</v>
      </c>
      <c r="G38" s="21">
        <v>73</v>
      </c>
      <c r="H38" s="21">
        <v>4935.46</v>
      </c>
      <c r="I38" s="36">
        <v>1277.790594</v>
      </c>
      <c r="J38" s="21" t="s">
        <v>142</v>
      </c>
      <c r="K38" s="37">
        <v>82.8</v>
      </c>
      <c r="L38" s="38">
        <v>4838.90233333333</v>
      </c>
      <c r="M38" s="38">
        <v>1412.95948133333</v>
      </c>
      <c r="N38" s="39" t="s">
        <v>141</v>
      </c>
      <c r="O38" s="40">
        <v>-0.118357487922705</v>
      </c>
      <c r="P38" s="40">
        <v>0.019954456613336</v>
      </c>
      <c r="Q38" s="40">
        <v>-0.0331</v>
      </c>
      <c r="R38" s="44"/>
    </row>
    <row r="39" spans="1:18">
      <c r="A39" s="17">
        <v>377</v>
      </c>
      <c r="B39" s="18" t="s">
        <v>143</v>
      </c>
      <c r="C39" s="17" t="s">
        <v>29</v>
      </c>
      <c r="D39" s="19" t="s">
        <v>47</v>
      </c>
      <c r="E39" s="20">
        <v>5.18</v>
      </c>
      <c r="F39" s="19" t="s">
        <v>144</v>
      </c>
      <c r="G39" s="21">
        <v>116</v>
      </c>
      <c r="H39" s="21">
        <v>4441.71</v>
      </c>
      <c r="I39" s="36">
        <v>1437.337356</v>
      </c>
      <c r="J39" s="21" t="s">
        <v>40</v>
      </c>
      <c r="K39" s="37">
        <v>121</v>
      </c>
      <c r="L39" s="38">
        <v>6661.552</v>
      </c>
      <c r="M39" s="38">
        <v>2270.9230768</v>
      </c>
      <c r="N39" s="39" t="s">
        <v>145</v>
      </c>
      <c r="O39" s="40">
        <v>-0.0413223140495868</v>
      </c>
      <c r="P39" s="40">
        <v>-0.333231955556303</v>
      </c>
      <c r="Q39" s="40">
        <v>-0.0173</v>
      </c>
      <c r="R39" s="44"/>
    </row>
    <row r="40" spans="1:18">
      <c r="A40" s="17">
        <v>105751</v>
      </c>
      <c r="B40" s="18" t="s">
        <v>146</v>
      </c>
      <c r="C40" s="17" t="s">
        <v>29</v>
      </c>
      <c r="D40" s="19" t="s">
        <v>47</v>
      </c>
      <c r="E40" s="20">
        <v>5.18</v>
      </c>
      <c r="F40" s="19" t="s">
        <v>147</v>
      </c>
      <c r="G40" s="21">
        <v>95</v>
      </c>
      <c r="H40" s="21">
        <v>5818.41</v>
      </c>
      <c r="I40" s="36">
        <v>1891.565091</v>
      </c>
      <c r="J40" s="21" t="s">
        <v>148</v>
      </c>
      <c r="K40" s="37">
        <v>110.366666666667</v>
      </c>
      <c r="L40" s="38">
        <v>6713.41133333333</v>
      </c>
      <c r="M40" s="38">
        <v>2276.51778313333</v>
      </c>
      <c r="N40" s="39" t="s">
        <v>149</v>
      </c>
      <c r="O40" s="40">
        <v>-0.139232860163095</v>
      </c>
      <c r="P40" s="40">
        <v>-0.133315432184154</v>
      </c>
      <c r="Q40" s="40">
        <v>-0.014</v>
      </c>
      <c r="R40" s="44"/>
    </row>
    <row r="41" spans="1:18">
      <c r="A41" s="25">
        <v>118758</v>
      </c>
      <c r="B41" s="26" t="s">
        <v>150</v>
      </c>
      <c r="C41" s="17" t="s">
        <v>22</v>
      </c>
      <c r="D41" s="19" t="s">
        <v>47</v>
      </c>
      <c r="E41" s="24">
        <v>5.8</v>
      </c>
      <c r="F41" s="19" t="s">
        <v>152</v>
      </c>
      <c r="G41" s="21">
        <v>68</v>
      </c>
      <c r="H41" s="21">
        <v>1534.93</v>
      </c>
      <c r="I41" s="36">
        <v>336.917135</v>
      </c>
      <c r="J41" s="21" t="s">
        <v>153</v>
      </c>
      <c r="K41" s="37">
        <v>37.9333333333333</v>
      </c>
      <c r="L41" s="38">
        <v>1405.893</v>
      </c>
      <c r="M41" s="38">
        <v>379.1693421</v>
      </c>
      <c r="N41" s="39" t="s">
        <v>154</v>
      </c>
      <c r="O41" s="40">
        <v>0.792618629173991</v>
      </c>
      <c r="P41" s="40">
        <v>0.0917829450747674</v>
      </c>
      <c r="Q41" s="40">
        <v>-0.0502</v>
      </c>
      <c r="R41" s="44"/>
    </row>
    <row r="42" spans="1:18">
      <c r="A42" s="25">
        <v>117637</v>
      </c>
      <c r="B42" s="26" t="s">
        <v>155</v>
      </c>
      <c r="C42" s="17" t="s">
        <v>22</v>
      </c>
      <c r="D42" s="19" t="s">
        <v>103</v>
      </c>
      <c r="E42" s="20">
        <v>5.12</v>
      </c>
      <c r="F42" s="19" t="s">
        <v>157</v>
      </c>
      <c r="G42" s="21">
        <v>38</v>
      </c>
      <c r="H42" s="21">
        <v>1061.17</v>
      </c>
      <c r="I42" s="36">
        <v>360.691683</v>
      </c>
      <c r="J42" s="21" t="s">
        <v>158</v>
      </c>
      <c r="K42" s="37">
        <v>36.1666666666667</v>
      </c>
      <c r="L42" s="38">
        <v>1819.13433333333</v>
      </c>
      <c r="M42" s="38">
        <v>521.181986499999</v>
      </c>
      <c r="N42" s="39" t="s">
        <v>159</v>
      </c>
      <c r="O42" s="40">
        <v>0.0506912442396304</v>
      </c>
      <c r="P42" s="40">
        <v>-0.416662101002985</v>
      </c>
      <c r="Q42" s="40">
        <v>0.0534000000000001</v>
      </c>
      <c r="R42" s="44"/>
    </row>
    <row r="43" spans="1:18">
      <c r="A43" s="25">
        <v>116482</v>
      </c>
      <c r="B43" s="26" t="s">
        <v>160</v>
      </c>
      <c r="C43" s="17" t="s">
        <v>22</v>
      </c>
      <c r="D43" s="19" t="s">
        <v>36</v>
      </c>
      <c r="E43" s="24">
        <v>5.18</v>
      </c>
      <c r="F43" s="19" t="s">
        <v>162</v>
      </c>
      <c r="G43" s="21">
        <v>41</v>
      </c>
      <c r="H43" s="21">
        <v>3723.38</v>
      </c>
      <c r="I43" s="36">
        <v>1211.96019</v>
      </c>
      <c r="J43" s="21" t="s">
        <v>163</v>
      </c>
      <c r="K43" s="37">
        <v>77</v>
      </c>
      <c r="L43" s="38">
        <v>4504.15266666667</v>
      </c>
      <c r="M43" s="38">
        <v>1266.1173146</v>
      </c>
      <c r="N43" s="39" t="s">
        <v>164</v>
      </c>
      <c r="O43" s="40">
        <v>-0.467532467532468</v>
      </c>
      <c r="P43" s="40">
        <v>-0.173345071636856</v>
      </c>
      <c r="Q43" s="40">
        <v>0.0443999999999999</v>
      </c>
      <c r="R43" s="44"/>
    </row>
    <row r="44" spans="1:18">
      <c r="A44" s="17">
        <v>104429</v>
      </c>
      <c r="B44" s="18" t="s">
        <v>165</v>
      </c>
      <c r="C44" s="17" t="s">
        <v>22</v>
      </c>
      <c r="D44" s="19" t="s">
        <v>23</v>
      </c>
      <c r="E44" s="20">
        <v>5.28</v>
      </c>
      <c r="F44" s="19" t="s">
        <v>166</v>
      </c>
      <c r="G44" s="21">
        <v>69</v>
      </c>
      <c r="H44" s="21">
        <v>3400.29</v>
      </c>
      <c r="I44" s="36">
        <v>639.594549</v>
      </c>
      <c r="J44" s="21" t="s">
        <v>167</v>
      </c>
      <c r="K44" s="37">
        <v>54.3333333333333</v>
      </c>
      <c r="L44" s="38">
        <v>3100.265</v>
      </c>
      <c r="M44" s="38">
        <v>708.100526</v>
      </c>
      <c r="N44" s="39" t="s">
        <v>168</v>
      </c>
      <c r="O44" s="40">
        <v>0.269938650306749</v>
      </c>
      <c r="P44" s="40">
        <v>0.096773985449631</v>
      </c>
      <c r="Q44" s="40">
        <v>-0.0403</v>
      </c>
      <c r="R44" s="44"/>
    </row>
    <row r="45" spans="1:18">
      <c r="A45" s="17">
        <v>752</v>
      </c>
      <c r="B45" s="18" t="s">
        <v>21</v>
      </c>
      <c r="C45" s="17" t="s">
        <v>22</v>
      </c>
      <c r="D45" s="19" t="s">
        <v>23</v>
      </c>
      <c r="E45" s="22">
        <v>5.7</v>
      </c>
      <c r="F45" s="19" t="s">
        <v>25</v>
      </c>
      <c r="G45" s="21">
        <v>75</v>
      </c>
      <c r="H45" s="21">
        <v>2497.86</v>
      </c>
      <c r="I45" s="36">
        <v>562.767858</v>
      </c>
      <c r="J45" s="21" t="s">
        <v>169</v>
      </c>
      <c r="K45" s="37">
        <v>62.2333333333333</v>
      </c>
      <c r="L45" s="38">
        <v>3460.60866666667</v>
      </c>
      <c r="M45" s="38">
        <v>1056.8698868</v>
      </c>
      <c r="N45" s="39" t="s">
        <v>27</v>
      </c>
      <c r="O45" s="40">
        <v>0.205141938939476</v>
      </c>
      <c r="P45" s="40">
        <v>-0.278202119742713</v>
      </c>
      <c r="Q45" s="40">
        <v>0.2253</v>
      </c>
      <c r="R45" s="44"/>
    </row>
    <row r="46" spans="1:18">
      <c r="A46" s="17">
        <v>52</v>
      </c>
      <c r="B46" s="18" t="s">
        <v>170</v>
      </c>
      <c r="C46" s="17" t="s">
        <v>22</v>
      </c>
      <c r="D46" s="19" t="s">
        <v>30</v>
      </c>
      <c r="E46" s="20">
        <v>5.12</v>
      </c>
      <c r="F46" s="19" t="s">
        <v>172</v>
      </c>
      <c r="G46" s="21">
        <v>66</v>
      </c>
      <c r="H46" s="21">
        <v>4029.36</v>
      </c>
      <c r="I46" s="36">
        <v>1502.548344</v>
      </c>
      <c r="J46" s="21" t="s">
        <v>173</v>
      </c>
      <c r="K46" s="37">
        <v>49.2333333333333</v>
      </c>
      <c r="L46" s="38">
        <v>2798.08833333333</v>
      </c>
      <c r="M46" s="38">
        <v>876.081457166666</v>
      </c>
      <c r="N46" s="39" t="s">
        <v>174</v>
      </c>
      <c r="O46" s="40">
        <v>0.34055517941774</v>
      </c>
      <c r="P46" s="41">
        <v>0.440040313237671</v>
      </c>
      <c r="Q46" s="40">
        <v>0.0598</v>
      </c>
      <c r="R46" s="45">
        <v>62.6466886833335</v>
      </c>
    </row>
    <row r="47" spans="1:18">
      <c r="A47" s="25">
        <v>117310</v>
      </c>
      <c r="B47" s="26" t="s">
        <v>175</v>
      </c>
      <c r="C47" s="17" t="s">
        <v>22</v>
      </c>
      <c r="D47" s="19" t="s">
        <v>36</v>
      </c>
      <c r="E47" s="20">
        <v>5.18</v>
      </c>
      <c r="F47" s="19" t="s">
        <v>176</v>
      </c>
      <c r="G47" s="21">
        <v>30</v>
      </c>
      <c r="H47" s="21">
        <v>2429.15</v>
      </c>
      <c r="I47" s="36">
        <v>705.182245</v>
      </c>
      <c r="J47" s="21" t="s">
        <v>177</v>
      </c>
      <c r="K47" s="37">
        <v>28.9333333333333</v>
      </c>
      <c r="L47" s="38">
        <v>2115.93066666667</v>
      </c>
      <c r="M47" s="38">
        <v>586.747573866667</v>
      </c>
      <c r="N47" s="39" t="s">
        <v>178</v>
      </c>
      <c r="O47" s="40">
        <v>0.0368663594470057</v>
      </c>
      <c r="P47" s="40">
        <v>0.148029109964534</v>
      </c>
      <c r="Q47" s="40">
        <v>0.013</v>
      </c>
      <c r="R47" s="44"/>
    </row>
    <row r="48" spans="1:18">
      <c r="A48" s="17">
        <v>745</v>
      </c>
      <c r="B48" s="18" t="s">
        <v>139</v>
      </c>
      <c r="C48" s="17" t="s">
        <v>22</v>
      </c>
      <c r="D48" s="19" t="s">
        <v>42</v>
      </c>
      <c r="E48" s="22">
        <v>5.19</v>
      </c>
      <c r="F48" s="19" t="s">
        <v>68</v>
      </c>
      <c r="G48" s="21">
        <v>96</v>
      </c>
      <c r="H48" s="21">
        <v>3663.28</v>
      </c>
      <c r="I48" s="36">
        <v>1187.635376</v>
      </c>
      <c r="J48" s="21" t="s">
        <v>179</v>
      </c>
      <c r="K48" s="37">
        <v>82.8</v>
      </c>
      <c r="L48" s="38">
        <v>4838.90233333333</v>
      </c>
      <c r="M48" s="38">
        <v>1412.95948133333</v>
      </c>
      <c r="N48" s="39" t="s">
        <v>141</v>
      </c>
      <c r="O48" s="40">
        <v>0.159420289855073</v>
      </c>
      <c r="P48" s="40">
        <v>-0.242952275609061</v>
      </c>
      <c r="Q48" s="40">
        <v>0.0322000000000001</v>
      </c>
      <c r="R48" s="44"/>
    </row>
    <row r="49" spans="1:18">
      <c r="A49" s="25">
        <v>116773</v>
      </c>
      <c r="B49" s="26" t="s">
        <v>67</v>
      </c>
      <c r="C49" s="17" t="s">
        <v>22</v>
      </c>
      <c r="D49" s="19" t="s">
        <v>42</v>
      </c>
      <c r="E49" s="20">
        <v>5.3</v>
      </c>
      <c r="F49" s="19" t="s">
        <v>68</v>
      </c>
      <c r="G49" s="21">
        <v>61</v>
      </c>
      <c r="H49" s="21">
        <v>2689.68</v>
      </c>
      <c r="I49" s="36">
        <v>711.958296</v>
      </c>
      <c r="J49" s="21" t="s">
        <v>180</v>
      </c>
      <c r="K49" s="37">
        <v>70.7666666666667</v>
      </c>
      <c r="L49" s="38">
        <v>2741.739</v>
      </c>
      <c r="M49" s="38">
        <v>785.2340496</v>
      </c>
      <c r="N49" s="39" t="s">
        <v>70</v>
      </c>
      <c r="O49" s="40">
        <v>-0.138012246820537</v>
      </c>
      <c r="P49" s="40">
        <v>-0.0189875841573542</v>
      </c>
      <c r="Q49" s="40">
        <v>-0.0217</v>
      </c>
      <c r="R49" s="44"/>
    </row>
    <row r="50" spans="1:18">
      <c r="A50" s="17">
        <v>752</v>
      </c>
      <c r="B50" s="18" t="s">
        <v>21</v>
      </c>
      <c r="C50" s="17" t="s">
        <v>22</v>
      </c>
      <c r="D50" s="19" t="s">
        <v>23</v>
      </c>
      <c r="E50" s="22">
        <v>5.19</v>
      </c>
      <c r="F50" s="19" t="s">
        <v>25</v>
      </c>
      <c r="G50" s="21">
        <v>66</v>
      </c>
      <c r="H50" s="21">
        <v>1904.96</v>
      </c>
      <c r="I50" s="36">
        <v>677.594272</v>
      </c>
      <c r="J50" s="21" t="s">
        <v>181</v>
      </c>
      <c r="K50" s="37">
        <v>62.2333333333333</v>
      </c>
      <c r="L50" s="38">
        <v>3460.60866666667</v>
      </c>
      <c r="M50" s="38">
        <v>1056.8698868</v>
      </c>
      <c r="N50" s="39" t="s">
        <v>27</v>
      </c>
      <c r="O50" s="40">
        <v>0.0605249062667387</v>
      </c>
      <c r="P50" s="40">
        <v>-0.449530361999903</v>
      </c>
      <c r="Q50" s="40">
        <v>0.0503</v>
      </c>
      <c r="R50" s="44"/>
    </row>
    <row r="51" spans="1:18">
      <c r="A51" s="17">
        <v>343</v>
      </c>
      <c r="B51" s="18" t="s">
        <v>565</v>
      </c>
      <c r="C51" s="17" t="s">
        <v>72</v>
      </c>
      <c r="D51" s="19" t="s">
        <v>42</v>
      </c>
      <c r="E51" s="20">
        <v>5.16</v>
      </c>
      <c r="F51" s="19" t="s">
        <v>566</v>
      </c>
      <c r="G51" s="21">
        <v>130</v>
      </c>
      <c r="H51" s="21">
        <v>15484.89</v>
      </c>
      <c r="I51" s="36">
        <v>4002.844065</v>
      </c>
      <c r="J51" s="21" t="s">
        <v>570</v>
      </c>
      <c r="K51" s="37">
        <v>142.466666666667</v>
      </c>
      <c r="L51" s="38">
        <v>16362.246</v>
      </c>
      <c r="M51" s="38">
        <v>5000.3023776</v>
      </c>
      <c r="N51" s="39" t="s">
        <v>568</v>
      </c>
      <c r="O51" s="40">
        <v>-0.0875058493214809</v>
      </c>
      <c r="P51" s="40">
        <v>-0.0536207559768995</v>
      </c>
      <c r="Q51" s="40">
        <v>-0.0471</v>
      </c>
      <c r="R51" s="44"/>
    </row>
    <row r="52" spans="1:18">
      <c r="A52" s="17">
        <v>308</v>
      </c>
      <c r="B52" s="18" t="s">
        <v>182</v>
      </c>
      <c r="C52" s="17" t="s">
        <v>22</v>
      </c>
      <c r="D52" s="19" t="s">
        <v>36</v>
      </c>
      <c r="E52" s="24">
        <v>5.19</v>
      </c>
      <c r="F52" s="19" t="s">
        <v>183</v>
      </c>
      <c r="G52" s="21">
        <v>63</v>
      </c>
      <c r="H52" s="21">
        <v>3301.84</v>
      </c>
      <c r="I52" s="36">
        <v>1120.314312</v>
      </c>
      <c r="J52" s="21" t="s">
        <v>184</v>
      </c>
      <c r="K52" s="37">
        <v>71.5</v>
      </c>
      <c r="L52" s="38">
        <v>4705.64033333333</v>
      </c>
      <c r="M52" s="38">
        <v>1485.1000892</v>
      </c>
      <c r="N52" s="39" t="s">
        <v>185</v>
      </c>
      <c r="O52" s="40">
        <v>-0.118881118881119</v>
      </c>
      <c r="P52" s="40">
        <v>-0.298322913332163</v>
      </c>
      <c r="Q52" s="40">
        <v>0.0237</v>
      </c>
      <c r="R52" s="44"/>
    </row>
    <row r="53" spans="1:18">
      <c r="A53" s="25">
        <v>116773</v>
      </c>
      <c r="B53" s="26" t="s">
        <v>67</v>
      </c>
      <c r="C53" s="17" t="s">
        <v>22</v>
      </c>
      <c r="D53" s="19" t="s">
        <v>42</v>
      </c>
      <c r="E53" s="20">
        <v>5.31</v>
      </c>
      <c r="F53" s="19" t="s">
        <v>68</v>
      </c>
      <c r="G53" s="21">
        <v>102</v>
      </c>
      <c r="H53" s="21">
        <v>3567.11</v>
      </c>
      <c r="I53" s="36">
        <v>845.048359</v>
      </c>
      <c r="J53" s="21" t="s">
        <v>186</v>
      </c>
      <c r="K53" s="37">
        <v>70.7666666666667</v>
      </c>
      <c r="L53" s="38">
        <v>2741.739</v>
      </c>
      <c r="M53" s="38">
        <v>785.2340496</v>
      </c>
      <c r="N53" s="39" t="s">
        <v>70</v>
      </c>
      <c r="O53" s="40">
        <v>0.441356570890249</v>
      </c>
      <c r="P53" s="40">
        <v>0.301039230940655</v>
      </c>
      <c r="Q53" s="40">
        <v>-0.0495</v>
      </c>
      <c r="R53" s="44"/>
    </row>
    <row r="54" spans="1:18">
      <c r="A54" s="25">
        <v>117491</v>
      </c>
      <c r="B54" s="26" t="s">
        <v>134</v>
      </c>
      <c r="C54" s="17" t="s">
        <v>29</v>
      </c>
      <c r="D54" s="19" t="s">
        <v>42</v>
      </c>
      <c r="E54" s="20">
        <v>5.2</v>
      </c>
      <c r="F54" s="19" t="s">
        <v>135</v>
      </c>
      <c r="G54" s="21">
        <v>48</v>
      </c>
      <c r="H54" s="21">
        <v>7372.7</v>
      </c>
      <c r="I54" s="36">
        <v>1271.05348</v>
      </c>
      <c r="J54" s="21" t="s">
        <v>187</v>
      </c>
      <c r="K54" s="37">
        <v>65.4</v>
      </c>
      <c r="L54" s="38">
        <v>7343.13466666667</v>
      </c>
      <c r="M54" s="38">
        <v>1325.43580733333</v>
      </c>
      <c r="N54" s="39" t="s">
        <v>137</v>
      </c>
      <c r="O54" s="40">
        <v>-0.26605504587156</v>
      </c>
      <c r="P54" s="40">
        <v>0.00402625509069564</v>
      </c>
      <c r="Q54" s="40">
        <v>-0.0081</v>
      </c>
      <c r="R54" s="44"/>
    </row>
    <row r="55" spans="1:18">
      <c r="A55" s="17">
        <v>365</v>
      </c>
      <c r="B55" s="18" t="s">
        <v>71</v>
      </c>
      <c r="C55" s="17" t="s">
        <v>72</v>
      </c>
      <c r="D55" s="19" t="s">
        <v>42</v>
      </c>
      <c r="E55" s="20">
        <v>5.16</v>
      </c>
      <c r="F55" s="19" t="s">
        <v>25</v>
      </c>
      <c r="G55" s="21">
        <v>100</v>
      </c>
      <c r="H55" s="21">
        <v>7485.09</v>
      </c>
      <c r="I55" s="36">
        <v>2152.711884</v>
      </c>
      <c r="J55" s="21" t="s">
        <v>188</v>
      </c>
      <c r="K55" s="37">
        <v>103.766666666667</v>
      </c>
      <c r="L55" s="38">
        <v>10056.069</v>
      </c>
      <c r="M55" s="38">
        <v>2673.9087471</v>
      </c>
      <c r="N55" s="39" t="s">
        <v>75</v>
      </c>
      <c r="O55" s="40">
        <v>-0.0362993896562833</v>
      </c>
      <c r="P55" s="40">
        <v>-0.255664415190469</v>
      </c>
      <c r="Q55" s="40">
        <v>0.0217</v>
      </c>
      <c r="R55" s="44"/>
    </row>
    <row r="56" spans="1:18">
      <c r="A56" s="17">
        <v>515</v>
      </c>
      <c r="B56" s="18" t="s">
        <v>46</v>
      </c>
      <c r="C56" s="17" t="s">
        <v>29</v>
      </c>
      <c r="D56" s="19" t="s">
        <v>47</v>
      </c>
      <c r="E56" s="24">
        <v>5.19</v>
      </c>
      <c r="F56" s="19" t="s">
        <v>49</v>
      </c>
      <c r="G56" s="21">
        <v>74</v>
      </c>
      <c r="H56" s="21">
        <v>4012.4</v>
      </c>
      <c r="I56" s="36">
        <v>1245.44896</v>
      </c>
      <c r="J56" s="21" t="s">
        <v>189</v>
      </c>
      <c r="K56" s="37">
        <v>90.5666666666667</v>
      </c>
      <c r="L56" s="38">
        <v>5809.32133333333</v>
      </c>
      <c r="M56" s="38">
        <v>1783.46164933333</v>
      </c>
      <c r="N56" s="39" t="s">
        <v>51</v>
      </c>
      <c r="O56" s="40">
        <v>-0.182922340817078</v>
      </c>
      <c r="P56" s="40">
        <v>-0.309316911602525</v>
      </c>
      <c r="Q56" s="40">
        <v>0.00340000000000001</v>
      </c>
      <c r="R56" s="44"/>
    </row>
    <row r="57" spans="1:18">
      <c r="A57" s="25">
        <v>117491</v>
      </c>
      <c r="B57" s="26" t="s">
        <v>134</v>
      </c>
      <c r="C57" s="17" t="s">
        <v>29</v>
      </c>
      <c r="D57" s="19" t="s">
        <v>42</v>
      </c>
      <c r="E57" s="20">
        <v>5.31</v>
      </c>
      <c r="F57" s="19" t="s">
        <v>135</v>
      </c>
      <c r="G57" s="21">
        <v>80</v>
      </c>
      <c r="H57" s="21">
        <v>5991.13</v>
      </c>
      <c r="I57" s="36">
        <v>1389.94216</v>
      </c>
      <c r="J57" s="21" t="s">
        <v>190</v>
      </c>
      <c r="K57" s="37">
        <v>65.4</v>
      </c>
      <c r="L57" s="38">
        <v>7343.13466666667</v>
      </c>
      <c r="M57" s="38">
        <v>1325.43580733333</v>
      </c>
      <c r="N57" s="39" t="s">
        <v>137</v>
      </c>
      <c r="O57" s="40">
        <v>0.223241590214067</v>
      </c>
      <c r="P57" s="40">
        <v>-0.184118190396799</v>
      </c>
      <c r="Q57" s="40">
        <v>0.0515</v>
      </c>
      <c r="R57" s="44"/>
    </row>
    <row r="58" spans="1:18">
      <c r="A58" s="17">
        <v>581</v>
      </c>
      <c r="B58" s="18" t="s">
        <v>571</v>
      </c>
      <c r="C58" s="17" t="s">
        <v>72</v>
      </c>
      <c r="D58" s="19" t="s">
        <v>23</v>
      </c>
      <c r="E58" s="24">
        <v>5.1</v>
      </c>
      <c r="F58" s="19" t="s">
        <v>49</v>
      </c>
      <c r="G58" s="21">
        <v>158</v>
      </c>
      <c r="H58" s="21">
        <v>12919.54</v>
      </c>
      <c r="I58" s="36">
        <v>2917.232132</v>
      </c>
      <c r="J58" s="21" t="s">
        <v>572</v>
      </c>
      <c r="K58" s="37">
        <v>139.533333333333</v>
      </c>
      <c r="L58" s="38">
        <v>8716.48833333333</v>
      </c>
      <c r="M58" s="38">
        <v>2158.20251133333</v>
      </c>
      <c r="N58" s="39" t="s">
        <v>573</v>
      </c>
      <c r="O58" s="40">
        <v>0.132345914954613</v>
      </c>
      <c r="P58" s="41">
        <v>0.482195524841522</v>
      </c>
      <c r="Q58" s="40">
        <v>-0.0218</v>
      </c>
      <c r="R58" s="45">
        <v>151.805924133333</v>
      </c>
    </row>
    <row r="59" spans="1:18">
      <c r="A59" s="25">
        <v>118151</v>
      </c>
      <c r="B59" s="26" t="s">
        <v>80</v>
      </c>
      <c r="C59" s="17" t="s">
        <v>22</v>
      </c>
      <c r="D59" s="19" t="s">
        <v>42</v>
      </c>
      <c r="E59" s="20">
        <v>5.3</v>
      </c>
      <c r="F59" s="19" t="s">
        <v>25</v>
      </c>
      <c r="G59" s="21">
        <v>41</v>
      </c>
      <c r="H59" s="21">
        <v>1765.03</v>
      </c>
      <c r="I59" s="36">
        <v>402.956349</v>
      </c>
      <c r="J59" s="21" t="s">
        <v>191</v>
      </c>
      <c r="K59" s="37">
        <v>43.5666666666667</v>
      </c>
      <c r="L59" s="38">
        <v>2125.79833333333</v>
      </c>
      <c r="M59" s="38">
        <v>410.916817833333</v>
      </c>
      <c r="N59" s="39" t="s">
        <v>82</v>
      </c>
      <c r="O59" s="40">
        <v>-0.0589135424636579</v>
      </c>
      <c r="P59" s="40">
        <v>-0.16970957577506</v>
      </c>
      <c r="Q59" s="40">
        <v>0.035</v>
      </c>
      <c r="R59" s="44"/>
    </row>
    <row r="60" spans="1:18">
      <c r="A60" s="17">
        <v>103199</v>
      </c>
      <c r="B60" s="18" t="s">
        <v>77</v>
      </c>
      <c r="C60" s="17" t="s">
        <v>22</v>
      </c>
      <c r="D60" s="19" t="s">
        <v>23</v>
      </c>
      <c r="E60" s="24">
        <v>5.19</v>
      </c>
      <c r="F60" s="19" t="s">
        <v>49</v>
      </c>
      <c r="G60" s="21">
        <v>68</v>
      </c>
      <c r="H60" s="21">
        <v>3616</v>
      </c>
      <c r="I60" s="36">
        <v>1376.9728</v>
      </c>
      <c r="J60" s="21" t="s">
        <v>192</v>
      </c>
      <c r="K60" s="37">
        <v>80.8666666666667</v>
      </c>
      <c r="L60" s="38">
        <v>4377.93666666667</v>
      </c>
      <c r="M60" s="38">
        <v>1536.65577</v>
      </c>
      <c r="N60" s="39" t="s">
        <v>79</v>
      </c>
      <c r="O60" s="40">
        <v>-0.159109645507008</v>
      </c>
      <c r="P60" s="40">
        <v>-0.174040130015586</v>
      </c>
      <c r="Q60" s="40">
        <v>0.0297999999999999</v>
      </c>
      <c r="R60" s="44"/>
    </row>
    <row r="61" spans="1:18">
      <c r="A61" s="17">
        <v>367</v>
      </c>
      <c r="B61" s="18" t="s">
        <v>193</v>
      </c>
      <c r="C61" s="17" t="s">
        <v>22</v>
      </c>
      <c r="D61" s="19" t="s">
        <v>30</v>
      </c>
      <c r="E61" s="20">
        <v>5.12</v>
      </c>
      <c r="F61" s="19" t="s">
        <v>172</v>
      </c>
      <c r="G61" s="21">
        <v>78</v>
      </c>
      <c r="H61" s="21">
        <v>4444.37</v>
      </c>
      <c r="I61" s="36">
        <v>922.651212</v>
      </c>
      <c r="J61" s="21" t="s">
        <v>195</v>
      </c>
      <c r="K61" s="37">
        <v>72.1666666666667</v>
      </c>
      <c r="L61" s="38">
        <v>4667.41433333333</v>
      </c>
      <c r="M61" s="38">
        <v>1206.9933466</v>
      </c>
      <c r="N61" s="39" t="s">
        <v>196</v>
      </c>
      <c r="O61" s="40">
        <v>0.080831408775981</v>
      </c>
      <c r="P61" s="40">
        <v>-0.0477875580362369</v>
      </c>
      <c r="Q61" s="40">
        <v>-0.051</v>
      </c>
      <c r="R61" s="44"/>
    </row>
    <row r="62" spans="1:18">
      <c r="A62" s="25">
        <v>116919</v>
      </c>
      <c r="B62" s="26" t="s">
        <v>91</v>
      </c>
      <c r="C62" s="17" t="s">
        <v>22</v>
      </c>
      <c r="D62" s="19" t="s">
        <v>36</v>
      </c>
      <c r="E62" s="24">
        <v>5.19</v>
      </c>
      <c r="F62" s="19" t="s">
        <v>93</v>
      </c>
      <c r="G62" s="21">
        <v>46</v>
      </c>
      <c r="H62" s="21">
        <v>2977.75</v>
      </c>
      <c r="I62" s="36">
        <v>1173.2335</v>
      </c>
      <c r="J62" s="21" t="s">
        <v>197</v>
      </c>
      <c r="K62" s="37">
        <v>80.8</v>
      </c>
      <c r="L62" s="38">
        <v>4357.026</v>
      </c>
      <c r="M62" s="38">
        <v>1490.5385946</v>
      </c>
      <c r="N62" s="39" t="s">
        <v>95</v>
      </c>
      <c r="O62" s="40">
        <v>-0.430693069306931</v>
      </c>
      <c r="P62" s="40">
        <v>-0.316563637673955</v>
      </c>
      <c r="Q62" s="40">
        <v>0.0518999999999999</v>
      </c>
      <c r="R62" s="44"/>
    </row>
    <row r="63" spans="1:18">
      <c r="A63" s="25">
        <v>118151</v>
      </c>
      <c r="B63" s="26" t="s">
        <v>80</v>
      </c>
      <c r="C63" s="17" t="s">
        <v>22</v>
      </c>
      <c r="D63" s="19" t="s">
        <v>42</v>
      </c>
      <c r="E63" s="20">
        <v>5.31</v>
      </c>
      <c r="F63" s="19" t="s">
        <v>25</v>
      </c>
      <c r="G63" s="21">
        <v>93</v>
      </c>
      <c r="H63" s="21">
        <v>3418.22</v>
      </c>
      <c r="I63" s="36">
        <v>330.883696</v>
      </c>
      <c r="J63" s="21" t="s">
        <v>198</v>
      </c>
      <c r="K63" s="37">
        <v>43.5666666666667</v>
      </c>
      <c r="L63" s="38">
        <v>2125.79833333333</v>
      </c>
      <c r="M63" s="38">
        <v>410.916817833333</v>
      </c>
      <c r="N63" s="39" t="s">
        <v>82</v>
      </c>
      <c r="O63" s="40">
        <v>1.13465952563122</v>
      </c>
      <c r="P63" s="41">
        <v>0.607970025378703</v>
      </c>
      <c r="Q63" s="40">
        <v>-0.0965</v>
      </c>
      <c r="R63" s="45">
        <v>0</v>
      </c>
    </row>
    <row r="64" spans="1:18">
      <c r="A64" s="25">
        <v>118951</v>
      </c>
      <c r="B64" s="26" t="s">
        <v>574</v>
      </c>
      <c r="C64" s="17" t="s">
        <v>22</v>
      </c>
      <c r="D64" s="19" t="s">
        <v>23</v>
      </c>
      <c r="E64" s="20">
        <v>5.3</v>
      </c>
      <c r="F64" s="19" t="s">
        <v>575</v>
      </c>
      <c r="G64" s="21">
        <v>37</v>
      </c>
      <c r="H64" s="21">
        <v>1561.02</v>
      </c>
      <c r="I64" s="36">
        <v>558.376854</v>
      </c>
      <c r="J64" s="21" t="s">
        <v>576</v>
      </c>
      <c r="K64" s="37">
        <v>35.2</v>
      </c>
      <c r="L64" s="38">
        <v>1161.47733333333</v>
      </c>
      <c r="M64" s="38">
        <v>330.904892266666</v>
      </c>
      <c r="N64" s="39" t="s">
        <v>577</v>
      </c>
      <c r="O64" s="40">
        <v>0.0511363636363635</v>
      </c>
      <c r="P64" s="40">
        <v>0.34399523365645</v>
      </c>
      <c r="Q64" s="40">
        <v>0.0728</v>
      </c>
      <c r="R64" s="44"/>
    </row>
    <row r="65" spans="1:18">
      <c r="A65" s="17">
        <v>591</v>
      </c>
      <c r="B65" s="18" t="s">
        <v>102</v>
      </c>
      <c r="C65" s="17" t="s">
        <v>22</v>
      </c>
      <c r="D65" s="19" t="s">
        <v>103</v>
      </c>
      <c r="E65" s="24">
        <v>5.19</v>
      </c>
      <c r="F65" s="19" t="s">
        <v>104</v>
      </c>
      <c r="G65" s="21">
        <v>40</v>
      </c>
      <c r="H65" s="21">
        <v>1913.1</v>
      </c>
      <c r="I65" s="36">
        <v>537.5811</v>
      </c>
      <c r="J65" s="21" t="s">
        <v>199</v>
      </c>
      <c r="K65" s="37">
        <v>43.3</v>
      </c>
      <c r="L65" s="38">
        <v>2333.86466666667</v>
      </c>
      <c r="M65" s="38">
        <v>786.979165600001</v>
      </c>
      <c r="N65" s="39" t="s">
        <v>106</v>
      </c>
      <c r="O65" s="40">
        <v>-0.0762124711316397</v>
      </c>
      <c r="P65" s="40">
        <v>-0.18028666043761</v>
      </c>
      <c r="Q65" s="40">
        <v>-0.0562</v>
      </c>
      <c r="R65" s="44"/>
    </row>
    <row r="66" spans="1:18">
      <c r="A66" s="17">
        <v>570</v>
      </c>
      <c r="B66" s="18" t="s">
        <v>98</v>
      </c>
      <c r="C66" s="17" t="s">
        <v>22</v>
      </c>
      <c r="D66" s="19" t="s">
        <v>42</v>
      </c>
      <c r="E66" s="20">
        <v>5.16</v>
      </c>
      <c r="F66" s="19" t="s">
        <v>25</v>
      </c>
      <c r="G66" s="21">
        <v>77</v>
      </c>
      <c r="H66" s="21">
        <v>3416.72</v>
      </c>
      <c r="I66" s="36">
        <v>1022.965968</v>
      </c>
      <c r="J66" s="21" t="s">
        <v>200</v>
      </c>
      <c r="K66" s="37">
        <v>61.4666666666667</v>
      </c>
      <c r="L66" s="38">
        <v>3952.982</v>
      </c>
      <c r="M66" s="38">
        <v>1232.9350858</v>
      </c>
      <c r="N66" s="39" t="s">
        <v>100</v>
      </c>
      <c r="O66" s="40">
        <v>0.252711496746203</v>
      </c>
      <c r="P66" s="40">
        <v>-0.135660116843436</v>
      </c>
      <c r="Q66" s="40">
        <v>-0.0125</v>
      </c>
      <c r="R66" s="44"/>
    </row>
    <row r="67" spans="1:18">
      <c r="A67" s="17">
        <v>716</v>
      </c>
      <c r="B67" s="18" t="s">
        <v>116</v>
      </c>
      <c r="C67" s="17" t="s">
        <v>22</v>
      </c>
      <c r="D67" s="19" t="s">
        <v>103</v>
      </c>
      <c r="E67" s="20">
        <v>5.19</v>
      </c>
      <c r="F67" s="19" t="s">
        <v>118</v>
      </c>
      <c r="G67" s="21">
        <v>38</v>
      </c>
      <c r="H67" s="21">
        <v>3166.93</v>
      </c>
      <c r="I67" s="36">
        <v>969.713966</v>
      </c>
      <c r="J67" s="21" t="s">
        <v>201</v>
      </c>
      <c r="K67" s="37">
        <v>54.3666666666667</v>
      </c>
      <c r="L67" s="38">
        <v>4796.709</v>
      </c>
      <c r="M67" s="38">
        <v>1448.1264471</v>
      </c>
      <c r="N67" s="39" t="s">
        <v>120</v>
      </c>
      <c r="O67" s="40">
        <v>-0.301042305334151</v>
      </c>
      <c r="P67" s="40">
        <v>-0.339770246642021</v>
      </c>
      <c r="Q67" s="40">
        <v>0.00430000000000003</v>
      </c>
      <c r="R67" s="44"/>
    </row>
    <row r="68" spans="1:18">
      <c r="A68" s="17">
        <v>102934</v>
      </c>
      <c r="B68" s="18" t="s">
        <v>202</v>
      </c>
      <c r="C68" s="17" t="s">
        <v>29</v>
      </c>
      <c r="D68" s="19" t="s">
        <v>42</v>
      </c>
      <c r="E68" s="20">
        <v>5.7</v>
      </c>
      <c r="F68" s="46" t="s">
        <v>113</v>
      </c>
      <c r="G68" s="21">
        <v>117</v>
      </c>
      <c r="H68" s="21">
        <v>6988.52</v>
      </c>
      <c r="I68" s="36">
        <v>1724.067884</v>
      </c>
      <c r="J68" s="21" t="s">
        <v>203</v>
      </c>
      <c r="K68" s="37">
        <v>89</v>
      </c>
      <c r="L68" s="38">
        <v>6188</v>
      </c>
      <c r="M68" s="38">
        <v>1609.4988</v>
      </c>
      <c r="N68" s="39" t="s">
        <v>204</v>
      </c>
      <c r="O68" s="40">
        <v>0.314606741573034</v>
      </c>
      <c r="P68" s="40">
        <v>0.129366515837104</v>
      </c>
      <c r="Q68" s="40">
        <v>0.2467</v>
      </c>
      <c r="R68" s="44"/>
    </row>
    <row r="69" spans="1:18">
      <c r="A69" s="17">
        <v>746</v>
      </c>
      <c r="B69" s="18" t="s">
        <v>130</v>
      </c>
      <c r="C69" s="17" t="s">
        <v>29</v>
      </c>
      <c r="D69" s="19" t="s">
        <v>103</v>
      </c>
      <c r="E69" s="20">
        <v>5.19</v>
      </c>
      <c r="F69" s="19" t="s">
        <v>132</v>
      </c>
      <c r="G69" s="21">
        <v>76</v>
      </c>
      <c r="H69" s="21">
        <v>3774.8</v>
      </c>
      <c r="I69" s="36">
        <v>1469.52964</v>
      </c>
      <c r="J69" s="21" t="s">
        <v>205</v>
      </c>
      <c r="K69" s="37">
        <v>98.1333333333333</v>
      </c>
      <c r="L69" s="38">
        <v>7303.93266666667</v>
      </c>
      <c r="M69" s="38">
        <v>2094.03749553333</v>
      </c>
      <c r="N69" s="39" t="s">
        <v>133</v>
      </c>
      <c r="O69" s="40">
        <v>-0.225543478260869</v>
      </c>
      <c r="P69" s="40">
        <v>-0.483182530251511</v>
      </c>
      <c r="Q69" s="40">
        <v>0.1026</v>
      </c>
      <c r="R69" s="44"/>
    </row>
    <row r="70" spans="1:18">
      <c r="A70" s="17">
        <v>102934</v>
      </c>
      <c r="B70" s="18" t="s">
        <v>202</v>
      </c>
      <c r="C70" s="17" t="s">
        <v>29</v>
      </c>
      <c r="D70" s="19" t="s">
        <v>42</v>
      </c>
      <c r="E70" s="20">
        <v>5.28</v>
      </c>
      <c r="F70" s="46" t="s">
        <v>206</v>
      </c>
      <c r="G70" s="21">
        <v>102</v>
      </c>
      <c r="H70" s="21">
        <v>5165.21</v>
      </c>
      <c r="I70" s="36">
        <v>1456.58922</v>
      </c>
      <c r="J70" s="21" t="s">
        <v>207</v>
      </c>
      <c r="K70" s="37">
        <v>109.133333333333</v>
      </c>
      <c r="L70" s="38">
        <v>7413.67133333333</v>
      </c>
      <c r="M70" s="38">
        <v>1928.2959138</v>
      </c>
      <c r="N70" s="39" t="s">
        <v>204</v>
      </c>
      <c r="O70" s="40">
        <v>-0.0653634697617565</v>
      </c>
      <c r="P70" s="40">
        <v>-0.303285812418444</v>
      </c>
      <c r="Q70" s="40">
        <v>0.0219</v>
      </c>
      <c r="R70" s="44"/>
    </row>
    <row r="71" spans="1:18">
      <c r="A71" s="17">
        <v>106865</v>
      </c>
      <c r="B71" s="18" t="s">
        <v>52</v>
      </c>
      <c r="C71" s="17" t="s">
        <v>22</v>
      </c>
      <c r="D71" s="19" t="s">
        <v>53</v>
      </c>
      <c r="E71" s="20">
        <v>5.3</v>
      </c>
      <c r="F71" s="19" t="s">
        <v>55</v>
      </c>
      <c r="G71" s="21">
        <v>64</v>
      </c>
      <c r="H71" s="21">
        <v>4051.74</v>
      </c>
      <c r="I71" s="36">
        <v>1202.961606</v>
      </c>
      <c r="J71" s="21" t="s">
        <v>208</v>
      </c>
      <c r="K71" s="37">
        <v>67.3666666666667</v>
      </c>
      <c r="L71" s="38">
        <v>4476.75633333333</v>
      </c>
      <c r="M71" s="38">
        <v>1273.1895012</v>
      </c>
      <c r="N71" s="39" t="s">
        <v>57</v>
      </c>
      <c r="O71" s="40">
        <v>-0.0499752597723904</v>
      </c>
      <c r="P71" s="40">
        <v>-0.0949384558120163</v>
      </c>
      <c r="Q71" s="40">
        <v>0.0125</v>
      </c>
      <c r="R71" s="44"/>
    </row>
    <row r="72" spans="1:18">
      <c r="A72" s="17">
        <v>391</v>
      </c>
      <c r="B72" s="18" t="s">
        <v>209</v>
      </c>
      <c r="C72" s="17" t="s">
        <v>22</v>
      </c>
      <c r="D72" s="19" t="s">
        <v>36</v>
      </c>
      <c r="E72" s="24">
        <v>5.13</v>
      </c>
      <c r="F72" s="19" t="s">
        <v>211</v>
      </c>
      <c r="G72" s="21">
        <v>60</v>
      </c>
      <c r="H72" s="21">
        <v>3998.08</v>
      </c>
      <c r="I72" s="36">
        <v>1285.782528</v>
      </c>
      <c r="J72" s="21" t="s">
        <v>212</v>
      </c>
      <c r="K72" s="37">
        <v>68.2666666666667</v>
      </c>
      <c r="L72" s="38">
        <v>4893.939</v>
      </c>
      <c r="M72" s="38">
        <v>1848.9301542</v>
      </c>
      <c r="N72" s="39" t="s">
        <v>213</v>
      </c>
      <c r="O72" s="40">
        <v>-0.12109375</v>
      </c>
      <c r="P72" s="40">
        <v>-0.183054794920819</v>
      </c>
      <c r="Q72" s="40">
        <v>-0.0562000000000001</v>
      </c>
      <c r="R72" s="44"/>
    </row>
    <row r="73" spans="1:18">
      <c r="A73" s="25">
        <v>117637</v>
      </c>
      <c r="B73" s="26" t="s">
        <v>155</v>
      </c>
      <c r="C73" s="17" t="s">
        <v>22</v>
      </c>
      <c r="D73" s="19" t="s">
        <v>103</v>
      </c>
      <c r="E73" s="20">
        <v>5.19</v>
      </c>
      <c r="F73" s="19" t="s">
        <v>215</v>
      </c>
      <c r="G73" s="21">
        <v>45</v>
      </c>
      <c r="H73" s="21">
        <v>1938.83</v>
      </c>
      <c r="I73" s="36">
        <v>704.958588</v>
      </c>
      <c r="J73" s="21" t="s">
        <v>216</v>
      </c>
      <c r="K73" s="37">
        <v>36.1666666666667</v>
      </c>
      <c r="L73" s="38">
        <v>1819.13433333333</v>
      </c>
      <c r="M73" s="38">
        <v>521.181986499999</v>
      </c>
      <c r="N73" s="39" t="s">
        <v>159</v>
      </c>
      <c r="O73" s="40">
        <v>0.244239631336404</v>
      </c>
      <c r="P73" s="40">
        <v>0.0657981461145549</v>
      </c>
      <c r="Q73" s="40">
        <v>0.0771</v>
      </c>
      <c r="R73" s="44"/>
    </row>
    <row r="74" spans="1:18">
      <c r="A74" s="17">
        <v>52</v>
      </c>
      <c r="B74" s="18" t="s">
        <v>170</v>
      </c>
      <c r="C74" s="17" t="s">
        <v>22</v>
      </c>
      <c r="D74" s="19" t="s">
        <v>30</v>
      </c>
      <c r="E74" s="20">
        <v>5.19</v>
      </c>
      <c r="F74" s="19" t="s">
        <v>172</v>
      </c>
      <c r="G74" s="21">
        <v>41</v>
      </c>
      <c r="H74" s="21">
        <v>1881.3</v>
      </c>
      <c r="I74" s="36">
        <v>634.75062</v>
      </c>
      <c r="J74" s="21" t="s">
        <v>217</v>
      </c>
      <c r="K74" s="37">
        <v>49.2333333333333</v>
      </c>
      <c r="L74" s="38">
        <v>2798.08833333333</v>
      </c>
      <c r="M74" s="38">
        <v>876.081457166666</v>
      </c>
      <c r="N74" s="39" t="s">
        <v>174</v>
      </c>
      <c r="O74" s="40">
        <v>-0.16723087339201</v>
      </c>
      <c r="P74" s="40">
        <v>-0.327648102603384</v>
      </c>
      <c r="Q74" s="40">
        <v>0.0243</v>
      </c>
      <c r="R74" s="44"/>
    </row>
    <row r="75" spans="1:18">
      <c r="A75" s="17">
        <v>106865</v>
      </c>
      <c r="B75" s="18" t="s">
        <v>52</v>
      </c>
      <c r="C75" s="17" t="s">
        <v>22</v>
      </c>
      <c r="D75" s="19" t="s">
        <v>53</v>
      </c>
      <c r="E75" s="20">
        <v>5.31</v>
      </c>
      <c r="F75" s="19" t="s">
        <v>55</v>
      </c>
      <c r="G75" s="21">
        <v>54</v>
      </c>
      <c r="H75" s="21">
        <v>3580.84</v>
      </c>
      <c r="I75" s="36">
        <v>922.782468</v>
      </c>
      <c r="J75" s="21" t="s">
        <v>218</v>
      </c>
      <c r="K75" s="37">
        <v>67.3666666666667</v>
      </c>
      <c r="L75" s="38">
        <v>4476.75633333333</v>
      </c>
      <c r="M75" s="38">
        <v>1273.1895012</v>
      </c>
      <c r="N75" s="39" t="s">
        <v>57</v>
      </c>
      <c r="O75" s="40">
        <v>-0.198416625432954</v>
      </c>
      <c r="P75" s="40">
        <v>-0.200126222341488</v>
      </c>
      <c r="Q75" s="40">
        <v>-0.0267</v>
      </c>
      <c r="R75" s="44"/>
    </row>
    <row r="76" spans="1:18">
      <c r="A76" s="17">
        <v>399</v>
      </c>
      <c r="B76" s="18" t="s">
        <v>219</v>
      </c>
      <c r="C76" s="17" t="s">
        <v>29</v>
      </c>
      <c r="D76" s="19" t="s">
        <v>36</v>
      </c>
      <c r="E76" s="20">
        <v>5.2</v>
      </c>
      <c r="F76" s="19" t="s">
        <v>220</v>
      </c>
      <c r="G76" s="21">
        <v>56</v>
      </c>
      <c r="H76" s="21">
        <v>3119.4</v>
      </c>
      <c r="I76" s="36">
        <v>1007.87814</v>
      </c>
      <c r="J76" s="21" t="s">
        <v>221</v>
      </c>
      <c r="K76" s="37">
        <v>74.4333333333333</v>
      </c>
      <c r="L76" s="38">
        <v>6717.25033333333</v>
      </c>
      <c r="M76" s="38">
        <v>1831.12244086667</v>
      </c>
      <c r="N76" s="39" t="s">
        <v>222</v>
      </c>
      <c r="O76" s="40">
        <v>-0.247648902821316</v>
      </c>
      <c r="P76" s="40">
        <v>-0.535613555367968</v>
      </c>
      <c r="Q76" s="40">
        <v>0.0505</v>
      </c>
      <c r="R76" s="44"/>
    </row>
    <row r="77" spans="1:18">
      <c r="A77" s="17">
        <v>399</v>
      </c>
      <c r="B77" s="18" t="s">
        <v>219</v>
      </c>
      <c r="C77" s="17" t="s">
        <v>29</v>
      </c>
      <c r="D77" s="19" t="s">
        <v>36</v>
      </c>
      <c r="E77" s="20">
        <v>5.9</v>
      </c>
      <c r="F77" s="19" t="s">
        <v>220</v>
      </c>
      <c r="G77" s="21">
        <v>82</v>
      </c>
      <c r="H77" s="21">
        <v>6717</v>
      </c>
      <c r="I77" s="36">
        <v>2114.5116</v>
      </c>
      <c r="J77" s="21" t="s">
        <v>223</v>
      </c>
      <c r="K77" s="37">
        <v>69</v>
      </c>
      <c r="L77" s="39">
        <v>5740.73</v>
      </c>
      <c r="M77" s="38">
        <v>1564.922998</v>
      </c>
      <c r="N77" s="39" t="s">
        <v>222</v>
      </c>
      <c r="O77" s="40">
        <v>0.188405797101449</v>
      </c>
      <c r="P77" s="40">
        <v>0.17006025366112</v>
      </c>
      <c r="Q77" s="40">
        <v>0.0422</v>
      </c>
      <c r="R77" s="44"/>
    </row>
    <row r="78" spans="1:18">
      <c r="A78" s="25">
        <v>116482</v>
      </c>
      <c r="B78" s="26" t="s">
        <v>160</v>
      </c>
      <c r="C78" s="17" t="s">
        <v>22</v>
      </c>
      <c r="D78" s="19" t="s">
        <v>36</v>
      </c>
      <c r="E78" s="24">
        <v>5.13</v>
      </c>
      <c r="F78" s="19" t="s">
        <v>162</v>
      </c>
      <c r="G78" s="21">
        <v>67</v>
      </c>
      <c r="H78" s="21">
        <v>6736.7</v>
      </c>
      <c r="I78" s="36">
        <v>1595.25056</v>
      </c>
      <c r="J78" s="21" t="s">
        <v>224</v>
      </c>
      <c r="K78" s="37">
        <v>57</v>
      </c>
      <c r="L78" s="38">
        <v>4504.15266666667</v>
      </c>
      <c r="M78" s="38">
        <v>1266.1173146</v>
      </c>
      <c r="N78" s="39" t="s">
        <v>164</v>
      </c>
      <c r="O78" s="40">
        <v>0.175438596491228</v>
      </c>
      <c r="P78" s="41">
        <v>0.495664223341156</v>
      </c>
      <c r="Q78" s="40">
        <v>-0.0443</v>
      </c>
      <c r="R78" s="45">
        <v>32.9133245399999</v>
      </c>
    </row>
    <row r="79" spans="1:18">
      <c r="A79" s="17">
        <v>367</v>
      </c>
      <c r="B79" s="18" t="s">
        <v>193</v>
      </c>
      <c r="C79" s="17" t="s">
        <v>22</v>
      </c>
      <c r="D79" s="19" t="s">
        <v>30</v>
      </c>
      <c r="E79" s="20">
        <v>5.19</v>
      </c>
      <c r="F79" s="19" t="s">
        <v>172</v>
      </c>
      <c r="G79" s="21">
        <v>70</v>
      </c>
      <c r="H79" s="21">
        <v>4593.4</v>
      </c>
      <c r="I79" s="36">
        <v>1264.56302</v>
      </c>
      <c r="J79" s="21" t="s">
        <v>225</v>
      </c>
      <c r="K79" s="37">
        <v>72.1666666666667</v>
      </c>
      <c r="L79" s="38">
        <v>4667.41433333333</v>
      </c>
      <c r="M79" s="38">
        <v>1206.9933466</v>
      </c>
      <c r="N79" s="39" t="s">
        <v>196</v>
      </c>
      <c r="O79" s="40">
        <v>-0.0300230946882222</v>
      </c>
      <c r="P79" s="40">
        <v>-0.0158576736598552</v>
      </c>
      <c r="Q79" s="40">
        <v>0.0167</v>
      </c>
      <c r="R79" s="44"/>
    </row>
    <row r="80" spans="1:18">
      <c r="A80" s="17">
        <v>585</v>
      </c>
      <c r="B80" s="18" t="s">
        <v>226</v>
      </c>
      <c r="C80" s="17" t="s">
        <v>72</v>
      </c>
      <c r="D80" s="19" t="s">
        <v>23</v>
      </c>
      <c r="E80" s="24">
        <v>5.1</v>
      </c>
      <c r="F80" s="19" t="s">
        <v>49</v>
      </c>
      <c r="G80" s="21">
        <v>127</v>
      </c>
      <c r="H80" s="21">
        <v>8036.09</v>
      </c>
      <c r="I80" s="36">
        <v>2346.53828</v>
      </c>
      <c r="J80" s="21" t="s">
        <v>141</v>
      </c>
      <c r="K80" s="37">
        <v>129.466666666667</v>
      </c>
      <c r="L80" s="38">
        <v>9059.471</v>
      </c>
      <c r="M80" s="38">
        <v>2912.6199265</v>
      </c>
      <c r="N80" s="39" t="s">
        <v>228</v>
      </c>
      <c r="O80" s="40">
        <v>-0.0190525231719902</v>
      </c>
      <c r="P80" s="40">
        <v>-0.112962555981469</v>
      </c>
      <c r="Q80" s="40">
        <v>-0.0295</v>
      </c>
      <c r="R80" s="44"/>
    </row>
    <row r="81" spans="1:18">
      <c r="A81" s="17">
        <v>377</v>
      </c>
      <c r="B81" s="18" t="s">
        <v>143</v>
      </c>
      <c r="C81" s="17" t="s">
        <v>29</v>
      </c>
      <c r="D81" s="19" t="s">
        <v>47</v>
      </c>
      <c r="E81" s="20">
        <v>5.4</v>
      </c>
      <c r="F81" s="19" t="s">
        <v>144</v>
      </c>
      <c r="G81" s="21">
        <v>99</v>
      </c>
      <c r="H81" s="21">
        <v>5306.24</v>
      </c>
      <c r="I81" s="36">
        <v>1659.261248</v>
      </c>
      <c r="J81" s="21" t="s">
        <v>229</v>
      </c>
      <c r="K81" s="37">
        <v>121</v>
      </c>
      <c r="L81" s="38">
        <v>6661.552</v>
      </c>
      <c r="M81" s="38">
        <v>2270.9230768</v>
      </c>
      <c r="N81" s="39" t="s">
        <v>145</v>
      </c>
      <c r="O81" s="40">
        <v>-0.181818181818182</v>
      </c>
      <c r="P81" s="40">
        <v>-0.203452889056484</v>
      </c>
      <c r="Q81" s="40">
        <v>-0.0282000000000001</v>
      </c>
      <c r="R81" s="44"/>
    </row>
    <row r="82" spans="1:18">
      <c r="A82" s="17">
        <v>377</v>
      </c>
      <c r="B82" s="18" t="s">
        <v>143</v>
      </c>
      <c r="C82" s="17" t="s">
        <v>29</v>
      </c>
      <c r="D82" s="19" t="s">
        <v>47</v>
      </c>
      <c r="E82" s="20">
        <v>5.11</v>
      </c>
      <c r="F82" s="19" t="s">
        <v>144</v>
      </c>
      <c r="G82" s="21">
        <v>104</v>
      </c>
      <c r="H82" s="21">
        <v>7519.23</v>
      </c>
      <c r="I82" s="36">
        <v>1819.65366</v>
      </c>
      <c r="J82" s="21" t="s">
        <v>230</v>
      </c>
      <c r="K82" s="37">
        <v>121</v>
      </c>
      <c r="L82" s="38">
        <v>6661.552</v>
      </c>
      <c r="M82" s="38">
        <v>2270.9230768</v>
      </c>
      <c r="N82" s="39" t="s">
        <v>145</v>
      </c>
      <c r="O82" s="40">
        <v>-0.140495867768595</v>
      </c>
      <c r="P82" s="40">
        <v>0.128750477366235</v>
      </c>
      <c r="Q82" s="40">
        <v>-0.0989</v>
      </c>
      <c r="R82" s="44"/>
    </row>
    <row r="83" spans="1:18">
      <c r="A83" s="17">
        <v>355</v>
      </c>
      <c r="B83" s="18" t="s">
        <v>231</v>
      </c>
      <c r="C83" s="17" t="s">
        <v>22</v>
      </c>
      <c r="D83" s="19" t="s">
        <v>47</v>
      </c>
      <c r="E83" s="27">
        <v>5.2</v>
      </c>
      <c r="F83" s="19" t="s">
        <v>233</v>
      </c>
      <c r="G83" s="21">
        <v>62</v>
      </c>
      <c r="H83" s="21">
        <v>4070.59</v>
      </c>
      <c r="I83" s="36">
        <v>1362.426473</v>
      </c>
      <c r="J83" s="21" t="s">
        <v>234</v>
      </c>
      <c r="K83" s="37">
        <v>64.3333333333333</v>
      </c>
      <c r="L83" s="38">
        <v>5411.977</v>
      </c>
      <c r="M83" s="38">
        <v>1612.769146</v>
      </c>
      <c r="N83" s="39" t="s">
        <v>235</v>
      </c>
      <c r="O83" s="40">
        <v>-0.036269430051813</v>
      </c>
      <c r="P83" s="40">
        <v>-0.247855266199394</v>
      </c>
      <c r="Q83" s="40">
        <v>0.0367</v>
      </c>
      <c r="R83" s="44"/>
    </row>
    <row r="84" spans="1:18">
      <c r="A84" s="17">
        <v>391</v>
      </c>
      <c r="B84" s="18" t="s">
        <v>209</v>
      </c>
      <c r="C84" s="17" t="s">
        <v>22</v>
      </c>
      <c r="D84" s="19" t="s">
        <v>36</v>
      </c>
      <c r="E84" s="27">
        <v>5.2</v>
      </c>
      <c r="F84" s="19" t="s">
        <v>211</v>
      </c>
      <c r="G84" s="21">
        <v>73</v>
      </c>
      <c r="H84" s="21">
        <v>5187.4</v>
      </c>
      <c r="I84" s="36">
        <v>2136.69006</v>
      </c>
      <c r="J84" s="21" t="s">
        <v>236</v>
      </c>
      <c r="K84" s="37">
        <v>58</v>
      </c>
      <c r="L84" s="38">
        <v>4293.94</v>
      </c>
      <c r="M84" s="38">
        <v>1622.250532</v>
      </c>
      <c r="N84" s="39" t="s">
        <v>213</v>
      </c>
      <c r="O84" s="40">
        <v>0.258620689655172</v>
      </c>
      <c r="P84" s="40">
        <v>0.208074635416424</v>
      </c>
      <c r="Q84" s="40">
        <v>0.0341</v>
      </c>
      <c r="R84" s="44"/>
    </row>
    <row r="85" spans="1:18">
      <c r="A85" s="17">
        <v>573</v>
      </c>
      <c r="B85" s="18" t="s">
        <v>237</v>
      </c>
      <c r="C85" s="17" t="s">
        <v>22</v>
      </c>
      <c r="D85" s="19" t="s">
        <v>47</v>
      </c>
      <c r="E85" s="20">
        <v>5.2</v>
      </c>
      <c r="F85" s="19" t="s">
        <v>238</v>
      </c>
      <c r="G85" s="21">
        <v>71</v>
      </c>
      <c r="H85" s="21">
        <v>3107.84</v>
      </c>
      <c r="I85" s="36">
        <v>958.457856</v>
      </c>
      <c r="J85" s="21" t="s">
        <v>239</v>
      </c>
      <c r="K85" s="37">
        <v>64.7</v>
      </c>
      <c r="L85" s="38">
        <v>3800.16333333333</v>
      </c>
      <c r="M85" s="38">
        <v>1237.33318133333</v>
      </c>
      <c r="N85" s="39" t="s">
        <v>240</v>
      </c>
      <c r="O85" s="40">
        <v>0.097372488408037</v>
      </c>
      <c r="P85" s="40">
        <v>-0.182182520225007</v>
      </c>
      <c r="Q85" s="40">
        <v>-0.0172</v>
      </c>
      <c r="R85" s="44"/>
    </row>
    <row r="86" spans="1:18">
      <c r="A86" s="17">
        <v>573</v>
      </c>
      <c r="B86" s="18" t="s">
        <v>237</v>
      </c>
      <c r="C86" s="17" t="s">
        <v>22</v>
      </c>
      <c r="D86" s="19" t="s">
        <v>47</v>
      </c>
      <c r="E86" s="20">
        <v>5.11</v>
      </c>
      <c r="F86" s="19" t="s">
        <v>238</v>
      </c>
      <c r="G86" s="21">
        <v>63</v>
      </c>
      <c r="H86" s="21">
        <v>3791.8</v>
      </c>
      <c r="I86" s="36">
        <v>1304.75838</v>
      </c>
      <c r="J86" s="21" t="s">
        <v>241</v>
      </c>
      <c r="K86" s="37">
        <v>64.7</v>
      </c>
      <c r="L86" s="38">
        <v>3800.16333333333</v>
      </c>
      <c r="M86" s="38">
        <v>1237.33318133333</v>
      </c>
      <c r="N86" s="39" t="s">
        <v>240</v>
      </c>
      <c r="O86" s="40">
        <v>-0.0262751159196291</v>
      </c>
      <c r="P86" s="40">
        <v>-0.00220078259793998</v>
      </c>
      <c r="Q86" s="40">
        <v>0.0185</v>
      </c>
      <c r="R86" s="44"/>
    </row>
    <row r="87" spans="1:18">
      <c r="A87" s="17">
        <v>539</v>
      </c>
      <c r="B87" s="18" t="s">
        <v>242</v>
      </c>
      <c r="C87" s="17" t="s">
        <v>22</v>
      </c>
      <c r="D87" s="19" t="s">
        <v>103</v>
      </c>
      <c r="E87" s="20">
        <v>5.13</v>
      </c>
      <c r="F87" s="19" t="s">
        <v>244</v>
      </c>
      <c r="G87" s="21">
        <v>38</v>
      </c>
      <c r="H87" s="21">
        <v>4699.31</v>
      </c>
      <c r="I87" s="36">
        <v>1076.14199</v>
      </c>
      <c r="J87" s="21" t="s">
        <v>245</v>
      </c>
      <c r="K87" s="37">
        <v>54</v>
      </c>
      <c r="L87" s="38">
        <v>4575.80533333333</v>
      </c>
      <c r="M87" s="38">
        <v>1316.00161386667</v>
      </c>
      <c r="N87" s="39" t="s">
        <v>188</v>
      </c>
      <c r="O87" s="40">
        <v>-0.296296296296296</v>
      </c>
      <c r="P87" s="40">
        <v>0.026990804387367</v>
      </c>
      <c r="Q87" s="40">
        <v>-0.0586</v>
      </c>
      <c r="R87" s="44"/>
    </row>
    <row r="88" spans="1:18">
      <c r="A88" s="17">
        <v>341</v>
      </c>
      <c r="B88" s="18" t="s">
        <v>246</v>
      </c>
      <c r="C88" s="17" t="s">
        <v>72</v>
      </c>
      <c r="D88" s="19" t="s">
        <v>103</v>
      </c>
      <c r="E88" s="27">
        <v>5.2</v>
      </c>
      <c r="F88" s="19" t="s">
        <v>248</v>
      </c>
      <c r="G88" s="21">
        <v>168</v>
      </c>
      <c r="H88" s="21">
        <v>11810.46</v>
      </c>
      <c r="I88" s="36">
        <v>3982.487112</v>
      </c>
      <c r="J88" s="21" t="s">
        <v>106</v>
      </c>
      <c r="K88" s="37">
        <v>139.033333333333</v>
      </c>
      <c r="L88" s="38">
        <v>13236.5063333333</v>
      </c>
      <c r="M88" s="38">
        <v>4120.52442156666</v>
      </c>
      <c r="N88" s="39" t="s">
        <v>249</v>
      </c>
      <c r="O88" s="40">
        <v>0.208343322944141</v>
      </c>
      <c r="P88" s="40">
        <v>-0.10773585547586</v>
      </c>
      <c r="Q88" s="40">
        <v>0.0259</v>
      </c>
      <c r="R88" s="45"/>
    </row>
    <row r="89" spans="1:18">
      <c r="A89" s="17">
        <v>573</v>
      </c>
      <c r="B89" s="18" t="s">
        <v>237</v>
      </c>
      <c r="C89" s="17" t="s">
        <v>22</v>
      </c>
      <c r="D89" s="19" t="s">
        <v>47</v>
      </c>
      <c r="E89" s="23">
        <v>5.28</v>
      </c>
      <c r="F89" s="19" t="s">
        <v>238</v>
      </c>
      <c r="G89" s="21">
        <v>70</v>
      </c>
      <c r="H89" s="21">
        <v>3659.75</v>
      </c>
      <c r="I89" s="36">
        <v>1038.63705</v>
      </c>
      <c r="J89" s="21" t="s">
        <v>250</v>
      </c>
      <c r="K89" s="37">
        <v>64.7</v>
      </c>
      <c r="L89" s="38">
        <v>3800.16333333333</v>
      </c>
      <c r="M89" s="38">
        <v>1237.33318133333</v>
      </c>
      <c r="N89" s="39" t="s">
        <v>240</v>
      </c>
      <c r="O89" s="40">
        <v>0.0819165378670788</v>
      </c>
      <c r="P89" s="40">
        <v>-0.0369492890217868</v>
      </c>
      <c r="Q89" s="40">
        <v>-0.0418</v>
      </c>
      <c r="R89" s="44"/>
    </row>
    <row r="90" spans="1:18">
      <c r="A90" s="17">
        <v>355</v>
      </c>
      <c r="B90" s="18" t="s">
        <v>231</v>
      </c>
      <c r="C90" s="17" t="s">
        <v>22</v>
      </c>
      <c r="D90" s="19" t="s">
        <v>47</v>
      </c>
      <c r="E90" s="24">
        <v>5.6</v>
      </c>
      <c r="F90" s="19" t="s">
        <v>233</v>
      </c>
      <c r="G90" s="21">
        <v>73</v>
      </c>
      <c r="H90" s="21">
        <v>6490</v>
      </c>
      <c r="I90" s="36">
        <v>1941.159</v>
      </c>
      <c r="J90" s="21" t="s">
        <v>251</v>
      </c>
      <c r="K90" s="37">
        <v>64.3333333333333</v>
      </c>
      <c r="L90" s="38">
        <v>5411.977</v>
      </c>
      <c r="M90" s="38">
        <v>1612.769146</v>
      </c>
      <c r="N90" s="39" t="s">
        <v>235</v>
      </c>
      <c r="O90" s="40">
        <v>0.134715025906736</v>
      </c>
      <c r="P90" s="40">
        <v>0.199192088214713</v>
      </c>
      <c r="Q90" s="40">
        <v>0.00109999999999999</v>
      </c>
      <c r="R90" s="44"/>
    </row>
    <row r="91" spans="1:18">
      <c r="A91" s="17">
        <v>549</v>
      </c>
      <c r="B91" s="18" t="s">
        <v>252</v>
      </c>
      <c r="C91" s="17" t="s">
        <v>22</v>
      </c>
      <c r="D91" s="19" t="s">
        <v>103</v>
      </c>
      <c r="E91" s="20">
        <v>5.13</v>
      </c>
      <c r="F91" s="19" t="s">
        <v>244</v>
      </c>
      <c r="G91" s="21">
        <v>63</v>
      </c>
      <c r="H91" s="21">
        <v>5325.49</v>
      </c>
      <c r="I91" s="36">
        <v>1577.942687</v>
      </c>
      <c r="J91" s="21" t="s">
        <v>253</v>
      </c>
      <c r="K91" s="37">
        <v>50.5</v>
      </c>
      <c r="L91" s="38">
        <v>3993.641</v>
      </c>
      <c r="M91" s="38">
        <v>1113.0277467</v>
      </c>
      <c r="N91" s="39" t="s">
        <v>254</v>
      </c>
      <c r="O91" s="40">
        <v>0.247524752475248</v>
      </c>
      <c r="P91" s="40">
        <v>0.333492419574018</v>
      </c>
      <c r="Q91" s="40">
        <v>0.0176</v>
      </c>
      <c r="R91" s="44"/>
    </row>
    <row r="92" spans="1:18">
      <c r="A92" s="17">
        <v>539</v>
      </c>
      <c r="B92" s="18" t="s">
        <v>242</v>
      </c>
      <c r="C92" s="17" t="s">
        <v>22</v>
      </c>
      <c r="D92" s="19" t="s">
        <v>103</v>
      </c>
      <c r="E92" s="23">
        <v>5.2</v>
      </c>
      <c r="F92" s="19" t="s">
        <v>244</v>
      </c>
      <c r="G92" s="21">
        <v>72</v>
      </c>
      <c r="H92" s="21">
        <v>5334.5</v>
      </c>
      <c r="I92" s="36">
        <v>1639.8253</v>
      </c>
      <c r="J92" s="21" t="s">
        <v>89</v>
      </c>
      <c r="K92" s="37">
        <v>54</v>
      </c>
      <c r="L92" s="38">
        <v>4575.80533333333</v>
      </c>
      <c r="M92" s="38">
        <v>1316.00161386667</v>
      </c>
      <c r="N92" s="39" t="s">
        <v>188</v>
      </c>
      <c r="O92" s="40">
        <v>0.333333333333333</v>
      </c>
      <c r="P92" s="40">
        <v>0.165805713180107</v>
      </c>
      <c r="Q92" s="40">
        <v>0.0198</v>
      </c>
      <c r="R92" s="44"/>
    </row>
    <row r="93" spans="1:18">
      <c r="A93" s="17">
        <v>545</v>
      </c>
      <c r="B93" s="18" t="s">
        <v>255</v>
      </c>
      <c r="C93" s="17" t="s">
        <v>22</v>
      </c>
      <c r="D93" s="19" t="s">
        <v>47</v>
      </c>
      <c r="E93" s="20">
        <v>5.29</v>
      </c>
      <c r="F93" s="19" t="s">
        <v>238</v>
      </c>
      <c r="G93" s="21">
        <v>35</v>
      </c>
      <c r="H93" s="21">
        <v>1050.61</v>
      </c>
      <c r="I93" s="36">
        <v>309.404645</v>
      </c>
      <c r="J93" s="21" t="s">
        <v>256</v>
      </c>
      <c r="K93" s="37">
        <v>40.8333333333333</v>
      </c>
      <c r="L93" s="38">
        <v>2522.052</v>
      </c>
      <c r="M93" s="38">
        <v>727.8642072</v>
      </c>
      <c r="N93" s="39" t="s">
        <v>257</v>
      </c>
      <c r="O93" s="40">
        <v>-0.142857142857142</v>
      </c>
      <c r="P93" s="40">
        <v>-0.583430476453301</v>
      </c>
      <c r="Q93" s="40">
        <v>0.00590000000000002</v>
      </c>
      <c r="R93" s="44"/>
    </row>
    <row r="94" spans="1:18">
      <c r="A94" s="17">
        <v>707</v>
      </c>
      <c r="B94" s="18" t="s">
        <v>258</v>
      </c>
      <c r="C94" s="17" t="s">
        <v>72</v>
      </c>
      <c r="D94" s="19" t="s">
        <v>47</v>
      </c>
      <c r="E94" s="20">
        <v>5.2</v>
      </c>
      <c r="F94" s="19" t="s">
        <v>259</v>
      </c>
      <c r="G94" s="21">
        <v>197</v>
      </c>
      <c r="H94" s="21">
        <v>8844.68</v>
      </c>
      <c r="I94" s="36">
        <v>3081.486512</v>
      </c>
      <c r="J94" s="21" t="s">
        <v>260</v>
      </c>
      <c r="K94" s="37">
        <v>160.266666666667</v>
      </c>
      <c r="L94" s="38">
        <v>10830.659</v>
      </c>
      <c r="M94" s="38">
        <v>3655.3474125</v>
      </c>
      <c r="N94" s="39" t="s">
        <v>261</v>
      </c>
      <c r="O94" s="40">
        <v>0.229201331114806</v>
      </c>
      <c r="P94" s="40">
        <v>-0.183366404574274</v>
      </c>
      <c r="Q94" s="40">
        <v>0.0109</v>
      </c>
      <c r="R94" s="45"/>
    </row>
    <row r="95" spans="1:18">
      <c r="A95" s="17">
        <v>717</v>
      </c>
      <c r="B95" s="18" t="s">
        <v>262</v>
      </c>
      <c r="C95" s="17" t="s">
        <v>22</v>
      </c>
      <c r="D95" s="19" t="s">
        <v>103</v>
      </c>
      <c r="E95" s="20">
        <v>5.13</v>
      </c>
      <c r="F95" s="19" t="s">
        <v>244</v>
      </c>
      <c r="G95" s="21">
        <v>49</v>
      </c>
      <c r="H95" s="21">
        <v>2695.22</v>
      </c>
      <c r="I95" s="36">
        <v>978.634382</v>
      </c>
      <c r="J95" s="21" t="s">
        <v>263</v>
      </c>
      <c r="K95" s="37">
        <v>56.5</v>
      </c>
      <c r="L95" s="38">
        <v>4289.34433333333</v>
      </c>
      <c r="M95" s="38">
        <v>1379.4531376</v>
      </c>
      <c r="N95" s="39" t="s">
        <v>212</v>
      </c>
      <c r="O95" s="40">
        <v>-0.132743362831858</v>
      </c>
      <c r="P95" s="40">
        <v>-0.371647554836081</v>
      </c>
      <c r="Q95" s="40">
        <v>0.0415000000000001</v>
      </c>
      <c r="R95" s="44"/>
    </row>
    <row r="96" spans="1:18">
      <c r="A96" s="17">
        <v>748</v>
      </c>
      <c r="B96" s="18" t="s">
        <v>264</v>
      </c>
      <c r="C96" s="17" t="s">
        <v>22</v>
      </c>
      <c r="D96" s="19" t="s">
        <v>103</v>
      </c>
      <c r="E96" s="20">
        <v>5.13</v>
      </c>
      <c r="F96" s="19" t="s">
        <v>266</v>
      </c>
      <c r="G96" s="21">
        <v>73</v>
      </c>
      <c r="H96" s="21">
        <v>4843.52</v>
      </c>
      <c r="I96" s="36">
        <v>1373.622272</v>
      </c>
      <c r="J96" s="21" t="s">
        <v>267</v>
      </c>
      <c r="K96" s="37">
        <v>69.2333333333333</v>
      </c>
      <c r="L96" s="38">
        <v>5129.97966666667</v>
      </c>
      <c r="M96" s="38">
        <v>1541.04589186667</v>
      </c>
      <c r="N96" s="39" t="s">
        <v>268</v>
      </c>
      <c r="O96" s="40">
        <v>0.0544053923928748</v>
      </c>
      <c r="P96" s="40">
        <v>-0.0558403122975346</v>
      </c>
      <c r="Q96" s="40">
        <v>-0.0168</v>
      </c>
      <c r="R96" s="44"/>
    </row>
    <row r="97" spans="1:18">
      <c r="A97" s="17">
        <v>707</v>
      </c>
      <c r="B97" s="18" t="s">
        <v>258</v>
      </c>
      <c r="C97" s="17" t="s">
        <v>72</v>
      </c>
      <c r="D97" s="19" t="s">
        <v>47</v>
      </c>
      <c r="E97" s="20">
        <v>5.29</v>
      </c>
      <c r="F97" s="19" t="s">
        <v>259</v>
      </c>
      <c r="G97" s="21">
        <v>177</v>
      </c>
      <c r="H97" s="21">
        <v>12549.97</v>
      </c>
      <c r="I97" s="36">
        <v>3931.905601</v>
      </c>
      <c r="J97" s="21" t="s">
        <v>269</v>
      </c>
      <c r="K97" s="37">
        <v>160.266666666667</v>
      </c>
      <c r="L97" s="38">
        <v>10830.659</v>
      </c>
      <c r="M97" s="38">
        <v>3655.3474125</v>
      </c>
      <c r="N97" s="39" t="s">
        <v>261</v>
      </c>
      <c r="O97" s="40">
        <v>0.104409317803658</v>
      </c>
      <c r="P97" s="47">
        <v>0.158744818759412</v>
      </c>
      <c r="Q97" s="40">
        <v>-0.0242000000000001</v>
      </c>
      <c r="R97" s="45"/>
    </row>
    <row r="98" spans="1:18">
      <c r="A98" s="17">
        <v>102479</v>
      </c>
      <c r="B98" s="18" t="s">
        <v>270</v>
      </c>
      <c r="C98" s="17" t="s">
        <v>22</v>
      </c>
      <c r="D98" s="19" t="s">
        <v>36</v>
      </c>
      <c r="E98" s="24">
        <v>5.1</v>
      </c>
      <c r="F98" s="19" t="s">
        <v>108</v>
      </c>
      <c r="G98" s="21">
        <v>110</v>
      </c>
      <c r="H98" s="21">
        <v>4989.51</v>
      </c>
      <c r="I98" s="36">
        <v>1630.571868</v>
      </c>
      <c r="J98" s="21" t="s">
        <v>272</v>
      </c>
      <c r="K98" s="37">
        <v>101.266666666667</v>
      </c>
      <c r="L98" s="38">
        <v>4549.799</v>
      </c>
      <c r="M98" s="38">
        <v>1497.7938308</v>
      </c>
      <c r="N98" s="39" t="s">
        <v>273</v>
      </c>
      <c r="O98" s="40">
        <v>0.0862409479920964</v>
      </c>
      <c r="P98" s="40">
        <v>0.0966440495503209</v>
      </c>
      <c r="Q98" s="40">
        <v>-0.00240000000000001</v>
      </c>
      <c r="R98" s="44"/>
    </row>
    <row r="99" spans="1:18">
      <c r="A99" s="17">
        <v>102564</v>
      </c>
      <c r="B99" s="18" t="s">
        <v>121</v>
      </c>
      <c r="C99" s="17" t="s">
        <v>22</v>
      </c>
      <c r="D99" s="19" t="s">
        <v>103</v>
      </c>
      <c r="E99" s="24">
        <v>5.1</v>
      </c>
      <c r="F99" s="19" t="s">
        <v>122</v>
      </c>
      <c r="G99" s="21">
        <v>55</v>
      </c>
      <c r="H99" s="21">
        <v>3719.45</v>
      </c>
      <c r="I99" s="36">
        <v>1397.397365</v>
      </c>
      <c r="J99" s="21" t="s">
        <v>274</v>
      </c>
      <c r="K99" s="37">
        <v>53.6333333333333</v>
      </c>
      <c r="L99" s="38">
        <v>3909.183</v>
      </c>
      <c r="M99" s="38">
        <v>1171.5821451</v>
      </c>
      <c r="N99" s="39" t="s">
        <v>124</v>
      </c>
      <c r="O99" s="40">
        <v>0.0254816656308273</v>
      </c>
      <c r="P99" s="40">
        <v>-0.0485352054380673</v>
      </c>
      <c r="Q99" s="40">
        <v>0.076</v>
      </c>
      <c r="R99" s="44"/>
    </row>
    <row r="100" spans="1:18">
      <c r="A100" s="25">
        <v>116919</v>
      </c>
      <c r="B100" s="26" t="s">
        <v>91</v>
      </c>
      <c r="C100" s="17" t="s">
        <v>22</v>
      </c>
      <c r="D100" s="19" t="s">
        <v>36</v>
      </c>
      <c r="E100" s="24">
        <v>5.8</v>
      </c>
      <c r="F100" s="19" t="s">
        <v>93</v>
      </c>
      <c r="G100" s="21">
        <v>93</v>
      </c>
      <c r="H100" s="21">
        <v>5584.68</v>
      </c>
      <c r="I100" s="36">
        <v>1670.936256</v>
      </c>
      <c r="J100" s="21" t="s">
        <v>34</v>
      </c>
      <c r="K100" s="37">
        <v>80.8</v>
      </c>
      <c r="L100" s="38">
        <v>4357.026</v>
      </c>
      <c r="M100" s="38">
        <v>1490.5385946</v>
      </c>
      <c r="N100" s="39" t="s">
        <v>95</v>
      </c>
      <c r="O100" s="40">
        <v>0.150990099009901</v>
      </c>
      <c r="P100" s="40">
        <v>0.281764212561504</v>
      </c>
      <c r="Q100" s="40">
        <v>-0.0429</v>
      </c>
      <c r="R100" s="44"/>
    </row>
    <row r="101" spans="1:18">
      <c r="A101" s="17">
        <v>107728</v>
      </c>
      <c r="B101" s="18" t="s">
        <v>275</v>
      </c>
      <c r="C101" s="17" t="s">
        <v>22</v>
      </c>
      <c r="D101" s="19" t="s">
        <v>103</v>
      </c>
      <c r="E101" s="20">
        <v>5.13</v>
      </c>
      <c r="F101" s="19" t="s">
        <v>277</v>
      </c>
      <c r="G101" s="21">
        <v>57</v>
      </c>
      <c r="H101" s="21">
        <v>3875.44</v>
      </c>
      <c r="I101" s="36">
        <v>1609.470232</v>
      </c>
      <c r="J101" s="21" t="s">
        <v>278</v>
      </c>
      <c r="K101" s="37">
        <v>50.5333333333333</v>
      </c>
      <c r="L101" s="38">
        <v>4060.34833333333</v>
      </c>
      <c r="M101" s="38">
        <v>1055.28453183333</v>
      </c>
      <c r="N101" s="39" t="s">
        <v>279</v>
      </c>
      <c r="O101" s="40">
        <v>0.127968337730871</v>
      </c>
      <c r="P101" s="40">
        <v>-0.0455400172973658</v>
      </c>
      <c r="Q101" s="40">
        <v>0.1554</v>
      </c>
      <c r="R101" s="44"/>
    </row>
    <row r="102" spans="1:18">
      <c r="A102" s="17">
        <v>549</v>
      </c>
      <c r="B102" s="18" t="s">
        <v>252</v>
      </c>
      <c r="C102" s="17" t="s">
        <v>22</v>
      </c>
      <c r="D102" s="19" t="s">
        <v>103</v>
      </c>
      <c r="E102" s="23">
        <v>5.2</v>
      </c>
      <c r="F102" s="19" t="s">
        <v>244</v>
      </c>
      <c r="G102" s="21">
        <v>46</v>
      </c>
      <c r="H102" s="21">
        <v>3091.1</v>
      </c>
      <c r="I102" s="36">
        <v>782.35741</v>
      </c>
      <c r="J102" s="21" t="s">
        <v>280</v>
      </c>
      <c r="K102" s="37">
        <v>50.5</v>
      </c>
      <c r="L102" s="38">
        <v>3993.641</v>
      </c>
      <c r="M102" s="38">
        <v>1113.0277467</v>
      </c>
      <c r="N102" s="39" t="s">
        <v>254</v>
      </c>
      <c r="O102" s="40">
        <v>-0.0891089108910891</v>
      </c>
      <c r="P102" s="40">
        <v>-0.225994524795794</v>
      </c>
      <c r="Q102" s="40">
        <v>-0.0256</v>
      </c>
      <c r="R102" s="44"/>
    </row>
    <row r="103" spans="1:18">
      <c r="A103" s="17">
        <v>724</v>
      </c>
      <c r="B103" s="18" t="s">
        <v>35</v>
      </c>
      <c r="C103" s="17" t="s">
        <v>29</v>
      </c>
      <c r="D103" s="19" t="s">
        <v>36</v>
      </c>
      <c r="E103" s="20">
        <v>5.29</v>
      </c>
      <c r="F103" s="19" t="s">
        <v>38</v>
      </c>
      <c r="G103" s="21">
        <v>113</v>
      </c>
      <c r="H103" s="21">
        <v>8787.21</v>
      </c>
      <c r="I103" s="36">
        <v>3029.830008</v>
      </c>
      <c r="J103" s="21" t="s">
        <v>281</v>
      </c>
      <c r="K103" s="37">
        <v>94.1666666666667</v>
      </c>
      <c r="L103" s="38">
        <v>6878.356</v>
      </c>
      <c r="M103" s="38">
        <v>2225.8360016</v>
      </c>
      <c r="N103" s="39" t="s">
        <v>40</v>
      </c>
      <c r="O103" s="40">
        <v>0.2</v>
      </c>
      <c r="P103" s="40">
        <v>0.277516022724035</v>
      </c>
      <c r="Q103" s="40">
        <v>0.0212</v>
      </c>
      <c r="R103" s="44"/>
    </row>
    <row r="104" spans="1:18">
      <c r="A104" s="17">
        <v>737</v>
      </c>
      <c r="B104" s="18" t="s">
        <v>282</v>
      </c>
      <c r="C104" s="17" t="s">
        <v>29</v>
      </c>
      <c r="D104" s="19" t="s">
        <v>47</v>
      </c>
      <c r="E104" s="20">
        <v>5.7</v>
      </c>
      <c r="F104" s="19" t="s">
        <v>283</v>
      </c>
      <c r="G104" s="21">
        <v>108</v>
      </c>
      <c r="H104" s="21">
        <v>6305.45</v>
      </c>
      <c r="I104" s="36">
        <v>1800.83652</v>
      </c>
      <c r="J104" s="21" t="s">
        <v>284</v>
      </c>
      <c r="K104" s="37">
        <v>108.833333333333</v>
      </c>
      <c r="L104" s="38">
        <v>6267.735</v>
      </c>
      <c r="M104" s="38">
        <v>1934.223021</v>
      </c>
      <c r="N104" s="39" t="s">
        <v>285</v>
      </c>
      <c r="O104" s="40">
        <v>-0.00765696784073205</v>
      </c>
      <c r="P104" s="40">
        <v>0.00601732523790494</v>
      </c>
      <c r="Q104" s="40">
        <v>0.2856</v>
      </c>
      <c r="R104" s="44"/>
    </row>
    <row r="105" spans="1:18">
      <c r="A105" s="25">
        <v>117923</v>
      </c>
      <c r="B105" s="26" t="s">
        <v>286</v>
      </c>
      <c r="C105" s="17" t="s">
        <v>22</v>
      </c>
      <c r="D105" s="19" t="s">
        <v>103</v>
      </c>
      <c r="E105" s="20">
        <v>5.13</v>
      </c>
      <c r="F105" s="19" t="s">
        <v>288</v>
      </c>
      <c r="G105" s="21">
        <v>22</v>
      </c>
      <c r="H105" s="21">
        <v>1296.7</v>
      </c>
      <c r="I105" s="36">
        <v>515.43825</v>
      </c>
      <c r="J105" s="21" t="s">
        <v>289</v>
      </c>
      <c r="K105" s="37">
        <v>29.7666666666667</v>
      </c>
      <c r="L105" s="38">
        <v>1360.291</v>
      </c>
      <c r="M105" s="38">
        <v>429.4438687</v>
      </c>
      <c r="N105" s="39" t="s">
        <v>290</v>
      </c>
      <c r="O105" s="40">
        <v>-0.260918253079508</v>
      </c>
      <c r="P105" s="40">
        <v>-0.0467480855199365</v>
      </c>
      <c r="Q105" s="40">
        <v>0.0818</v>
      </c>
      <c r="R105" s="44"/>
    </row>
    <row r="106" spans="1:18">
      <c r="A106" s="17">
        <v>717</v>
      </c>
      <c r="B106" s="18" t="s">
        <v>262</v>
      </c>
      <c r="C106" s="17" t="s">
        <v>22</v>
      </c>
      <c r="D106" s="19" t="s">
        <v>103</v>
      </c>
      <c r="E106" s="23">
        <v>5.2</v>
      </c>
      <c r="F106" s="19" t="s">
        <v>244</v>
      </c>
      <c r="G106" s="21">
        <v>59</v>
      </c>
      <c r="H106" s="21">
        <v>3807.9</v>
      </c>
      <c r="I106" s="36">
        <v>1201.01166</v>
      </c>
      <c r="J106" s="21" t="s">
        <v>291</v>
      </c>
      <c r="K106" s="37">
        <v>56.5</v>
      </c>
      <c r="L106" s="38">
        <v>4289.34433333333</v>
      </c>
      <c r="M106" s="38">
        <v>1379.4531376</v>
      </c>
      <c r="N106" s="39" t="s">
        <v>212</v>
      </c>
      <c r="O106" s="40">
        <v>0.0442477876106195</v>
      </c>
      <c r="P106" s="40">
        <v>-0.112241940940002</v>
      </c>
      <c r="Q106" s="40">
        <v>-0.00619999999999993</v>
      </c>
      <c r="R106" s="44"/>
    </row>
    <row r="107" spans="1:18">
      <c r="A107" s="17">
        <v>737</v>
      </c>
      <c r="B107" s="18" t="s">
        <v>282</v>
      </c>
      <c r="C107" s="17" t="s">
        <v>29</v>
      </c>
      <c r="D107" s="19" t="s">
        <v>47</v>
      </c>
      <c r="E107" s="20">
        <v>5.28</v>
      </c>
      <c r="F107" s="19" t="s">
        <v>283</v>
      </c>
      <c r="G107" s="21">
        <v>85</v>
      </c>
      <c r="H107" s="21">
        <v>6134.16</v>
      </c>
      <c r="I107" s="36">
        <v>1910.79084</v>
      </c>
      <c r="J107" s="21" t="s">
        <v>292</v>
      </c>
      <c r="K107" s="37">
        <v>108.833333333333</v>
      </c>
      <c r="L107" s="38">
        <v>6267.735</v>
      </c>
      <c r="M107" s="38">
        <v>1934.223021</v>
      </c>
      <c r="N107" s="39" t="s">
        <v>285</v>
      </c>
      <c r="O107" s="40">
        <v>-0.218989280245021</v>
      </c>
      <c r="P107" s="40">
        <v>-0.0213115264126514</v>
      </c>
      <c r="Q107" s="40">
        <v>0.00290000000000001</v>
      </c>
      <c r="R107" s="44"/>
    </row>
    <row r="108" spans="1:18">
      <c r="A108" s="17">
        <v>105751</v>
      </c>
      <c r="B108" s="18" t="s">
        <v>146</v>
      </c>
      <c r="C108" s="17" t="s">
        <v>29</v>
      </c>
      <c r="D108" s="19" t="s">
        <v>47</v>
      </c>
      <c r="E108" s="20">
        <v>5.4</v>
      </c>
      <c r="F108" s="19" t="s">
        <v>147</v>
      </c>
      <c r="G108" s="21">
        <v>82</v>
      </c>
      <c r="H108" s="21">
        <v>4857.14</v>
      </c>
      <c r="I108" s="36">
        <v>1645.113318</v>
      </c>
      <c r="J108" s="21" t="s">
        <v>293</v>
      </c>
      <c r="K108" s="37">
        <v>110.366666666667</v>
      </c>
      <c r="L108" s="38">
        <v>6713.41133333333</v>
      </c>
      <c r="M108" s="38">
        <v>2276.51778313333</v>
      </c>
      <c r="N108" s="39" t="s">
        <v>149</v>
      </c>
      <c r="O108" s="40">
        <v>-0.257022047719724</v>
      </c>
      <c r="P108" s="40">
        <v>-0.276501951268292</v>
      </c>
      <c r="Q108" s="40">
        <v>-0.000399999999999956</v>
      </c>
      <c r="R108" s="44"/>
    </row>
    <row r="109" spans="1:18">
      <c r="A109" s="17">
        <v>105751</v>
      </c>
      <c r="B109" s="18" t="s">
        <v>146</v>
      </c>
      <c r="C109" s="17" t="s">
        <v>29</v>
      </c>
      <c r="D109" s="19" t="s">
        <v>47</v>
      </c>
      <c r="E109" s="20">
        <v>5.11</v>
      </c>
      <c r="F109" s="19" t="s">
        <v>147</v>
      </c>
      <c r="G109" s="21">
        <v>120</v>
      </c>
      <c r="H109" s="21">
        <v>7720.24</v>
      </c>
      <c r="I109" s="36">
        <v>2319.160096</v>
      </c>
      <c r="J109" s="21" t="s">
        <v>268</v>
      </c>
      <c r="K109" s="37">
        <v>110.366666666667</v>
      </c>
      <c r="L109" s="38">
        <v>6713.41133333333</v>
      </c>
      <c r="M109" s="38">
        <v>2276.51778313333</v>
      </c>
      <c r="N109" s="39" t="s">
        <v>149</v>
      </c>
      <c r="O109" s="40">
        <v>0.0872848082150375</v>
      </c>
      <c r="P109" s="40">
        <v>0.149972736165827</v>
      </c>
      <c r="Q109" s="40">
        <v>-0.0387</v>
      </c>
      <c r="R109" s="44"/>
    </row>
    <row r="110" spans="1:18">
      <c r="A110" s="17">
        <v>748</v>
      </c>
      <c r="B110" s="18" t="s">
        <v>264</v>
      </c>
      <c r="C110" s="17" t="s">
        <v>22</v>
      </c>
      <c r="D110" s="19" t="s">
        <v>103</v>
      </c>
      <c r="E110" s="23">
        <v>5.2</v>
      </c>
      <c r="F110" s="19" t="s">
        <v>266</v>
      </c>
      <c r="G110" s="21">
        <v>63</v>
      </c>
      <c r="H110" s="21">
        <v>3637.19</v>
      </c>
      <c r="I110" s="36">
        <v>1265.378401</v>
      </c>
      <c r="J110" s="21" t="s">
        <v>294</v>
      </c>
      <c r="K110" s="37">
        <v>69.2333333333333</v>
      </c>
      <c r="L110" s="38">
        <v>5129.97966666667</v>
      </c>
      <c r="M110" s="38">
        <v>1541.04589186667</v>
      </c>
      <c r="N110" s="39" t="s">
        <v>268</v>
      </c>
      <c r="O110" s="40">
        <v>-0.0900337024554643</v>
      </c>
      <c r="P110" s="40">
        <v>-0.290993291136502</v>
      </c>
      <c r="Q110" s="40">
        <v>0.0475</v>
      </c>
      <c r="R110" s="44"/>
    </row>
    <row r="111" spans="1:18">
      <c r="A111" s="17">
        <v>107728</v>
      </c>
      <c r="B111" s="18" t="s">
        <v>275</v>
      </c>
      <c r="C111" s="17" t="s">
        <v>22</v>
      </c>
      <c r="D111" s="19" t="s">
        <v>103</v>
      </c>
      <c r="E111" s="23">
        <v>5.2</v>
      </c>
      <c r="F111" s="19" t="s">
        <v>277</v>
      </c>
      <c r="G111" s="21">
        <v>39</v>
      </c>
      <c r="H111" s="21">
        <v>3387.01</v>
      </c>
      <c r="I111" s="36">
        <v>991.716528</v>
      </c>
      <c r="J111" s="21" t="s">
        <v>295</v>
      </c>
      <c r="K111" s="37">
        <v>50.5333333333333</v>
      </c>
      <c r="L111" s="38">
        <v>4060.34833333333</v>
      </c>
      <c r="M111" s="38">
        <v>1055.28453183333</v>
      </c>
      <c r="N111" s="39" t="s">
        <v>279</v>
      </c>
      <c r="O111" s="40">
        <v>-0.228232189973614</v>
      </c>
      <c r="P111" s="40">
        <v>-0.165832652288863</v>
      </c>
      <c r="Q111" s="40">
        <v>0.0329</v>
      </c>
      <c r="R111" s="44"/>
    </row>
    <row r="112" spans="1:18">
      <c r="A112" s="17">
        <v>743</v>
      </c>
      <c r="B112" s="18" t="s">
        <v>296</v>
      </c>
      <c r="C112" s="17" t="s">
        <v>29</v>
      </c>
      <c r="D112" s="19" t="s">
        <v>47</v>
      </c>
      <c r="E112" s="20">
        <v>5.2</v>
      </c>
      <c r="F112" s="19" t="s">
        <v>297</v>
      </c>
      <c r="G112" s="21">
        <v>62</v>
      </c>
      <c r="H112" s="21">
        <v>6406.45</v>
      </c>
      <c r="I112" s="36">
        <v>2166.020745</v>
      </c>
      <c r="J112" s="21" t="s">
        <v>298</v>
      </c>
      <c r="K112" s="37">
        <v>54.5666666666667</v>
      </c>
      <c r="L112" s="38">
        <v>4687.03866666667</v>
      </c>
      <c r="M112" s="38">
        <v>1495.16533466667</v>
      </c>
      <c r="N112" s="39" t="s">
        <v>299</v>
      </c>
      <c r="O112" s="40">
        <v>0.136224801466096</v>
      </c>
      <c r="P112" s="40">
        <v>0.366843855068117</v>
      </c>
      <c r="Q112" s="40">
        <v>0.0191</v>
      </c>
      <c r="R112" s="44"/>
    </row>
    <row r="113" spans="1:18">
      <c r="A113" s="17">
        <v>743</v>
      </c>
      <c r="B113" s="18" t="s">
        <v>296</v>
      </c>
      <c r="C113" s="17" t="s">
        <v>29</v>
      </c>
      <c r="D113" s="19" t="s">
        <v>47</v>
      </c>
      <c r="E113" s="20">
        <v>5.9</v>
      </c>
      <c r="F113" s="19" t="s">
        <v>297</v>
      </c>
      <c r="G113" s="21">
        <v>53</v>
      </c>
      <c r="H113" s="21">
        <v>4649.21</v>
      </c>
      <c r="I113" s="36">
        <v>1577.941874</v>
      </c>
      <c r="J113" s="21" t="s">
        <v>300</v>
      </c>
      <c r="K113" s="37">
        <v>54.5666666666667</v>
      </c>
      <c r="L113" s="38">
        <v>4687.03866666667</v>
      </c>
      <c r="M113" s="38">
        <v>1495.16533466667</v>
      </c>
      <c r="N113" s="39" t="s">
        <v>299</v>
      </c>
      <c r="O113" s="40">
        <v>-0.0287110568112406</v>
      </c>
      <c r="P113" s="40">
        <v>-0.00807090987657095</v>
      </c>
      <c r="Q113" s="40">
        <v>0.0204</v>
      </c>
      <c r="R113" s="44"/>
    </row>
    <row r="114" spans="1:18">
      <c r="A114" s="17">
        <v>54</v>
      </c>
      <c r="B114" s="18" t="s">
        <v>301</v>
      </c>
      <c r="C114" s="17" t="s">
        <v>29</v>
      </c>
      <c r="D114" s="19" t="s">
        <v>30</v>
      </c>
      <c r="E114" s="20">
        <v>5.13</v>
      </c>
      <c r="F114" s="19" t="s">
        <v>303</v>
      </c>
      <c r="G114" s="21">
        <v>117</v>
      </c>
      <c r="H114" s="21">
        <v>6567.92</v>
      </c>
      <c r="I114" s="36">
        <v>1888.933792</v>
      </c>
      <c r="J114" s="21" t="s">
        <v>188</v>
      </c>
      <c r="K114" s="37">
        <v>93.9666666666667</v>
      </c>
      <c r="L114" s="38">
        <v>6057.2</v>
      </c>
      <c r="M114" s="38">
        <v>1871.6748</v>
      </c>
      <c r="N114" s="39" t="s">
        <v>304</v>
      </c>
      <c r="O114" s="40">
        <v>0.245122383824051</v>
      </c>
      <c r="P114" s="40">
        <v>0.0843161856963614</v>
      </c>
      <c r="Q114" s="40">
        <v>-0.0214</v>
      </c>
      <c r="R114" s="44"/>
    </row>
    <row r="115" spans="1:18">
      <c r="A115" s="25">
        <v>117923</v>
      </c>
      <c r="B115" s="26" t="s">
        <v>286</v>
      </c>
      <c r="C115" s="17" t="s">
        <v>22</v>
      </c>
      <c r="D115" s="19" t="s">
        <v>103</v>
      </c>
      <c r="E115" s="23">
        <v>5.2</v>
      </c>
      <c r="F115" s="19" t="s">
        <v>288</v>
      </c>
      <c r="G115" s="21">
        <v>25</v>
      </c>
      <c r="H115" s="21">
        <v>1222.72</v>
      </c>
      <c r="I115" s="36">
        <v>367.060544</v>
      </c>
      <c r="J115" s="21" t="s">
        <v>305</v>
      </c>
      <c r="K115" s="37">
        <v>29.7666666666667</v>
      </c>
      <c r="L115" s="38">
        <v>1360.291</v>
      </c>
      <c r="M115" s="38">
        <v>429.4438687</v>
      </c>
      <c r="N115" s="39" t="s">
        <v>290</v>
      </c>
      <c r="O115" s="40">
        <v>-0.160134378499441</v>
      </c>
      <c r="P115" s="40">
        <v>-0.101133507462741</v>
      </c>
      <c r="Q115" s="40">
        <v>-0.0155</v>
      </c>
      <c r="R115" s="44"/>
    </row>
    <row r="116" spans="1:18">
      <c r="A116" s="17">
        <v>720</v>
      </c>
      <c r="B116" s="18" t="s">
        <v>306</v>
      </c>
      <c r="C116" s="17" t="s">
        <v>22</v>
      </c>
      <c r="D116" s="19" t="s">
        <v>103</v>
      </c>
      <c r="E116" s="24">
        <v>5.1</v>
      </c>
      <c r="F116" s="19" t="s">
        <v>308</v>
      </c>
      <c r="G116" s="21">
        <v>72</v>
      </c>
      <c r="H116" s="21">
        <v>4131.69</v>
      </c>
      <c r="I116" s="36">
        <v>1301.895519</v>
      </c>
      <c r="J116" s="21" t="s">
        <v>309</v>
      </c>
      <c r="K116" s="37">
        <v>55.0333333333333</v>
      </c>
      <c r="L116" s="38">
        <v>4327.53366666667</v>
      </c>
      <c r="M116" s="38">
        <v>1318.16675486667</v>
      </c>
      <c r="N116" s="39" t="s">
        <v>310</v>
      </c>
      <c r="O116" s="40">
        <v>0.308298001211388</v>
      </c>
      <c r="P116" s="40">
        <v>-0.0452552612531195</v>
      </c>
      <c r="Q116" s="40">
        <v>0.0105</v>
      </c>
      <c r="R116" s="44"/>
    </row>
    <row r="117" spans="1:18">
      <c r="A117" s="17">
        <v>587</v>
      </c>
      <c r="B117" s="18" t="s">
        <v>311</v>
      </c>
      <c r="C117" s="17" t="s">
        <v>22</v>
      </c>
      <c r="D117" s="19" t="s">
        <v>30</v>
      </c>
      <c r="E117" s="20">
        <v>5.1</v>
      </c>
      <c r="F117" s="19" t="s">
        <v>313</v>
      </c>
      <c r="G117" s="21">
        <v>88</v>
      </c>
      <c r="H117" s="21">
        <v>5086.66</v>
      </c>
      <c r="I117" s="36">
        <v>1591.615914</v>
      </c>
      <c r="J117" s="21" t="s">
        <v>314</v>
      </c>
      <c r="K117" s="37">
        <v>64.2666666666667</v>
      </c>
      <c r="L117" s="38">
        <v>5019.55866666667</v>
      </c>
      <c r="M117" s="38">
        <v>1370.84147186667</v>
      </c>
      <c r="N117" s="39" t="s">
        <v>315</v>
      </c>
      <c r="O117" s="40">
        <v>0.369294605809128</v>
      </c>
      <c r="P117" s="40">
        <v>0.0133679747143765</v>
      </c>
      <c r="Q117" s="40">
        <v>0.0398</v>
      </c>
      <c r="R117" s="44"/>
    </row>
    <row r="118" spans="1:18">
      <c r="A118" s="25">
        <v>116482</v>
      </c>
      <c r="B118" s="26" t="s">
        <v>160</v>
      </c>
      <c r="C118" s="17" t="s">
        <v>22</v>
      </c>
      <c r="D118" s="19" t="s">
        <v>36</v>
      </c>
      <c r="E118" s="24">
        <v>5.8</v>
      </c>
      <c r="F118" s="19" t="s">
        <v>162</v>
      </c>
      <c r="G118" s="21">
        <v>83</v>
      </c>
      <c r="H118" s="21">
        <v>4696.76</v>
      </c>
      <c r="I118" s="36">
        <v>1168.084212</v>
      </c>
      <c r="J118" s="21" t="s">
        <v>316</v>
      </c>
      <c r="K118" s="37">
        <v>77</v>
      </c>
      <c r="L118" s="38">
        <v>4504.15266666667</v>
      </c>
      <c r="M118" s="38">
        <v>1266.1173146</v>
      </c>
      <c r="N118" s="39" t="s">
        <v>164</v>
      </c>
      <c r="O118" s="40">
        <v>0.0779220779220779</v>
      </c>
      <c r="P118" s="40">
        <v>0.0427621680674228</v>
      </c>
      <c r="Q118" s="40">
        <v>-0.0324</v>
      </c>
      <c r="R118" s="44"/>
    </row>
    <row r="119" spans="1:18">
      <c r="A119" s="17">
        <v>56</v>
      </c>
      <c r="B119" s="18" t="s">
        <v>317</v>
      </c>
      <c r="C119" s="17" t="s">
        <v>22</v>
      </c>
      <c r="D119" s="19" t="s">
        <v>30</v>
      </c>
      <c r="E119" s="20">
        <v>5.14</v>
      </c>
      <c r="F119" s="19" t="s">
        <v>319</v>
      </c>
      <c r="G119" s="21">
        <v>58</v>
      </c>
      <c r="H119" s="21">
        <v>4935.71</v>
      </c>
      <c r="I119" s="36">
        <v>1241.331065</v>
      </c>
      <c r="J119" s="21" t="s">
        <v>320</v>
      </c>
      <c r="K119" s="37">
        <v>46.1</v>
      </c>
      <c r="L119" s="38">
        <v>2965.97766666667</v>
      </c>
      <c r="M119" s="38">
        <v>855.684556833334</v>
      </c>
      <c r="N119" s="39" t="s">
        <v>321</v>
      </c>
      <c r="O119" s="40">
        <v>0.258134490238612</v>
      </c>
      <c r="P119" s="41">
        <v>0.664108956540804</v>
      </c>
      <c r="Q119" s="40">
        <v>-0.037</v>
      </c>
      <c r="R119" s="45">
        <v>38.5646508166666</v>
      </c>
    </row>
    <row r="120" spans="1:18">
      <c r="A120" s="17">
        <v>54</v>
      </c>
      <c r="B120" s="18" t="s">
        <v>301</v>
      </c>
      <c r="C120" s="17" t="s">
        <v>29</v>
      </c>
      <c r="D120" s="19" t="s">
        <v>30</v>
      </c>
      <c r="E120" s="23">
        <v>5.2</v>
      </c>
      <c r="F120" s="19" t="s">
        <v>303</v>
      </c>
      <c r="G120" s="21">
        <v>88</v>
      </c>
      <c r="H120" s="21">
        <v>4497.88</v>
      </c>
      <c r="I120" s="36">
        <v>1610.690828</v>
      </c>
      <c r="J120" s="21" t="s">
        <v>322</v>
      </c>
      <c r="K120" s="37">
        <v>93.9666666666667</v>
      </c>
      <c r="L120" s="38">
        <v>7138.723</v>
      </c>
      <c r="M120" s="38">
        <v>2205.865407</v>
      </c>
      <c r="N120" s="39" t="s">
        <v>304</v>
      </c>
      <c r="O120" s="40">
        <v>-0.063497694217808</v>
      </c>
      <c r="P120" s="40">
        <v>-0.369932129317807</v>
      </c>
      <c r="Q120" s="40">
        <v>0.0491</v>
      </c>
      <c r="R120" s="44"/>
    </row>
    <row r="121" spans="1:18">
      <c r="A121" s="17">
        <v>106568</v>
      </c>
      <c r="B121" s="18" t="s">
        <v>83</v>
      </c>
      <c r="C121" s="17" t="s">
        <v>22</v>
      </c>
      <c r="D121" s="19" t="s">
        <v>47</v>
      </c>
      <c r="E121" s="20">
        <v>5.29</v>
      </c>
      <c r="F121" s="19" t="s">
        <v>84</v>
      </c>
      <c r="G121" s="21">
        <v>40</v>
      </c>
      <c r="H121" s="21">
        <v>2022.65</v>
      </c>
      <c r="I121" s="36">
        <v>574.02807</v>
      </c>
      <c r="J121" s="21" t="s">
        <v>250</v>
      </c>
      <c r="K121" s="37">
        <v>33.9333333333333</v>
      </c>
      <c r="L121" s="38">
        <v>2370.69133333333</v>
      </c>
      <c r="M121" s="38">
        <v>787.069522666666</v>
      </c>
      <c r="N121" s="39" t="s">
        <v>86</v>
      </c>
      <c r="O121" s="40">
        <v>0.178781925343812</v>
      </c>
      <c r="P121" s="40">
        <v>-0.146810058500515</v>
      </c>
      <c r="Q121" s="40">
        <v>-0.0482</v>
      </c>
      <c r="R121" s="44"/>
    </row>
    <row r="122" spans="1:18">
      <c r="A122" s="25">
        <v>115971</v>
      </c>
      <c r="B122" s="26" t="s">
        <v>323</v>
      </c>
      <c r="C122" s="17" t="s">
        <v>22</v>
      </c>
      <c r="D122" s="19" t="s">
        <v>36</v>
      </c>
      <c r="E122" s="20">
        <v>5.2</v>
      </c>
      <c r="F122" s="19" t="s">
        <v>324</v>
      </c>
      <c r="G122" s="21">
        <v>40</v>
      </c>
      <c r="H122" s="21">
        <v>1817.23</v>
      </c>
      <c r="I122" s="36">
        <v>530.63116</v>
      </c>
      <c r="J122" s="21" t="s">
        <v>141</v>
      </c>
      <c r="K122" s="37">
        <v>53.8666666666667</v>
      </c>
      <c r="L122" s="38">
        <v>3458.86366666667</v>
      </c>
      <c r="M122" s="38">
        <v>1024.51541806667</v>
      </c>
      <c r="N122" s="39" t="s">
        <v>325</v>
      </c>
      <c r="O122" s="40">
        <v>-0.257425742574258</v>
      </c>
      <c r="P122" s="40">
        <v>-0.474616470862155</v>
      </c>
      <c r="Q122" s="40">
        <v>-0.00420000000000004</v>
      </c>
      <c r="R122" s="44"/>
    </row>
    <row r="123" spans="1:18">
      <c r="A123" s="17">
        <v>513</v>
      </c>
      <c r="B123" s="18" t="s">
        <v>87</v>
      </c>
      <c r="C123" s="17" t="s">
        <v>29</v>
      </c>
      <c r="D123" s="19" t="s">
        <v>23</v>
      </c>
      <c r="E123" s="20">
        <v>5.14</v>
      </c>
      <c r="F123" s="19" t="s">
        <v>88</v>
      </c>
      <c r="G123" s="21">
        <v>103</v>
      </c>
      <c r="H123" s="21">
        <v>5680.12</v>
      </c>
      <c r="I123" s="36">
        <v>1648.370824</v>
      </c>
      <c r="J123" s="21" t="s">
        <v>326</v>
      </c>
      <c r="K123" s="37">
        <v>103.8</v>
      </c>
      <c r="L123" s="38">
        <v>7531.57433333333</v>
      </c>
      <c r="M123" s="38">
        <v>2329.5159413</v>
      </c>
      <c r="N123" s="39" t="s">
        <v>90</v>
      </c>
      <c r="O123" s="40">
        <v>-0.0077071290944123</v>
      </c>
      <c r="P123" s="40">
        <v>-0.245825673543331</v>
      </c>
      <c r="Q123" s="40">
        <v>-0.0191</v>
      </c>
      <c r="R123" s="44"/>
    </row>
    <row r="124" spans="1:18">
      <c r="A124" s="17">
        <v>339</v>
      </c>
      <c r="B124" s="18" t="s">
        <v>60</v>
      </c>
      <c r="C124" s="17" t="s">
        <v>22</v>
      </c>
      <c r="D124" s="19" t="s">
        <v>42</v>
      </c>
      <c r="E124" s="20">
        <v>5.21</v>
      </c>
      <c r="F124" s="19" t="s">
        <v>62</v>
      </c>
      <c r="G124" s="21">
        <v>61</v>
      </c>
      <c r="H124" s="21">
        <v>3276.61</v>
      </c>
      <c r="I124" s="36">
        <v>967.255272</v>
      </c>
      <c r="J124" s="21" t="s">
        <v>327</v>
      </c>
      <c r="K124" s="37">
        <v>55.0666666666667</v>
      </c>
      <c r="L124" s="38">
        <v>3546.332</v>
      </c>
      <c r="M124" s="38">
        <v>1031.982612</v>
      </c>
      <c r="N124" s="39" t="s">
        <v>64</v>
      </c>
      <c r="O124" s="40">
        <v>0.10774818401937</v>
      </c>
      <c r="P124" s="40">
        <v>-0.0760566128608375</v>
      </c>
      <c r="Q124" s="40">
        <v>0.00419999999999998</v>
      </c>
      <c r="R124" s="44"/>
    </row>
    <row r="125" spans="1:18">
      <c r="A125" s="17">
        <v>704</v>
      </c>
      <c r="B125" s="18" t="s">
        <v>328</v>
      </c>
      <c r="C125" s="17" t="s">
        <v>22</v>
      </c>
      <c r="D125" s="19" t="s">
        <v>30</v>
      </c>
      <c r="E125" s="20">
        <v>5.1</v>
      </c>
      <c r="F125" s="19" t="s">
        <v>329</v>
      </c>
      <c r="G125" s="21">
        <v>78</v>
      </c>
      <c r="H125" s="21">
        <v>3673.33</v>
      </c>
      <c r="I125" s="36">
        <v>971.595785</v>
      </c>
      <c r="J125" s="21" t="s">
        <v>330</v>
      </c>
      <c r="K125" s="37">
        <v>62.5666666666667</v>
      </c>
      <c r="L125" s="38">
        <v>4076.19966666667</v>
      </c>
      <c r="M125" s="38">
        <v>1147.45020616667</v>
      </c>
      <c r="N125" s="39" t="s">
        <v>331</v>
      </c>
      <c r="O125" s="40">
        <v>0.24667021843367</v>
      </c>
      <c r="P125" s="40">
        <v>-0.0988346252910909</v>
      </c>
      <c r="Q125" s="40">
        <v>-0.017</v>
      </c>
      <c r="R125" s="44"/>
    </row>
    <row r="126" spans="1:18">
      <c r="A126" s="25">
        <v>117310</v>
      </c>
      <c r="B126" s="26" t="s">
        <v>175</v>
      </c>
      <c r="C126" s="17" t="s">
        <v>22</v>
      </c>
      <c r="D126" s="19" t="s">
        <v>36</v>
      </c>
      <c r="E126" s="20">
        <v>5.4</v>
      </c>
      <c r="F126" s="19" t="s">
        <v>176</v>
      </c>
      <c r="G126" s="21">
        <v>15</v>
      </c>
      <c r="H126" s="21">
        <v>1565.95</v>
      </c>
      <c r="I126" s="36">
        <v>448.957865</v>
      </c>
      <c r="J126" s="21" t="s">
        <v>133</v>
      </c>
      <c r="K126" s="37">
        <v>28.9333333333333</v>
      </c>
      <c r="L126" s="38">
        <v>2115.93066666667</v>
      </c>
      <c r="M126" s="38">
        <v>586.747573866667</v>
      </c>
      <c r="N126" s="39" t="s">
        <v>178</v>
      </c>
      <c r="O126" s="40">
        <v>-0.481566820276497</v>
      </c>
      <c r="P126" s="40">
        <v>-0.25992376561803</v>
      </c>
      <c r="Q126" s="40">
        <v>0.00940000000000002</v>
      </c>
      <c r="R126" s="44"/>
    </row>
    <row r="127" spans="1:18">
      <c r="A127" s="25">
        <v>117310</v>
      </c>
      <c r="B127" s="26" t="s">
        <v>175</v>
      </c>
      <c r="C127" s="17" t="s">
        <v>22</v>
      </c>
      <c r="D127" s="19" t="s">
        <v>36</v>
      </c>
      <c r="E127" s="20">
        <v>5.11</v>
      </c>
      <c r="F127" s="19" t="s">
        <v>176</v>
      </c>
      <c r="G127" s="21">
        <v>41</v>
      </c>
      <c r="H127" s="21">
        <v>2619.78</v>
      </c>
      <c r="I127" s="36">
        <v>687.69225</v>
      </c>
      <c r="J127" s="21" t="s">
        <v>332</v>
      </c>
      <c r="K127" s="37">
        <v>28.9333333333333</v>
      </c>
      <c r="L127" s="38">
        <v>2115.93066666667</v>
      </c>
      <c r="M127" s="38">
        <v>586.747573866667</v>
      </c>
      <c r="N127" s="39" t="s">
        <v>178</v>
      </c>
      <c r="O127" s="40">
        <v>0.417050691244241</v>
      </c>
      <c r="P127" s="40">
        <v>0.238121854024201</v>
      </c>
      <c r="Q127" s="40">
        <v>-0.0148</v>
      </c>
      <c r="R127" s="44"/>
    </row>
    <row r="128" spans="1:18">
      <c r="A128" s="17">
        <v>513</v>
      </c>
      <c r="B128" s="18" t="s">
        <v>87</v>
      </c>
      <c r="C128" s="17" t="s">
        <v>29</v>
      </c>
      <c r="D128" s="19" t="s">
        <v>23</v>
      </c>
      <c r="E128" s="20">
        <v>5.21</v>
      </c>
      <c r="F128" s="19" t="s">
        <v>88</v>
      </c>
      <c r="G128" s="21">
        <v>108</v>
      </c>
      <c r="H128" s="21">
        <v>5178.83</v>
      </c>
      <c r="I128" s="36">
        <v>1714.19273</v>
      </c>
      <c r="J128" s="21" t="s">
        <v>333</v>
      </c>
      <c r="K128" s="37">
        <v>103.8</v>
      </c>
      <c r="L128" s="38">
        <v>7531.57433333333</v>
      </c>
      <c r="M128" s="38">
        <v>2329.5159413</v>
      </c>
      <c r="N128" s="39" t="s">
        <v>90</v>
      </c>
      <c r="O128" s="40">
        <v>0.0404624277456648</v>
      </c>
      <c r="P128" s="40">
        <v>-0.312384135003558</v>
      </c>
      <c r="Q128" s="40">
        <v>0.0217</v>
      </c>
      <c r="R128" s="44"/>
    </row>
    <row r="129" spans="1:18">
      <c r="A129" s="25">
        <v>116773</v>
      </c>
      <c r="B129" s="26" t="s">
        <v>67</v>
      </c>
      <c r="C129" s="17" t="s">
        <v>22</v>
      </c>
      <c r="D129" s="19" t="s">
        <v>42</v>
      </c>
      <c r="E129" s="20">
        <v>5.24</v>
      </c>
      <c r="F129" s="19" t="s">
        <v>68</v>
      </c>
      <c r="G129" s="21">
        <v>65</v>
      </c>
      <c r="H129" s="21">
        <v>2457.17</v>
      </c>
      <c r="I129" s="36">
        <v>583.823592</v>
      </c>
      <c r="J129" s="21" t="s">
        <v>334</v>
      </c>
      <c r="K129" s="37">
        <v>70.7666666666667</v>
      </c>
      <c r="L129" s="38">
        <v>2741.739</v>
      </c>
      <c r="M129" s="38">
        <v>785.2340496</v>
      </c>
      <c r="N129" s="39" t="s">
        <v>70</v>
      </c>
      <c r="O129" s="40">
        <v>-0.081488459726802</v>
      </c>
      <c r="P129" s="40">
        <v>-0.10379142580676</v>
      </c>
      <c r="Q129" s="40">
        <v>-0.0488</v>
      </c>
      <c r="R129" s="44"/>
    </row>
    <row r="130" spans="1:18">
      <c r="A130" s="25">
        <v>118074</v>
      </c>
      <c r="B130" s="26" t="s">
        <v>335</v>
      </c>
      <c r="C130" s="17" t="s">
        <v>22</v>
      </c>
      <c r="D130" s="19" t="s">
        <v>47</v>
      </c>
      <c r="E130" s="20">
        <v>5.7</v>
      </c>
      <c r="F130" s="19" t="s">
        <v>336</v>
      </c>
      <c r="G130" s="21">
        <v>51</v>
      </c>
      <c r="H130" s="21">
        <v>2092.99</v>
      </c>
      <c r="I130" s="36">
        <v>680.22175</v>
      </c>
      <c r="J130" s="21" t="s">
        <v>337</v>
      </c>
      <c r="K130" s="37">
        <v>48.1333333333333</v>
      </c>
      <c r="L130" s="38">
        <v>2037.914</v>
      </c>
      <c r="M130" s="38">
        <v>607.5021634</v>
      </c>
      <c r="N130" s="39" t="s">
        <v>338</v>
      </c>
      <c r="O130" s="40">
        <v>0.0595567867036019</v>
      </c>
      <c r="P130" s="40">
        <v>0.0270256742924381</v>
      </c>
      <c r="Q130" s="40">
        <v>0.325</v>
      </c>
      <c r="R130" s="44"/>
    </row>
    <row r="131" spans="1:18">
      <c r="A131" s="17">
        <v>707</v>
      </c>
      <c r="B131" s="18" t="s">
        <v>258</v>
      </c>
      <c r="C131" s="17" t="s">
        <v>72</v>
      </c>
      <c r="D131" s="19" t="s">
        <v>47</v>
      </c>
      <c r="E131" s="20">
        <v>5.14</v>
      </c>
      <c r="F131" s="19" t="s">
        <v>259</v>
      </c>
      <c r="G131" s="21">
        <v>133</v>
      </c>
      <c r="H131" s="21">
        <v>10457.86</v>
      </c>
      <c r="I131" s="36">
        <v>3070.427696</v>
      </c>
      <c r="J131" s="21" t="s">
        <v>101</v>
      </c>
      <c r="K131" s="37">
        <v>160.266666666667</v>
      </c>
      <c r="L131" s="38">
        <v>10830.659</v>
      </c>
      <c r="M131" s="38">
        <v>3655.3474125</v>
      </c>
      <c r="N131" s="39" t="s">
        <v>261</v>
      </c>
      <c r="O131" s="40">
        <v>-0.170133111480867</v>
      </c>
      <c r="P131" s="40">
        <v>-0.0344207125346666</v>
      </c>
      <c r="Q131" s="40">
        <v>-0.0439000000000001</v>
      </c>
      <c r="R131" s="44"/>
    </row>
    <row r="132" spans="1:18">
      <c r="A132" s="17">
        <v>709</v>
      </c>
      <c r="B132" s="18" t="s">
        <v>112</v>
      </c>
      <c r="C132" s="17" t="s">
        <v>29</v>
      </c>
      <c r="D132" s="19" t="s">
        <v>23</v>
      </c>
      <c r="E132" s="20">
        <v>5.21</v>
      </c>
      <c r="F132" s="19" t="s">
        <v>113</v>
      </c>
      <c r="G132" s="21">
        <v>75</v>
      </c>
      <c r="H132" s="21">
        <v>6160.35</v>
      </c>
      <c r="I132" s="36">
        <v>1627.56447</v>
      </c>
      <c r="J132" s="21" t="s">
        <v>339</v>
      </c>
      <c r="K132" s="37">
        <v>102.2</v>
      </c>
      <c r="L132" s="38">
        <v>7242.645</v>
      </c>
      <c r="M132" s="38">
        <v>2222.7677505</v>
      </c>
      <c r="N132" s="39" t="s">
        <v>115</v>
      </c>
      <c r="O132" s="40">
        <v>-0.26614481409002</v>
      </c>
      <c r="P132" s="40">
        <v>-0.149433666844088</v>
      </c>
      <c r="Q132" s="40">
        <v>-0.0427</v>
      </c>
      <c r="R132" s="44"/>
    </row>
    <row r="133" spans="1:18">
      <c r="A133" s="25">
        <v>118151</v>
      </c>
      <c r="B133" s="26" t="s">
        <v>80</v>
      </c>
      <c r="C133" s="17" t="s">
        <v>22</v>
      </c>
      <c r="D133" s="19" t="s">
        <v>42</v>
      </c>
      <c r="E133" s="20">
        <v>5.24</v>
      </c>
      <c r="F133" s="19" t="s">
        <v>25</v>
      </c>
      <c r="G133" s="21">
        <v>61</v>
      </c>
      <c r="H133" s="21">
        <v>2230.53</v>
      </c>
      <c r="I133" s="36">
        <v>438.299145</v>
      </c>
      <c r="J133" s="21" t="s">
        <v>340</v>
      </c>
      <c r="K133" s="37">
        <v>43.5666666666667</v>
      </c>
      <c r="L133" s="38">
        <v>2125.79833333333</v>
      </c>
      <c r="M133" s="38">
        <v>410.916817833333</v>
      </c>
      <c r="N133" s="39" t="s">
        <v>82</v>
      </c>
      <c r="O133" s="40">
        <v>0.400153022188216</v>
      </c>
      <c r="P133" s="40">
        <v>0.0492669812674315</v>
      </c>
      <c r="Q133" s="40">
        <v>0.00320000000000001</v>
      </c>
      <c r="R133" s="44"/>
    </row>
    <row r="134" spans="1:18">
      <c r="A134" s="25">
        <v>118074</v>
      </c>
      <c r="B134" s="26" t="s">
        <v>335</v>
      </c>
      <c r="C134" s="17" t="s">
        <v>22</v>
      </c>
      <c r="D134" s="19" t="s">
        <v>47</v>
      </c>
      <c r="E134" s="20">
        <v>5.28</v>
      </c>
      <c r="F134" s="19" t="s">
        <v>336</v>
      </c>
      <c r="G134" s="21">
        <v>103</v>
      </c>
      <c r="H134" s="21">
        <v>3418.29</v>
      </c>
      <c r="I134" s="36">
        <v>847.394091</v>
      </c>
      <c r="J134" s="21" t="s">
        <v>341</v>
      </c>
      <c r="K134" s="37">
        <v>48.1333333333333</v>
      </c>
      <c r="L134" s="38">
        <v>2037.914</v>
      </c>
      <c r="M134" s="38">
        <v>607.5021634</v>
      </c>
      <c r="N134" s="39" t="s">
        <v>338</v>
      </c>
      <c r="O134" s="40">
        <v>1.1398891966759</v>
      </c>
      <c r="P134" s="41">
        <v>0.677347523006368</v>
      </c>
      <c r="Q134" s="40">
        <v>-0.0502</v>
      </c>
      <c r="R134" s="45">
        <v>23.98919276</v>
      </c>
    </row>
    <row r="135" spans="1:18">
      <c r="A135" s="17">
        <v>351</v>
      </c>
      <c r="B135" s="18" t="s">
        <v>342</v>
      </c>
      <c r="C135" s="17" t="s">
        <v>22</v>
      </c>
      <c r="D135" s="19" t="s">
        <v>30</v>
      </c>
      <c r="E135" s="20">
        <v>5.14</v>
      </c>
      <c r="F135" s="19" t="s">
        <v>344</v>
      </c>
      <c r="G135" s="21">
        <v>45</v>
      </c>
      <c r="H135" s="21">
        <v>3206.93</v>
      </c>
      <c r="I135" s="36">
        <v>841.498432</v>
      </c>
      <c r="J135" s="21" t="s">
        <v>345</v>
      </c>
      <c r="K135" s="37">
        <v>43.4333333333333</v>
      </c>
      <c r="L135" s="38">
        <v>3528.53233333333</v>
      </c>
      <c r="M135" s="38">
        <v>1045.8569836</v>
      </c>
      <c r="N135" s="39" t="s">
        <v>346</v>
      </c>
      <c r="O135" s="40">
        <v>0.0360706062931704</v>
      </c>
      <c r="P135" s="40">
        <v>-0.0911433715075296</v>
      </c>
      <c r="Q135" s="40">
        <v>-0.034</v>
      </c>
      <c r="R135" s="44"/>
    </row>
    <row r="136" spans="1:18">
      <c r="A136" s="17">
        <v>726</v>
      </c>
      <c r="B136" s="18" t="s">
        <v>126</v>
      </c>
      <c r="C136" s="17" t="s">
        <v>29</v>
      </c>
      <c r="D136" s="19" t="s">
        <v>42</v>
      </c>
      <c r="E136" s="20">
        <v>5.21</v>
      </c>
      <c r="F136" s="19" t="s">
        <v>347</v>
      </c>
      <c r="G136" s="21">
        <v>135</v>
      </c>
      <c r="H136" s="21">
        <v>6337.52</v>
      </c>
      <c r="I136" s="36">
        <v>1361.933048</v>
      </c>
      <c r="J136" s="21" t="s">
        <v>348</v>
      </c>
      <c r="K136" s="37">
        <v>108.133333333333</v>
      </c>
      <c r="L136" s="38">
        <v>7187.08266666667</v>
      </c>
      <c r="M136" s="38">
        <v>1980.75998293333</v>
      </c>
      <c r="N136" s="39" t="s">
        <v>129</v>
      </c>
      <c r="O136" s="40">
        <v>0.248458692971644</v>
      </c>
      <c r="P136" s="40">
        <v>-0.118206886725667</v>
      </c>
      <c r="Q136" s="40">
        <v>-0.0607</v>
      </c>
      <c r="R136" s="44"/>
    </row>
    <row r="137" spans="1:18">
      <c r="A137" s="17">
        <v>539</v>
      </c>
      <c r="B137" s="18" t="s">
        <v>242</v>
      </c>
      <c r="C137" s="17" t="s">
        <v>22</v>
      </c>
      <c r="D137" s="19" t="s">
        <v>103</v>
      </c>
      <c r="E137" s="20">
        <v>5.6</v>
      </c>
      <c r="F137" s="19" t="s">
        <v>244</v>
      </c>
      <c r="G137" s="21">
        <v>61</v>
      </c>
      <c r="H137" s="21">
        <v>3670.3</v>
      </c>
      <c r="I137" s="36">
        <v>1148.06984</v>
      </c>
      <c r="J137" s="21" t="s">
        <v>349</v>
      </c>
      <c r="K137" s="37">
        <v>54</v>
      </c>
      <c r="L137" s="38">
        <v>4575.80533333333</v>
      </c>
      <c r="M137" s="38">
        <v>1316.00161386667</v>
      </c>
      <c r="N137" s="39" t="s">
        <v>188</v>
      </c>
      <c r="O137" s="40">
        <v>0.12962962962963</v>
      </c>
      <c r="P137" s="40">
        <v>-0.197889828646556</v>
      </c>
      <c r="Q137" s="40">
        <v>0.0252</v>
      </c>
      <c r="R137" s="44"/>
    </row>
    <row r="138" spans="1:18">
      <c r="A138" s="17">
        <v>104429</v>
      </c>
      <c r="B138" s="18" t="s">
        <v>165</v>
      </c>
      <c r="C138" s="17" t="s">
        <v>22</v>
      </c>
      <c r="D138" s="19" t="s">
        <v>23</v>
      </c>
      <c r="E138" s="20">
        <v>5.21</v>
      </c>
      <c r="F138" s="19" t="s">
        <v>166</v>
      </c>
      <c r="G138" s="21">
        <v>55</v>
      </c>
      <c r="H138" s="21">
        <v>2319.55</v>
      </c>
      <c r="I138" s="36">
        <v>480.61076</v>
      </c>
      <c r="J138" s="21" t="s">
        <v>350</v>
      </c>
      <c r="K138" s="37">
        <v>54.3333333333333</v>
      </c>
      <c r="L138" s="38">
        <v>3100.265</v>
      </c>
      <c r="M138" s="38">
        <v>708.100526</v>
      </c>
      <c r="N138" s="39" t="s">
        <v>168</v>
      </c>
      <c r="O138" s="40">
        <v>0.0122699386503074</v>
      </c>
      <c r="P138" s="40">
        <v>-0.25182202166589</v>
      </c>
      <c r="Q138" s="40">
        <v>-0.0212</v>
      </c>
      <c r="R138" s="44"/>
    </row>
    <row r="139" spans="1:18">
      <c r="A139" s="17">
        <v>102934</v>
      </c>
      <c r="B139" s="18" t="s">
        <v>202</v>
      </c>
      <c r="C139" s="17" t="s">
        <v>29</v>
      </c>
      <c r="D139" s="19" t="s">
        <v>42</v>
      </c>
      <c r="E139" s="20">
        <v>5.21</v>
      </c>
      <c r="F139" s="46" t="s">
        <v>351</v>
      </c>
      <c r="G139" s="21">
        <v>90</v>
      </c>
      <c r="H139" s="21">
        <v>5215.45</v>
      </c>
      <c r="I139" s="36">
        <v>1870.26037</v>
      </c>
      <c r="J139" s="21" t="s">
        <v>352</v>
      </c>
      <c r="K139" s="37">
        <v>109.133333333333</v>
      </c>
      <c r="L139" s="38">
        <v>7413.67133333333</v>
      </c>
      <c r="M139" s="38">
        <v>1928.2959138</v>
      </c>
      <c r="N139" s="39" t="s">
        <v>204</v>
      </c>
      <c r="O139" s="40">
        <v>-0.175320708613315</v>
      </c>
      <c r="P139" s="40">
        <v>-0.296509142973427</v>
      </c>
      <c r="Q139" s="40">
        <v>0.0985</v>
      </c>
      <c r="R139" s="44"/>
    </row>
    <row r="140" spans="1:18">
      <c r="A140" s="25">
        <v>118951</v>
      </c>
      <c r="B140" s="26" t="s">
        <v>574</v>
      </c>
      <c r="C140" s="17" t="s">
        <v>22</v>
      </c>
      <c r="D140" s="19" t="s">
        <v>23</v>
      </c>
      <c r="E140" s="20">
        <v>5.24</v>
      </c>
      <c r="F140" s="19" t="s">
        <v>578</v>
      </c>
      <c r="G140" s="21">
        <v>53</v>
      </c>
      <c r="H140" s="21">
        <v>2058.53</v>
      </c>
      <c r="I140" s="36">
        <v>688.784138</v>
      </c>
      <c r="J140" s="21" t="s">
        <v>579</v>
      </c>
      <c r="K140" s="37">
        <v>35.2</v>
      </c>
      <c r="L140" s="38">
        <v>1161.47733333333</v>
      </c>
      <c r="M140" s="38">
        <v>330.904892266666</v>
      </c>
      <c r="N140" s="39" t="s">
        <v>577</v>
      </c>
      <c r="O140" s="40">
        <v>0.505681818181818</v>
      </c>
      <c r="P140" s="41">
        <v>0.772337643552814</v>
      </c>
      <c r="Q140" s="40">
        <v>0.0497</v>
      </c>
      <c r="R140" s="45">
        <v>35.7879245733334</v>
      </c>
    </row>
    <row r="141" spans="1:18">
      <c r="A141" s="17">
        <v>515</v>
      </c>
      <c r="B141" s="18" t="s">
        <v>46</v>
      </c>
      <c r="C141" s="17" t="s">
        <v>29</v>
      </c>
      <c r="D141" s="19" t="s">
        <v>47</v>
      </c>
      <c r="E141" s="24">
        <v>5.5</v>
      </c>
      <c r="F141" s="19" t="s">
        <v>49</v>
      </c>
      <c r="G141" s="21">
        <v>127</v>
      </c>
      <c r="H141" s="21">
        <v>7820.82</v>
      </c>
      <c r="I141" s="36">
        <v>2753.710722</v>
      </c>
      <c r="J141" s="21" t="s">
        <v>353</v>
      </c>
      <c r="K141" s="37">
        <v>90.5666666666667</v>
      </c>
      <c r="L141" s="38">
        <v>5809.32133333333</v>
      </c>
      <c r="M141" s="38">
        <v>1783.46164933333</v>
      </c>
      <c r="N141" s="39" t="s">
        <v>51</v>
      </c>
      <c r="O141" s="40">
        <v>0.402281928597717</v>
      </c>
      <c r="P141" s="40">
        <v>0.346253641561344</v>
      </c>
      <c r="Q141" s="40">
        <v>0.0451</v>
      </c>
      <c r="R141" s="44"/>
    </row>
    <row r="142" spans="1:18">
      <c r="A142" s="17">
        <v>721</v>
      </c>
      <c r="B142" s="18" t="s">
        <v>354</v>
      </c>
      <c r="C142" s="17" t="s">
        <v>29</v>
      </c>
      <c r="D142" s="19" t="s">
        <v>103</v>
      </c>
      <c r="E142" s="22">
        <v>5.14</v>
      </c>
      <c r="F142" s="19" t="s">
        <v>122</v>
      </c>
      <c r="G142" s="21">
        <v>76</v>
      </c>
      <c r="H142" s="21">
        <v>5098.61</v>
      </c>
      <c r="I142" s="36">
        <v>1261.905975</v>
      </c>
      <c r="J142" s="21" t="s">
        <v>355</v>
      </c>
      <c r="K142" s="37">
        <v>78.9</v>
      </c>
      <c r="L142" s="38">
        <v>5377.60233333333</v>
      </c>
      <c r="M142" s="38">
        <v>1699.32233733333</v>
      </c>
      <c r="N142" s="39" t="s">
        <v>356</v>
      </c>
      <c r="O142" s="40">
        <v>-0.0367553865652726</v>
      </c>
      <c r="P142" s="40">
        <v>-0.0518804322149264</v>
      </c>
      <c r="Q142" s="40">
        <v>-0.0685</v>
      </c>
      <c r="R142" s="44"/>
    </row>
    <row r="143" spans="1:18">
      <c r="A143" s="25">
        <v>116773</v>
      </c>
      <c r="B143" s="26" t="s">
        <v>67</v>
      </c>
      <c r="C143" s="17" t="s">
        <v>22</v>
      </c>
      <c r="D143" s="19" t="s">
        <v>42</v>
      </c>
      <c r="E143" s="20">
        <v>5.21</v>
      </c>
      <c r="F143" s="19" t="s">
        <v>68</v>
      </c>
      <c r="G143" s="21">
        <v>58</v>
      </c>
      <c r="H143" s="21">
        <v>2604.98</v>
      </c>
      <c r="I143" s="36">
        <v>667.916872</v>
      </c>
      <c r="J143" s="21" t="s">
        <v>357</v>
      </c>
      <c r="K143" s="37">
        <v>70.7666666666667</v>
      </c>
      <c r="L143" s="38">
        <v>2741.739</v>
      </c>
      <c r="M143" s="38">
        <v>785.2340496</v>
      </c>
      <c r="N143" s="39" t="s">
        <v>70</v>
      </c>
      <c r="O143" s="40">
        <v>-0.180405087140839</v>
      </c>
      <c r="P143" s="40">
        <v>-0.0498803861344935</v>
      </c>
      <c r="Q143" s="40">
        <v>-0.03</v>
      </c>
      <c r="R143" s="44"/>
    </row>
    <row r="144" spans="1:18">
      <c r="A144" s="17">
        <v>106865</v>
      </c>
      <c r="B144" s="18" t="s">
        <v>52</v>
      </c>
      <c r="C144" s="17" t="s">
        <v>22</v>
      </c>
      <c r="D144" s="19" t="s">
        <v>53</v>
      </c>
      <c r="E144" s="20">
        <v>5.24</v>
      </c>
      <c r="F144" s="19" t="s">
        <v>55</v>
      </c>
      <c r="G144" s="21">
        <v>63</v>
      </c>
      <c r="H144" s="21">
        <v>4499.01</v>
      </c>
      <c r="I144" s="36">
        <v>1137.349728</v>
      </c>
      <c r="J144" s="21" t="s">
        <v>358</v>
      </c>
      <c r="K144" s="37">
        <v>67.3666666666667</v>
      </c>
      <c r="L144" s="38">
        <v>4476.75633333333</v>
      </c>
      <c r="M144" s="38">
        <v>1273.1895012</v>
      </c>
      <c r="N144" s="39" t="s">
        <v>57</v>
      </c>
      <c r="O144" s="40">
        <v>-0.0648193963384468</v>
      </c>
      <c r="P144" s="40">
        <v>0.00497093542951452</v>
      </c>
      <c r="Q144" s="40">
        <v>-0.0316</v>
      </c>
      <c r="R144" s="44"/>
    </row>
    <row r="145" spans="1:18">
      <c r="A145" s="17">
        <v>391</v>
      </c>
      <c r="B145" s="18" t="s">
        <v>209</v>
      </c>
      <c r="C145" s="17" t="s">
        <v>22</v>
      </c>
      <c r="D145" s="19" t="s">
        <v>36</v>
      </c>
      <c r="E145" s="24">
        <v>5.6</v>
      </c>
      <c r="F145" s="19" t="s">
        <v>211</v>
      </c>
      <c r="G145" s="21">
        <v>64</v>
      </c>
      <c r="H145" s="21">
        <v>6254.3</v>
      </c>
      <c r="I145" s="36">
        <v>2207.14247</v>
      </c>
      <c r="J145" s="21" t="s">
        <v>359</v>
      </c>
      <c r="K145" s="37">
        <v>68.2666666666667</v>
      </c>
      <c r="L145" s="38">
        <v>4893.939</v>
      </c>
      <c r="M145" s="38">
        <v>1848.9301542</v>
      </c>
      <c r="N145" s="39" t="s">
        <v>213</v>
      </c>
      <c r="O145" s="40">
        <v>-0.0625000000000004</v>
      </c>
      <c r="P145" s="40">
        <v>0.277968523923163</v>
      </c>
      <c r="Q145" s="40">
        <v>-0.0249</v>
      </c>
      <c r="R145" s="44"/>
    </row>
    <row r="146" spans="1:18">
      <c r="A146" s="17">
        <v>308</v>
      </c>
      <c r="B146" s="18" t="s">
        <v>182</v>
      </c>
      <c r="C146" s="17" t="s">
        <v>22</v>
      </c>
      <c r="D146" s="19" t="s">
        <v>36</v>
      </c>
      <c r="E146" s="24">
        <v>5.14</v>
      </c>
      <c r="F146" s="19" t="s">
        <v>183</v>
      </c>
      <c r="G146" s="21">
        <v>74</v>
      </c>
      <c r="H146" s="21">
        <v>5398.99</v>
      </c>
      <c r="I146" s="36">
        <v>1625.09599</v>
      </c>
      <c r="J146" s="21" t="s">
        <v>360</v>
      </c>
      <c r="K146" s="37">
        <v>71.5</v>
      </c>
      <c r="L146" s="38">
        <v>4705.64033333333</v>
      </c>
      <c r="M146" s="38">
        <v>1485.1000892</v>
      </c>
      <c r="N146" s="39" t="s">
        <v>185</v>
      </c>
      <c r="O146" s="40">
        <v>0.034965034965035</v>
      </c>
      <c r="P146" s="40">
        <v>0.147344381965445</v>
      </c>
      <c r="Q146" s="40">
        <v>-0.0146</v>
      </c>
      <c r="R146" s="44"/>
    </row>
    <row r="147" spans="1:18">
      <c r="A147" s="17">
        <v>737</v>
      </c>
      <c r="B147" s="18" t="s">
        <v>282</v>
      </c>
      <c r="C147" s="17" t="s">
        <v>29</v>
      </c>
      <c r="D147" s="19" t="s">
        <v>47</v>
      </c>
      <c r="E147" s="20">
        <v>5.21</v>
      </c>
      <c r="F147" s="19" t="s">
        <v>283</v>
      </c>
      <c r="G147" s="21">
        <v>72</v>
      </c>
      <c r="H147" s="21">
        <v>5140.41</v>
      </c>
      <c r="I147" s="36">
        <v>1421.837406</v>
      </c>
      <c r="J147" s="21" t="s">
        <v>361</v>
      </c>
      <c r="K147" s="37">
        <v>108.833333333333</v>
      </c>
      <c r="L147" s="38">
        <v>6267.735</v>
      </c>
      <c r="M147" s="38">
        <v>1934.223021</v>
      </c>
      <c r="N147" s="39" t="s">
        <v>285</v>
      </c>
      <c r="O147" s="40">
        <v>-0.338437978560488</v>
      </c>
      <c r="P147" s="40">
        <v>-0.179861624653882</v>
      </c>
      <c r="Q147" s="40">
        <v>-0.032</v>
      </c>
      <c r="R147" s="44"/>
    </row>
    <row r="148" spans="1:18">
      <c r="A148" s="25">
        <v>118758</v>
      </c>
      <c r="B148" s="26" t="s">
        <v>150</v>
      </c>
      <c r="C148" s="17" t="s">
        <v>22</v>
      </c>
      <c r="D148" s="19" t="s">
        <v>47</v>
      </c>
      <c r="E148" s="24">
        <v>5.24</v>
      </c>
      <c r="F148" s="19" t="s">
        <v>152</v>
      </c>
      <c r="G148" s="21">
        <v>32</v>
      </c>
      <c r="H148" s="21">
        <v>2926.41</v>
      </c>
      <c r="I148" s="36">
        <v>664.29507</v>
      </c>
      <c r="J148" s="21" t="s">
        <v>362</v>
      </c>
      <c r="K148" s="37">
        <v>37.9333333333333</v>
      </c>
      <c r="L148" s="38">
        <v>1405.893</v>
      </c>
      <c r="M148" s="38">
        <v>379.1693421</v>
      </c>
      <c r="N148" s="39" t="s">
        <v>154</v>
      </c>
      <c r="O148" s="40">
        <v>-0.156414762741651</v>
      </c>
      <c r="P148" s="40">
        <v>1.08153109802809</v>
      </c>
      <c r="Q148" s="40">
        <v>-0.0427</v>
      </c>
      <c r="R148" s="44"/>
    </row>
    <row r="149" spans="1:18">
      <c r="A149" s="17">
        <v>343</v>
      </c>
      <c r="B149" s="18" t="s">
        <v>565</v>
      </c>
      <c r="C149" s="17" t="s">
        <v>72</v>
      </c>
      <c r="D149" s="19" t="s">
        <v>42</v>
      </c>
      <c r="E149" s="23">
        <v>5.3</v>
      </c>
      <c r="F149" s="19" t="s">
        <v>566</v>
      </c>
      <c r="G149" s="21">
        <v>126</v>
      </c>
      <c r="H149" s="21">
        <v>12678.89</v>
      </c>
      <c r="I149" s="36">
        <v>3808.738556</v>
      </c>
      <c r="J149" s="21" t="s">
        <v>268</v>
      </c>
      <c r="K149" s="37">
        <v>142.466666666667</v>
      </c>
      <c r="L149" s="38">
        <v>16362.246</v>
      </c>
      <c r="M149" s="38">
        <v>5000.3023776</v>
      </c>
      <c r="N149" s="39" t="s">
        <v>568</v>
      </c>
      <c r="O149" s="40">
        <v>-0.115582592419281</v>
      </c>
      <c r="P149" s="40">
        <v>-0.225113104887923</v>
      </c>
      <c r="Q149" s="40">
        <v>-0.00519999999999998</v>
      </c>
      <c r="R149" s="44"/>
    </row>
    <row r="150" spans="1:18">
      <c r="A150" s="17">
        <v>113023</v>
      </c>
      <c r="B150" s="18" t="s">
        <v>363</v>
      </c>
      <c r="C150" s="17" t="s">
        <v>22</v>
      </c>
      <c r="D150" s="19" t="s">
        <v>23</v>
      </c>
      <c r="E150" s="24">
        <v>5.8</v>
      </c>
      <c r="F150" s="19" t="s">
        <v>84</v>
      </c>
      <c r="G150" s="21">
        <v>38</v>
      </c>
      <c r="H150" s="21">
        <v>1987.19</v>
      </c>
      <c r="I150" s="36">
        <v>674.253567</v>
      </c>
      <c r="J150" s="21" t="s">
        <v>184</v>
      </c>
      <c r="K150" s="37">
        <v>30.9666666666667</v>
      </c>
      <c r="L150" s="38">
        <v>1722.06233333333</v>
      </c>
      <c r="M150" s="38">
        <v>415.878053499999</v>
      </c>
      <c r="N150" s="39" t="s">
        <v>364</v>
      </c>
      <c r="O150" s="40">
        <v>0.22712594187298</v>
      </c>
      <c r="P150" s="40">
        <v>0.153959390165322</v>
      </c>
      <c r="Q150" s="40">
        <v>0.0978</v>
      </c>
      <c r="R150" s="44"/>
    </row>
    <row r="151" spans="1:18">
      <c r="A151" s="17">
        <v>709</v>
      </c>
      <c r="B151" s="18" t="s">
        <v>112</v>
      </c>
      <c r="C151" s="17" t="s">
        <v>29</v>
      </c>
      <c r="D151" s="19" t="s">
        <v>23</v>
      </c>
      <c r="E151" s="20">
        <v>5.14</v>
      </c>
      <c r="F151" s="19" t="s">
        <v>113</v>
      </c>
      <c r="G151" s="21">
        <v>93</v>
      </c>
      <c r="H151" s="21">
        <v>6176.53</v>
      </c>
      <c r="I151" s="36">
        <v>1417.513635</v>
      </c>
      <c r="J151" s="21" t="s">
        <v>365</v>
      </c>
      <c r="K151" s="37">
        <v>102.2</v>
      </c>
      <c r="L151" s="38">
        <v>7242.645</v>
      </c>
      <c r="M151" s="38">
        <v>2222.7677505</v>
      </c>
      <c r="N151" s="39" t="s">
        <v>115</v>
      </c>
      <c r="O151" s="40">
        <v>-0.0900195694716243</v>
      </c>
      <c r="P151" s="40">
        <v>-0.147199676361329</v>
      </c>
      <c r="Q151" s="40">
        <v>-0.0774</v>
      </c>
      <c r="R151" s="44"/>
    </row>
    <row r="152" spans="1:18">
      <c r="A152" s="17">
        <v>102564</v>
      </c>
      <c r="B152" s="18" t="s">
        <v>121</v>
      </c>
      <c r="C152" s="17" t="s">
        <v>22</v>
      </c>
      <c r="D152" s="19" t="s">
        <v>103</v>
      </c>
      <c r="E152" s="24">
        <v>5.24</v>
      </c>
      <c r="F152" s="19" t="s">
        <v>122</v>
      </c>
      <c r="G152" s="21">
        <v>51</v>
      </c>
      <c r="H152" s="21">
        <v>3302.32</v>
      </c>
      <c r="I152" s="36">
        <v>1170.67244</v>
      </c>
      <c r="J152" s="21" t="s">
        <v>366</v>
      </c>
      <c r="K152" s="37">
        <v>53.6333333333333</v>
      </c>
      <c r="L152" s="38">
        <v>3909.183</v>
      </c>
      <c r="M152" s="38">
        <v>1171.5821451</v>
      </c>
      <c r="N152" s="39" t="s">
        <v>124</v>
      </c>
      <c r="O152" s="40">
        <v>-0.0490988191423238</v>
      </c>
      <c r="P152" s="40">
        <v>-0.155240366081608</v>
      </c>
      <c r="Q152" s="40">
        <v>0.0548000000000001</v>
      </c>
      <c r="R152" s="44"/>
    </row>
    <row r="153" spans="1:18">
      <c r="A153" s="17">
        <v>581</v>
      </c>
      <c r="B153" s="18" t="s">
        <v>571</v>
      </c>
      <c r="C153" s="17" t="s">
        <v>72</v>
      </c>
      <c r="D153" s="19" t="s">
        <v>23</v>
      </c>
      <c r="E153" s="24">
        <v>5.29</v>
      </c>
      <c r="F153" s="19" t="s">
        <v>49</v>
      </c>
      <c r="G153" s="21">
        <v>135</v>
      </c>
      <c r="H153" s="21">
        <v>8563.59</v>
      </c>
      <c r="I153" s="36">
        <v>2573.358795</v>
      </c>
      <c r="J153" s="21" t="s">
        <v>407</v>
      </c>
      <c r="K153" s="37">
        <v>139.533333333333</v>
      </c>
      <c r="L153" s="38">
        <v>8716.48833333333</v>
      </c>
      <c r="M153" s="38">
        <v>2158.20251133333</v>
      </c>
      <c r="N153" s="39" t="s">
        <v>573</v>
      </c>
      <c r="O153" s="40">
        <v>-0.0324892498805519</v>
      </c>
      <c r="P153" s="40">
        <v>-0.0175412766570936</v>
      </c>
      <c r="Q153" s="40">
        <v>0.0529</v>
      </c>
      <c r="R153" s="44"/>
    </row>
    <row r="154" spans="1:18">
      <c r="A154" s="17">
        <v>365</v>
      </c>
      <c r="B154" s="18" t="s">
        <v>71</v>
      </c>
      <c r="C154" s="17" t="s">
        <v>72</v>
      </c>
      <c r="D154" s="19" t="s">
        <v>42</v>
      </c>
      <c r="E154" s="23">
        <v>5.3</v>
      </c>
      <c r="F154" s="19" t="s">
        <v>25</v>
      </c>
      <c r="G154" s="21">
        <v>115</v>
      </c>
      <c r="H154" s="21">
        <v>12380.9</v>
      </c>
      <c r="I154" s="36">
        <v>3464.17582</v>
      </c>
      <c r="J154" s="21" t="s">
        <v>367</v>
      </c>
      <c r="K154" s="37">
        <v>103.766666666667</v>
      </c>
      <c r="L154" s="38">
        <v>10056.069</v>
      </c>
      <c r="M154" s="38">
        <v>2673.9087471</v>
      </c>
      <c r="N154" s="39" t="s">
        <v>75</v>
      </c>
      <c r="O154" s="40">
        <v>0.108255701895274</v>
      </c>
      <c r="P154" s="41">
        <v>0.231186858403617</v>
      </c>
      <c r="Q154" s="40">
        <v>0.0139</v>
      </c>
      <c r="R154" s="45">
        <v>79.02670729</v>
      </c>
    </row>
    <row r="155" spans="1:18">
      <c r="A155" s="17">
        <v>106568</v>
      </c>
      <c r="B155" s="18" t="s">
        <v>83</v>
      </c>
      <c r="C155" s="17" t="s">
        <v>22</v>
      </c>
      <c r="D155" s="19" t="s">
        <v>47</v>
      </c>
      <c r="E155" s="20">
        <v>5.8</v>
      </c>
      <c r="F155" s="19" t="s">
        <v>84</v>
      </c>
      <c r="G155" s="21">
        <v>31</v>
      </c>
      <c r="H155" s="21">
        <v>1975.76</v>
      </c>
      <c r="I155" s="36">
        <v>561.510992</v>
      </c>
      <c r="J155" s="21" t="s">
        <v>368</v>
      </c>
      <c r="K155" s="37">
        <v>33.9333333333333</v>
      </c>
      <c r="L155" s="38">
        <v>2370.69133333333</v>
      </c>
      <c r="M155" s="38">
        <v>787.069522666666</v>
      </c>
      <c r="N155" s="39" t="s">
        <v>86</v>
      </c>
      <c r="O155" s="40">
        <v>-0.0864440078585453</v>
      </c>
      <c r="P155" s="40">
        <v>-0.166589099044806</v>
      </c>
      <c r="Q155" s="40">
        <v>-0.0478</v>
      </c>
      <c r="R155" s="44"/>
    </row>
    <row r="156" spans="1:18">
      <c r="A156" s="17">
        <v>737</v>
      </c>
      <c r="B156" s="18" t="s">
        <v>282</v>
      </c>
      <c r="C156" s="17" t="s">
        <v>29</v>
      </c>
      <c r="D156" s="19" t="s">
        <v>47</v>
      </c>
      <c r="E156" s="20">
        <v>5.14</v>
      </c>
      <c r="F156" s="19" t="s">
        <v>283</v>
      </c>
      <c r="G156" s="21">
        <v>92</v>
      </c>
      <c r="H156" s="21">
        <v>5759.73</v>
      </c>
      <c r="I156" s="36">
        <v>1460.091555</v>
      </c>
      <c r="J156" s="21" t="s">
        <v>369</v>
      </c>
      <c r="K156" s="37">
        <v>108.833333333333</v>
      </c>
      <c r="L156" s="38">
        <v>6267.735</v>
      </c>
      <c r="M156" s="38">
        <v>1934.223021</v>
      </c>
      <c r="N156" s="39" t="s">
        <v>285</v>
      </c>
      <c r="O156" s="40">
        <v>-0.154670750382846</v>
      </c>
      <c r="P156" s="40">
        <v>-0.0810508102209171</v>
      </c>
      <c r="Q156" s="40">
        <v>-0.0551</v>
      </c>
      <c r="R156" s="44"/>
    </row>
    <row r="157" spans="1:18">
      <c r="A157" s="17">
        <v>754</v>
      </c>
      <c r="B157" s="18" t="s">
        <v>28</v>
      </c>
      <c r="C157" s="17" t="s">
        <v>29</v>
      </c>
      <c r="D157" s="19" t="s">
        <v>30</v>
      </c>
      <c r="E157" s="20">
        <v>5.24</v>
      </c>
      <c r="F157" s="19" t="s">
        <v>32</v>
      </c>
      <c r="G157" s="21">
        <v>48</v>
      </c>
      <c r="H157" s="21">
        <v>2623.1</v>
      </c>
      <c r="I157" s="36">
        <v>907.85491</v>
      </c>
      <c r="J157" s="21" t="s">
        <v>370</v>
      </c>
      <c r="K157" s="37">
        <v>65.6333333333333</v>
      </c>
      <c r="L157" s="38">
        <v>4660.38433333333</v>
      </c>
      <c r="M157" s="38">
        <v>1394.38699253333</v>
      </c>
      <c r="N157" s="39" t="s">
        <v>34</v>
      </c>
      <c r="O157" s="40">
        <v>-0.268664296597257</v>
      </c>
      <c r="P157" s="40">
        <v>-0.437149425372857</v>
      </c>
      <c r="Q157" s="40">
        <v>0.0469</v>
      </c>
      <c r="R157" s="44"/>
    </row>
    <row r="158" spans="1:18">
      <c r="A158" s="17">
        <v>585</v>
      </c>
      <c r="B158" s="18" t="s">
        <v>226</v>
      </c>
      <c r="C158" s="17" t="s">
        <v>72</v>
      </c>
      <c r="D158" s="19" t="s">
        <v>23</v>
      </c>
      <c r="E158" s="24">
        <v>5.29</v>
      </c>
      <c r="F158" s="19" t="s">
        <v>49</v>
      </c>
      <c r="G158" s="21">
        <v>145</v>
      </c>
      <c r="H158" s="21">
        <v>11405.61</v>
      </c>
      <c r="I158" s="36">
        <v>3754.726812</v>
      </c>
      <c r="J158" s="21" t="s">
        <v>273</v>
      </c>
      <c r="K158" s="37">
        <v>129.466666666667</v>
      </c>
      <c r="L158" s="38">
        <v>9059.471</v>
      </c>
      <c r="M158" s="38">
        <v>2912.6199265</v>
      </c>
      <c r="N158" s="39" t="s">
        <v>228</v>
      </c>
      <c r="O158" s="40">
        <v>0.119979402677649</v>
      </c>
      <c r="P158" s="41">
        <v>0.258970860439865</v>
      </c>
      <c r="Q158" s="40">
        <v>0.00769999999999998</v>
      </c>
      <c r="R158" s="45">
        <v>84.21068855</v>
      </c>
    </row>
    <row r="159" spans="1:18">
      <c r="A159" s="17">
        <v>578</v>
      </c>
      <c r="B159" s="18" t="s">
        <v>371</v>
      </c>
      <c r="C159" s="17" t="s">
        <v>29</v>
      </c>
      <c r="D159" s="19" t="s">
        <v>23</v>
      </c>
      <c r="E159" s="24">
        <v>5.9</v>
      </c>
      <c r="F159" s="19" t="s">
        <v>49</v>
      </c>
      <c r="G159" s="21">
        <v>109</v>
      </c>
      <c r="H159" s="21">
        <v>8284.15</v>
      </c>
      <c r="I159" s="36">
        <v>2500.15647</v>
      </c>
      <c r="J159" s="21" t="s">
        <v>373</v>
      </c>
      <c r="K159" s="37">
        <v>111.8</v>
      </c>
      <c r="L159" s="38">
        <v>7469.68333333333</v>
      </c>
      <c r="M159" s="38">
        <v>2569.57106666667</v>
      </c>
      <c r="N159" s="39" t="s">
        <v>374</v>
      </c>
      <c r="O159" s="40">
        <v>-0.0250447227191413</v>
      </c>
      <c r="P159" s="40">
        <v>0.109036304528751</v>
      </c>
      <c r="Q159" s="40">
        <v>-0.0422</v>
      </c>
      <c r="R159" s="44"/>
    </row>
    <row r="160" spans="1:18">
      <c r="A160" s="25">
        <v>118074</v>
      </c>
      <c r="B160" s="26" t="s">
        <v>335</v>
      </c>
      <c r="C160" s="17" t="s">
        <v>22</v>
      </c>
      <c r="D160" s="19" t="s">
        <v>47</v>
      </c>
      <c r="E160" s="20">
        <v>5.14</v>
      </c>
      <c r="F160" s="19" t="s">
        <v>336</v>
      </c>
      <c r="G160" s="21">
        <v>67</v>
      </c>
      <c r="H160" s="21">
        <v>2620.09</v>
      </c>
      <c r="I160" s="36">
        <v>584.018061</v>
      </c>
      <c r="J160" s="21" t="s">
        <v>375</v>
      </c>
      <c r="K160" s="37">
        <v>48.1333333333333</v>
      </c>
      <c r="L160" s="38">
        <v>2037.914</v>
      </c>
      <c r="M160" s="38">
        <v>607.5021634</v>
      </c>
      <c r="N160" s="39" t="s">
        <v>338</v>
      </c>
      <c r="O160" s="40">
        <v>0.391966759002771</v>
      </c>
      <c r="P160" s="40">
        <v>0.285672506298107</v>
      </c>
      <c r="Q160" s="40">
        <v>-0.0752</v>
      </c>
      <c r="R160" s="44"/>
    </row>
    <row r="161" spans="1:18">
      <c r="A161" s="17">
        <v>339</v>
      </c>
      <c r="B161" s="18" t="s">
        <v>60</v>
      </c>
      <c r="C161" s="17" t="s">
        <v>22</v>
      </c>
      <c r="D161" s="19" t="s">
        <v>42</v>
      </c>
      <c r="E161" s="20">
        <v>5.25</v>
      </c>
      <c r="F161" s="19" t="s">
        <v>62</v>
      </c>
      <c r="G161" s="21">
        <v>41</v>
      </c>
      <c r="H161" s="21">
        <v>3214.02</v>
      </c>
      <c r="I161" s="36">
        <v>793.541538</v>
      </c>
      <c r="J161" s="21" t="s">
        <v>376</v>
      </c>
      <c r="K161" s="37">
        <v>55.0666666666667</v>
      </c>
      <c r="L161" s="38">
        <v>3546.332</v>
      </c>
      <c r="M161" s="38">
        <v>1031.982612</v>
      </c>
      <c r="N161" s="39" t="s">
        <v>64</v>
      </c>
      <c r="O161" s="40">
        <v>-0.25544794188862</v>
      </c>
      <c r="P161" s="40">
        <v>-0.093705834648307</v>
      </c>
      <c r="Q161" s="40">
        <v>-0.0441</v>
      </c>
      <c r="R161" s="44"/>
    </row>
    <row r="162" spans="1:18">
      <c r="A162" s="25">
        <v>117491</v>
      </c>
      <c r="B162" s="26" t="s">
        <v>134</v>
      </c>
      <c r="C162" s="17" t="s">
        <v>29</v>
      </c>
      <c r="D162" s="19" t="s">
        <v>42</v>
      </c>
      <c r="E162" s="23">
        <v>5.3</v>
      </c>
      <c r="F162" s="19" t="s">
        <v>135</v>
      </c>
      <c r="G162" s="21">
        <v>66</v>
      </c>
      <c r="H162" s="21">
        <v>8792.3</v>
      </c>
      <c r="I162" s="36">
        <v>1477.98563</v>
      </c>
      <c r="J162" s="21" t="s">
        <v>377</v>
      </c>
      <c r="K162" s="37">
        <v>65.4</v>
      </c>
      <c r="L162" s="38">
        <v>7343.13466666667</v>
      </c>
      <c r="M162" s="38">
        <v>1325.43580733333</v>
      </c>
      <c r="N162" s="39" t="s">
        <v>137</v>
      </c>
      <c r="O162" s="40">
        <v>0.00917431192660542</v>
      </c>
      <c r="P162" s="40">
        <v>0.197349687717379</v>
      </c>
      <c r="Q162" s="40">
        <v>-0.0124</v>
      </c>
      <c r="R162" s="44"/>
    </row>
    <row r="163" spans="1:18">
      <c r="A163" s="17">
        <v>399</v>
      </c>
      <c r="B163" s="18" t="s">
        <v>219</v>
      </c>
      <c r="C163" s="17" t="s">
        <v>29</v>
      </c>
      <c r="D163" s="19" t="s">
        <v>36</v>
      </c>
      <c r="E163" s="23">
        <v>5.3</v>
      </c>
      <c r="F163" s="19" t="s">
        <v>220</v>
      </c>
      <c r="G163" s="21">
        <v>85</v>
      </c>
      <c r="H163" s="21">
        <v>4318.36</v>
      </c>
      <c r="I163" s="36">
        <v>1406.489852</v>
      </c>
      <c r="J163" s="21" t="s">
        <v>378</v>
      </c>
      <c r="K163" s="37">
        <v>74.4333333333333</v>
      </c>
      <c r="L163" s="38">
        <v>6717.25033333333</v>
      </c>
      <c r="M163" s="38">
        <v>1831.12244086667</v>
      </c>
      <c r="N163" s="39" t="s">
        <v>222</v>
      </c>
      <c r="O163" s="40">
        <v>0.141961486789074</v>
      </c>
      <c r="P163" s="40">
        <v>-0.357123854894793</v>
      </c>
      <c r="Q163" s="40">
        <v>0.0531</v>
      </c>
      <c r="R163" s="44"/>
    </row>
    <row r="164" spans="1:18">
      <c r="A164" s="17">
        <v>104429</v>
      </c>
      <c r="B164" s="18" t="s">
        <v>165</v>
      </c>
      <c r="C164" s="17" t="s">
        <v>22</v>
      </c>
      <c r="D164" s="19" t="s">
        <v>23</v>
      </c>
      <c r="E164" s="20">
        <v>5.8</v>
      </c>
      <c r="F164" s="19" t="s">
        <v>166</v>
      </c>
      <c r="G164" s="21">
        <v>40</v>
      </c>
      <c r="H164" s="21">
        <v>1826.1</v>
      </c>
      <c r="I164" s="36">
        <v>477.34254</v>
      </c>
      <c r="J164" s="21" t="s">
        <v>379</v>
      </c>
      <c r="K164" s="37">
        <v>54.3333333333333</v>
      </c>
      <c r="L164" s="38">
        <v>3100.265</v>
      </c>
      <c r="M164" s="38">
        <v>708.100526</v>
      </c>
      <c r="N164" s="39" t="s">
        <v>168</v>
      </c>
      <c r="O164" s="40">
        <v>-0.263803680981595</v>
      </c>
      <c r="P164" s="40">
        <v>-0.41098583508184</v>
      </c>
      <c r="Q164" s="40">
        <v>0.033</v>
      </c>
      <c r="R164" s="44"/>
    </row>
    <row r="165" spans="1:18">
      <c r="A165" s="17">
        <v>347</v>
      </c>
      <c r="B165" s="18" t="s">
        <v>41</v>
      </c>
      <c r="C165" s="17" t="s">
        <v>22</v>
      </c>
      <c r="D165" s="19" t="s">
        <v>42</v>
      </c>
      <c r="E165" s="20">
        <v>5.14</v>
      </c>
      <c r="F165" s="19" t="s">
        <v>44</v>
      </c>
      <c r="G165" s="21">
        <v>74</v>
      </c>
      <c r="H165" s="21">
        <v>3654.33</v>
      </c>
      <c r="I165" s="36">
        <v>1129.918836</v>
      </c>
      <c r="J165" s="21" t="s">
        <v>380</v>
      </c>
      <c r="K165" s="37">
        <v>64.7333333333333</v>
      </c>
      <c r="L165" s="38">
        <v>3796.64633333333</v>
      </c>
      <c r="M165" s="38">
        <v>1060.4033209</v>
      </c>
      <c r="N165" s="39" t="s">
        <v>59</v>
      </c>
      <c r="O165" s="40">
        <v>0.143151390319259</v>
      </c>
      <c r="P165" s="40">
        <v>-0.0374847486013745</v>
      </c>
      <c r="Q165" s="40">
        <v>0.0299</v>
      </c>
      <c r="R165" s="44"/>
    </row>
    <row r="166" spans="1:18">
      <c r="A166" s="17">
        <v>102479</v>
      </c>
      <c r="B166" s="18" t="s">
        <v>270</v>
      </c>
      <c r="C166" s="17" t="s">
        <v>22</v>
      </c>
      <c r="D166" s="19" t="s">
        <v>36</v>
      </c>
      <c r="E166" s="24">
        <v>5.29</v>
      </c>
      <c r="F166" s="19" t="s">
        <v>108</v>
      </c>
      <c r="G166" s="21">
        <v>101</v>
      </c>
      <c r="H166" s="21">
        <v>3897.1</v>
      </c>
      <c r="I166" s="36">
        <v>1437.25048</v>
      </c>
      <c r="J166" s="21" t="s">
        <v>381</v>
      </c>
      <c r="K166" s="37">
        <v>101.266666666667</v>
      </c>
      <c r="L166" s="38">
        <v>4549.799</v>
      </c>
      <c r="M166" s="38">
        <v>1497.7938308</v>
      </c>
      <c r="N166" s="39" t="s">
        <v>273</v>
      </c>
      <c r="O166" s="40">
        <v>-0.00263331138907511</v>
      </c>
      <c r="P166" s="40">
        <v>-0.143456666986827</v>
      </c>
      <c r="Q166" s="40">
        <v>0.0396</v>
      </c>
      <c r="R166" s="44"/>
    </row>
    <row r="167" spans="1:18">
      <c r="A167" s="17">
        <v>103199</v>
      </c>
      <c r="B167" s="18" t="s">
        <v>77</v>
      </c>
      <c r="C167" s="17" t="s">
        <v>22</v>
      </c>
      <c r="D167" s="19" t="s">
        <v>23</v>
      </c>
      <c r="E167" s="24">
        <v>5.5</v>
      </c>
      <c r="F167" s="19" t="s">
        <v>49</v>
      </c>
      <c r="G167" s="21">
        <v>65</v>
      </c>
      <c r="H167" s="21">
        <v>3718.66</v>
      </c>
      <c r="I167" s="36">
        <v>1355.079704</v>
      </c>
      <c r="J167" s="21" t="s">
        <v>382</v>
      </c>
      <c r="K167" s="37">
        <v>80.8666666666667</v>
      </c>
      <c r="L167" s="38">
        <v>4377.93666666667</v>
      </c>
      <c r="M167" s="38">
        <v>1536.65577</v>
      </c>
      <c r="N167" s="39" t="s">
        <v>79</v>
      </c>
      <c r="O167" s="40">
        <v>-0.196207749381699</v>
      </c>
      <c r="P167" s="40">
        <v>-0.150590727290863</v>
      </c>
      <c r="Q167" s="40">
        <v>0.0134</v>
      </c>
      <c r="R167" s="44"/>
    </row>
    <row r="168" spans="1:18">
      <c r="A168" s="17">
        <v>726</v>
      </c>
      <c r="B168" s="18" t="s">
        <v>126</v>
      </c>
      <c r="C168" s="17" t="s">
        <v>29</v>
      </c>
      <c r="D168" s="19" t="s">
        <v>42</v>
      </c>
      <c r="E168" s="20">
        <v>5.14</v>
      </c>
      <c r="F168" s="19" t="s">
        <v>127</v>
      </c>
      <c r="G168" s="21">
        <v>132</v>
      </c>
      <c r="H168" s="21">
        <v>8133.25</v>
      </c>
      <c r="I168" s="36">
        <v>1889.353975</v>
      </c>
      <c r="J168" s="21" t="s">
        <v>383</v>
      </c>
      <c r="K168" s="37">
        <v>108.133333333333</v>
      </c>
      <c r="L168" s="38">
        <v>7187.08266666667</v>
      </c>
      <c r="M168" s="38">
        <v>1980.75998293333</v>
      </c>
      <c r="N168" s="39" t="s">
        <v>129</v>
      </c>
      <c r="O168" s="40">
        <v>0.220715166461163</v>
      </c>
      <c r="P168" s="40">
        <v>0.131648316461087</v>
      </c>
      <c r="Q168" s="40">
        <v>-0.0433</v>
      </c>
      <c r="R168" s="44"/>
    </row>
    <row r="169" spans="1:18">
      <c r="A169" s="25">
        <v>118074</v>
      </c>
      <c r="B169" s="26" t="s">
        <v>335</v>
      </c>
      <c r="C169" s="17" t="s">
        <v>22</v>
      </c>
      <c r="D169" s="19" t="s">
        <v>47</v>
      </c>
      <c r="E169" s="20">
        <v>5.21</v>
      </c>
      <c r="F169" s="19" t="s">
        <v>336</v>
      </c>
      <c r="G169" s="21">
        <v>66</v>
      </c>
      <c r="H169" s="21">
        <v>1904.67</v>
      </c>
      <c r="I169" s="36">
        <v>257.892318</v>
      </c>
      <c r="J169" s="21" t="s">
        <v>384</v>
      </c>
      <c r="K169" s="37">
        <v>48.1333333333333</v>
      </c>
      <c r="L169" s="38">
        <v>2037.914</v>
      </c>
      <c r="M169" s="38">
        <v>607.5021634</v>
      </c>
      <c r="N169" s="39" t="s">
        <v>338</v>
      </c>
      <c r="O169" s="40">
        <v>0.371191135734073</v>
      </c>
      <c r="P169" s="40">
        <v>-0.0653825431298867</v>
      </c>
      <c r="Q169" s="40">
        <v>-0.1627</v>
      </c>
      <c r="R169" s="44"/>
    </row>
    <row r="170" spans="1:18">
      <c r="A170" s="17">
        <v>377</v>
      </c>
      <c r="B170" s="18" t="s">
        <v>143</v>
      </c>
      <c r="C170" s="17" t="s">
        <v>29</v>
      </c>
      <c r="D170" s="19" t="s">
        <v>47</v>
      </c>
      <c r="E170" s="20">
        <v>5.25</v>
      </c>
      <c r="F170" s="19" t="s">
        <v>144</v>
      </c>
      <c r="G170" s="21">
        <v>107</v>
      </c>
      <c r="H170" s="21">
        <v>6370.94</v>
      </c>
      <c r="I170" s="36">
        <v>1778.766448</v>
      </c>
      <c r="J170" s="21" t="s">
        <v>385</v>
      </c>
      <c r="K170" s="37">
        <v>121</v>
      </c>
      <c r="L170" s="38">
        <v>6661.552</v>
      </c>
      <c r="M170" s="38">
        <v>2270.9230768</v>
      </c>
      <c r="N170" s="39" t="s">
        <v>145</v>
      </c>
      <c r="O170" s="40">
        <v>-0.115702479338843</v>
      </c>
      <c r="P170" s="40">
        <v>-0.043625269306612</v>
      </c>
      <c r="Q170" s="40">
        <v>-0.0617</v>
      </c>
      <c r="R170" s="44"/>
    </row>
    <row r="171" spans="1:18">
      <c r="A171" s="17">
        <v>102564</v>
      </c>
      <c r="B171" s="18" t="s">
        <v>121</v>
      </c>
      <c r="C171" s="17" t="s">
        <v>22</v>
      </c>
      <c r="D171" s="19" t="s">
        <v>103</v>
      </c>
      <c r="E171" s="24">
        <v>5.8</v>
      </c>
      <c r="F171" s="19" t="s">
        <v>122</v>
      </c>
      <c r="G171" s="21">
        <v>47</v>
      </c>
      <c r="H171" s="21">
        <v>3476.44</v>
      </c>
      <c r="I171" s="36">
        <v>1003.995872</v>
      </c>
      <c r="J171" s="21" t="s">
        <v>386</v>
      </c>
      <c r="K171" s="37">
        <v>53.6333333333333</v>
      </c>
      <c r="L171" s="38">
        <v>3909.183</v>
      </c>
      <c r="M171" s="38">
        <v>1171.5821451</v>
      </c>
      <c r="N171" s="39" t="s">
        <v>124</v>
      </c>
      <c r="O171" s="40">
        <v>-0.123679303915475</v>
      </c>
      <c r="P171" s="40">
        <v>-0.110699089809814</v>
      </c>
      <c r="Q171" s="40">
        <v>-0.0109</v>
      </c>
      <c r="R171" s="44"/>
    </row>
    <row r="172" spans="1:18">
      <c r="A172" s="17">
        <v>102934</v>
      </c>
      <c r="B172" s="18" t="s">
        <v>202</v>
      </c>
      <c r="C172" s="17" t="s">
        <v>29</v>
      </c>
      <c r="D172" s="19" t="s">
        <v>42</v>
      </c>
      <c r="E172" s="20">
        <v>5.14</v>
      </c>
      <c r="F172" s="46" t="s">
        <v>387</v>
      </c>
      <c r="G172" s="21">
        <v>103</v>
      </c>
      <c r="H172" s="21">
        <v>7208.88</v>
      </c>
      <c r="I172" s="36">
        <v>2171.314656</v>
      </c>
      <c r="J172" s="21" t="s">
        <v>388</v>
      </c>
      <c r="K172" s="37">
        <v>109.133333333333</v>
      </c>
      <c r="L172" s="38">
        <v>7413.67133333333</v>
      </c>
      <c r="M172" s="38">
        <v>1928.2959138</v>
      </c>
      <c r="N172" s="39" t="s">
        <v>204</v>
      </c>
      <c r="O172" s="40">
        <v>-0.0562003665241266</v>
      </c>
      <c r="P172" s="40">
        <v>-0.027623470764417</v>
      </c>
      <c r="Q172" s="40">
        <v>0.0411</v>
      </c>
      <c r="R172" s="44"/>
    </row>
    <row r="173" spans="1:18">
      <c r="A173" s="17">
        <v>355</v>
      </c>
      <c r="B173" s="18" t="s">
        <v>231</v>
      </c>
      <c r="C173" s="17" t="s">
        <v>22</v>
      </c>
      <c r="D173" s="19" t="s">
        <v>47</v>
      </c>
      <c r="E173" s="24">
        <v>5.21</v>
      </c>
      <c r="F173" s="19" t="s">
        <v>233</v>
      </c>
      <c r="G173" s="21">
        <v>56</v>
      </c>
      <c r="H173" s="21">
        <v>4022.3</v>
      </c>
      <c r="I173" s="36">
        <v>1186.5785</v>
      </c>
      <c r="J173" s="21" t="s">
        <v>389</v>
      </c>
      <c r="K173" s="37">
        <v>64.3333333333333</v>
      </c>
      <c r="L173" s="38">
        <v>5411.977</v>
      </c>
      <c r="M173" s="38">
        <v>1612.769146</v>
      </c>
      <c r="N173" s="39" t="s">
        <v>235</v>
      </c>
      <c r="O173" s="40">
        <v>-0.129533678756476</v>
      </c>
      <c r="P173" s="40">
        <v>-0.256778068347297</v>
      </c>
      <c r="Q173" s="40">
        <v>-0.003</v>
      </c>
      <c r="R173" s="44"/>
    </row>
    <row r="174" spans="1:18">
      <c r="A174" s="25">
        <v>116482</v>
      </c>
      <c r="B174" s="26" t="s">
        <v>160</v>
      </c>
      <c r="C174" s="17" t="s">
        <v>22</v>
      </c>
      <c r="D174" s="19" t="s">
        <v>36</v>
      </c>
      <c r="E174" s="24">
        <v>5.28</v>
      </c>
      <c r="F174" s="19" t="s">
        <v>162</v>
      </c>
      <c r="G174" s="21">
        <v>46</v>
      </c>
      <c r="H174" s="21">
        <v>2986.29</v>
      </c>
      <c r="I174" s="36">
        <v>954.418284</v>
      </c>
      <c r="J174" s="21" t="s">
        <v>390</v>
      </c>
      <c r="K174" s="37">
        <v>77</v>
      </c>
      <c r="L174" s="38">
        <v>4504.15266666667</v>
      </c>
      <c r="M174" s="38">
        <v>1266.1173146</v>
      </c>
      <c r="N174" s="39" t="s">
        <v>164</v>
      </c>
      <c r="O174" s="40">
        <v>-0.402597402597403</v>
      </c>
      <c r="P174" s="40">
        <v>-0.336991833758152</v>
      </c>
      <c r="Q174" s="40">
        <v>0.0385</v>
      </c>
      <c r="R174" s="44"/>
    </row>
    <row r="175" spans="1:18">
      <c r="A175" s="17">
        <v>102479</v>
      </c>
      <c r="B175" s="18" t="s">
        <v>270</v>
      </c>
      <c r="C175" s="17" t="s">
        <v>22</v>
      </c>
      <c r="D175" s="19" t="s">
        <v>36</v>
      </c>
      <c r="E175" s="24">
        <v>5.8</v>
      </c>
      <c r="F175" s="19" t="s">
        <v>108</v>
      </c>
      <c r="G175" s="21">
        <v>95</v>
      </c>
      <c r="H175" s="21">
        <v>3635.18</v>
      </c>
      <c r="I175" s="36">
        <v>1411.903912</v>
      </c>
      <c r="J175" s="21" t="s">
        <v>391</v>
      </c>
      <c r="K175" s="37">
        <v>101.266666666667</v>
      </c>
      <c r="L175" s="38">
        <v>4549.799</v>
      </c>
      <c r="M175" s="38">
        <v>1497.7938308</v>
      </c>
      <c r="N175" s="39" t="s">
        <v>273</v>
      </c>
      <c r="O175" s="40">
        <v>-0.0618828176431895</v>
      </c>
      <c r="P175" s="40">
        <v>-0.201024045238042</v>
      </c>
      <c r="Q175" s="40">
        <v>0.0592</v>
      </c>
      <c r="R175" s="44"/>
    </row>
    <row r="176" spans="1:18">
      <c r="A176" s="17">
        <v>385</v>
      </c>
      <c r="B176" s="18" t="s">
        <v>392</v>
      </c>
      <c r="C176" s="17" t="s">
        <v>72</v>
      </c>
      <c r="D176" s="19" t="s">
        <v>393</v>
      </c>
      <c r="E176" s="20">
        <v>5.14</v>
      </c>
      <c r="F176" s="19" t="s">
        <v>347</v>
      </c>
      <c r="G176" s="21">
        <v>111</v>
      </c>
      <c r="H176" s="21">
        <v>13216.34</v>
      </c>
      <c r="I176" s="36">
        <v>2334.005644</v>
      </c>
      <c r="J176" s="21" t="s">
        <v>394</v>
      </c>
      <c r="K176" s="37">
        <v>94.3</v>
      </c>
      <c r="L176" s="38">
        <v>10642.2376666667</v>
      </c>
      <c r="M176" s="38">
        <v>2508.37541803334</v>
      </c>
      <c r="N176" s="39" t="s">
        <v>395</v>
      </c>
      <c r="O176" s="40">
        <v>0.177094379639449</v>
      </c>
      <c r="P176" s="41">
        <v>0.241876042798389</v>
      </c>
      <c r="Q176" s="40">
        <v>-0.0591</v>
      </c>
      <c r="R176" s="45">
        <v>0</v>
      </c>
    </row>
    <row r="177" spans="1:18">
      <c r="A177" s="17">
        <v>385</v>
      </c>
      <c r="B177" s="18" t="s">
        <v>392</v>
      </c>
      <c r="C177" s="17" t="s">
        <v>72</v>
      </c>
      <c r="D177" s="19" t="s">
        <v>393</v>
      </c>
      <c r="E177" s="20">
        <v>5.21</v>
      </c>
      <c r="F177" s="19" t="s">
        <v>347</v>
      </c>
      <c r="G177" s="21">
        <v>116</v>
      </c>
      <c r="H177" s="21">
        <v>10340.78</v>
      </c>
      <c r="I177" s="36">
        <v>2871.634606</v>
      </c>
      <c r="J177" s="21" t="s">
        <v>396</v>
      </c>
      <c r="K177" s="37">
        <v>94.3</v>
      </c>
      <c r="L177" s="38">
        <v>10642.2376666667</v>
      </c>
      <c r="M177" s="38">
        <v>2508.37541803334</v>
      </c>
      <c r="N177" s="39" t="s">
        <v>395</v>
      </c>
      <c r="O177" s="40">
        <v>0.230116648992577</v>
      </c>
      <c r="P177" s="40">
        <v>-0.0283265302005909</v>
      </c>
      <c r="Q177" s="40">
        <v>0.042</v>
      </c>
      <c r="R177" s="45"/>
    </row>
    <row r="178" spans="1:18">
      <c r="A178" s="17">
        <v>105751</v>
      </c>
      <c r="B178" s="18" t="s">
        <v>146</v>
      </c>
      <c r="C178" s="17" t="s">
        <v>29</v>
      </c>
      <c r="D178" s="19" t="s">
        <v>47</v>
      </c>
      <c r="E178" s="20">
        <v>5.25</v>
      </c>
      <c r="F178" s="19" t="s">
        <v>147</v>
      </c>
      <c r="G178" s="21">
        <v>80</v>
      </c>
      <c r="H178" s="21">
        <v>5782.48</v>
      </c>
      <c r="I178" s="36">
        <v>1802.399016</v>
      </c>
      <c r="J178" s="21" t="s">
        <v>397</v>
      </c>
      <c r="K178" s="37">
        <v>110.366666666667</v>
      </c>
      <c r="L178" s="38">
        <v>6713.41133333333</v>
      </c>
      <c r="M178" s="38">
        <v>2276.51778313333</v>
      </c>
      <c r="N178" s="39" t="s">
        <v>149</v>
      </c>
      <c r="O178" s="40">
        <v>-0.275143461189975</v>
      </c>
      <c r="P178" s="40">
        <v>-0.138667405751095</v>
      </c>
      <c r="Q178" s="40">
        <v>-0.0273999999999999</v>
      </c>
      <c r="R178" s="44"/>
    </row>
    <row r="179" spans="1:18">
      <c r="A179" s="25">
        <v>117310</v>
      </c>
      <c r="B179" s="26" t="s">
        <v>175</v>
      </c>
      <c r="C179" s="17" t="s">
        <v>22</v>
      </c>
      <c r="D179" s="19" t="s">
        <v>36</v>
      </c>
      <c r="E179" s="20">
        <v>5.25</v>
      </c>
      <c r="F179" s="19" t="s">
        <v>176</v>
      </c>
      <c r="G179" s="21">
        <v>28</v>
      </c>
      <c r="H179" s="21">
        <v>1335.8</v>
      </c>
      <c r="I179" s="36">
        <v>480.2201</v>
      </c>
      <c r="J179" s="21" t="s">
        <v>398</v>
      </c>
      <c r="K179" s="37">
        <v>28.9333333333333</v>
      </c>
      <c r="L179" s="38">
        <v>2115.93066666667</v>
      </c>
      <c r="M179" s="38">
        <v>586.747573866667</v>
      </c>
      <c r="N179" s="39" t="s">
        <v>178</v>
      </c>
      <c r="O179" s="40">
        <v>-0.032258064516128</v>
      </c>
      <c r="P179" s="40">
        <v>-0.368693870246537</v>
      </c>
      <c r="Q179" s="40">
        <v>0.0822000000000001</v>
      </c>
      <c r="R179" s="44"/>
    </row>
    <row r="180" spans="1:18">
      <c r="A180" s="17">
        <v>745</v>
      </c>
      <c r="B180" s="18" t="s">
        <v>139</v>
      </c>
      <c r="C180" s="17" t="s">
        <v>22</v>
      </c>
      <c r="D180" s="19" t="s">
        <v>42</v>
      </c>
      <c r="E180" s="22">
        <v>5.26</v>
      </c>
      <c r="F180" s="19" t="s">
        <v>68</v>
      </c>
      <c r="G180" s="21">
        <v>86</v>
      </c>
      <c r="H180" s="21">
        <v>4761.5</v>
      </c>
      <c r="I180" s="36">
        <v>932.3017</v>
      </c>
      <c r="J180" s="21" t="s">
        <v>399</v>
      </c>
      <c r="K180" s="37">
        <v>82.8</v>
      </c>
      <c r="L180" s="38">
        <v>4838.90233333333</v>
      </c>
      <c r="M180" s="38">
        <v>1412.95948133333</v>
      </c>
      <c r="N180" s="39" t="s">
        <v>141</v>
      </c>
      <c r="O180" s="40">
        <v>0.0386473429951691</v>
      </c>
      <c r="P180" s="40">
        <v>-0.0159958453387528</v>
      </c>
      <c r="Q180" s="40">
        <v>-0.0962</v>
      </c>
      <c r="R180" s="44"/>
    </row>
    <row r="181" spans="1:18">
      <c r="A181" s="25">
        <v>117184</v>
      </c>
      <c r="B181" s="26" t="s">
        <v>107</v>
      </c>
      <c r="C181" s="17" t="s">
        <v>29</v>
      </c>
      <c r="D181" s="19" t="s">
        <v>36</v>
      </c>
      <c r="E181" s="24">
        <v>5.29</v>
      </c>
      <c r="F181" s="19" t="s">
        <v>108</v>
      </c>
      <c r="G181" s="21">
        <v>125</v>
      </c>
      <c r="H181" s="21">
        <v>6207.33</v>
      </c>
      <c r="I181" s="36">
        <v>1945.377222</v>
      </c>
      <c r="J181" s="21" t="s">
        <v>401</v>
      </c>
      <c r="K181" s="37">
        <v>111.766666666667</v>
      </c>
      <c r="L181" s="38">
        <v>5936.23566666667</v>
      </c>
      <c r="M181" s="38">
        <v>2093.11669606667</v>
      </c>
      <c r="N181" s="39" t="s">
        <v>110</v>
      </c>
      <c r="O181" s="40">
        <v>0.118401431553829</v>
      </c>
      <c r="P181" s="40">
        <v>0.04566771748224</v>
      </c>
      <c r="Q181" s="40">
        <v>-0.0392</v>
      </c>
      <c r="R181" s="44"/>
    </row>
    <row r="182" spans="1:18">
      <c r="A182" s="17">
        <v>545</v>
      </c>
      <c r="B182" s="18" t="s">
        <v>255</v>
      </c>
      <c r="C182" s="17" t="s">
        <v>22</v>
      </c>
      <c r="D182" s="19" t="s">
        <v>47</v>
      </c>
      <c r="E182" s="20">
        <v>5.6</v>
      </c>
      <c r="F182" s="19" t="s">
        <v>402</v>
      </c>
      <c r="G182" s="21">
        <v>61</v>
      </c>
      <c r="H182" s="21">
        <v>2502.58</v>
      </c>
      <c r="I182" s="36">
        <v>854.380812</v>
      </c>
      <c r="J182" s="21" t="s">
        <v>403</v>
      </c>
      <c r="K182" s="37">
        <v>40.8333333333333</v>
      </c>
      <c r="L182" s="38">
        <v>2522.052</v>
      </c>
      <c r="M182" s="38">
        <v>727.8642072</v>
      </c>
      <c r="N182" s="39" t="s">
        <v>257</v>
      </c>
      <c r="O182" s="40">
        <v>0.493877551020409</v>
      </c>
      <c r="P182" s="40">
        <v>-0.00772069727349008</v>
      </c>
      <c r="Q182" s="40">
        <v>0.0528</v>
      </c>
      <c r="R182" s="44"/>
    </row>
    <row r="183" spans="1:18">
      <c r="A183" s="17">
        <v>371</v>
      </c>
      <c r="B183" s="18" t="s">
        <v>404</v>
      </c>
      <c r="C183" s="17" t="s">
        <v>22</v>
      </c>
      <c r="D183" s="19" t="s">
        <v>393</v>
      </c>
      <c r="E183" s="22">
        <v>5.14</v>
      </c>
      <c r="F183" s="23" t="s">
        <v>405</v>
      </c>
      <c r="G183" s="21">
        <v>45</v>
      </c>
      <c r="H183" s="21">
        <v>2007.47</v>
      </c>
      <c r="I183" s="36">
        <v>645.000111</v>
      </c>
      <c r="J183" s="21" t="s">
        <v>406</v>
      </c>
      <c r="K183" s="37">
        <v>49.0666666666667</v>
      </c>
      <c r="L183" s="38">
        <v>2600.136</v>
      </c>
      <c r="M183" s="38">
        <v>835.943724</v>
      </c>
      <c r="N183" s="39" t="s">
        <v>228</v>
      </c>
      <c r="O183" s="40">
        <v>-0.0828804347826093</v>
      </c>
      <c r="P183" s="40">
        <v>-0.227936538704129</v>
      </c>
      <c r="Q183" s="40">
        <v>-0.000199999999999978</v>
      </c>
      <c r="R183" s="44"/>
    </row>
    <row r="184" spans="1:18">
      <c r="A184" s="17">
        <v>752</v>
      </c>
      <c r="B184" s="18" t="s">
        <v>21</v>
      </c>
      <c r="C184" s="17" t="s">
        <v>22</v>
      </c>
      <c r="D184" s="19" t="s">
        <v>23</v>
      </c>
      <c r="E184" s="22">
        <v>5.26</v>
      </c>
      <c r="F184" s="19" t="s">
        <v>25</v>
      </c>
      <c r="G184" s="21">
        <v>65</v>
      </c>
      <c r="H184" s="21">
        <v>4069.45</v>
      </c>
      <c r="I184" s="36">
        <v>1222.869725</v>
      </c>
      <c r="J184" s="21" t="s">
        <v>407</v>
      </c>
      <c r="K184" s="37">
        <v>62.2333333333333</v>
      </c>
      <c r="L184" s="38">
        <v>3460.60866666667</v>
      </c>
      <c r="M184" s="38">
        <v>1056.8698868</v>
      </c>
      <c r="N184" s="39" t="s">
        <v>27</v>
      </c>
      <c r="O184" s="40">
        <v>0.044456347080879</v>
      </c>
      <c r="P184" s="40">
        <v>0.175934753674352</v>
      </c>
      <c r="Q184" s="40">
        <v>-0.00490000000000002</v>
      </c>
      <c r="R184" s="44"/>
    </row>
    <row r="185" spans="1:18">
      <c r="A185" s="25">
        <v>115971</v>
      </c>
      <c r="B185" s="26" t="s">
        <v>323</v>
      </c>
      <c r="C185" s="17" t="s">
        <v>22</v>
      </c>
      <c r="D185" s="19" t="s">
        <v>36</v>
      </c>
      <c r="E185" s="20">
        <v>5.26</v>
      </c>
      <c r="F185" s="19" t="s">
        <v>324</v>
      </c>
      <c r="G185" s="21">
        <v>77</v>
      </c>
      <c r="H185" s="21">
        <v>3307.84</v>
      </c>
      <c r="I185" s="36">
        <v>956.296544</v>
      </c>
      <c r="J185" s="21" t="s">
        <v>408</v>
      </c>
      <c r="K185" s="37">
        <v>53.8666666666667</v>
      </c>
      <c r="L185" s="38">
        <v>3458.86366666667</v>
      </c>
      <c r="M185" s="38">
        <v>1024.51541806667</v>
      </c>
      <c r="N185" s="39" t="s">
        <v>325</v>
      </c>
      <c r="O185" s="40">
        <v>0.429455445544554</v>
      </c>
      <c r="P185" s="40">
        <v>-0.0436627983120862</v>
      </c>
      <c r="Q185" s="40">
        <v>-0.0071</v>
      </c>
      <c r="R185" s="44"/>
    </row>
    <row r="186" spans="1:18">
      <c r="A186" s="17">
        <v>747</v>
      </c>
      <c r="B186" s="18" t="s">
        <v>409</v>
      </c>
      <c r="C186" s="17" t="s">
        <v>29</v>
      </c>
      <c r="D186" s="19" t="s">
        <v>36</v>
      </c>
      <c r="E186" s="24">
        <v>5.8</v>
      </c>
      <c r="F186" s="19" t="s">
        <v>266</v>
      </c>
      <c r="G186" s="21">
        <v>50</v>
      </c>
      <c r="H186" s="21">
        <v>7196.88</v>
      </c>
      <c r="I186" s="36">
        <v>1073.054808</v>
      </c>
      <c r="J186" s="21" t="s">
        <v>411</v>
      </c>
      <c r="K186" s="37">
        <v>63.9</v>
      </c>
      <c r="L186" s="38">
        <v>8984.565</v>
      </c>
      <c r="M186" s="38">
        <v>1863.398781</v>
      </c>
      <c r="N186" s="39" t="s">
        <v>412</v>
      </c>
      <c r="O186" s="40">
        <v>-0.217527386541471</v>
      </c>
      <c r="P186" s="40">
        <v>-0.198972905199083</v>
      </c>
      <c r="Q186" s="40">
        <v>-0.0583</v>
      </c>
      <c r="R186" s="44"/>
    </row>
    <row r="187" spans="1:18">
      <c r="A187" s="17">
        <v>572</v>
      </c>
      <c r="B187" s="18" t="s">
        <v>413</v>
      </c>
      <c r="C187" s="17" t="s">
        <v>29</v>
      </c>
      <c r="D187" s="19" t="s">
        <v>36</v>
      </c>
      <c r="E187" s="24">
        <v>5.11</v>
      </c>
      <c r="F187" s="19" t="s">
        <v>266</v>
      </c>
      <c r="G187" s="21">
        <v>63</v>
      </c>
      <c r="H187" s="21">
        <v>2799.1</v>
      </c>
      <c r="I187" s="36">
        <v>954.21319</v>
      </c>
      <c r="J187" s="21" t="s">
        <v>145</v>
      </c>
      <c r="K187" s="37">
        <v>73.6666666666667</v>
      </c>
      <c r="L187" s="38">
        <v>6240.908</v>
      </c>
      <c r="M187" s="38">
        <v>1954.6523856</v>
      </c>
      <c r="N187" s="39" t="s">
        <v>415</v>
      </c>
      <c r="O187" s="40">
        <v>-0.144796380090498</v>
      </c>
      <c r="P187" s="40">
        <v>-0.551491545781479</v>
      </c>
      <c r="Q187" s="40">
        <v>0.0277000000000001</v>
      </c>
      <c r="R187" s="44"/>
    </row>
    <row r="188" spans="1:18">
      <c r="A188" s="17">
        <v>587</v>
      </c>
      <c r="B188" s="18" t="s">
        <v>311</v>
      </c>
      <c r="C188" s="17" t="s">
        <v>22</v>
      </c>
      <c r="D188" s="19" t="s">
        <v>30</v>
      </c>
      <c r="E188" s="20">
        <v>5.14</v>
      </c>
      <c r="F188" s="19" t="s">
        <v>416</v>
      </c>
      <c r="G188" s="21">
        <v>73</v>
      </c>
      <c r="H188" s="21">
        <v>4762.04</v>
      </c>
      <c r="I188" s="36">
        <v>985.266076</v>
      </c>
      <c r="J188" s="21" t="s">
        <v>417</v>
      </c>
      <c r="K188" s="37">
        <v>64.2666666666667</v>
      </c>
      <c r="L188" s="38">
        <v>5019.55866666667</v>
      </c>
      <c r="M188" s="38">
        <v>1370.84147186667</v>
      </c>
      <c r="N188" s="39" t="s">
        <v>315</v>
      </c>
      <c r="O188" s="40">
        <v>0.135892116182572</v>
      </c>
      <c r="P188" s="40">
        <v>-0.0513030494845636</v>
      </c>
      <c r="Q188" s="40">
        <v>-0.0662</v>
      </c>
      <c r="R188" s="44"/>
    </row>
    <row r="189" spans="1:18">
      <c r="A189" s="25">
        <v>118074</v>
      </c>
      <c r="B189" s="26" t="s">
        <v>335</v>
      </c>
      <c r="C189" s="17" t="s">
        <v>22</v>
      </c>
      <c r="D189" s="19" t="s">
        <v>47</v>
      </c>
      <c r="E189" s="20">
        <v>5.26</v>
      </c>
      <c r="F189" s="19" t="s">
        <v>336</v>
      </c>
      <c r="G189" s="21">
        <v>58</v>
      </c>
      <c r="H189" s="21">
        <v>2964.3</v>
      </c>
      <c r="I189" s="36">
        <v>744.0393</v>
      </c>
      <c r="J189" s="21" t="s">
        <v>418</v>
      </c>
      <c r="K189" s="37">
        <v>48.1333333333333</v>
      </c>
      <c r="L189" s="38">
        <v>2037.914</v>
      </c>
      <c r="M189" s="38">
        <v>607.5021634</v>
      </c>
      <c r="N189" s="39" t="s">
        <v>338</v>
      </c>
      <c r="O189" s="40">
        <v>0.204986149584488</v>
      </c>
      <c r="P189" s="41">
        <v>0.454575610158231</v>
      </c>
      <c r="Q189" s="40">
        <v>-0.0471</v>
      </c>
      <c r="R189" s="45">
        <v>13.65371366</v>
      </c>
    </row>
    <row r="190" spans="1:18">
      <c r="A190" s="17">
        <v>724</v>
      </c>
      <c r="B190" s="18" t="s">
        <v>35</v>
      </c>
      <c r="C190" s="17" t="s">
        <v>29</v>
      </c>
      <c r="D190" s="19" t="s">
        <v>36</v>
      </c>
      <c r="E190" s="20">
        <v>5.8</v>
      </c>
      <c r="F190" s="19" t="s">
        <v>38</v>
      </c>
      <c r="G190" s="21">
        <v>85</v>
      </c>
      <c r="H190" s="21">
        <v>6555.55</v>
      </c>
      <c r="I190" s="36">
        <v>1650.031935</v>
      </c>
      <c r="J190" s="21" t="s">
        <v>419</v>
      </c>
      <c r="K190" s="37">
        <v>94.1666666666667</v>
      </c>
      <c r="L190" s="38">
        <v>6878.356</v>
      </c>
      <c r="M190" s="38">
        <v>2225.8360016</v>
      </c>
      <c r="N190" s="39" t="s">
        <v>40</v>
      </c>
      <c r="O190" s="40">
        <v>-0.0973451327433631</v>
      </c>
      <c r="P190" s="40">
        <v>-0.0469306909965113</v>
      </c>
      <c r="Q190" s="40">
        <v>-0.0719</v>
      </c>
      <c r="R190" s="44"/>
    </row>
    <row r="191" spans="1:18">
      <c r="A191" s="25">
        <v>118151</v>
      </c>
      <c r="B191" s="26" t="s">
        <v>80</v>
      </c>
      <c r="C191" s="17" t="s">
        <v>22</v>
      </c>
      <c r="D191" s="19" t="s">
        <v>42</v>
      </c>
      <c r="E191" s="20">
        <v>5.15</v>
      </c>
      <c r="F191" s="19" t="s">
        <v>25</v>
      </c>
      <c r="G191" s="21">
        <v>75</v>
      </c>
      <c r="H191" s="21">
        <v>2519.87</v>
      </c>
      <c r="I191" s="36">
        <v>-201.5896</v>
      </c>
      <c r="J191" s="21" t="s">
        <v>420</v>
      </c>
      <c r="K191" s="37">
        <v>43.5666666666667</v>
      </c>
      <c r="L191" s="38">
        <v>2125.79833333333</v>
      </c>
      <c r="M191" s="38">
        <v>410.916817833333</v>
      </c>
      <c r="N191" s="39" t="s">
        <v>82</v>
      </c>
      <c r="O191" s="40">
        <v>0.721499617444528</v>
      </c>
      <c r="P191" s="40">
        <v>0.185375847034724</v>
      </c>
      <c r="Q191" s="40">
        <v>-0.2733</v>
      </c>
      <c r="R191" s="44"/>
    </row>
    <row r="192" spans="1:18">
      <c r="A192" s="17">
        <v>515</v>
      </c>
      <c r="B192" s="18" t="s">
        <v>46</v>
      </c>
      <c r="C192" s="17" t="s">
        <v>29</v>
      </c>
      <c r="D192" s="19" t="s">
        <v>47</v>
      </c>
      <c r="E192" s="24">
        <v>5.26</v>
      </c>
      <c r="F192" s="19" t="s">
        <v>49</v>
      </c>
      <c r="G192" s="21">
        <v>107</v>
      </c>
      <c r="H192" s="21">
        <v>4965.7</v>
      </c>
      <c r="I192" s="36">
        <v>1239.43872</v>
      </c>
      <c r="J192" s="21" t="s">
        <v>421</v>
      </c>
      <c r="K192" s="37">
        <v>90.5666666666667</v>
      </c>
      <c r="L192" s="38">
        <v>5809.32133333333</v>
      </c>
      <c r="M192" s="38">
        <v>1783.46164933333</v>
      </c>
      <c r="N192" s="39" t="s">
        <v>51</v>
      </c>
      <c r="O192" s="40">
        <v>0.181450128818549</v>
      </c>
      <c r="P192" s="40">
        <v>-0.14521856942096</v>
      </c>
      <c r="Q192" s="40">
        <v>-0.0574</v>
      </c>
      <c r="R192" s="44"/>
    </row>
    <row r="193" spans="1:18">
      <c r="A193" s="17">
        <v>747</v>
      </c>
      <c r="B193" s="18" t="s">
        <v>409</v>
      </c>
      <c r="C193" s="17" t="s">
        <v>29</v>
      </c>
      <c r="D193" s="19" t="s">
        <v>36</v>
      </c>
      <c r="E193" s="24">
        <v>5.29</v>
      </c>
      <c r="F193" s="19" t="s">
        <v>266</v>
      </c>
      <c r="G193" s="21">
        <v>54</v>
      </c>
      <c r="H193" s="21">
        <v>7702.52</v>
      </c>
      <c r="I193" s="36">
        <v>1049.853476</v>
      </c>
      <c r="J193" s="21" t="s">
        <v>422</v>
      </c>
      <c r="K193" s="37">
        <v>63.9</v>
      </c>
      <c r="L193" s="38">
        <v>8984.565</v>
      </c>
      <c r="M193" s="38">
        <v>1863.398781</v>
      </c>
      <c r="N193" s="39" t="s">
        <v>412</v>
      </c>
      <c r="O193" s="40">
        <v>-0.154929577464789</v>
      </c>
      <c r="P193" s="40">
        <v>-0.142694164937312</v>
      </c>
      <c r="Q193" s="40">
        <v>-0.0711</v>
      </c>
      <c r="R193" s="44"/>
    </row>
    <row r="194" spans="1:18">
      <c r="A194" s="17">
        <v>720</v>
      </c>
      <c r="B194" s="18" t="s">
        <v>306</v>
      </c>
      <c r="C194" s="17" t="s">
        <v>22</v>
      </c>
      <c r="D194" s="19" t="s">
        <v>103</v>
      </c>
      <c r="E194" s="24">
        <v>5.8</v>
      </c>
      <c r="F194" s="19" t="s">
        <v>424</v>
      </c>
      <c r="G194" s="21">
        <v>40</v>
      </c>
      <c r="H194" s="21">
        <v>5533.65</v>
      </c>
      <c r="I194" s="36">
        <v>1545.548445</v>
      </c>
      <c r="J194" s="21" t="s">
        <v>59</v>
      </c>
      <c r="K194" s="37">
        <v>55.0333333333333</v>
      </c>
      <c r="L194" s="38">
        <v>4327.53366666667</v>
      </c>
      <c r="M194" s="38">
        <v>1318.16675486667</v>
      </c>
      <c r="N194" s="39" t="s">
        <v>310</v>
      </c>
      <c r="O194" s="40">
        <v>-0.273167777104785</v>
      </c>
      <c r="P194" s="40">
        <v>0.278707556367171</v>
      </c>
      <c r="Q194" s="40">
        <v>-0.0253</v>
      </c>
      <c r="R194" s="44"/>
    </row>
    <row r="195" spans="1:18">
      <c r="A195" s="17">
        <v>545</v>
      </c>
      <c r="B195" s="18" t="s">
        <v>255</v>
      </c>
      <c r="C195" s="17" t="s">
        <v>22</v>
      </c>
      <c r="D195" s="19" t="s">
        <v>47</v>
      </c>
      <c r="E195" s="20">
        <v>5.15</v>
      </c>
      <c r="F195" s="19" t="s">
        <v>238</v>
      </c>
      <c r="G195" s="21">
        <v>26</v>
      </c>
      <c r="H195" s="21">
        <v>1581.69</v>
      </c>
      <c r="I195" s="36">
        <v>142.510269</v>
      </c>
      <c r="J195" s="21" t="s">
        <v>425</v>
      </c>
      <c r="K195" s="37">
        <v>40.8333333333333</v>
      </c>
      <c r="L195" s="38">
        <v>2522.052</v>
      </c>
      <c r="M195" s="38">
        <v>727.8642072</v>
      </c>
      <c r="N195" s="39" t="s">
        <v>257</v>
      </c>
      <c r="O195" s="40">
        <v>-0.363265306122448</v>
      </c>
      <c r="P195" s="40">
        <v>-0.372855912566434</v>
      </c>
      <c r="Q195" s="40">
        <v>-0.1985</v>
      </c>
      <c r="R195" s="44"/>
    </row>
    <row r="196" spans="1:18">
      <c r="A196" s="17">
        <v>103199</v>
      </c>
      <c r="B196" s="18" t="s">
        <v>77</v>
      </c>
      <c r="C196" s="17" t="s">
        <v>22</v>
      </c>
      <c r="D196" s="19" t="s">
        <v>23</v>
      </c>
      <c r="E196" s="24">
        <v>5.26</v>
      </c>
      <c r="F196" s="19" t="s">
        <v>49</v>
      </c>
      <c r="G196" s="21">
        <v>63</v>
      </c>
      <c r="H196" s="21">
        <v>3483.01</v>
      </c>
      <c r="I196" s="36">
        <v>1398.080214</v>
      </c>
      <c r="J196" s="21" t="s">
        <v>426</v>
      </c>
      <c r="K196" s="37">
        <v>80.8666666666667</v>
      </c>
      <c r="L196" s="38">
        <v>4377.93666666667</v>
      </c>
      <c r="M196" s="38">
        <v>1536.65577</v>
      </c>
      <c r="N196" s="39" t="s">
        <v>79</v>
      </c>
      <c r="O196" s="40">
        <v>-0.220939818631493</v>
      </c>
      <c r="P196" s="40">
        <v>-0.204417453884289</v>
      </c>
      <c r="Q196" s="40">
        <v>0.0503999999999999</v>
      </c>
      <c r="R196" s="44"/>
    </row>
    <row r="197" spans="1:18">
      <c r="A197" s="17">
        <v>113023</v>
      </c>
      <c r="B197" s="18" t="s">
        <v>363</v>
      </c>
      <c r="C197" s="17" t="s">
        <v>22</v>
      </c>
      <c r="D197" s="19" t="s">
        <v>23</v>
      </c>
      <c r="E197" s="24">
        <v>5.29</v>
      </c>
      <c r="F197" s="19" t="s">
        <v>84</v>
      </c>
      <c r="G197" s="21">
        <v>28</v>
      </c>
      <c r="H197" s="21">
        <v>1723.01</v>
      </c>
      <c r="I197" s="36">
        <v>403.528942</v>
      </c>
      <c r="J197" s="21" t="s">
        <v>427</v>
      </c>
      <c r="K197" s="37">
        <v>30.9666666666667</v>
      </c>
      <c r="L197" s="38">
        <v>1722.06233333333</v>
      </c>
      <c r="M197" s="38">
        <v>415.878053499999</v>
      </c>
      <c r="N197" s="39" t="s">
        <v>364</v>
      </c>
      <c r="O197" s="40">
        <v>-0.0958019375672776</v>
      </c>
      <c r="P197" s="40">
        <v>0.000550309154509953</v>
      </c>
      <c r="Q197" s="40">
        <v>-0.00729999999999997</v>
      </c>
      <c r="R197" s="44"/>
    </row>
    <row r="198" spans="1:18">
      <c r="A198" s="17">
        <v>385</v>
      </c>
      <c r="B198" s="18" t="s">
        <v>392</v>
      </c>
      <c r="C198" s="17" t="s">
        <v>72</v>
      </c>
      <c r="D198" s="19" t="s">
        <v>393</v>
      </c>
      <c r="E198" s="20">
        <v>5.7</v>
      </c>
      <c r="F198" s="19" t="s">
        <v>347</v>
      </c>
      <c r="G198" s="21">
        <v>98</v>
      </c>
      <c r="H198" s="21">
        <v>9604.6</v>
      </c>
      <c r="I198" s="36">
        <v>2461.65898</v>
      </c>
      <c r="J198" s="21" t="s">
        <v>428</v>
      </c>
      <c r="K198" s="37">
        <v>94.3</v>
      </c>
      <c r="L198" s="38">
        <v>10642.2376666667</v>
      </c>
      <c r="M198" s="38">
        <v>2508.37541803334</v>
      </c>
      <c r="N198" s="39" t="s">
        <v>395</v>
      </c>
      <c r="O198" s="40">
        <v>0.039236479321315</v>
      </c>
      <c r="P198" s="40">
        <v>-0.0975018317732894</v>
      </c>
      <c r="Q198" s="40">
        <v>0.2563</v>
      </c>
      <c r="R198" s="45"/>
    </row>
    <row r="199" spans="1:18">
      <c r="A199" s="17">
        <v>707</v>
      </c>
      <c r="B199" s="18" t="s">
        <v>258</v>
      </c>
      <c r="C199" s="17" t="s">
        <v>72</v>
      </c>
      <c r="D199" s="19" t="s">
        <v>47</v>
      </c>
      <c r="E199" s="20">
        <v>5.15</v>
      </c>
      <c r="F199" s="19" t="s">
        <v>259</v>
      </c>
      <c r="G199" s="21">
        <v>151</v>
      </c>
      <c r="H199" s="21">
        <v>14525.81</v>
      </c>
      <c r="I199" s="36">
        <v>4651.164362</v>
      </c>
      <c r="J199" s="21" t="s">
        <v>429</v>
      </c>
      <c r="K199" s="37">
        <v>160.266666666667</v>
      </c>
      <c r="L199" s="38">
        <v>10830.659</v>
      </c>
      <c r="M199" s="38">
        <v>3655.3474125</v>
      </c>
      <c r="N199" s="39" t="s">
        <v>261</v>
      </c>
      <c r="O199" s="40">
        <v>-0.0578202995008339</v>
      </c>
      <c r="P199" s="40">
        <v>0.341175084544717</v>
      </c>
      <c r="Q199" s="40">
        <v>-0.0173</v>
      </c>
      <c r="R199" s="44"/>
    </row>
    <row r="200" spans="1:18">
      <c r="A200" s="17">
        <v>371</v>
      </c>
      <c r="B200" s="18" t="s">
        <v>404</v>
      </c>
      <c r="C200" s="17" t="s">
        <v>22</v>
      </c>
      <c r="D200" s="19" t="s">
        <v>393</v>
      </c>
      <c r="E200" s="22">
        <v>5.21</v>
      </c>
      <c r="F200" s="23" t="s">
        <v>405</v>
      </c>
      <c r="G200" s="21">
        <v>54</v>
      </c>
      <c r="H200" s="21">
        <v>2594.95</v>
      </c>
      <c r="I200" s="36">
        <v>773.81409</v>
      </c>
      <c r="J200" s="21" t="s">
        <v>430</v>
      </c>
      <c r="K200" s="37">
        <v>49.0666666666667</v>
      </c>
      <c r="L200" s="38">
        <v>2600.136</v>
      </c>
      <c r="M200" s="38">
        <v>835.943724</v>
      </c>
      <c r="N200" s="39" t="s">
        <v>228</v>
      </c>
      <c r="O200" s="40">
        <v>0.100543478260869</v>
      </c>
      <c r="P200" s="40">
        <v>-0.0019945110563448</v>
      </c>
      <c r="Q200" s="40">
        <v>-0.0233</v>
      </c>
      <c r="R200" s="44"/>
    </row>
    <row r="201" spans="1:18">
      <c r="A201" s="17">
        <v>385</v>
      </c>
      <c r="B201" s="18" t="s">
        <v>392</v>
      </c>
      <c r="C201" s="17" t="s">
        <v>72</v>
      </c>
      <c r="D201" s="19" t="s">
        <v>393</v>
      </c>
      <c r="E201" s="20">
        <v>5.28</v>
      </c>
      <c r="F201" s="19" t="s">
        <v>347</v>
      </c>
      <c r="G201" s="21">
        <v>111</v>
      </c>
      <c r="H201" s="21">
        <v>11060.05</v>
      </c>
      <c r="I201" s="36">
        <v>2636.71592</v>
      </c>
      <c r="J201" s="21" t="s">
        <v>431</v>
      </c>
      <c r="K201" s="37">
        <v>94.3</v>
      </c>
      <c r="L201" s="38">
        <v>10642.2376666667</v>
      </c>
      <c r="M201" s="38">
        <v>2508.37541803334</v>
      </c>
      <c r="N201" s="39" t="s">
        <v>395</v>
      </c>
      <c r="O201" s="40">
        <v>0.177094379639449</v>
      </c>
      <c r="P201" s="47">
        <v>0.0392598198254826</v>
      </c>
      <c r="Q201" s="40">
        <v>0.00270000000000001</v>
      </c>
      <c r="R201" s="45"/>
    </row>
    <row r="202" spans="1:18">
      <c r="A202" s="17">
        <v>371</v>
      </c>
      <c r="B202" s="18" t="s">
        <v>404</v>
      </c>
      <c r="C202" s="17" t="s">
        <v>22</v>
      </c>
      <c r="D202" s="19" t="s">
        <v>393</v>
      </c>
      <c r="E202" s="22">
        <v>5.7</v>
      </c>
      <c r="F202" s="23" t="s">
        <v>405</v>
      </c>
      <c r="G202" s="21">
        <v>36</v>
      </c>
      <c r="H202" s="21">
        <v>1207.3</v>
      </c>
      <c r="I202" s="36">
        <v>345.64999</v>
      </c>
      <c r="J202" s="21" t="s">
        <v>432</v>
      </c>
      <c r="K202" s="37">
        <v>49.0666666666667</v>
      </c>
      <c r="L202" s="38">
        <v>2600.136</v>
      </c>
      <c r="M202" s="38">
        <v>835.943724</v>
      </c>
      <c r="N202" s="39" t="s">
        <v>228</v>
      </c>
      <c r="O202" s="40">
        <v>-0.266304347826087</v>
      </c>
      <c r="P202" s="40">
        <v>-0.535678133759157</v>
      </c>
      <c r="Q202" s="40">
        <v>0.2863</v>
      </c>
      <c r="R202" s="44"/>
    </row>
    <row r="203" spans="1:18">
      <c r="A203" s="17">
        <v>724</v>
      </c>
      <c r="B203" s="18" t="s">
        <v>35</v>
      </c>
      <c r="C203" s="17" t="s">
        <v>29</v>
      </c>
      <c r="D203" s="19" t="s">
        <v>36</v>
      </c>
      <c r="E203" s="20">
        <v>5.15</v>
      </c>
      <c r="F203" s="19" t="s">
        <v>38</v>
      </c>
      <c r="G203" s="21">
        <v>90</v>
      </c>
      <c r="H203" s="21">
        <v>6651.56</v>
      </c>
      <c r="I203" s="36">
        <v>2184.372304</v>
      </c>
      <c r="J203" s="21" t="s">
        <v>433</v>
      </c>
      <c r="K203" s="37">
        <v>94.1666666666667</v>
      </c>
      <c r="L203" s="38">
        <v>6878.356</v>
      </c>
      <c r="M203" s="38">
        <v>2225.8360016</v>
      </c>
      <c r="N203" s="39" t="s">
        <v>40</v>
      </c>
      <c r="O203" s="40">
        <v>-0.0442477876106198</v>
      </c>
      <c r="P203" s="40">
        <v>-0.0329724137570081</v>
      </c>
      <c r="Q203" s="40">
        <v>0.00480000000000003</v>
      </c>
      <c r="R203" s="44"/>
    </row>
    <row r="204" spans="1:18">
      <c r="A204" s="17">
        <v>721</v>
      </c>
      <c r="B204" s="18" t="s">
        <v>354</v>
      </c>
      <c r="C204" s="17" t="s">
        <v>29</v>
      </c>
      <c r="D204" s="19" t="s">
        <v>103</v>
      </c>
      <c r="E204" s="22">
        <v>5.21</v>
      </c>
      <c r="F204" s="19" t="s">
        <v>122</v>
      </c>
      <c r="G204" s="21">
        <v>67</v>
      </c>
      <c r="H204" s="21">
        <v>4122.51</v>
      </c>
      <c r="I204" s="36">
        <v>1508.014158</v>
      </c>
      <c r="J204" s="21" t="s">
        <v>434</v>
      </c>
      <c r="K204" s="37">
        <v>78.9</v>
      </c>
      <c r="L204" s="38">
        <v>5377.60233333333</v>
      </c>
      <c r="M204" s="38">
        <v>1699.32233733333</v>
      </c>
      <c r="N204" s="39" t="s">
        <v>356</v>
      </c>
      <c r="O204" s="40">
        <v>-0.150823827629911</v>
      </c>
      <c r="P204" s="40">
        <v>-0.233392552207436</v>
      </c>
      <c r="Q204" s="40">
        <v>0.0498</v>
      </c>
      <c r="R204" s="44"/>
    </row>
    <row r="205" spans="1:18">
      <c r="A205" s="17">
        <v>371</v>
      </c>
      <c r="B205" s="18" t="s">
        <v>404</v>
      </c>
      <c r="C205" s="17" t="s">
        <v>22</v>
      </c>
      <c r="D205" s="19" t="s">
        <v>393</v>
      </c>
      <c r="E205" s="22">
        <v>5.29</v>
      </c>
      <c r="F205" s="23" t="s">
        <v>405</v>
      </c>
      <c r="G205" s="21">
        <v>53</v>
      </c>
      <c r="H205" s="21">
        <v>4077.11</v>
      </c>
      <c r="I205" s="36">
        <v>1141.183089</v>
      </c>
      <c r="J205" s="21" t="s">
        <v>435</v>
      </c>
      <c r="K205" s="37">
        <v>49.0666666666667</v>
      </c>
      <c r="L205" s="38">
        <v>2600.136</v>
      </c>
      <c r="M205" s="38">
        <v>835.943724</v>
      </c>
      <c r="N205" s="39" t="s">
        <v>228</v>
      </c>
      <c r="O205" s="40">
        <v>0.0801630434782602</v>
      </c>
      <c r="P205" s="41">
        <v>0.568037210361304</v>
      </c>
      <c r="Q205" s="40">
        <v>-0.0416</v>
      </c>
      <c r="R205" s="45">
        <v>30.5239365</v>
      </c>
    </row>
    <row r="206" spans="1:18">
      <c r="A206" s="17">
        <v>341</v>
      </c>
      <c r="B206" s="18" t="s">
        <v>246</v>
      </c>
      <c r="C206" s="17" t="s">
        <v>72</v>
      </c>
      <c r="D206" s="19" t="s">
        <v>103</v>
      </c>
      <c r="E206" s="48">
        <v>5.6</v>
      </c>
      <c r="F206" s="19" t="s">
        <v>248</v>
      </c>
      <c r="G206" s="21">
        <v>204</v>
      </c>
      <c r="H206" s="21">
        <v>16282.48</v>
      </c>
      <c r="I206" s="36">
        <v>4305.087712</v>
      </c>
      <c r="J206" s="21" t="s">
        <v>436</v>
      </c>
      <c r="K206" s="37">
        <v>139.033333333333</v>
      </c>
      <c r="L206" s="38">
        <v>13236.5063333333</v>
      </c>
      <c r="M206" s="38">
        <v>4120.52442156666</v>
      </c>
      <c r="N206" s="39" t="s">
        <v>249</v>
      </c>
      <c r="O206" s="40">
        <v>0.4672740350036</v>
      </c>
      <c r="P206" s="41">
        <v>0.230119156064321</v>
      </c>
      <c r="Q206" s="40">
        <v>-0.0468999999999999</v>
      </c>
      <c r="R206" s="45">
        <v>18.4563290433344</v>
      </c>
    </row>
    <row r="207" spans="1:18">
      <c r="A207" s="17">
        <v>341</v>
      </c>
      <c r="B207" s="18" t="s">
        <v>246</v>
      </c>
      <c r="C207" s="17" t="s">
        <v>72</v>
      </c>
      <c r="D207" s="19" t="s">
        <v>103</v>
      </c>
      <c r="E207" s="24">
        <v>5.11</v>
      </c>
      <c r="F207" s="19" t="s">
        <v>248</v>
      </c>
      <c r="G207" s="21">
        <v>96</v>
      </c>
      <c r="H207" s="21">
        <v>8102.49</v>
      </c>
      <c r="I207" s="36">
        <v>3258.821478</v>
      </c>
      <c r="J207" s="21" t="s">
        <v>437</v>
      </c>
      <c r="K207" s="37">
        <v>139.033333333333</v>
      </c>
      <c r="L207" s="38">
        <v>13236.5063333333</v>
      </c>
      <c r="M207" s="38">
        <v>4120.52442156666</v>
      </c>
      <c r="N207" s="39" t="s">
        <v>249</v>
      </c>
      <c r="O207" s="40">
        <v>-0.309518101174777</v>
      </c>
      <c r="P207" s="40">
        <v>-0.387867931616093</v>
      </c>
      <c r="Q207" s="40">
        <v>0.0909</v>
      </c>
      <c r="R207" s="44"/>
    </row>
    <row r="208" spans="1:18">
      <c r="A208" s="17">
        <v>56</v>
      </c>
      <c r="B208" s="18" t="s">
        <v>317</v>
      </c>
      <c r="C208" s="17" t="s">
        <v>22</v>
      </c>
      <c r="D208" s="19" t="s">
        <v>30</v>
      </c>
      <c r="E208" s="20">
        <v>5.21</v>
      </c>
      <c r="F208" s="19" t="s">
        <v>319</v>
      </c>
      <c r="G208" s="21">
        <v>47</v>
      </c>
      <c r="H208" s="21">
        <v>4027.09</v>
      </c>
      <c r="I208" s="36">
        <v>1199.267402</v>
      </c>
      <c r="J208" s="21" t="s">
        <v>438</v>
      </c>
      <c r="K208" s="37">
        <v>46.1</v>
      </c>
      <c r="L208" s="38">
        <v>2965.97766666667</v>
      </c>
      <c r="M208" s="38">
        <v>855.684556833334</v>
      </c>
      <c r="N208" s="39" t="s">
        <v>321</v>
      </c>
      <c r="O208" s="40">
        <v>0.0195227765726681</v>
      </c>
      <c r="P208" s="40">
        <v>0.357761403687799</v>
      </c>
      <c r="Q208" s="40">
        <v>0.00929999999999997</v>
      </c>
      <c r="R208" s="44"/>
    </row>
    <row r="209" spans="1:18">
      <c r="A209" s="25">
        <v>116919</v>
      </c>
      <c r="B209" s="26" t="s">
        <v>91</v>
      </c>
      <c r="C209" s="17" t="s">
        <v>22</v>
      </c>
      <c r="D209" s="19" t="s">
        <v>36</v>
      </c>
      <c r="E209" s="24">
        <v>5.26</v>
      </c>
      <c r="F209" s="19" t="s">
        <v>93</v>
      </c>
      <c r="G209" s="21">
        <v>75</v>
      </c>
      <c r="H209" s="21">
        <v>3236.29</v>
      </c>
      <c r="I209" s="36">
        <v>1160.857223</v>
      </c>
      <c r="J209" s="21" t="s">
        <v>439</v>
      </c>
      <c r="K209" s="37">
        <v>80.8</v>
      </c>
      <c r="L209" s="38">
        <v>4357.026</v>
      </c>
      <c r="M209" s="38">
        <v>1490.5385946</v>
      </c>
      <c r="N209" s="39" t="s">
        <v>95</v>
      </c>
      <c r="O209" s="40">
        <v>-0.0717821782178217</v>
      </c>
      <c r="P209" s="40">
        <v>-0.257224997050741</v>
      </c>
      <c r="Q209" s="40">
        <v>0.0165999999999999</v>
      </c>
      <c r="R209" s="44"/>
    </row>
    <row r="210" spans="1:18">
      <c r="A210" s="17">
        <v>721</v>
      </c>
      <c r="B210" s="18" t="s">
        <v>354</v>
      </c>
      <c r="C210" s="17" t="s">
        <v>29</v>
      </c>
      <c r="D210" s="19" t="s">
        <v>103</v>
      </c>
      <c r="E210" s="22">
        <v>5.7</v>
      </c>
      <c r="F210" s="19" t="s">
        <v>122</v>
      </c>
      <c r="G210" s="21">
        <v>80</v>
      </c>
      <c r="H210" s="21">
        <v>5308.31</v>
      </c>
      <c r="I210" s="36">
        <v>1997.517053</v>
      </c>
      <c r="J210" s="21" t="s">
        <v>440</v>
      </c>
      <c r="K210" s="37">
        <v>62</v>
      </c>
      <c r="L210" s="38">
        <v>4377.60233333333</v>
      </c>
      <c r="M210" s="38">
        <v>1383.32233733333</v>
      </c>
      <c r="N210" s="39" t="s">
        <v>356</v>
      </c>
      <c r="O210" s="40">
        <v>0.290322580645161</v>
      </c>
      <c r="P210" s="40">
        <v>0.21260671842661</v>
      </c>
      <c r="Q210" s="40">
        <v>0.3763</v>
      </c>
      <c r="R210" s="44"/>
    </row>
    <row r="211" spans="1:18">
      <c r="A211" s="17">
        <v>106568</v>
      </c>
      <c r="B211" s="18" t="s">
        <v>83</v>
      </c>
      <c r="C211" s="17" t="s">
        <v>22</v>
      </c>
      <c r="D211" s="19" t="s">
        <v>47</v>
      </c>
      <c r="E211" s="20">
        <v>5.15</v>
      </c>
      <c r="F211" s="19" t="s">
        <v>84</v>
      </c>
      <c r="G211" s="21">
        <v>51</v>
      </c>
      <c r="H211" s="21">
        <v>2941.95</v>
      </c>
      <c r="I211" s="36">
        <v>262.42194</v>
      </c>
      <c r="J211" s="21" t="s">
        <v>441</v>
      </c>
      <c r="K211" s="37">
        <v>33.9333333333333</v>
      </c>
      <c r="L211" s="38">
        <v>2370.69133333333</v>
      </c>
      <c r="M211" s="38">
        <v>787.069522666666</v>
      </c>
      <c r="N211" s="39" t="s">
        <v>86</v>
      </c>
      <c r="O211" s="40">
        <v>0.502946954813361</v>
      </c>
      <c r="P211" s="40">
        <v>0.2409671215457</v>
      </c>
      <c r="Q211" s="40">
        <v>-0.2428</v>
      </c>
      <c r="R211" s="44"/>
    </row>
    <row r="212" spans="1:18">
      <c r="A212" s="17">
        <v>351</v>
      </c>
      <c r="B212" s="18" t="s">
        <v>342</v>
      </c>
      <c r="C212" s="17" t="s">
        <v>22</v>
      </c>
      <c r="D212" s="19" t="s">
        <v>30</v>
      </c>
      <c r="E212" s="20">
        <v>5.21</v>
      </c>
      <c r="F212" s="19" t="s">
        <v>344</v>
      </c>
      <c r="G212" s="21">
        <v>35</v>
      </c>
      <c r="H212" s="21">
        <v>2681.9</v>
      </c>
      <c r="I212" s="36">
        <v>528.06611</v>
      </c>
      <c r="J212" s="21" t="s">
        <v>442</v>
      </c>
      <c r="K212" s="37">
        <v>43.4333333333333</v>
      </c>
      <c r="L212" s="38">
        <v>3528.53233333333</v>
      </c>
      <c r="M212" s="38">
        <v>1045.8569836</v>
      </c>
      <c r="N212" s="39" t="s">
        <v>346</v>
      </c>
      <c r="O212" s="40">
        <v>-0.194167306216423</v>
      </c>
      <c r="P212" s="40">
        <v>-0.23993894723179</v>
      </c>
      <c r="Q212" s="40">
        <v>-0.0995</v>
      </c>
      <c r="R212" s="44"/>
    </row>
    <row r="213" spans="1:18">
      <c r="A213" s="17">
        <v>721</v>
      </c>
      <c r="B213" s="18" t="s">
        <v>354</v>
      </c>
      <c r="C213" s="17" t="s">
        <v>29</v>
      </c>
      <c r="D213" s="19" t="s">
        <v>103</v>
      </c>
      <c r="E213" s="22">
        <v>5.28</v>
      </c>
      <c r="F213" s="19" t="s">
        <v>122</v>
      </c>
      <c r="G213" s="21">
        <v>74</v>
      </c>
      <c r="H213" s="21">
        <v>4534.9</v>
      </c>
      <c r="I213" s="36">
        <v>1773.59939</v>
      </c>
      <c r="J213" s="21" t="s">
        <v>443</v>
      </c>
      <c r="K213" s="37">
        <v>78.9</v>
      </c>
      <c r="L213" s="38">
        <v>5377.60233333333</v>
      </c>
      <c r="M213" s="38">
        <v>1699.32233733333</v>
      </c>
      <c r="N213" s="39" t="s">
        <v>356</v>
      </c>
      <c r="O213" s="40">
        <v>-0.0621039290240812</v>
      </c>
      <c r="P213" s="40">
        <v>-0.156705959477479</v>
      </c>
      <c r="Q213" s="40">
        <v>0.0751</v>
      </c>
      <c r="R213" s="44"/>
    </row>
    <row r="214" spans="1:18">
      <c r="A214" s="17">
        <v>591</v>
      </c>
      <c r="B214" s="18" t="s">
        <v>102</v>
      </c>
      <c r="C214" s="17" t="s">
        <v>22</v>
      </c>
      <c r="D214" s="19" t="s">
        <v>103</v>
      </c>
      <c r="E214" s="24">
        <v>5.5</v>
      </c>
      <c r="F214" s="19" t="s">
        <v>104</v>
      </c>
      <c r="G214" s="21">
        <v>54</v>
      </c>
      <c r="H214" s="21">
        <v>3143.26</v>
      </c>
      <c r="I214" s="36">
        <v>885.456342</v>
      </c>
      <c r="J214" s="21" t="s">
        <v>444</v>
      </c>
      <c r="K214" s="37">
        <v>43.3</v>
      </c>
      <c r="L214" s="38">
        <v>2333.86466666667</v>
      </c>
      <c r="M214" s="38">
        <v>786.979165600001</v>
      </c>
      <c r="N214" s="39" t="s">
        <v>106</v>
      </c>
      <c r="O214" s="40">
        <v>0.247113163972286</v>
      </c>
      <c r="P214" s="40">
        <v>0.34680474189163</v>
      </c>
      <c r="Q214" s="40">
        <v>-0.0555</v>
      </c>
      <c r="R214" s="44"/>
    </row>
    <row r="215" spans="1:18">
      <c r="A215" s="17">
        <v>581</v>
      </c>
      <c r="B215" s="18" t="s">
        <v>571</v>
      </c>
      <c r="C215" s="17" t="s">
        <v>72</v>
      </c>
      <c r="D215" s="19" t="s">
        <v>23</v>
      </c>
      <c r="E215" s="24">
        <v>5.15</v>
      </c>
      <c r="F215" s="19" t="s">
        <v>49</v>
      </c>
      <c r="G215" s="21">
        <v>136</v>
      </c>
      <c r="H215" s="21">
        <v>8937.39</v>
      </c>
      <c r="I215" s="36">
        <v>1535.443602</v>
      </c>
      <c r="J215" s="21" t="s">
        <v>580</v>
      </c>
      <c r="K215" s="37">
        <v>139.533333333333</v>
      </c>
      <c r="L215" s="38">
        <v>8716.48833333333</v>
      </c>
      <c r="M215" s="38">
        <v>2158.20251133333</v>
      </c>
      <c r="N215" s="39" t="s">
        <v>573</v>
      </c>
      <c r="O215" s="40">
        <v>-0.0253225035833708</v>
      </c>
      <c r="P215" s="40">
        <v>0.0253429659077159</v>
      </c>
      <c r="Q215" s="40">
        <v>-0.0758</v>
      </c>
      <c r="R215" s="44"/>
    </row>
    <row r="216" spans="1:18">
      <c r="A216" s="17">
        <v>347</v>
      </c>
      <c r="B216" s="18" t="s">
        <v>41</v>
      </c>
      <c r="C216" s="17" t="s">
        <v>22</v>
      </c>
      <c r="D216" s="19" t="s">
        <v>42</v>
      </c>
      <c r="E216" s="20">
        <v>5.22</v>
      </c>
      <c r="F216" s="19" t="s">
        <v>44</v>
      </c>
      <c r="G216" s="21">
        <v>99</v>
      </c>
      <c r="H216" s="21">
        <v>4582.4</v>
      </c>
      <c r="I216" s="36">
        <v>750.59712</v>
      </c>
      <c r="J216" s="21" t="s">
        <v>445</v>
      </c>
      <c r="K216" s="37">
        <v>64.7333333333333</v>
      </c>
      <c r="L216" s="38">
        <v>3796.64633333333</v>
      </c>
      <c r="M216" s="38">
        <v>1060.4033209</v>
      </c>
      <c r="N216" s="39" t="s">
        <v>59</v>
      </c>
      <c r="O216" s="40">
        <v>0.529351184346036</v>
      </c>
      <c r="P216" s="40">
        <v>0.206959931918864</v>
      </c>
      <c r="Q216" s="40">
        <v>-0.1155</v>
      </c>
      <c r="R216" s="44"/>
    </row>
    <row r="217" spans="1:18">
      <c r="A217" s="17">
        <v>591</v>
      </c>
      <c r="B217" s="18" t="s">
        <v>102</v>
      </c>
      <c r="C217" s="17" t="s">
        <v>22</v>
      </c>
      <c r="D217" s="19" t="s">
        <v>103</v>
      </c>
      <c r="E217" s="24">
        <v>5.26</v>
      </c>
      <c r="F217" s="19" t="s">
        <v>104</v>
      </c>
      <c r="G217" s="21">
        <v>38</v>
      </c>
      <c r="H217" s="21">
        <v>1924.22</v>
      </c>
      <c r="I217" s="36">
        <v>640.572838</v>
      </c>
      <c r="J217" s="21" t="s">
        <v>446</v>
      </c>
      <c r="K217" s="37">
        <v>43.3</v>
      </c>
      <c r="L217" s="38">
        <v>2333.86466666667</v>
      </c>
      <c r="M217" s="38">
        <v>786.979165600001</v>
      </c>
      <c r="N217" s="39" t="s">
        <v>106</v>
      </c>
      <c r="O217" s="40">
        <v>-0.122401847575058</v>
      </c>
      <c r="P217" s="40">
        <v>-0.175522031126056</v>
      </c>
      <c r="Q217" s="40">
        <v>-0.00430000000000003</v>
      </c>
      <c r="R217" s="44"/>
    </row>
    <row r="218" spans="1:18">
      <c r="A218" s="17">
        <v>707</v>
      </c>
      <c r="B218" s="18" t="s">
        <v>258</v>
      </c>
      <c r="C218" s="17" t="s">
        <v>72</v>
      </c>
      <c r="D218" s="19" t="s">
        <v>47</v>
      </c>
      <c r="E218" s="23">
        <v>5.3</v>
      </c>
      <c r="F218" s="19" t="s">
        <v>259</v>
      </c>
      <c r="G218" s="21">
        <v>153</v>
      </c>
      <c r="H218" s="21">
        <v>10228.71</v>
      </c>
      <c r="I218" s="36">
        <v>3191.35752</v>
      </c>
      <c r="J218" s="21" t="s">
        <v>447</v>
      </c>
      <c r="K218" s="37">
        <v>160.266666666667</v>
      </c>
      <c r="L218" s="38">
        <v>10830.659</v>
      </c>
      <c r="M218" s="38">
        <v>3655.3474125</v>
      </c>
      <c r="N218" s="39" t="s">
        <v>261</v>
      </c>
      <c r="O218" s="40">
        <v>-0.0453410981697191</v>
      </c>
      <c r="P218" s="40">
        <v>-0.0555782432075463</v>
      </c>
      <c r="Q218" s="40">
        <v>-0.0255</v>
      </c>
      <c r="R218" s="44"/>
    </row>
    <row r="219" spans="1:18">
      <c r="A219" s="17">
        <v>585</v>
      </c>
      <c r="B219" s="18" t="s">
        <v>226</v>
      </c>
      <c r="C219" s="17" t="s">
        <v>72</v>
      </c>
      <c r="D219" s="19" t="s">
        <v>23</v>
      </c>
      <c r="E219" s="24">
        <v>5.8</v>
      </c>
      <c r="F219" s="19" t="s">
        <v>49</v>
      </c>
      <c r="G219" s="21">
        <v>123</v>
      </c>
      <c r="H219" s="21">
        <v>9576.05</v>
      </c>
      <c r="I219" s="36">
        <v>3501.00388</v>
      </c>
      <c r="J219" s="21" t="s">
        <v>448</v>
      </c>
      <c r="K219" s="37">
        <v>129.466666666667</v>
      </c>
      <c r="L219" s="38">
        <v>9059.471</v>
      </c>
      <c r="M219" s="38">
        <v>2912.6199265</v>
      </c>
      <c r="N219" s="39" t="s">
        <v>228</v>
      </c>
      <c r="O219" s="40">
        <v>-0.0499485066941323</v>
      </c>
      <c r="P219" s="40">
        <v>0.0570208790336654</v>
      </c>
      <c r="Q219" s="40">
        <v>0.0441</v>
      </c>
      <c r="R219" s="44"/>
    </row>
    <row r="220" spans="1:18">
      <c r="A220" s="17">
        <v>585</v>
      </c>
      <c r="B220" s="18" t="s">
        <v>226</v>
      </c>
      <c r="C220" s="17" t="s">
        <v>72</v>
      </c>
      <c r="D220" s="19" t="s">
        <v>23</v>
      </c>
      <c r="E220" s="24">
        <v>5.15</v>
      </c>
      <c r="F220" s="19" t="s">
        <v>49</v>
      </c>
      <c r="G220" s="21">
        <v>140</v>
      </c>
      <c r="H220" s="21">
        <v>9801.6</v>
      </c>
      <c r="I220" s="36">
        <v>2507.24928</v>
      </c>
      <c r="J220" s="21" t="s">
        <v>449</v>
      </c>
      <c r="K220" s="37">
        <v>129.466666666667</v>
      </c>
      <c r="L220" s="38">
        <v>9059.471</v>
      </c>
      <c r="M220" s="38">
        <v>2912.6199265</v>
      </c>
      <c r="N220" s="39" t="s">
        <v>228</v>
      </c>
      <c r="O220" s="40">
        <v>0.0813594232749714</v>
      </c>
      <c r="P220" s="47">
        <v>0.0819174761970098</v>
      </c>
      <c r="Q220" s="40">
        <v>-0.0657</v>
      </c>
      <c r="R220" s="45"/>
    </row>
    <row r="221" spans="1:18">
      <c r="A221" s="17">
        <v>716</v>
      </c>
      <c r="B221" s="18" t="s">
        <v>116</v>
      </c>
      <c r="C221" s="17" t="s">
        <v>22</v>
      </c>
      <c r="D221" s="19" t="s">
        <v>103</v>
      </c>
      <c r="E221" s="20">
        <v>5.26</v>
      </c>
      <c r="F221" s="19" t="s">
        <v>118</v>
      </c>
      <c r="G221" s="21">
        <v>74</v>
      </c>
      <c r="H221" s="21">
        <v>5780.89</v>
      </c>
      <c r="I221" s="36">
        <v>1743.516424</v>
      </c>
      <c r="J221" s="21" t="s">
        <v>450</v>
      </c>
      <c r="K221" s="37">
        <v>54.3666666666667</v>
      </c>
      <c r="L221" s="38">
        <v>4796.709</v>
      </c>
      <c r="M221" s="38">
        <v>1448.1264471</v>
      </c>
      <c r="N221" s="39" t="s">
        <v>120</v>
      </c>
      <c r="O221" s="40">
        <v>0.361128142244021</v>
      </c>
      <c r="P221" s="40">
        <v>0.205178383762701</v>
      </c>
      <c r="Q221" s="40">
        <v>-0.000300000000000022</v>
      </c>
      <c r="R221" s="44"/>
    </row>
    <row r="222" spans="1:18">
      <c r="A222" s="17">
        <v>102564</v>
      </c>
      <c r="B222" s="18" t="s">
        <v>121</v>
      </c>
      <c r="C222" s="17" t="s">
        <v>22</v>
      </c>
      <c r="D222" s="19" t="s">
        <v>103</v>
      </c>
      <c r="E222" s="24">
        <v>5.31</v>
      </c>
      <c r="F222" s="19" t="s">
        <v>122</v>
      </c>
      <c r="G222" s="21">
        <v>48</v>
      </c>
      <c r="H222" s="21">
        <v>3407.79</v>
      </c>
      <c r="I222" s="36">
        <v>863.874765</v>
      </c>
      <c r="J222" s="21" t="s">
        <v>369</v>
      </c>
      <c r="K222" s="37">
        <v>53.6333333333333</v>
      </c>
      <c r="L222" s="38">
        <v>3909.183</v>
      </c>
      <c r="M222" s="38">
        <v>1171.5821451</v>
      </c>
      <c r="N222" s="39" t="s">
        <v>124</v>
      </c>
      <c r="O222" s="40">
        <v>-0.105034182722187</v>
      </c>
      <c r="P222" s="40">
        <v>-0.128260304007257</v>
      </c>
      <c r="Q222" s="40">
        <v>-0.0462</v>
      </c>
      <c r="R222" s="44"/>
    </row>
    <row r="223" spans="1:18">
      <c r="A223" s="17">
        <v>549</v>
      </c>
      <c r="B223" s="18" t="s">
        <v>252</v>
      </c>
      <c r="C223" s="17" t="s">
        <v>22</v>
      </c>
      <c r="D223" s="19" t="s">
        <v>103</v>
      </c>
      <c r="E223" s="20">
        <v>5.6</v>
      </c>
      <c r="F223" s="19" t="s">
        <v>244</v>
      </c>
      <c r="G223" s="21">
        <v>66</v>
      </c>
      <c r="H223" s="21">
        <v>4049.66</v>
      </c>
      <c r="I223" s="36">
        <v>1312.08984</v>
      </c>
      <c r="J223" s="21" t="s">
        <v>451</v>
      </c>
      <c r="K223" s="37">
        <v>50.5</v>
      </c>
      <c r="L223" s="38">
        <v>3993.641</v>
      </c>
      <c r="M223" s="38">
        <v>1113.0277467</v>
      </c>
      <c r="N223" s="39" t="s">
        <v>254</v>
      </c>
      <c r="O223" s="40">
        <v>0.306930693069307</v>
      </c>
      <c r="P223" s="40">
        <v>0.0140270495019457</v>
      </c>
      <c r="Q223" s="40">
        <v>0.0453</v>
      </c>
      <c r="R223" s="44"/>
    </row>
    <row r="224" spans="1:18">
      <c r="A224" s="17">
        <v>102479</v>
      </c>
      <c r="B224" s="18" t="s">
        <v>270</v>
      </c>
      <c r="C224" s="17" t="s">
        <v>22</v>
      </c>
      <c r="D224" s="19" t="s">
        <v>36</v>
      </c>
      <c r="E224" s="24">
        <v>5.15</v>
      </c>
      <c r="F224" s="19" t="s">
        <v>108</v>
      </c>
      <c r="G224" s="21">
        <v>85</v>
      </c>
      <c r="H224" s="21">
        <v>2874.07</v>
      </c>
      <c r="I224" s="36">
        <v>950.742356</v>
      </c>
      <c r="J224" s="21" t="s">
        <v>452</v>
      </c>
      <c r="K224" s="37">
        <v>101.266666666667</v>
      </c>
      <c r="L224" s="38">
        <v>4549.799</v>
      </c>
      <c r="M224" s="38">
        <v>1497.7938308</v>
      </c>
      <c r="N224" s="39" t="s">
        <v>273</v>
      </c>
      <c r="O224" s="40">
        <v>-0.16063199473338</v>
      </c>
      <c r="P224" s="40">
        <v>-0.368308358237364</v>
      </c>
      <c r="Q224" s="40">
        <v>0.00159999999999999</v>
      </c>
      <c r="R224" s="44"/>
    </row>
    <row r="225" spans="1:18">
      <c r="A225" s="17">
        <v>365</v>
      </c>
      <c r="B225" s="18" t="s">
        <v>71</v>
      </c>
      <c r="C225" s="17" t="s">
        <v>72</v>
      </c>
      <c r="D225" s="19" t="s">
        <v>42</v>
      </c>
      <c r="E225" s="20">
        <v>5.22</v>
      </c>
      <c r="F225" s="19" t="s">
        <v>25</v>
      </c>
      <c r="G225" s="21">
        <v>133</v>
      </c>
      <c r="H225" s="21">
        <v>17256.6</v>
      </c>
      <c r="I225" s="36">
        <v>5033.75022</v>
      </c>
      <c r="J225" s="21" t="s">
        <v>453</v>
      </c>
      <c r="K225" s="37">
        <v>103.766666666667</v>
      </c>
      <c r="L225" s="38">
        <v>10056.069</v>
      </c>
      <c r="M225" s="38">
        <v>2673.9087471</v>
      </c>
      <c r="N225" s="39" t="s">
        <v>75</v>
      </c>
      <c r="O225" s="40">
        <v>0.281721811757143</v>
      </c>
      <c r="P225" s="41">
        <v>0.716038344605631</v>
      </c>
      <c r="Q225" s="40">
        <v>0.0258</v>
      </c>
      <c r="R225" s="45"/>
    </row>
    <row r="226" spans="1:18">
      <c r="A226" s="17">
        <v>746</v>
      </c>
      <c r="B226" s="18" t="s">
        <v>130</v>
      </c>
      <c r="C226" s="17" t="s">
        <v>29</v>
      </c>
      <c r="D226" s="19" t="s">
        <v>103</v>
      </c>
      <c r="E226" s="20">
        <v>5.26</v>
      </c>
      <c r="F226" s="19" t="s">
        <v>132</v>
      </c>
      <c r="G226" s="21">
        <v>110</v>
      </c>
      <c r="H226" s="21">
        <v>6635.45</v>
      </c>
      <c r="I226" s="36">
        <v>1694.69393</v>
      </c>
      <c r="J226" s="21" t="s">
        <v>455</v>
      </c>
      <c r="K226" s="37">
        <v>98.1333333333333</v>
      </c>
      <c r="L226" s="38">
        <v>7303.93266666667</v>
      </c>
      <c r="M226" s="38">
        <v>2094.03749553333</v>
      </c>
      <c r="N226" s="39" t="s">
        <v>133</v>
      </c>
      <c r="O226" s="40">
        <v>0.120923913043479</v>
      </c>
      <c r="P226" s="40">
        <v>-0.0915236622754559</v>
      </c>
      <c r="Q226" s="40">
        <v>-0.0313</v>
      </c>
      <c r="R226" s="44"/>
    </row>
    <row r="227" spans="1:18">
      <c r="A227" s="17">
        <v>717</v>
      </c>
      <c r="B227" s="18" t="s">
        <v>262</v>
      </c>
      <c r="C227" s="17" t="s">
        <v>22</v>
      </c>
      <c r="D227" s="19" t="s">
        <v>103</v>
      </c>
      <c r="E227" s="20">
        <v>5.6</v>
      </c>
      <c r="F227" s="19" t="s">
        <v>244</v>
      </c>
      <c r="G227" s="21">
        <v>54</v>
      </c>
      <c r="H227" s="21">
        <v>3175.44</v>
      </c>
      <c r="I227" s="36">
        <v>1212.065448</v>
      </c>
      <c r="J227" s="21" t="s">
        <v>456</v>
      </c>
      <c r="K227" s="37">
        <v>56.5</v>
      </c>
      <c r="L227" s="38">
        <v>4289.34433333333</v>
      </c>
      <c r="M227" s="38">
        <v>1379.4531376</v>
      </c>
      <c r="N227" s="39" t="s">
        <v>212</v>
      </c>
      <c r="O227" s="40">
        <v>-0.0442477876106195</v>
      </c>
      <c r="P227" s="40">
        <v>-0.259691049906384</v>
      </c>
      <c r="Q227" s="40">
        <v>0.0601000000000001</v>
      </c>
      <c r="R227" s="44"/>
    </row>
    <row r="228" spans="1:18">
      <c r="A228" s="25">
        <v>118758</v>
      </c>
      <c r="B228" s="26" t="s">
        <v>150</v>
      </c>
      <c r="C228" s="17" t="s">
        <v>22</v>
      </c>
      <c r="D228" s="19" t="s">
        <v>47</v>
      </c>
      <c r="E228" s="24">
        <v>5.29</v>
      </c>
      <c r="F228" s="19" t="s">
        <v>152</v>
      </c>
      <c r="G228" s="21">
        <v>37</v>
      </c>
      <c r="H228" s="21">
        <v>1813.56</v>
      </c>
      <c r="I228" s="36">
        <v>647.984988</v>
      </c>
      <c r="J228" s="21" t="s">
        <v>457</v>
      </c>
      <c r="K228" s="37">
        <v>37.9333333333333</v>
      </c>
      <c r="L228" s="38">
        <v>1405.893</v>
      </c>
      <c r="M228" s="38">
        <v>379.1693421</v>
      </c>
      <c r="N228" s="39" t="s">
        <v>154</v>
      </c>
      <c r="O228" s="40">
        <v>-0.0246045694200343</v>
      </c>
      <c r="P228" s="40">
        <v>0.289970147088007</v>
      </c>
      <c r="Q228" s="40">
        <v>0.0876</v>
      </c>
      <c r="R228" s="44"/>
    </row>
    <row r="229" spans="1:18">
      <c r="A229" s="25">
        <v>118758</v>
      </c>
      <c r="B229" s="26" t="s">
        <v>150</v>
      </c>
      <c r="C229" s="17" t="s">
        <v>22</v>
      </c>
      <c r="D229" s="19" t="s">
        <v>47</v>
      </c>
      <c r="E229" s="24">
        <v>5.15</v>
      </c>
      <c r="F229" s="19" t="s">
        <v>152</v>
      </c>
      <c r="G229" s="21">
        <v>84</v>
      </c>
      <c r="H229" s="21">
        <v>3512.78</v>
      </c>
      <c r="I229" s="36">
        <v>563.80119</v>
      </c>
      <c r="J229" s="21" t="s">
        <v>458</v>
      </c>
      <c r="K229" s="37">
        <v>37.9333333333333</v>
      </c>
      <c r="L229" s="38">
        <v>1405.893</v>
      </c>
      <c r="M229" s="38">
        <v>379.1693421</v>
      </c>
      <c r="N229" s="39" t="s">
        <v>154</v>
      </c>
      <c r="O229" s="40">
        <v>1.21441124780317</v>
      </c>
      <c r="P229" s="41">
        <v>1.49861120298629</v>
      </c>
      <c r="Q229" s="40">
        <v>-0.1092</v>
      </c>
      <c r="R229" s="45">
        <v>55.38955437</v>
      </c>
    </row>
    <row r="230" spans="1:18">
      <c r="A230" s="17">
        <v>573</v>
      </c>
      <c r="B230" s="18" t="s">
        <v>237</v>
      </c>
      <c r="C230" s="17" t="s">
        <v>22</v>
      </c>
      <c r="D230" s="19" t="s">
        <v>47</v>
      </c>
      <c r="E230" s="20">
        <v>5.22</v>
      </c>
      <c r="F230" s="19" t="s">
        <v>238</v>
      </c>
      <c r="G230" s="21">
        <v>106</v>
      </c>
      <c r="H230" s="21">
        <v>6200.17</v>
      </c>
      <c r="I230" s="36">
        <v>1777.588739</v>
      </c>
      <c r="J230" s="21" t="s">
        <v>133</v>
      </c>
      <c r="K230" s="37">
        <v>64.7</v>
      </c>
      <c r="L230" s="38">
        <v>3800.16333333333</v>
      </c>
      <c r="M230" s="38">
        <v>1237.33318133333</v>
      </c>
      <c r="N230" s="39" t="s">
        <v>240</v>
      </c>
      <c r="O230" s="40">
        <v>0.638330757341576</v>
      </c>
      <c r="P230" s="41">
        <v>0.631553556031365</v>
      </c>
      <c r="Q230" s="40">
        <v>-0.0389</v>
      </c>
      <c r="R230" s="45">
        <v>54.0255557666668</v>
      </c>
    </row>
    <row r="231" spans="1:18">
      <c r="A231" s="25">
        <v>117637</v>
      </c>
      <c r="B231" s="26" t="s">
        <v>155</v>
      </c>
      <c r="C231" s="17" t="s">
        <v>22</v>
      </c>
      <c r="D231" s="19" t="s">
        <v>103</v>
      </c>
      <c r="E231" s="20">
        <v>5.26</v>
      </c>
      <c r="F231" s="19" t="s">
        <v>460</v>
      </c>
      <c r="G231" s="21">
        <v>35</v>
      </c>
      <c r="H231" s="21">
        <v>3050.04</v>
      </c>
      <c r="I231" s="36">
        <v>792.400392</v>
      </c>
      <c r="J231" s="21" t="s">
        <v>461</v>
      </c>
      <c r="K231" s="37">
        <v>36.1666666666667</v>
      </c>
      <c r="L231" s="38">
        <v>1819.13433333333</v>
      </c>
      <c r="M231" s="38">
        <v>521.181986499999</v>
      </c>
      <c r="N231" s="39" t="s">
        <v>159</v>
      </c>
      <c r="O231" s="40">
        <v>-0.0322580645161299</v>
      </c>
      <c r="P231" s="40">
        <v>0.676643634344031</v>
      </c>
      <c r="Q231" s="40">
        <v>-0.0266999999999999</v>
      </c>
      <c r="R231" s="44"/>
    </row>
    <row r="232" spans="1:18">
      <c r="A232" s="17">
        <v>716</v>
      </c>
      <c r="B232" s="18" t="s">
        <v>116</v>
      </c>
      <c r="C232" s="17" t="s">
        <v>22</v>
      </c>
      <c r="D232" s="19" t="s">
        <v>103</v>
      </c>
      <c r="E232" s="20">
        <v>5.5</v>
      </c>
      <c r="F232" s="19" t="s">
        <v>118</v>
      </c>
      <c r="G232" s="21">
        <v>66</v>
      </c>
      <c r="H232" s="21">
        <v>6561.24</v>
      </c>
      <c r="I232" s="36">
        <v>1812.214488</v>
      </c>
      <c r="J232" s="21" t="s">
        <v>462</v>
      </c>
      <c r="K232" s="37">
        <v>54.3666666666667</v>
      </c>
      <c r="L232" s="38">
        <v>4796.709</v>
      </c>
      <c r="M232" s="38">
        <v>1448.1264471</v>
      </c>
      <c r="N232" s="39" t="s">
        <v>120</v>
      </c>
      <c r="O232" s="40">
        <v>0.213979153893316</v>
      </c>
      <c r="P232" s="40">
        <v>0.367862840960333</v>
      </c>
      <c r="Q232" s="40">
        <v>-0.0257</v>
      </c>
      <c r="R232" s="44"/>
    </row>
    <row r="233" spans="1:18">
      <c r="A233" s="17">
        <v>747</v>
      </c>
      <c r="B233" s="18" t="s">
        <v>409</v>
      </c>
      <c r="C233" s="17" t="s">
        <v>29</v>
      </c>
      <c r="D233" s="19" t="s">
        <v>36</v>
      </c>
      <c r="E233" s="24">
        <v>5.15</v>
      </c>
      <c r="F233" s="19" t="s">
        <v>266</v>
      </c>
      <c r="G233" s="21">
        <v>48</v>
      </c>
      <c r="H233" s="21">
        <v>6468.6</v>
      </c>
      <c r="I233" s="36">
        <v>1465.1379</v>
      </c>
      <c r="J233" s="21" t="s">
        <v>463</v>
      </c>
      <c r="K233" s="37">
        <v>63.9</v>
      </c>
      <c r="L233" s="38">
        <v>8984.565</v>
      </c>
      <c r="M233" s="38">
        <v>1863.398781</v>
      </c>
      <c r="N233" s="39" t="s">
        <v>412</v>
      </c>
      <c r="O233" s="40">
        <v>-0.248826291079812</v>
      </c>
      <c r="P233" s="40">
        <v>-0.280031921411888</v>
      </c>
      <c r="Q233" s="40">
        <v>0.0191</v>
      </c>
      <c r="R233" s="44"/>
    </row>
    <row r="234" spans="1:18">
      <c r="A234" s="17">
        <v>545</v>
      </c>
      <c r="B234" s="18" t="s">
        <v>255</v>
      </c>
      <c r="C234" s="17" t="s">
        <v>22</v>
      </c>
      <c r="D234" s="19" t="s">
        <v>47</v>
      </c>
      <c r="E234" s="23">
        <v>5.22</v>
      </c>
      <c r="F234" s="19" t="s">
        <v>238</v>
      </c>
      <c r="G234" s="21">
        <v>31</v>
      </c>
      <c r="H234" s="21">
        <v>3865.47</v>
      </c>
      <c r="I234" s="36">
        <v>780.051846</v>
      </c>
      <c r="J234" s="21" t="s">
        <v>464</v>
      </c>
      <c r="K234" s="37">
        <v>40.8333333333333</v>
      </c>
      <c r="L234" s="38">
        <v>2522.052</v>
      </c>
      <c r="M234" s="38">
        <v>727.8642072</v>
      </c>
      <c r="N234" s="39" t="s">
        <v>257</v>
      </c>
      <c r="O234" s="40">
        <v>-0.240816326530612</v>
      </c>
      <c r="P234" s="40">
        <v>0.532668636491238</v>
      </c>
      <c r="Q234" s="40">
        <v>-0.0868</v>
      </c>
      <c r="R234" s="44"/>
    </row>
    <row r="235" spans="1:18">
      <c r="A235" s="25">
        <v>117923</v>
      </c>
      <c r="B235" s="26" t="s">
        <v>286</v>
      </c>
      <c r="C235" s="17" t="s">
        <v>22</v>
      </c>
      <c r="D235" s="19" t="s">
        <v>103</v>
      </c>
      <c r="E235" s="20">
        <v>5.26</v>
      </c>
      <c r="F235" s="19" t="s">
        <v>288</v>
      </c>
      <c r="G235" s="21">
        <v>39</v>
      </c>
      <c r="H235" s="21">
        <v>1588.6</v>
      </c>
      <c r="I235" s="36">
        <v>529.63924</v>
      </c>
      <c r="J235" s="21" t="s">
        <v>465</v>
      </c>
      <c r="K235" s="37">
        <v>29.7666666666667</v>
      </c>
      <c r="L235" s="38">
        <v>1360.291</v>
      </c>
      <c r="M235" s="38">
        <v>429.4438687</v>
      </c>
      <c r="N235" s="39" t="s">
        <v>290</v>
      </c>
      <c r="O235" s="40">
        <v>0.310190369540872</v>
      </c>
      <c r="P235" s="40">
        <v>0.167838352234926</v>
      </c>
      <c r="Q235" s="40">
        <v>0.0177</v>
      </c>
      <c r="R235" s="44"/>
    </row>
    <row r="236" spans="1:18">
      <c r="A236" s="17">
        <v>748</v>
      </c>
      <c r="B236" s="18" t="s">
        <v>264</v>
      </c>
      <c r="C236" s="17" t="s">
        <v>22</v>
      </c>
      <c r="D236" s="19" t="s">
        <v>103</v>
      </c>
      <c r="E236" s="20">
        <v>5.6</v>
      </c>
      <c r="F236" s="19" t="s">
        <v>266</v>
      </c>
      <c r="G236" s="21">
        <v>70</v>
      </c>
      <c r="H236" s="21">
        <v>5320.04</v>
      </c>
      <c r="I236" s="36">
        <v>1768.9133</v>
      </c>
      <c r="J236" s="21" t="s">
        <v>466</v>
      </c>
      <c r="K236" s="37">
        <v>69.2333333333333</v>
      </c>
      <c r="L236" s="38">
        <v>5129.97966666667</v>
      </c>
      <c r="M236" s="38">
        <v>1541.04589186667</v>
      </c>
      <c r="N236" s="39" t="s">
        <v>268</v>
      </c>
      <c r="O236" s="40">
        <v>0.0110736639383731</v>
      </c>
      <c r="P236" s="40">
        <v>0.0370489447683964</v>
      </c>
      <c r="Q236" s="40">
        <v>0.0321</v>
      </c>
      <c r="R236" s="44"/>
    </row>
    <row r="237" spans="1:18">
      <c r="A237" s="17">
        <v>113023</v>
      </c>
      <c r="B237" s="18" t="s">
        <v>363</v>
      </c>
      <c r="C237" s="17" t="s">
        <v>22</v>
      </c>
      <c r="D237" s="19" t="s">
        <v>23</v>
      </c>
      <c r="E237" s="24">
        <v>5.15</v>
      </c>
      <c r="F237" s="19" t="s">
        <v>84</v>
      </c>
      <c r="G237" s="21">
        <v>19</v>
      </c>
      <c r="H237" s="21">
        <v>1015.51</v>
      </c>
      <c r="I237" s="36">
        <v>272.969088</v>
      </c>
      <c r="J237" s="21" t="s">
        <v>467</v>
      </c>
      <c r="K237" s="37">
        <v>30.9666666666667</v>
      </c>
      <c r="L237" s="38">
        <v>1722.06233333333</v>
      </c>
      <c r="M237" s="38">
        <v>415.878053499999</v>
      </c>
      <c r="N237" s="39" t="s">
        <v>364</v>
      </c>
      <c r="O237" s="40">
        <v>-0.38643702906351</v>
      </c>
      <c r="P237" s="40">
        <v>-0.410294284740369</v>
      </c>
      <c r="Q237" s="40">
        <v>0.0273</v>
      </c>
      <c r="R237" s="44"/>
    </row>
    <row r="238" spans="1:18">
      <c r="A238" s="17">
        <v>724</v>
      </c>
      <c r="B238" s="18" t="s">
        <v>35</v>
      </c>
      <c r="C238" s="17" t="s">
        <v>29</v>
      </c>
      <c r="D238" s="19" t="s">
        <v>36</v>
      </c>
      <c r="E238" s="20">
        <v>5.22</v>
      </c>
      <c r="F238" s="19" t="s">
        <v>38</v>
      </c>
      <c r="G238" s="21">
        <v>102</v>
      </c>
      <c r="H238" s="21">
        <v>11259</v>
      </c>
      <c r="I238" s="36">
        <v>2866.5414</v>
      </c>
      <c r="J238" s="21" t="s">
        <v>468</v>
      </c>
      <c r="K238" s="37">
        <v>94.1666666666667</v>
      </c>
      <c r="L238" s="38">
        <v>6878.356</v>
      </c>
      <c r="M238" s="38">
        <v>2225.8360016</v>
      </c>
      <c r="N238" s="39" t="s">
        <v>40</v>
      </c>
      <c r="O238" s="40">
        <v>0.0831858407079642</v>
      </c>
      <c r="P238" s="41">
        <v>0.636873694818936</v>
      </c>
      <c r="Q238" s="40">
        <v>-0.069</v>
      </c>
      <c r="R238" s="45"/>
    </row>
    <row r="239" spans="1:18">
      <c r="A239" s="17">
        <v>52</v>
      </c>
      <c r="B239" s="18" t="s">
        <v>170</v>
      </c>
      <c r="C239" s="17" t="s">
        <v>22</v>
      </c>
      <c r="D239" s="19" t="s">
        <v>30</v>
      </c>
      <c r="E239" s="20">
        <v>5.26</v>
      </c>
      <c r="F239" s="19" t="s">
        <v>172</v>
      </c>
      <c r="G239" s="21">
        <v>60</v>
      </c>
      <c r="H239" s="21">
        <v>2816.36</v>
      </c>
      <c r="I239" s="36">
        <v>831.952744</v>
      </c>
      <c r="J239" s="21" t="s">
        <v>469</v>
      </c>
      <c r="K239" s="37">
        <v>49.2333333333333</v>
      </c>
      <c r="L239" s="38">
        <v>2798.08833333333</v>
      </c>
      <c r="M239" s="38">
        <v>876.081457166666</v>
      </c>
      <c r="N239" s="39" t="s">
        <v>174</v>
      </c>
      <c r="O239" s="40">
        <v>0.2186865267434</v>
      </c>
      <c r="P239" s="40">
        <v>0.00653005355442205</v>
      </c>
      <c r="Q239" s="40">
        <v>-0.0177</v>
      </c>
      <c r="R239" s="44"/>
    </row>
    <row r="240" spans="1:18">
      <c r="A240" s="17">
        <v>743</v>
      </c>
      <c r="B240" s="18" t="s">
        <v>296</v>
      </c>
      <c r="C240" s="17" t="s">
        <v>29</v>
      </c>
      <c r="D240" s="19" t="s">
        <v>47</v>
      </c>
      <c r="E240" s="23">
        <v>5.3</v>
      </c>
      <c r="F240" s="19" t="s">
        <v>297</v>
      </c>
      <c r="G240" s="21">
        <v>54</v>
      </c>
      <c r="H240" s="21">
        <v>3457.02</v>
      </c>
      <c r="I240" s="36">
        <v>1235.193246</v>
      </c>
      <c r="J240" s="21" t="s">
        <v>457</v>
      </c>
      <c r="K240" s="37">
        <v>54.5666666666667</v>
      </c>
      <c r="L240" s="38">
        <v>4687.03866666667</v>
      </c>
      <c r="M240" s="38">
        <v>1495.16533466667</v>
      </c>
      <c r="N240" s="39" t="s">
        <v>299</v>
      </c>
      <c r="O240" s="40">
        <v>-0.010384850335981</v>
      </c>
      <c r="P240" s="40">
        <v>-0.262429809980944</v>
      </c>
      <c r="Q240" s="40">
        <v>0.0382999999999999</v>
      </c>
      <c r="R240" s="44"/>
    </row>
    <row r="241" spans="1:18">
      <c r="A241" s="17">
        <v>581</v>
      </c>
      <c r="B241" s="18" t="s">
        <v>571</v>
      </c>
      <c r="C241" s="17" t="s">
        <v>72</v>
      </c>
      <c r="D241" s="19" t="s">
        <v>23</v>
      </c>
      <c r="E241" s="24">
        <v>5.8</v>
      </c>
      <c r="F241" s="19" t="s">
        <v>49</v>
      </c>
      <c r="G241" s="21">
        <v>128</v>
      </c>
      <c r="H241" s="21">
        <v>8276.94</v>
      </c>
      <c r="I241" s="36">
        <v>1944.253206</v>
      </c>
      <c r="J241" s="21" t="s">
        <v>581</v>
      </c>
      <c r="K241" s="37">
        <v>139.533333333333</v>
      </c>
      <c r="L241" s="38">
        <v>8716.48833333333</v>
      </c>
      <c r="M241" s="38">
        <v>2158.20251133333</v>
      </c>
      <c r="N241" s="39" t="s">
        <v>573</v>
      </c>
      <c r="O241" s="40">
        <v>-0.0826564739608195</v>
      </c>
      <c r="P241" s="40">
        <v>-0.0504272267138156</v>
      </c>
      <c r="Q241" s="40">
        <v>-0.0127</v>
      </c>
      <c r="R241" s="44"/>
    </row>
    <row r="242" spans="1:18">
      <c r="A242" s="25">
        <v>117184</v>
      </c>
      <c r="B242" s="26" t="s">
        <v>107</v>
      </c>
      <c r="C242" s="17" t="s">
        <v>29</v>
      </c>
      <c r="D242" s="19" t="s">
        <v>36</v>
      </c>
      <c r="E242" s="27">
        <v>5.16</v>
      </c>
      <c r="F242" s="19" t="s">
        <v>108</v>
      </c>
      <c r="G242" s="21">
        <v>112</v>
      </c>
      <c r="H242" s="21">
        <v>14693.11</v>
      </c>
      <c r="I242" s="36">
        <v>3680.624055</v>
      </c>
      <c r="J242" s="21" t="s">
        <v>470</v>
      </c>
      <c r="K242" s="37">
        <v>93</v>
      </c>
      <c r="L242" s="38">
        <v>5936.23566666667</v>
      </c>
      <c r="M242" s="38">
        <v>2093.11669606667</v>
      </c>
      <c r="N242" s="39" t="s">
        <v>110</v>
      </c>
      <c r="O242" s="40">
        <v>0.204301075268817</v>
      </c>
      <c r="P242" s="41">
        <v>1.47515611324281</v>
      </c>
      <c r="Q242" s="40">
        <v>-0.1021</v>
      </c>
      <c r="R242" s="45">
        <v>476.25220768</v>
      </c>
    </row>
    <row r="243" spans="1:18">
      <c r="A243" s="17">
        <v>587</v>
      </c>
      <c r="B243" s="18" t="s">
        <v>311</v>
      </c>
      <c r="C243" s="17" t="s">
        <v>22</v>
      </c>
      <c r="D243" s="19" t="s">
        <v>30</v>
      </c>
      <c r="E243" s="20">
        <v>5.26</v>
      </c>
      <c r="F243" s="19" t="s">
        <v>313</v>
      </c>
      <c r="G243" s="21">
        <v>71</v>
      </c>
      <c r="H243" s="21">
        <v>7052.79</v>
      </c>
      <c r="I243" s="36">
        <v>1771.660848</v>
      </c>
      <c r="J243" s="21" t="s">
        <v>471</v>
      </c>
      <c r="K243" s="37">
        <v>64.2666666666667</v>
      </c>
      <c r="L243" s="38">
        <v>5019.55866666667</v>
      </c>
      <c r="M243" s="38">
        <v>1370.84147186667</v>
      </c>
      <c r="N243" s="39" t="s">
        <v>315</v>
      </c>
      <c r="O243" s="40">
        <v>0.104771784232365</v>
      </c>
      <c r="P243" s="41">
        <v>0.405061773027057</v>
      </c>
      <c r="Q243" s="40">
        <v>-0.0219</v>
      </c>
      <c r="R243" s="45">
        <v>40.0819376133333</v>
      </c>
    </row>
    <row r="244" spans="1:18">
      <c r="A244" s="17">
        <v>720</v>
      </c>
      <c r="B244" s="18" t="s">
        <v>306</v>
      </c>
      <c r="C244" s="17" t="s">
        <v>22</v>
      </c>
      <c r="D244" s="19" t="s">
        <v>103</v>
      </c>
      <c r="E244" s="24">
        <v>5.29</v>
      </c>
      <c r="F244" s="19" t="s">
        <v>473</v>
      </c>
      <c r="G244" s="21">
        <v>49</v>
      </c>
      <c r="H244" s="21">
        <v>3874.76</v>
      </c>
      <c r="I244" s="36">
        <v>1450.710144</v>
      </c>
      <c r="J244" s="21" t="s">
        <v>474</v>
      </c>
      <c r="K244" s="37">
        <v>55.0333333333333</v>
      </c>
      <c r="L244" s="38">
        <v>4327.53366666667</v>
      </c>
      <c r="M244" s="38">
        <v>1318.16675486667</v>
      </c>
      <c r="N244" s="39" t="s">
        <v>310</v>
      </c>
      <c r="O244" s="40">
        <v>-0.109630526953361</v>
      </c>
      <c r="P244" s="40">
        <v>-0.104626260947248</v>
      </c>
      <c r="Q244" s="40">
        <v>0.0698</v>
      </c>
      <c r="R244" s="44"/>
    </row>
    <row r="245" spans="1:18">
      <c r="A245" s="17">
        <v>746</v>
      </c>
      <c r="B245" s="18" t="s">
        <v>130</v>
      </c>
      <c r="C245" s="17" t="s">
        <v>29</v>
      </c>
      <c r="D245" s="19" t="s">
        <v>103</v>
      </c>
      <c r="E245" s="20">
        <v>5.5</v>
      </c>
      <c r="F245" s="19" t="s">
        <v>132</v>
      </c>
      <c r="G245" s="21">
        <v>124</v>
      </c>
      <c r="H245" s="21">
        <v>7343.54</v>
      </c>
      <c r="I245" s="36">
        <v>2147.98545</v>
      </c>
      <c r="J245" s="21" t="s">
        <v>475</v>
      </c>
      <c r="K245" s="37">
        <v>98.1333333333333</v>
      </c>
      <c r="L245" s="38">
        <v>7303.93266666667</v>
      </c>
      <c r="M245" s="38">
        <v>2094.03749553333</v>
      </c>
      <c r="N245" s="39" t="s">
        <v>133</v>
      </c>
      <c r="O245" s="40">
        <v>0.26358695652174</v>
      </c>
      <c r="P245" s="40">
        <v>0.00542274075363369</v>
      </c>
      <c r="Q245" s="40">
        <v>0.00579999999999997</v>
      </c>
      <c r="R245" s="44"/>
    </row>
    <row r="246" spans="1:18">
      <c r="A246" s="17">
        <v>720</v>
      </c>
      <c r="B246" s="18" t="s">
        <v>306</v>
      </c>
      <c r="C246" s="17" t="s">
        <v>22</v>
      </c>
      <c r="D246" s="19" t="s">
        <v>103</v>
      </c>
      <c r="E246" s="24">
        <v>5.15</v>
      </c>
      <c r="F246" s="19" t="s">
        <v>477</v>
      </c>
      <c r="G246" s="21">
        <v>58</v>
      </c>
      <c r="H246" s="21">
        <v>4372.61</v>
      </c>
      <c r="I246" s="36">
        <v>1303.475041</v>
      </c>
      <c r="J246" s="21" t="s">
        <v>338</v>
      </c>
      <c r="K246" s="37">
        <v>55.0333333333333</v>
      </c>
      <c r="L246" s="38">
        <v>4327.53366666667</v>
      </c>
      <c r="M246" s="38">
        <v>1318.16675486667</v>
      </c>
      <c r="N246" s="39" t="s">
        <v>310</v>
      </c>
      <c r="O246" s="40">
        <v>0.0539067231980624</v>
      </c>
      <c r="P246" s="40">
        <v>0.0104161716130681</v>
      </c>
      <c r="Q246" s="40">
        <v>-0.00650000000000001</v>
      </c>
      <c r="R246" s="44"/>
    </row>
    <row r="247" spans="1:18">
      <c r="A247" s="17">
        <v>106568</v>
      </c>
      <c r="B247" s="18" t="s">
        <v>83</v>
      </c>
      <c r="C247" s="17" t="s">
        <v>22</v>
      </c>
      <c r="D247" s="19" t="s">
        <v>47</v>
      </c>
      <c r="E247" s="20">
        <v>5.22</v>
      </c>
      <c r="F247" s="19" t="s">
        <v>84</v>
      </c>
      <c r="G247" s="21">
        <v>27</v>
      </c>
      <c r="H247" s="21">
        <v>1944.23</v>
      </c>
      <c r="I247" s="36">
        <v>685.924344</v>
      </c>
      <c r="J247" s="21" t="s">
        <v>478</v>
      </c>
      <c r="K247" s="37">
        <v>33.9333333333333</v>
      </c>
      <c r="L247" s="38">
        <v>2370.69133333333</v>
      </c>
      <c r="M247" s="38">
        <v>787.069522666666</v>
      </c>
      <c r="N247" s="39" t="s">
        <v>86</v>
      </c>
      <c r="O247" s="40">
        <v>-0.204322200392927</v>
      </c>
      <c r="P247" s="40">
        <v>-0.179889016902804</v>
      </c>
      <c r="Q247" s="40">
        <v>0.0208</v>
      </c>
      <c r="R247" s="44"/>
    </row>
    <row r="248" spans="1:18">
      <c r="A248" s="17">
        <v>108656</v>
      </c>
      <c r="B248" s="18" t="s">
        <v>479</v>
      </c>
      <c r="C248" s="17" t="s">
        <v>29</v>
      </c>
      <c r="D248" s="24" t="s">
        <v>393</v>
      </c>
      <c r="E248" s="24">
        <v>5.26</v>
      </c>
      <c r="F248" s="19" t="s">
        <v>135</v>
      </c>
      <c r="G248" s="21">
        <v>64</v>
      </c>
      <c r="H248" s="21">
        <v>10558.7</v>
      </c>
      <c r="I248" s="36">
        <v>2146.58371</v>
      </c>
      <c r="J248" s="21" t="s">
        <v>480</v>
      </c>
      <c r="K248" s="37"/>
      <c r="L248" s="38"/>
      <c r="M248" s="38">
        <v>0</v>
      </c>
      <c r="N248" s="39"/>
      <c r="O248" s="40" t="e">
        <v>#DIV/0!</v>
      </c>
      <c r="P248" s="40" t="e">
        <v>#DIV/0!</v>
      </c>
      <c r="Q248" s="40">
        <v>0.2033</v>
      </c>
      <c r="R248" s="44"/>
    </row>
    <row r="249" spans="1:18">
      <c r="A249" s="17">
        <v>107728</v>
      </c>
      <c r="B249" s="18" t="s">
        <v>275</v>
      </c>
      <c r="C249" s="17" t="s">
        <v>22</v>
      </c>
      <c r="D249" s="19" t="s">
        <v>103</v>
      </c>
      <c r="E249" s="20">
        <v>5.6</v>
      </c>
      <c r="F249" s="19" t="s">
        <v>277</v>
      </c>
      <c r="G249" s="21">
        <v>72</v>
      </c>
      <c r="H249" s="21">
        <v>5089.74</v>
      </c>
      <c r="I249" s="36">
        <v>1469.407938</v>
      </c>
      <c r="J249" s="21" t="s">
        <v>481</v>
      </c>
      <c r="K249" s="37">
        <v>50.5333333333333</v>
      </c>
      <c r="L249" s="38">
        <v>4060.34833333333</v>
      </c>
      <c r="M249" s="38">
        <v>1055.28453183333</v>
      </c>
      <c r="N249" s="39" t="s">
        <v>279</v>
      </c>
      <c r="O249" s="40">
        <v>0.424802110817943</v>
      </c>
      <c r="P249" s="40">
        <v>0.253522994127352</v>
      </c>
      <c r="Q249" s="40">
        <v>0.0288</v>
      </c>
      <c r="R249" s="44"/>
    </row>
    <row r="250" spans="1:18">
      <c r="A250" s="17">
        <v>704</v>
      </c>
      <c r="B250" s="18" t="s">
        <v>328</v>
      </c>
      <c r="C250" s="17" t="s">
        <v>22</v>
      </c>
      <c r="D250" s="19" t="s">
        <v>30</v>
      </c>
      <c r="E250" s="20">
        <v>5.15</v>
      </c>
      <c r="F250" s="19" t="s">
        <v>329</v>
      </c>
      <c r="G250" s="21">
        <v>71</v>
      </c>
      <c r="H250" s="21">
        <v>3750.45</v>
      </c>
      <c r="I250" s="36">
        <v>1121.38455</v>
      </c>
      <c r="J250" s="21" t="s">
        <v>482</v>
      </c>
      <c r="K250" s="37">
        <v>62.5666666666667</v>
      </c>
      <c r="L250" s="38">
        <v>4076.19966666667</v>
      </c>
      <c r="M250" s="38">
        <v>1147.45020616667</v>
      </c>
      <c r="N250" s="39" t="s">
        <v>331</v>
      </c>
      <c r="O250" s="40">
        <v>0.134789557805007</v>
      </c>
      <c r="P250" s="40">
        <v>-0.0799150417803389</v>
      </c>
      <c r="Q250" s="40">
        <v>0.0175</v>
      </c>
      <c r="R250" s="44"/>
    </row>
    <row r="251" spans="1:18">
      <c r="A251" s="17">
        <v>581</v>
      </c>
      <c r="B251" s="18" t="s">
        <v>571</v>
      </c>
      <c r="C251" s="17" t="s">
        <v>72</v>
      </c>
      <c r="D251" s="19" t="s">
        <v>23</v>
      </c>
      <c r="E251" s="24">
        <v>5.22</v>
      </c>
      <c r="F251" s="19" t="s">
        <v>49</v>
      </c>
      <c r="G251" s="21">
        <v>193</v>
      </c>
      <c r="H251" s="21">
        <v>13381.68</v>
      </c>
      <c r="I251" s="36">
        <v>3139.342128</v>
      </c>
      <c r="J251" s="21" t="s">
        <v>582</v>
      </c>
      <c r="K251" s="37">
        <v>139.533333333333</v>
      </c>
      <c r="L251" s="38">
        <v>8716.48833333333</v>
      </c>
      <c r="M251" s="38">
        <v>2158.20251133333</v>
      </c>
      <c r="N251" s="39" t="s">
        <v>573</v>
      </c>
      <c r="O251" s="40">
        <v>0.383182035355952</v>
      </c>
      <c r="P251" s="41">
        <v>0.535214582784008</v>
      </c>
      <c r="Q251" s="40">
        <v>-0.013</v>
      </c>
      <c r="R251" s="45"/>
    </row>
    <row r="252" spans="1:18">
      <c r="A252" s="17">
        <v>399</v>
      </c>
      <c r="B252" s="18" t="s">
        <v>219</v>
      </c>
      <c r="C252" s="17" t="s">
        <v>29</v>
      </c>
      <c r="D252" s="19" t="s">
        <v>36</v>
      </c>
      <c r="E252" s="20">
        <v>5.27</v>
      </c>
      <c r="F252" s="19" t="s">
        <v>220</v>
      </c>
      <c r="G252" s="21">
        <v>75</v>
      </c>
      <c r="H252" s="21">
        <v>4848.08</v>
      </c>
      <c r="I252" s="36">
        <v>1564.475416</v>
      </c>
      <c r="J252" s="21" t="s">
        <v>483</v>
      </c>
      <c r="K252" s="37">
        <v>74.4333333333333</v>
      </c>
      <c r="L252" s="38">
        <v>6717.25033333333</v>
      </c>
      <c r="M252" s="38">
        <v>1831.12244086667</v>
      </c>
      <c r="N252" s="39" t="s">
        <v>222</v>
      </c>
      <c r="O252" s="40">
        <v>0.00761307657859435</v>
      </c>
      <c r="P252" s="40">
        <v>-0.278264206420573</v>
      </c>
      <c r="Q252" s="40">
        <v>0.0501</v>
      </c>
      <c r="R252" s="44"/>
    </row>
    <row r="253" spans="1:18">
      <c r="A253" s="25">
        <v>117923</v>
      </c>
      <c r="B253" s="26" t="s">
        <v>286</v>
      </c>
      <c r="C253" s="17" t="s">
        <v>22</v>
      </c>
      <c r="D253" s="19" t="s">
        <v>103</v>
      </c>
      <c r="E253" s="20">
        <v>5.6</v>
      </c>
      <c r="F253" s="19" t="s">
        <v>288</v>
      </c>
      <c r="G253" s="21">
        <v>25</v>
      </c>
      <c r="H253" s="21">
        <v>1401.38</v>
      </c>
      <c r="I253" s="36">
        <v>376.410668</v>
      </c>
      <c r="J253" s="21" t="s">
        <v>484</v>
      </c>
      <c r="K253" s="37">
        <v>29.7666666666667</v>
      </c>
      <c r="L253" s="38">
        <v>1360.291</v>
      </c>
      <c r="M253" s="38">
        <v>429.4438687</v>
      </c>
      <c r="N253" s="39" t="s">
        <v>290</v>
      </c>
      <c r="O253" s="40">
        <v>-0.160134378499441</v>
      </c>
      <c r="P253" s="40">
        <v>0.0302060367965385</v>
      </c>
      <c r="Q253" s="40">
        <v>-0.0471</v>
      </c>
      <c r="R253" s="44"/>
    </row>
    <row r="254" spans="1:18">
      <c r="A254" s="17">
        <v>399</v>
      </c>
      <c r="B254" s="18" t="s">
        <v>219</v>
      </c>
      <c r="C254" s="17" t="s">
        <v>29</v>
      </c>
      <c r="D254" s="19" t="s">
        <v>36</v>
      </c>
      <c r="E254" s="20">
        <v>5.16</v>
      </c>
      <c r="F254" s="19" t="s">
        <v>220</v>
      </c>
      <c r="G254" s="21">
        <v>72</v>
      </c>
      <c r="H254" s="21">
        <v>6007.1</v>
      </c>
      <c r="I254" s="36">
        <v>2184.78227</v>
      </c>
      <c r="J254" s="21" t="s">
        <v>485</v>
      </c>
      <c r="K254" s="37">
        <v>74.4333333333333</v>
      </c>
      <c r="L254" s="38">
        <v>6717.25033333333</v>
      </c>
      <c r="M254" s="38">
        <v>1831.12244086667</v>
      </c>
      <c r="N254" s="39" t="s">
        <v>222</v>
      </c>
      <c r="O254" s="40">
        <v>-0.0326914464845494</v>
      </c>
      <c r="P254" s="40">
        <v>-0.105720391245405</v>
      </c>
      <c r="Q254" s="40">
        <v>0.0911</v>
      </c>
      <c r="R254" s="44"/>
    </row>
    <row r="255" spans="1:18">
      <c r="A255" s="17">
        <v>585</v>
      </c>
      <c r="B255" s="18" t="s">
        <v>226</v>
      </c>
      <c r="C255" s="17" t="s">
        <v>72</v>
      </c>
      <c r="D255" s="19" t="s">
        <v>23</v>
      </c>
      <c r="E255" s="24">
        <v>5.22</v>
      </c>
      <c r="F255" s="19" t="s">
        <v>49</v>
      </c>
      <c r="G255" s="21">
        <v>174</v>
      </c>
      <c r="H255" s="21">
        <v>14839.47</v>
      </c>
      <c r="I255" s="36">
        <v>3833.035101</v>
      </c>
      <c r="J255" s="21" t="s">
        <v>486</v>
      </c>
      <c r="K255" s="37">
        <v>129.466666666667</v>
      </c>
      <c r="L255" s="38">
        <v>9059.471</v>
      </c>
      <c r="M255" s="38">
        <v>2912.6199265</v>
      </c>
      <c r="N255" s="39" t="s">
        <v>228</v>
      </c>
      <c r="O255" s="40">
        <v>0.343975283213179</v>
      </c>
      <c r="P255" s="41">
        <v>0.638006236787998</v>
      </c>
      <c r="Q255" s="40">
        <v>-0.0632</v>
      </c>
      <c r="R255" s="45"/>
    </row>
    <row r="256" spans="1:18">
      <c r="A256" s="17">
        <v>355</v>
      </c>
      <c r="B256" s="18" t="s">
        <v>231</v>
      </c>
      <c r="C256" s="17" t="s">
        <v>22</v>
      </c>
      <c r="D256" s="19" t="s">
        <v>47</v>
      </c>
      <c r="E256" s="24">
        <v>5.27</v>
      </c>
      <c r="F256" s="19" t="s">
        <v>233</v>
      </c>
      <c r="G256" s="21">
        <v>70</v>
      </c>
      <c r="H256" s="21">
        <v>4146.11</v>
      </c>
      <c r="I256" s="36">
        <v>1164.227688</v>
      </c>
      <c r="J256" s="21" t="s">
        <v>487</v>
      </c>
      <c r="K256" s="37">
        <v>64.3333333333333</v>
      </c>
      <c r="L256" s="38">
        <v>5411.977</v>
      </c>
      <c r="M256" s="38">
        <v>1612.769146</v>
      </c>
      <c r="N256" s="39" t="s">
        <v>235</v>
      </c>
      <c r="O256" s="40">
        <v>0.0880829015544047</v>
      </c>
      <c r="P256" s="40">
        <v>-0.233901030991078</v>
      </c>
      <c r="Q256" s="40">
        <v>-0.0172</v>
      </c>
      <c r="R256" s="44"/>
    </row>
    <row r="257" spans="1:18">
      <c r="A257" s="25">
        <v>117637</v>
      </c>
      <c r="B257" s="26" t="s">
        <v>155</v>
      </c>
      <c r="C257" s="17" t="s">
        <v>22</v>
      </c>
      <c r="D257" s="19" t="s">
        <v>103</v>
      </c>
      <c r="E257" s="20">
        <v>5.5</v>
      </c>
      <c r="F257" s="19" t="s">
        <v>489</v>
      </c>
      <c r="G257" s="21">
        <v>31</v>
      </c>
      <c r="H257" s="21">
        <v>1444.12</v>
      </c>
      <c r="I257" s="36">
        <v>401.609772</v>
      </c>
      <c r="J257" s="21" t="s">
        <v>490</v>
      </c>
      <c r="K257" s="37">
        <v>36.1666666666667</v>
      </c>
      <c r="L257" s="38">
        <v>1819.13433333333</v>
      </c>
      <c r="M257" s="38">
        <v>521.181986499999</v>
      </c>
      <c r="N257" s="39" t="s">
        <v>159</v>
      </c>
      <c r="O257" s="40">
        <v>-0.142857142857144</v>
      </c>
      <c r="P257" s="40">
        <v>-0.206149884844493</v>
      </c>
      <c r="Q257" s="40">
        <v>-0.00839999999999996</v>
      </c>
      <c r="R257" s="44"/>
    </row>
    <row r="258" spans="1:18">
      <c r="A258" s="17">
        <v>573</v>
      </c>
      <c r="B258" s="18" t="s">
        <v>237</v>
      </c>
      <c r="C258" s="17" t="s">
        <v>22</v>
      </c>
      <c r="D258" s="19" t="s">
        <v>47</v>
      </c>
      <c r="E258" s="20">
        <v>5.16</v>
      </c>
      <c r="F258" s="19" t="s">
        <v>238</v>
      </c>
      <c r="G258" s="21">
        <v>67</v>
      </c>
      <c r="H258" s="21">
        <v>3728.96</v>
      </c>
      <c r="I258" s="36">
        <v>1311.848128</v>
      </c>
      <c r="J258" s="21" t="s">
        <v>491</v>
      </c>
      <c r="K258" s="37">
        <v>64.7</v>
      </c>
      <c r="L258" s="38">
        <v>3800.16333333333</v>
      </c>
      <c r="M258" s="38">
        <v>1237.33318133333</v>
      </c>
      <c r="N258" s="39" t="s">
        <v>240</v>
      </c>
      <c r="O258" s="40">
        <v>0.035548686244204</v>
      </c>
      <c r="P258" s="40">
        <v>-0.0187369139396631</v>
      </c>
      <c r="Q258" s="40">
        <v>0.0262</v>
      </c>
      <c r="R258" s="44"/>
    </row>
    <row r="259" spans="1:18">
      <c r="A259" s="25">
        <v>117184</v>
      </c>
      <c r="B259" s="26" t="s">
        <v>107</v>
      </c>
      <c r="C259" s="17" t="s">
        <v>29</v>
      </c>
      <c r="D259" s="19" t="s">
        <v>36</v>
      </c>
      <c r="E259" s="24">
        <v>5.22</v>
      </c>
      <c r="F259" s="19" t="s">
        <v>108</v>
      </c>
      <c r="G259" s="21">
        <v>145</v>
      </c>
      <c r="H259" s="21">
        <v>9333.95</v>
      </c>
      <c r="I259" s="36">
        <v>2746.981485</v>
      </c>
      <c r="J259" s="21" t="s">
        <v>492</v>
      </c>
      <c r="K259" s="37">
        <v>111.766666666667</v>
      </c>
      <c r="L259" s="38">
        <v>5936.23566666667</v>
      </c>
      <c r="M259" s="38">
        <v>2093.11669606667</v>
      </c>
      <c r="N259" s="39" t="s">
        <v>110</v>
      </c>
      <c r="O259" s="40">
        <v>0.297345660602442</v>
      </c>
      <c r="P259" s="41">
        <v>0.57236850491167</v>
      </c>
      <c r="Q259" s="40">
        <v>-0.0583</v>
      </c>
      <c r="R259" s="45"/>
    </row>
    <row r="260" spans="1:18">
      <c r="A260" s="17">
        <v>391</v>
      </c>
      <c r="B260" s="18" t="s">
        <v>209</v>
      </c>
      <c r="C260" s="17" t="s">
        <v>22</v>
      </c>
      <c r="D260" s="19" t="s">
        <v>36</v>
      </c>
      <c r="E260" s="24">
        <v>5.27</v>
      </c>
      <c r="F260" s="19" t="s">
        <v>211</v>
      </c>
      <c r="G260" s="21">
        <v>66</v>
      </c>
      <c r="H260" s="21">
        <v>4851.21</v>
      </c>
      <c r="I260" s="36">
        <v>1620.789261</v>
      </c>
      <c r="J260" s="21" t="s">
        <v>493</v>
      </c>
      <c r="K260" s="37">
        <v>68.2666666666667</v>
      </c>
      <c r="L260" s="38">
        <v>4893.939</v>
      </c>
      <c r="M260" s="38">
        <v>1848.9301542</v>
      </c>
      <c r="N260" s="39" t="s">
        <v>213</v>
      </c>
      <c r="O260" s="40">
        <v>-0.0332031250000004</v>
      </c>
      <c r="P260" s="40">
        <v>-0.00873100379878055</v>
      </c>
      <c r="Q260" s="40">
        <v>-0.0437000000000001</v>
      </c>
      <c r="R260" s="44"/>
    </row>
    <row r="261" spans="1:18">
      <c r="A261" s="17">
        <v>572</v>
      </c>
      <c r="B261" s="18" t="s">
        <v>413</v>
      </c>
      <c r="C261" s="17" t="s">
        <v>29</v>
      </c>
      <c r="D261" s="19" t="s">
        <v>36</v>
      </c>
      <c r="E261" s="24">
        <v>5.8</v>
      </c>
      <c r="F261" s="19" t="s">
        <v>266</v>
      </c>
      <c r="G261" s="21">
        <v>74</v>
      </c>
      <c r="H261" s="21">
        <v>7076.43</v>
      </c>
      <c r="I261" s="36">
        <v>1878.792165</v>
      </c>
      <c r="J261" s="21" t="s">
        <v>494</v>
      </c>
      <c r="K261" s="37">
        <v>73.6666666666667</v>
      </c>
      <c r="L261" s="38">
        <v>6240.908</v>
      </c>
      <c r="M261" s="38">
        <v>1954.6523856</v>
      </c>
      <c r="N261" s="39" t="s">
        <v>415</v>
      </c>
      <c r="O261" s="40">
        <v>0.0045248868778276</v>
      </c>
      <c r="P261" s="40">
        <v>0.133878275404797</v>
      </c>
      <c r="Q261" s="40">
        <v>-0.0477</v>
      </c>
      <c r="R261" s="44"/>
    </row>
    <row r="262" spans="1:18">
      <c r="A262" s="17">
        <v>743</v>
      </c>
      <c r="B262" s="18" t="s">
        <v>296</v>
      </c>
      <c r="C262" s="17" t="s">
        <v>29</v>
      </c>
      <c r="D262" s="19" t="s">
        <v>47</v>
      </c>
      <c r="E262" s="20">
        <v>5.16</v>
      </c>
      <c r="F262" s="19" t="s">
        <v>297</v>
      </c>
      <c r="G262" s="21">
        <v>58</v>
      </c>
      <c r="H262" s="21">
        <v>5395.5</v>
      </c>
      <c r="I262" s="36">
        <v>1778.3568</v>
      </c>
      <c r="J262" s="21" t="s">
        <v>495</v>
      </c>
      <c r="K262" s="37">
        <v>48</v>
      </c>
      <c r="L262" s="38">
        <v>4287.04</v>
      </c>
      <c r="M262" s="38">
        <v>1367.56576</v>
      </c>
      <c r="N262" s="39" t="s">
        <v>299</v>
      </c>
      <c r="O262" s="40">
        <v>0.208333333333333</v>
      </c>
      <c r="P262" s="40">
        <v>0.258560685228036</v>
      </c>
      <c r="Q262" s="40">
        <v>0.0106</v>
      </c>
      <c r="R262" s="44"/>
    </row>
    <row r="263" spans="1:18">
      <c r="A263" s="25">
        <v>118758</v>
      </c>
      <c r="B263" s="26" t="s">
        <v>150</v>
      </c>
      <c r="C263" s="17" t="s">
        <v>22</v>
      </c>
      <c r="D263" s="19" t="s">
        <v>47</v>
      </c>
      <c r="E263" s="24">
        <v>5.22</v>
      </c>
      <c r="F263" s="19" t="s">
        <v>152</v>
      </c>
      <c r="G263" s="21">
        <v>44</v>
      </c>
      <c r="H263" s="21">
        <v>1630.34</v>
      </c>
      <c r="I263" s="36">
        <v>617.735826</v>
      </c>
      <c r="J263" s="21" t="s">
        <v>496</v>
      </c>
      <c r="K263" s="37">
        <v>37.9333333333333</v>
      </c>
      <c r="L263" s="38">
        <v>1405.893</v>
      </c>
      <c r="M263" s="38">
        <v>379.1693421</v>
      </c>
      <c r="N263" s="39" t="s">
        <v>154</v>
      </c>
      <c r="O263" s="40">
        <v>0.159929701230229</v>
      </c>
      <c r="P263" s="40">
        <v>0.159647284679559</v>
      </c>
      <c r="Q263" s="40">
        <v>0.1092</v>
      </c>
      <c r="R263" s="44"/>
    </row>
    <row r="264" spans="1:18">
      <c r="A264" s="17">
        <v>341</v>
      </c>
      <c r="B264" s="18" t="s">
        <v>246</v>
      </c>
      <c r="C264" s="17" t="s">
        <v>72</v>
      </c>
      <c r="D264" s="19" t="s">
        <v>103</v>
      </c>
      <c r="E264" s="24">
        <v>5.27</v>
      </c>
      <c r="F264" s="19" t="s">
        <v>248</v>
      </c>
      <c r="G264" s="21">
        <v>141</v>
      </c>
      <c r="H264" s="21">
        <v>11273.27</v>
      </c>
      <c r="I264" s="36">
        <v>3381.981</v>
      </c>
      <c r="J264" s="21" t="s">
        <v>497</v>
      </c>
      <c r="K264" s="37">
        <v>139.033333333333</v>
      </c>
      <c r="L264" s="38">
        <v>13236.5063333333</v>
      </c>
      <c r="M264" s="38">
        <v>4120.52442156666</v>
      </c>
      <c r="N264" s="39" t="s">
        <v>249</v>
      </c>
      <c r="O264" s="40">
        <v>0.014145288899547</v>
      </c>
      <c r="P264" s="40">
        <v>-0.148319827293801</v>
      </c>
      <c r="Q264" s="40">
        <v>-0.0113</v>
      </c>
      <c r="R264" s="45"/>
    </row>
    <row r="265" spans="1:18">
      <c r="A265" s="17">
        <v>54</v>
      </c>
      <c r="B265" s="18" t="s">
        <v>301</v>
      </c>
      <c r="C265" s="17" t="s">
        <v>29</v>
      </c>
      <c r="D265" s="19" t="s">
        <v>30</v>
      </c>
      <c r="E265" s="20">
        <v>5.6</v>
      </c>
      <c r="F265" s="19" t="s">
        <v>303</v>
      </c>
      <c r="G265" s="21">
        <v>109</v>
      </c>
      <c r="H265" s="21">
        <v>7597.48</v>
      </c>
      <c r="I265" s="36">
        <v>2549.714288</v>
      </c>
      <c r="J265" s="21" t="s">
        <v>498</v>
      </c>
      <c r="K265" s="37">
        <v>93.9666666666667</v>
      </c>
      <c r="L265" s="38">
        <v>7138.723</v>
      </c>
      <c r="M265" s="38">
        <v>2205.865407</v>
      </c>
      <c r="N265" s="39" t="s">
        <v>304</v>
      </c>
      <c r="O265" s="40">
        <v>0.159985810571124</v>
      </c>
      <c r="P265" s="40">
        <v>0.0642631742399866</v>
      </c>
      <c r="Q265" s="40">
        <v>0.0266</v>
      </c>
      <c r="R265" s="44"/>
    </row>
    <row r="266" spans="1:18">
      <c r="A266" s="25">
        <v>115971</v>
      </c>
      <c r="B266" s="26" t="s">
        <v>323</v>
      </c>
      <c r="C266" s="17" t="s">
        <v>22</v>
      </c>
      <c r="D266" s="19" t="s">
        <v>36</v>
      </c>
      <c r="E266" s="20">
        <v>5.16</v>
      </c>
      <c r="F266" s="19" t="s">
        <v>324</v>
      </c>
      <c r="G266" s="21">
        <v>50</v>
      </c>
      <c r="H266" s="21">
        <v>2237.97</v>
      </c>
      <c r="I266" s="36">
        <v>758.67183</v>
      </c>
      <c r="J266" s="21" t="s">
        <v>499</v>
      </c>
      <c r="K266" s="37">
        <v>53.8666666666667</v>
      </c>
      <c r="L266" s="38">
        <v>3458.86366666667</v>
      </c>
      <c r="M266" s="38">
        <v>1024.51541806667</v>
      </c>
      <c r="N266" s="39" t="s">
        <v>325</v>
      </c>
      <c r="O266" s="40">
        <v>-0.0717821782178224</v>
      </c>
      <c r="P266" s="40">
        <v>-0.352975365416253</v>
      </c>
      <c r="Q266" s="40">
        <v>0.0427999999999999</v>
      </c>
      <c r="R266" s="44"/>
    </row>
    <row r="267" spans="1:18">
      <c r="A267" s="17">
        <v>747</v>
      </c>
      <c r="B267" s="18" t="s">
        <v>409</v>
      </c>
      <c r="C267" s="17" t="s">
        <v>29</v>
      </c>
      <c r="D267" s="19" t="s">
        <v>36</v>
      </c>
      <c r="E267" s="24">
        <v>5.22</v>
      </c>
      <c r="F267" s="19" t="s">
        <v>266</v>
      </c>
      <c r="G267" s="21">
        <v>89</v>
      </c>
      <c r="H267" s="21">
        <v>12951.14</v>
      </c>
      <c r="I267" s="36">
        <v>2498.274906</v>
      </c>
      <c r="J267" s="21" t="s">
        <v>500</v>
      </c>
      <c r="K267" s="37">
        <v>63.9</v>
      </c>
      <c r="L267" s="38">
        <v>8984.565</v>
      </c>
      <c r="M267" s="38">
        <v>1863.398781</v>
      </c>
      <c r="N267" s="39" t="s">
        <v>412</v>
      </c>
      <c r="O267" s="40">
        <v>0.392801251956182</v>
      </c>
      <c r="P267" s="41">
        <v>0.441487706973014</v>
      </c>
      <c r="Q267" s="40">
        <v>-0.0145</v>
      </c>
      <c r="R267" s="45"/>
    </row>
    <row r="268" spans="1:18">
      <c r="A268" s="17">
        <v>539</v>
      </c>
      <c r="B268" s="18" t="s">
        <v>242</v>
      </c>
      <c r="C268" s="17" t="s">
        <v>22</v>
      </c>
      <c r="D268" s="19" t="s">
        <v>103</v>
      </c>
      <c r="E268" s="20">
        <v>5.27</v>
      </c>
      <c r="F268" s="19" t="s">
        <v>244</v>
      </c>
      <c r="G268" s="21">
        <v>59</v>
      </c>
      <c r="H268" s="21">
        <v>4081.17</v>
      </c>
      <c r="I268" s="36">
        <v>1176.193194</v>
      </c>
      <c r="J268" s="21" t="s">
        <v>501</v>
      </c>
      <c r="K268" s="37">
        <v>54</v>
      </c>
      <c r="L268" s="38">
        <v>4575.80533333333</v>
      </c>
      <c r="M268" s="38">
        <v>1316.00161386667</v>
      </c>
      <c r="N268" s="39" t="s">
        <v>188</v>
      </c>
      <c r="O268" s="40">
        <v>0.0925925925925926</v>
      </c>
      <c r="P268" s="40">
        <v>-0.108097984354812</v>
      </c>
      <c r="Q268" s="40">
        <v>0.000599999999999989</v>
      </c>
      <c r="R268" s="44"/>
    </row>
    <row r="269" spans="1:18">
      <c r="A269" s="17">
        <v>52</v>
      </c>
      <c r="B269" s="18" t="s">
        <v>170</v>
      </c>
      <c r="C269" s="17" t="s">
        <v>22</v>
      </c>
      <c r="D269" s="19" t="s">
        <v>30</v>
      </c>
      <c r="E269" s="20">
        <v>5.5</v>
      </c>
      <c r="F269" s="19" t="s">
        <v>172</v>
      </c>
      <c r="G269" s="21">
        <v>55</v>
      </c>
      <c r="H269" s="21">
        <v>2922.36</v>
      </c>
      <c r="I269" s="36">
        <v>875.539056</v>
      </c>
      <c r="J269" s="21" t="s">
        <v>502</v>
      </c>
      <c r="K269" s="37">
        <v>49.2333333333333</v>
      </c>
      <c r="L269" s="38">
        <v>2798.08833333333</v>
      </c>
      <c r="M269" s="38">
        <v>876.081457166666</v>
      </c>
      <c r="N269" s="39" t="s">
        <v>174</v>
      </c>
      <c r="O269" s="40">
        <v>0.11712931618145</v>
      </c>
      <c r="P269" s="40">
        <v>0.044413060583626</v>
      </c>
      <c r="Q269" s="40">
        <v>-0.0135</v>
      </c>
      <c r="R269" s="44"/>
    </row>
    <row r="270" spans="1:18">
      <c r="A270" s="17">
        <v>578</v>
      </c>
      <c r="B270" s="18" t="s">
        <v>371</v>
      </c>
      <c r="C270" s="17" t="s">
        <v>29</v>
      </c>
      <c r="D270" s="19" t="s">
        <v>23</v>
      </c>
      <c r="E270" s="24">
        <v>5.16</v>
      </c>
      <c r="F270" s="19" t="s">
        <v>49</v>
      </c>
      <c r="G270" s="21">
        <v>101</v>
      </c>
      <c r="H270" s="21">
        <v>6274.15</v>
      </c>
      <c r="I270" s="36">
        <v>2182.14937</v>
      </c>
      <c r="J270" s="21" t="s">
        <v>94</v>
      </c>
      <c r="K270" s="37">
        <v>111.8</v>
      </c>
      <c r="L270" s="38">
        <v>7469.68333333333</v>
      </c>
      <c r="M270" s="38">
        <v>2569.57106666667</v>
      </c>
      <c r="N270" s="39" t="s">
        <v>374</v>
      </c>
      <c r="O270" s="40">
        <v>-0.0966010733452594</v>
      </c>
      <c r="P270" s="40">
        <v>-0.160051407801758</v>
      </c>
      <c r="Q270" s="40">
        <v>0.00380000000000003</v>
      </c>
      <c r="R270" s="44"/>
    </row>
    <row r="271" spans="1:18">
      <c r="A271" s="17">
        <v>113023</v>
      </c>
      <c r="B271" s="18" t="s">
        <v>363</v>
      </c>
      <c r="C271" s="17" t="s">
        <v>22</v>
      </c>
      <c r="D271" s="19" t="s">
        <v>23</v>
      </c>
      <c r="E271" s="24">
        <v>5.22</v>
      </c>
      <c r="F271" s="19" t="s">
        <v>84</v>
      </c>
      <c r="G271" s="21">
        <v>61</v>
      </c>
      <c r="H271" s="21">
        <v>5124.59</v>
      </c>
      <c r="I271" s="36">
        <v>1049.516032</v>
      </c>
      <c r="J271" s="21" t="s">
        <v>503</v>
      </c>
      <c r="K271" s="37">
        <v>30.9666666666667</v>
      </c>
      <c r="L271" s="38">
        <v>1722.06233333333</v>
      </c>
      <c r="M271" s="38">
        <v>415.878053499999</v>
      </c>
      <c r="N271" s="39" t="s">
        <v>364</v>
      </c>
      <c r="O271" s="40">
        <v>0.969860064585574</v>
      </c>
      <c r="P271" s="41">
        <v>1.97584466067528</v>
      </c>
      <c r="Q271" s="40">
        <v>-0.0367</v>
      </c>
      <c r="R271" s="45"/>
    </row>
    <row r="272" spans="1:18">
      <c r="A272" s="17">
        <v>549</v>
      </c>
      <c r="B272" s="18" t="s">
        <v>252</v>
      </c>
      <c r="C272" s="17" t="s">
        <v>22</v>
      </c>
      <c r="D272" s="19" t="s">
        <v>103</v>
      </c>
      <c r="E272" s="20">
        <v>5.27</v>
      </c>
      <c r="F272" s="19" t="s">
        <v>244</v>
      </c>
      <c r="G272" s="21">
        <v>57</v>
      </c>
      <c r="H272" s="21">
        <v>4724.18</v>
      </c>
      <c r="I272" s="36">
        <v>1382.767486</v>
      </c>
      <c r="J272" s="21" t="s">
        <v>504</v>
      </c>
      <c r="K272" s="37">
        <v>50.5</v>
      </c>
      <c r="L272" s="38">
        <v>3993.641</v>
      </c>
      <c r="M272" s="38">
        <v>1113.0277467</v>
      </c>
      <c r="N272" s="39" t="s">
        <v>254</v>
      </c>
      <c r="O272" s="40">
        <v>0.128712871287129</v>
      </c>
      <c r="P272" s="40">
        <v>0.182925555902496</v>
      </c>
      <c r="Q272" s="40">
        <v>0.014</v>
      </c>
      <c r="R272" s="44"/>
    </row>
    <row r="273" spans="1:18">
      <c r="A273" s="17">
        <v>56</v>
      </c>
      <c r="B273" s="18" t="s">
        <v>317</v>
      </c>
      <c r="C273" s="17" t="s">
        <v>22</v>
      </c>
      <c r="D273" s="19" t="s">
        <v>30</v>
      </c>
      <c r="E273" s="20">
        <v>5.7</v>
      </c>
      <c r="F273" s="19" t="s">
        <v>319</v>
      </c>
      <c r="G273" s="21">
        <v>54</v>
      </c>
      <c r="H273" s="21">
        <v>2103.85</v>
      </c>
      <c r="I273" s="36">
        <v>694.2705</v>
      </c>
      <c r="J273" s="21" t="s">
        <v>505</v>
      </c>
      <c r="K273" s="37">
        <v>46.1</v>
      </c>
      <c r="L273" s="38">
        <v>2965.97766666667</v>
      </c>
      <c r="M273" s="38">
        <v>855.684556833334</v>
      </c>
      <c r="N273" s="39" t="s">
        <v>321</v>
      </c>
      <c r="O273" s="40">
        <v>0.171366594360087</v>
      </c>
      <c r="P273" s="40">
        <v>-0.290672339294981</v>
      </c>
      <c r="Q273" s="40">
        <v>0.33</v>
      </c>
      <c r="R273" s="44"/>
    </row>
    <row r="274" spans="1:18">
      <c r="A274" s="17">
        <v>572</v>
      </c>
      <c r="B274" s="18" t="s">
        <v>413</v>
      </c>
      <c r="C274" s="17" t="s">
        <v>29</v>
      </c>
      <c r="D274" s="19" t="s">
        <v>36</v>
      </c>
      <c r="E274" s="24">
        <v>5.16</v>
      </c>
      <c r="F274" s="19" t="s">
        <v>266</v>
      </c>
      <c r="G274" s="21">
        <v>63</v>
      </c>
      <c r="H274" s="21">
        <v>4330.82</v>
      </c>
      <c r="I274" s="36">
        <v>1280.190392</v>
      </c>
      <c r="J274" s="21" t="s">
        <v>506</v>
      </c>
      <c r="K274" s="37">
        <v>73.6666666666667</v>
      </c>
      <c r="L274" s="38">
        <v>6240.908</v>
      </c>
      <c r="M274" s="38">
        <v>1954.6523856</v>
      </c>
      <c r="N274" s="39" t="s">
        <v>415</v>
      </c>
      <c r="O274" s="40">
        <v>-0.144796380090498</v>
      </c>
      <c r="P274" s="40">
        <v>-0.306059310600317</v>
      </c>
      <c r="Q274" s="40">
        <v>-0.0176</v>
      </c>
      <c r="R274" s="44"/>
    </row>
    <row r="275" spans="1:18">
      <c r="A275" s="17">
        <v>720</v>
      </c>
      <c r="B275" s="18" t="s">
        <v>306</v>
      </c>
      <c r="C275" s="17" t="s">
        <v>22</v>
      </c>
      <c r="D275" s="19" t="s">
        <v>103</v>
      </c>
      <c r="E275" s="24">
        <v>5.22</v>
      </c>
      <c r="F275" s="19" t="s">
        <v>508</v>
      </c>
      <c r="G275" s="21">
        <v>88</v>
      </c>
      <c r="H275" s="21">
        <v>7120.81</v>
      </c>
      <c r="I275" s="36">
        <v>2094.230221</v>
      </c>
      <c r="J275" s="21" t="s">
        <v>509</v>
      </c>
      <c r="K275" s="37">
        <v>55.0333333333333</v>
      </c>
      <c r="L275" s="38">
        <v>4327.53366666667</v>
      </c>
      <c r="M275" s="38">
        <v>1318.16675486667</v>
      </c>
      <c r="N275" s="39" t="s">
        <v>310</v>
      </c>
      <c r="O275" s="40">
        <v>0.599030890369474</v>
      </c>
      <c r="P275" s="41">
        <v>0.645466112684198</v>
      </c>
      <c r="Q275" s="40">
        <v>-0.0105</v>
      </c>
      <c r="R275" s="45"/>
    </row>
    <row r="276" spans="1:18">
      <c r="A276" s="17">
        <v>56</v>
      </c>
      <c r="B276" s="18" t="s">
        <v>317</v>
      </c>
      <c r="C276" s="17" t="s">
        <v>22</v>
      </c>
      <c r="D276" s="19" t="s">
        <v>30</v>
      </c>
      <c r="E276" s="20">
        <v>5.28</v>
      </c>
      <c r="F276" s="19" t="s">
        <v>319</v>
      </c>
      <c r="G276" s="21">
        <v>43</v>
      </c>
      <c r="H276" s="21">
        <v>3902.03</v>
      </c>
      <c r="I276" s="36">
        <v>945.461869</v>
      </c>
      <c r="J276" s="21" t="s">
        <v>510</v>
      </c>
      <c r="K276" s="37">
        <v>46.1</v>
      </c>
      <c r="L276" s="38">
        <v>2965.97766666667</v>
      </c>
      <c r="M276" s="38">
        <v>855.684556833334</v>
      </c>
      <c r="N276" s="39" t="s">
        <v>321</v>
      </c>
      <c r="O276" s="40">
        <v>-0.0672451193058569</v>
      </c>
      <c r="P276" s="40">
        <v>0.315596554840319</v>
      </c>
      <c r="Q276" s="40">
        <v>-0.0462</v>
      </c>
      <c r="R276" s="44"/>
    </row>
    <row r="277" spans="1:18">
      <c r="A277" s="17">
        <v>351</v>
      </c>
      <c r="B277" s="18" t="s">
        <v>342</v>
      </c>
      <c r="C277" s="17" t="s">
        <v>22</v>
      </c>
      <c r="D277" s="19" t="s">
        <v>30</v>
      </c>
      <c r="E277" s="20">
        <v>5.7</v>
      </c>
      <c r="F277" s="19" t="s">
        <v>344</v>
      </c>
      <c r="G277" s="21">
        <v>39</v>
      </c>
      <c r="H277" s="21">
        <v>2921.23</v>
      </c>
      <c r="I277" s="36">
        <v>571.392588</v>
      </c>
      <c r="J277" s="21" t="s">
        <v>511</v>
      </c>
      <c r="K277" s="37">
        <v>43.4333333333333</v>
      </c>
      <c r="L277" s="38">
        <v>3528.53233333333</v>
      </c>
      <c r="M277" s="38">
        <v>1045.8569836</v>
      </c>
      <c r="N277" s="39" t="s">
        <v>346</v>
      </c>
      <c r="O277" s="40">
        <v>-0.102072141212586</v>
      </c>
      <c r="P277" s="40">
        <v>-0.17211187994404</v>
      </c>
      <c r="Q277" s="40">
        <v>0.1956</v>
      </c>
      <c r="R277" s="44"/>
    </row>
    <row r="278" spans="1:18">
      <c r="A278" s="17">
        <v>704</v>
      </c>
      <c r="B278" s="18" t="s">
        <v>328</v>
      </c>
      <c r="C278" s="17" t="s">
        <v>22</v>
      </c>
      <c r="D278" s="19" t="s">
        <v>30</v>
      </c>
      <c r="E278" s="20">
        <v>5.22</v>
      </c>
      <c r="F278" s="19" t="s">
        <v>329</v>
      </c>
      <c r="G278" s="21">
        <v>65</v>
      </c>
      <c r="H278" s="21">
        <v>4444.55</v>
      </c>
      <c r="I278" s="36">
        <v>1219.140065</v>
      </c>
      <c r="J278" s="21" t="s">
        <v>512</v>
      </c>
      <c r="K278" s="37">
        <v>62.5666666666667</v>
      </c>
      <c r="L278" s="38">
        <v>4076.19966666667</v>
      </c>
      <c r="M278" s="38">
        <v>1147.45020616667</v>
      </c>
      <c r="N278" s="39" t="s">
        <v>331</v>
      </c>
      <c r="O278" s="40">
        <v>0.0388918486947251</v>
      </c>
      <c r="P278" s="40">
        <v>0.0903661163474237</v>
      </c>
      <c r="Q278" s="40">
        <v>-0.00719999999999998</v>
      </c>
      <c r="R278" s="44"/>
    </row>
    <row r="279" spans="1:18">
      <c r="A279" s="17">
        <v>343</v>
      </c>
      <c r="B279" s="18" t="s">
        <v>565</v>
      </c>
      <c r="C279" s="17" t="s">
        <v>72</v>
      </c>
      <c r="D279" s="19" t="s">
        <v>42</v>
      </c>
      <c r="E279" s="20">
        <v>5.23</v>
      </c>
      <c r="F279" s="19" t="s">
        <v>566</v>
      </c>
      <c r="G279" s="21">
        <v>203</v>
      </c>
      <c r="H279" s="21">
        <v>31926.4</v>
      </c>
      <c r="I279" s="36">
        <v>7927.32512</v>
      </c>
      <c r="J279" s="21" t="s">
        <v>583</v>
      </c>
      <c r="K279" s="37">
        <v>142.466666666667</v>
      </c>
      <c r="L279" s="38">
        <v>16362.246</v>
      </c>
      <c r="M279" s="38">
        <v>5000.3023776</v>
      </c>
      <c r="N279" s="39" t="s">
        <v>568</v>
      </c>
      <c r="O279" s="40">
        <v>0.42489471221338</v>
      </c>
      <c r="P279" s="41">
        <v>0.951223566740165</v>
      </c>
      <c r="Q279" s="40">
        <v>-0.0573</v>
      </c>
      <c r="R279" s="45"/>
    </row>
    <row r="280" spans="1:18">
      <c r="A280" s="17">
        <v>351</v>
      </c>
      <c r="B280" s="18" t="s">
        <v>342</v>
      </c>
      <c r="C280" s="17" t="s">
        <v>22</v>
      </c>
      <c r="D280" s="19" t="s">
        <v>30</v>
      </c>
      <c r="E280" s="20">
        <v>5.28</v>
      </c>
      <c r="F280" s="19" t="s">
        <v>344</v>
      </c>
      <c r="G280" s="21">
        <v>49</v>
      </c>
      <c r="H280" s="21">
        <v>3803.28</v>
      </c>
      <c r="I280" s="36">
        <v>982.767552</v>
      </c>
      <c r="J280" s="21" t="s">
        <v>513</v>
      </c>
      <c r="K280" s="37">
        <v>43.4333333333333</v>
      </c>
      <c r="L280" s="38">
        <v>3528.53233333333</v>
      </c>
      <c r="M280" s="38">
        <v>1045.8569836</v>
      </c>
      <c r="N280" s="39" t="s">
        <v>346</v>
      </c>
      <c r="O280" s="40">
        <v>0.128165771297008</v>
      </c>
      <c r="P280" s="40">
        <v>0.0778645739111371</v>
      </c>
      <c r="Q280" s="40">
        <v>-0.038</v>
      </c>
      <c r="R280" s="44"/>
    </row>
    <row r="281" spans="1:18">
      <c r="A281" s="17">
        <v>367</v>
      </c>
      <c r="B281" s="18" t="s">
        <v>193</v>
      </c>
      <c r="C281" s="17" t="s">
        <v>22</v>
      </c>
      <c r="D281" s="19" t="s">
        <v>30</v>
      </c>
      <c r="E281" s="20">
        <v>5.5</v>
      </c>
      <c r="F281" s="19" t="s">
        <v>172</v>
      </c>
      <c r="G281" s="21">
        <v>90</v>
      </c>
      <c r="H281" s="21">
        <v>4705.16</v>
      </c>
      <c r="I281" s="36">
        <v>1125.474272</v>
      </c>
      <c r="J281" s="21" t="s">
        <v>514</v>
      </c>
      <c r="K281" s="37">
        <v>72.1666666666667</v>
      </c>
      <c r="L281" s="38">
        <v>4667.41433333333</v>
      </c>
      <c r="M281" s="38">
        <v>1206.9933466</v>
      </c>
      <c r="N281" s="39" t="s">
        <v>196</v>
      </c>
      <c r="O281" s="40">
        <v>0.247113163972286</v>
      </c>
      <c r="P281" s="40">
        <v>0.00808706148007918</v>
      </c>
      <c r="Q281" s="40">
        <v>-0.0194</v>
      </c>
      <c r="R281" s="44"/>
    </row>
    <row r="282" spans="1:18">
      <c r="A282" s="17">
        <v>570</v>
      </c>
      <c r="B282" s="18" t="s">
        <v>98</v>
      </c>
      <c r="C282" s="17" t="s">
        <v>22</v>
      </c>
      <c r="D282" s="19" t="s">
        <v>42</v>
      </c>
      <c r="E282" s="20">
        <v>5.23</v>
      </c>
      <c r="F282" s="19" t="s">
        <v>25</v>
      </c>
      <c r="G282" s="21">
        <v>60</v>
      </c>
      <c r="H282" s="21">
        <v>4362.91</v>
      </c>
      <c r="I282" s="36">
        <v>1268.297937</v>
      </c>
      <c r="J282" s="21" t="s">
        <v>515</v>
      </c>
      <c r="K282" s="37">
        <v>61.4666666666667</v>
      </c>
      <c r="L282" s="38">
        <v>3952.982</v>
      </c>
      <c r="M282" s="38">
        <v>1232.9350858</v>
      </c>
      <c r="N282" s="39" t="s">
        <v>100</v>
      </c>
      <c r="O282" s="40">
        <v>-0.0238611713665948</v>
      </c>
      <c r="P282" s="40">
        <v>0.103700952850279</v>
      </c>
      <c r="Q282" s="40">
        <v>-0.0212</v>
      </c>
      <c r="R282" s="44"/>
    </row>
    <row r="283" spans="1:18">
      <c r="A283" s="25">
        <v>117491</v>
      </c>
      <c r="B283" s="26" t="s">
        <v>134</v>
      </c>
      <c r="C283" s="17" t="s">
        <v>29</v>
      </c>
      <c r="D283" s="19" t="s">
        <v>42</v>
      </c>
      <c r="E283" s="20">
        <v>5.23</v>
      </c>
      <c r="F283" s="19" t="s">
        <v>135</v>
      </c>
      <c r="G283" s="21">
        <v>78</v>
      </c>
      <c r="H283" s="21">
        <v>7140.82</v>
      </c>
      <c r="I283" s="36">
        <v>1510.28343</v>
      </c>
      <c r="J283" s="21" t="s">
        <v>516</v>
      </c>
      <c r="K283" s="37">
        <v>65.4</v>
      </c>
      <c r="L283" s="38">
        <v>7343.13466666667</v>
      </c>
      <c r="M283" s="38">
        <v>1325.43580733333</v>
      </c>
      <c r="N283" s="39" t="s">
        <v>137</v>
      </c>
      <c r="O283" s="40">
        <v>0.192660550458715</v>
      </c>
      <c r="P283" s="40">
        <v>-0.0275515397511439</v>
      </c>
      <c r="Q283" s="40">
        <v>0.031</v>
      </c>
      <c r="R283" s="44"/>
    </row>
    <row r="284" spans="1:18">
      <c r="A284" s="17">
        <v>717</v>
      </c>
      <c r="B284" s="18" t="s">
        <v>262</v>
      </c>
      <c r="C284" s="17" t="s">
        <v>22</v>
      </c>
      <c r="D284" s="19" t="s">
        <v>103</v>
      </c>
      <c r="E284" s="20">
        <v>5.27</v>
      </c>
      <c r="F284" s="19" t="s">
        <v>244</v>
      </c>
      <c r="G284" s="21">
        <v>65</v>
      </c>
      <c r="H284" s="21">
        <v>4877.9</v>
      </c>
      <c r="I284" s="36">
        <v>1387.76255</v>
      </c>
      <c r="J284" s="21" t="s">
        <v>517</v>
      </c>
      <c r="K284" s="37">
        <v>56.5</v>
      </c>
      <c r="L284" s="38">
        <v>4289.34433333333</v>
      </c>
      <c r="M284" s="38">
        <v>1379.4531376</v>
      </c>
      <c r="N284" s="39" t="s">
        <v>212</v>
      </c>
      <c r="O284" s="40">
        <v>0.150442477876106</v>
      </c>
      <c r="P284" s="40">
        <v>0.137213434252151</v>
      </c>
      <c r="Q284" s="40">
        <v>-0.0371</v>
      </c>
      <c r="R284" s="44"/>
    </row>
    <row r="285" spans="1:18">
      <c r="A285" s="25">
        <v>115971</v>
      </c>
      <c r="B285" s="26" t="s">
        <v>323</v>
      </c>
      <c r="C285" s="17" t="s">
        <v>22</v>
      </c>
      <c r="D285" s="19" t="s">
        <v>36</v>
      </c>
      <c r="E285" s="23">
        <v>5.3</v>
      </c>
      <c r="F285" s="19" t="s">
        <v>324</v>
      </c>
      <c r="G285" s="21">
        <v>55</v>
      </c>
      <c r="H285" s="21">
        <v>2419.88</v>
      </c>
      <c r="I285" s="36">
        <v>1074.910696</v>
      </c>
      <c r="J285" s="21" t="s">
        <v>518</v>
      </c>
      <c r="K285" s="37">
        <v>53.8666666666667</v>
      </c>
      <c r="L285" s="38">
        <v>3458.86366666667</v>
      </c>
      <c r="M285" s="38">
        <v>1024.51541806667</v>
      </c>
      <c r="N285" s="39" t="s">
        <v>325</v>
      </c>
      <c r="O285" s="40">
        <v>0.0210396039603954</v>
      </c>
      <c r="P285" s="40">
        <v>-0.300382948503994</v>
      </c>
      <c r="Q285" s="40">
        <v>0.148</v>
      </c>
      <c r="R285" s="44"/>
    </row>
    <row r="286" spans="1:18">
      <c r="A286" s="17">
        <v>587</v>
      </c>
      <c r="B286" s="18" t="s">
        <v>311</v>
      </c>
      <c r="C286" s="17" t="s">
        <v>22</v>
      </c>
      <c r="D286" s="19" t="s">
        <v>30</v>
      </c>
      <c r="E286" s="20">
        <v>5.6</v>
      </c>
      <c r="F286" s="19" t="s">
        <v>519</v>
      </c>
      <c r="G286" s="21">
        <v>71</v>
      </c>
      <c r="H286" s="21">
        <v>3797.11</v>
      </c>
      <c r="I286" s="36">
        <v>913.204955</v>
      </c>
      <c r="J286" s="21" t="s">
        <v>520</v>
      </c>
      <c r="K286" s="37">
        <v>64.2666666666667</v>
      </c>
      <c r="L286" s="38">
        <v>5019.55866666667</v>
      </c>
      <c r="M286" s="38">
        <v>1370.84147186667</v>
      </c>
      <c r="N286" s="39" t="s">
        <v>315</v>
      </c>
      <c r="O286" s="40">
        <v>0.104771784232365</v>
      </c>
      <c r="P286" s="40">
        <v>-0.243537081214843</v>
      </c>
      <c r="Q286" s="40">
        <v>-0.0326</v>
      </c>
      <c r="R286" s="44"/>
    </row>
    <row r="287" spans="1:18">
      <c r="A287" s="17">
        <v>743</v>
      </c>
      <c r="B287" s="18" t="s">
        <v>296</v>
      </c>
      <c r="C287" s="17" t="s">
        <v>29</v>
      </c>
      <c r="D287" s="19" t="s">
        <v>47</v>
      </c>
      <c r="E287" s="20">
        <v>5.23</v>
      </c>
      <c r="F287" s="19" t="s">
        <v>297</v>
      </c>
      <c r="G287" s="21">
        <v>74</v>
      </c>
      <c r="H287" s="21">
        <v>7948.63</v>
      </c>
      <c r="I287" s="36">
        <v>1917.209556</v>
      </c>
      <c r="J287" s="21" t="s">
        <v>521</v>
      </c>
      <c r="K287" s="37">
        <v>54.5666666666667</v>
      </c>
      <c r="L287" s="38">
        <v>4687.03866666667</v>
      </c>
      <c r="M287" s="38">
        <v>1495.16533466667</v>
      </c>
      <c r="N287" s="39" t="s">
        <v>299</v>
      </c>
      <c r="O287" s="40">
        <v>0.356139279169211</v>
      </c>
      <c r="P287" s="41">
        <v>0.695874637546549</v>
      </c>
      <c r="Q287" s="40">
        <v>-0.0778</v>
      </c>
      <c r="R287" s="45"/>
    </row>
    <row r="288" spans="1:18">
      <c r="A288" s="17">
        <v>748</v>
      </c>
      <c r="B288" s="18" t="s">
        <v>264</v>
      </c>
      <c r="C288" s="17" t="s">
        <v>22</v>
      </c>
      <c r="D288" s="19" t="s">
        <v>103</v>
      </c>
      <c r="E288" s="20">
        <v>5.27</v>
      </c>
      <c r="F288" s="19" t="s">
        <v>266</v>
      </c>
      <c r="G288" s="21">
        <v>66</v>
      </c>
      <c r="H288" s="21">
        <v>4974.1</v>
      </c>
      <c r="I288" s="36">
        <v>1268.3955</v>
      </c>
      <c r="J288" s="21" t="s">
        <v>522</v>
      </c>
      <c r="K288" s="37">
        <v>69.2333333333333</v>
      </c>
      <c r="L288" s="38">
        <v>5129.97966666667</v>
      </c>
      <c r="M288" s="38">
        <v>1541.04589186667</v>
      </c>
      <c r="N288" s="39" t="s">
        <v>268</v>
      </c>
      <c r="O288" s="40">
        <v>-0.0467019740009625</v>
      </c>
      <c r="P288" s="40">
        <v>-0.0303860203734406</v>
      </c>
      <c r="Q288" s="40">
        <v>-0.0454</v>
      </c>
      <c r="R288" s="44"/>
    </row>
    <row r="289" spans="1:18">
      <c r="A289" s="17">
        <v>587</v>
      </c>
      <c r="B289" s="18" t="s">
        <v>311</v>
      </c>
      <c r="C289" s="17" t="s">
        <v>22</v>
      </c>
      <c r="D289" s="19" t="s">
        <v>30</v>
      </c>
      <c r="E289" s="20">
        <v>5.28</v>
      </c>
      <c r="F289" s="19" t="s">
        <v>313</v>
      </c>
      <c r="G289" s="21">
        <v>70</v>
      </c>
      <c r="H289" s="21">
        <v>4454.03</v>
      </c>
      <c r="I289" s="36">
        <v>1084.110902</v>
      </c>
      <c r="J289" s="21" t="s">
        <v>523</v>
      </c>
      <c r="K289" s="37">
        <v>64.2666666666667</v>
      </c>
      <c r="L289" s="38">
        <v>5019.55866666667</v>
      </c>
      <c r="M289" s="38">
        <v>1370.84147186667</v>
      </c>
      <c r="N289" s="39" t="s">
        <v>315</v>
      </c>
      <c r="O289" s="40">
        <v>0.0892116182572609</v>
      </c>
      <c r="P289" s="40">
        <v>-0.112665017827597</v>
      </c>
      <c r="Q289" s="40">
        <v>-0.0297</v>
      </c>
      <c r="R289" s="44"/>
    </row>
    <row r="290" spans="1:18">
      <c r="A290" s="17">
        <v>578</v>
      </c>
      <c r="B290" s="18" t="s">
        <v>371</v>
      </c>
      <c r="C290" s="17" t="s">
        <v>29</v>
      </c>
      <c r="D290" s="19" t="s">
        <v>23</v>
      </c>
      <c r="E290" s="27">
        <v>5.3</v>
      </c>
      <c r="F290" s="19" t="s">
        <v>49</v>
      </c>
      <c r="G290" s="21">
        <v>118</v>
      </c>
      <c r="H290" s="21">
        <v>5920.43</v>
      </c>
      <c r="I290" s="36">
        <v>1935.388567</v>
      </c>
      <c r="J290" s="21" t="s">
        <v>524</v>
      </c>
      <c r="K290" s="37">
        <v>111.8</v>
      </c>
      <c r="L290" s="38">
        <v>7469.68333333333</v>
      </c>
      <c r="M290" s="38">
        <v>2569.57106666667</v>
      </c>
      <c r="N290" s="39" t="s">
        <v>374</v>
      </c>
      <c r="O290" s="40">
        <v>0.0554561717352415</v>
      </c>
      <c r="P290" s="40">
        <v>-0.207405490192578</v>
      </c>
      <c r="Q290" s="40">
        <v>-0.0171</v>
      </c>
      <c r="R290" s="44"/>
    </row>
    <row r="291" spans="1:18">
      <c r="A291" s="17">
        <v>704</v>
      </c>
      <c r="B291" s="18" t="s">
        <v>328</v>
      </c>
      <c r="C291" s="17" t="s">
        <v>22</v>
      </c>
      <c r="D291" s="19" t="s">
        <v>30</v>
      </c>
      <c r="E291" s="20">
        <v>5.11</v>
      </c>
      <c r="F291" s="19" t="s">
        <v>525</v>
      </c>
      <c r="G291" s="21">
        <v>76</v>
      </c>
      <c r="H291" s="21">
        <v>4846.59</v>
      </c>
      <c r="I291" s="36">
        <v>1375.462242</v>
      </c>
      <c r="J291" s="21" t="s">
        <v>250</v>
      </c>
      <c r="K291" s="37">
        <v>62.5666666666667</v>
      </c>
      <c r="L291" s="38">
        <v>4076.19966666667</v>
      </c>
      <c r="M291" s="38">
        <v>1147.45020616667</v>
      </c>
      <c r="N291" s="39" t="s">
        <v>331</v>
      </c>
      <c r="O291" s="40">
        <v>0.214704315396909</v>
      </c>
      <c r="P291" s="40">
        <v>0.188997202377802</v>
      </c>
      <c r="Q291" s="40">
        <v>0.00230000000000002</v>
      </c>
      <c r="R291" s="44"/>
    </row>
    <row r="292" spans="1:18">
      <c r="A292" s="17">
        <v>578</v>
      </c>
      <c r="B292" s="18" t="s">
        <v>371</v>
      </c>
      <c r="C292" s="17" t="s">
        <v>29</v>
      </c>
      <c r="D292" s="19" t="s">
        <v>23</v>
      </c>
      <c r="E292" s="24">
        <v>5.23</v>
      </c>
      <c r="F292" s="19" t="s">
        <v>49</v>
      </c>
      <c r="G292" s="21">
        <v>127</v>
      </c>
      <c r="H292" s="21">
        <v>11077.45</v>
      </c>
      <c r="I292" s="36">
        <v>3168.1507</v>
      </c>
      <c r="J292" s="21" t="s">
        <v>526</v>
      </c>
      <c r="K292" s="37">
        <v>111.8</v>
      </c>
      <c r="L292" s="38">
        <v>7469.68333333333</v>
      </c>
      <c r="M292" s="38">
        <v>2569.57106666667</v>
      </c>
      <c r="N292" s="39" t="s">
        <v>374</v>
      </c>
      <c r="O292" s="40">
        <v>0.135957066189624</v>
      </c>
      <c r="P292" s="41">
        <v>0.482987899977912</v>
      </c>
      <c r="Q292" s="40">
        <v>-0.0579999999999999</v>
      </c>
      <c r="R292" s="45"/>
    </row>
    <row r="293" spans="1:18">
      <c r="A293" s="17">
        <v>107728</v>
      </c>
      <c r="B293" s="18" t="s">
        <v>275</v>
      </c>
      <c r="C293" s="17" t="s">
        <v>22</v>
      </c>
      <c r="D293" s="19" t="s">
        <v>103</v>
      </c>
      <c r="E293" s="20">
        <v>5.27</v>
      </c>
      <c r="F293" s="19" t="s">
        <v>277</v>
      </c>
      <c r="G293" s="21">
        <v>61</v>
      </c>
      <c r="H293" s="21">
        <v>5329.74</v>
      </c>
      <c r="I293" s="36">
        <v>1334.033922</v>
      </c>
      <c r="J293" s="21" t="s">
        <v>527</v>
      </c>
      <c r="K293" s="37">
        <v>50.5333333333333</v>
      </c>
      <c r="L293" s="38">
        <v>4060.34833333333</v>
      </c>
      <c r="M293" s="38">
        <v>1055.28453183333</v>
      </c>
      <c r="N293" s="39" t="s">
        <v>279</v>
      </c>
      <c r="O293" s="40">
        <v>0.20712401055409</v>
      </c>
      <c r="P293" s="40">
        <v>0.312631223347423</v>
      </c>
      <c r="Q293" s="40">
        <v>-0.00959999999999994</v>
      </c>
      <c r="R293" s="44"/>
    </row>
    <row r="294" spans="1:18">
      <c r="A294" s="17">
        <v>704</v>
      </c>
      <c r="B294" s="18" t="s">
        <v>328</v>
      </c>
      <c r="C294" s="17" t="s">
        <v>22</v>
      </c>
      <c r="D294" s="19" t="s">
        <v>30</v>
      </c>
      <c r="E294" s="20">
        <v>5.29</v>
      </c>
      <c r="F294" s="19" t="s">
        <v>329</v>
      </c>
      <c r="G294" s="21">
        <v>96</v>
      </c>
      <c r="H294" s="21">
        <v>4225.15</v>
      </c>
      <c r="I294" s="36">
        <v>1381.201535</v>
      </c>
      <c r="J294" s="21" t="s">
        <v>524</v>
      </c>
      <c r="K294" s="37">
        <v>62.5666666666667</v>
      </c>
      <c r="L294" s="38">
        <v>4076.19966666667</v>
      </c>
      <c r="M294" s="38">
        <v>1147.45020616667</v>
      </c>
      <c r="N294" s="39" t="s">
        <v>331</v>
      </c>
      <c r="O294" s="40">
        <v>0.534363345764517</v>
      </c>
      <c r="P294" s="40">
        <v>0.0365414713492517</v>
      </c>
      <c r="Q294" s="40">
        <v>0.0454</v>
      </c>
      <c r="R294" s="44"/>
    </row>
    <row r="295" spans="1:18">
      <c r="A295" s="17">
        <v>754</v>
      </c>
      <c r="B295" s="18" t="s">
        <v>28</v>
      </c>
      <c r="C295" s="17" t="s">
        <v>29</v>
      </c>
      <c r="D295" s="19" t="s">
        <v>30</v>
      </c>
      <c r="E295" s="20">
        <v>5.3</v>
      </c>
      <c r="F295" s="19" t="s">
        <v>32</v>
      </c>
      <c r="G295" s="21">
        <v>52</v>
      </c>
      <c r="H295" s="21">
        <v>2631.33</v>
      </c>
      <c r="I295" s="36">
        <v>818.080497</v>
      </c>
      <c r="J295" s="21" t="s">
        <v>528</v>
      </c>
      <c r="K295" s="37">
        <v>65.6333333333333</v>
      </c>
      <c r="L295" s="38">
        <v>4660.38433333333</v>
      </c>
      <c r="M295" s="38">
        <v>1394.38699253333</v>
      </c>
      <c r="N295" s="39" t="s">
        <v>34</v>
      </c>
      <c r="O295" s="40">
        <v>-0.207719654647029</v>
      </c>
      <c r="P295" s="40">
        <v>-0.435383476598818</v>
      </c>
      <c r="Q295" s="40">
        <v>0.0117</v>
      </c>
      <c r="R295" s="44"/>
    </row>
    <row r="296" spans="1:18">
      <c r="A296" s="17">
        <v>54</v>
      </c>
      <c r="B296" s="18" t="s">
        <v>301</v>
      </c>
      <c r="C296" s="17" t="s">
        <v>29</v>
      </c>
      <c r="D296" s="19" t="s">
        <v>30</v>
      </c>
      <c r="E296" s="20">
        <v>5.27</v>
      </c>
      <c r="F296" s="19" t="s">
        <v>303</v>
      </c>
      <c r="G296" s="21">
        <v>92</v>
      </c>
      <c r="H296" s="21">
        <v>6506.3</v>
      </c>
      <c r="I296" s="36">
        <v>2551.77086</v>
      </c>
      <c r="J296" s="21" t="s">
        <v>529</v>
      </c>
      <c r="K296" s="37">
        <v>93.9666666666667</v>
      </c>
      <c r="L296" s="38">
        <v>7138.723</v>
      </c>
      <c r="M296" s="38">
        <v>2205.865407</v>
      </c>
      <c r="N296" s="39" t="s">
        <v>304</v>
      </c>
      <c r="O296" s="40">
        <v>-0.0209294075913448</v>
      </c>
      <c r="P296" s="40">
        <v>-0.0885904944063525</v>
      </c>
      <c r="Q296" s="40">
        <v>0.0832</v>
      </c>
      <c r="R296" s="44"/>
    </row>
    <row r="297" spans="1:18">
      <c r="A297" s="17">
        <v>754</v>
      </c>
      <c r="B297" s="18" t="s">
        <v>28</v>
      </c>
      <c r="C297" s="17" t="s">
        <v>29</v>
      </c>
      <c r="D297" s="19" t="s">
        <v>30</v>
      </c>
      <c r="E297" s="20">
        <v>5.31</v>
      </c>
      <c r="F297" s="19" t="s">
        <v>32</v>
      </c>
      <c r="G297" s="21">
        <v>73</v>
      </c>
      <c r="H297" s="21">
        <v>5063.98</v>
      </c>
      <c r="I297" s="36">
        <v>1242.194294</v>
      </c>
      <c r="J297" s="21" t="s">
        <v>530</v>
      </c>
      <c r="K297" s="37">
        <v>65.6333333333333</v>
      </c>
      <c r="L297" s="38">
        <v>4660.38433333333</v>
      </c>
      <c r="M297" s="38">
        <v>1394.38699253333</v>
      </c>
      <c r="N297" s="39" t="s">
        <v>34</v>
      </c>
      <c r="O297" s="40">
        <v>0.112239715591672</v>
      </c>
      <c r="P297" s="40">
        <v>0.0866013697153597</v>
      </c>
      <c r="Q297" s="40">
        <v>-0.0539</v>
      </c>
      <c r="R297" s="44"/>
    </row>
    <row r="298" spans="1:18">
      <c r="A298" s="17">
        <v>572</v>
      </c>
      <c r="B298" s="18" t="s">
        <v>413</v>
      </c>
      <c r="C298" s="17" t="s">
        <v>29</v>
      </c>
      <c r="D298" s="19" t="s">
        <v>36</v>
      </c>
      <c r="E298" s="24">
        <v>5.23</v>
      </c>
      <c r="F298" s="19" t="s">
        <v>266</v>
      </c>
      <c r="G298" s="21">
        <v>95</v>
      </c>
      <c r="H298" s="21">
        <v>9998.45</v>
      </c>
      <c r="I298" s="36">
        <v>1965.69527</v>
      </c>
      <c r="J298" s="21" t="s">
        <v>531</v>
      </c>
      <c r="K298" s="37">
        <v>73.6666666666667</v>
      </c>
      <c r="L298" s="38">
        <v>6240.908</v>
      </c>
      <c r="M298" s="38">
        <v>1954.6523856</v>
      </c>
      <c r="N298" s="39" t="s">
        <v>415</v>
      </c>
      <c r="O298" s="40">
        <v>0.289592760180995</v>
      </c>
      <c r="P298" s="41">
        <v>0.602082581573066</v>
      </c>
      <c r="Q298" s="40">
        <v>-0.1166</v>
      </c>
      <c r="R298" s="45"/>
    </row>
    <row r="299" spans="1:18">
      <c r="A299" s="17">
        <v>367</v>
      </c>
      <c r="B299" s="18" t="s">
        <v>193</v>
      </c>
      <c r="C299" s="17" t="s">
        <v>22</v>
      </c>
      <c r="D299" s="19" t="s">
        <v>30</v>
      </c>
      <c r="E299" s="20">
        <v>5.27</v>
      </c>
      <c r="F299" s="19" t="s">
        <v>172</v>
      </c>
      <c r="G299" s="21">
        <v>76</v>
      </c>
      <c r="H299" s="21">
        <v>3672.5</v>
      </c>
      <c r="I299" s="36">
        <v>1081.184</v>
      </c>
      <c r="J299" s="21" t="s">
        <v>532</v>
      </c>
      <c r="K299" s="37">
        <v>72.1666666666667</v>
      </c>
      <c r="L299" s="38">
        <v>4667.41433333333</v>
      </c>
      <c r="M299" s="38">
        <v>1206.9933466</v>
      </c>
      <c r="N299" s="39" t="s">
        <v>196</v>
      </c>
      <c r="O299" s="40">
        <v>0.0531177829099302</v>
      </c>
      <c r="P299" s="40">
        <v>-0.213161777009583</v>
      </c>
      <c r="Q299" s="40">
        <v>0.0358</v>
      </c>
      <c r="R299" s="44"/>
    </row>
    <row r="300" spans="1:18">
      <c r="A300" s="17">
        <v>114069</v>
      </c>
      <c r="B300" s="18" t="s">
        <v>533</v>
      </c>
      <c r="C300" s="17" t="s">
        <v>22</v>
      </c>
      <c r="D300" s="24" t="s">
        <v>47</v>
      </c>
      <c r="E300" s="24">
        <v>5.27</v>
      </c>
      <c r="F300" s="49" t="s">
        <v>534</v>
      </c>
      <c r="G300" s="21">
        <v>43</v>
      </c>
      <c r="H300" s="21">
        <v>2503.12</v>
      </c>
      <c r="I300" s="36">
        <v>722.15012</v>
      </c>
      <c r="J300" s="21" t="s">
        <v>321</v>
      </c>
      <c r="K300" s="37">
        <v>38</v>
      </c>
      <c r="L300" s="38">
        <v>1953.4</v>
      </c>
      <c r="M300" s="38">
        <v>641.49656</v>
      </c>
      <c r="N300" s="42">
        <v>0.3284</v>
      </c>
      <c r="O300" s="40">
        <v>0.131578947368421</v>
      </c>
      <c r="P300" s="40">
        <v>0.281417016484079</v>
      </c>
      <c r="Q300" s="40">
        <v>-0.0399</v>
      </c>
      <c r="R300" s="44"/>
    </row>
    <row r="301" spans="1:18">
      <c r="A301" s="25">
        <v>117923</v>
      </c>
      <c r="B301" s="26" t="s">
        <v>286</v>
      </c>
      <c r="C301" s="17" t="s">
        <v>22</v>
      </c>
      <c r="D301" s="19" t="s">
        <v>103</v>
      </c>
      <c r="E301" s="20">
        <v>5.27</v>
      </c>
      <c r="F301" s="19" t="s">
        <v>288</v>
      </c>
      <c r="G301" s="21">
        <v>30</v>
      </c>
      <c r="H301" s="21">
        <v>1515.56</v>
      </c>
      <c r="I301" s="36">
        <v>474.521836</v>
      </c>
      <c r="J301" s="21" t="s">
        <v>174</v>
      </c>
      <c r="K301" s="37">
        <v>29.7666666666667</v>
      </c>
      <c r="L301" s="38">
        <v>1360.291</v>
      </c>
      <c r="M301" s="38">
        <v>429.4438687</v>
      </c>
      <c r="N301" s="39" t="s">
        <v>290</v>
      </c>
      <c r="O301" s="40">
        <v>0.00783874580067072</v>
      </c>
      <c r="P301" s="40">
        <v>0.114143958902911</v>
      </c>
      <c r="Q301" s="40">
        <v>-0.00259999999999999</v>
      </c>
      <c r="R301" s="44"/>
    </row>
    <row r="302" spans="1:18">
      <c r="A302" s="17">
        <v>111064</v>
      </c>
      <c r="B302" s="18" t="s">
        <v>535</v>
      </c>
      <c r="C302" s="17" t="s">
        <v>22</v>
      </c>
      <c r="D302" s="19" t="s">
        <v>103</v>
      </c>
      <c r="E302" s="24">
        <v>5.27</v>
      </c>
      <c r="F302" s="19" t="s">
        <v>288</v>
      </c>
      <c r="G302" s="21">
        <v>77</v>
      </c>
      <c r="H302" s="21">
        <v>4008.88</v>
      </c>
      <c r="I302" s="36">
        <v>785.74048</v>
      </c>
      <c r="J302" s="21" t="s">
        <v>536</v>
      </c>
      <c r="K302" s="37">
        <v>27</v>
      </c>
      <c r="L302" s="38">
        <v>1047.8</v>
      </c>
      <c r="M302" s="38">
        <v>373.43592</v>
      </c>
      <c r="N302" s="42">
        <v>0.3564</v>
      </c>
      <c r="O302" s="40">
        <v>1.85185185185185</v>
      </c>
      <c r="P302" s="41">
        <v>2.8259973277343</v>
      </c>
      <c r="Q302" s="40">
        <v>-0.1604</v>
      </c>
      <c r="R302" s="45">
        <v>41.230456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5月闪电战数据表</vt:lpstr>
      <vt:lpstr>5月门店汇总数据</vt:lpstr>
      <vt:lpstr>奖励汇总</vt:lpstr>
      <vt:lpstr>Sheet4</vt:lpstr>
      <vt:lpstr>Sheet6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2021-04-27T01:18:00Z</dcterms:created>
  <dcterms:modified xsi:type="dcterms:W3CDTF">2021-06-15T09:36:02Z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AA5CF62FBF89406C8F68CBB6D953A1BE</vt:lpwstr>
  </property>
  <property fmtid="{D5CDD505-2E9C-101B-9397-08002B2CF9AE}" pid="3" name="KSOProductBuildVer">
    <vt:lpwstr>2052-11.1.0.10577</vt:lpwstr>
  </property>
</Properties>
</file>