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4.17-4.21考核目标" sheetId="1" r:id="rId1"/>
    <sheet name="员工奖励明细" sheetId="4" r:id="rId2"/>
  </sheets>
  <definedNames>
    <definedName name="_xlnm._FilterDatabase" localSheetId="1" hidden="1">员工奖励明细!$A$2:$H$34</definedName>
    <definedName name="_xlnm._FilterDatabase" localSheetId="0" hidden="1">'4.17-4.21考核目标'!$A$2:$AR$143</definedName>
  </definedNames>
  <calcPr calcId="144525"/>
</workbook>
</file>

<file path=xl/sharedStrings.xml><?xml version="1.0" encoding="utf-8"?>
<sst xmlns="http://schemas.openxmlformats.org/spreadsheetml/2006/main" count="621" uniqueCount="266">
  <si>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</si>
  <si>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</si>
  <si>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</si>
  <si>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</si>
  <si>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</si>
  <si>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</si>
  <si>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</si>
  <si>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</si>
  <si>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</si>
  <si>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</si>
  <si>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</si>
  <si>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</si>
  <si>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</si>
  <si>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</si>
  <si>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</si>
  <si>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</si>
  <si>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</si>
  <si>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</si>
  <si>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</si>
  <si>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</si>
  <si>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</si>
  <si>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</si>
  <si>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</si>
  <si>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</si>
  <si>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</si>
  <si>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</si>
  <si>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</si>
  <si>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</si>
  <si>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</si>
  <si>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</si>
  <si>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</si>
  <si>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</si>
  <si>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</si>
  <si>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</si>
  <si>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</si>
  <si>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</si>
  <si>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</si>
  <si>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</si>
  <si>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</si>
  <si>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</si>
  <si>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</si>
  <si>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</si>
  <si>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</si>
  <si>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</si>
  <si>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</si>
  <si>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</si>
  <si>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</si>
  <si>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</si>
  <si>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</si>
  <si>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</si>
  <si>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</si>
  <si>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</si>
  <si>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</si>
  <si>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</si>
  <si>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</si>
  <si>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</si>
  <si>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</si>
  <si>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</si>
  <si>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</si>
  <si>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</si>
  <si>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</si>
  <si>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</si>
  <si>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</si>
  <si>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</si>
  <si>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</si>
  <si>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</si>
  <si>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</si>
  <si>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</si>
  <si>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</si>
  <si>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</si>
  <si>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</si>
  <si>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</si>
  <si>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</si>
  <si>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</si>
  <si>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</si>
  <si>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</si>
  <si>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</si>
  <si>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</si>
  <si>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</si>
  <si>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</si>
  <si>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</si>
  <si>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</si>
  <si>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</si>
  <si>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</si>
  <si>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</si>
  <si>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</si>
  <si>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</si>
  <si>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</si>
  <si>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</si>
  <si>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</si>
  <si>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</si>
  <si>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</si>
  <si>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</si>
  <si>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</si>
  <si>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</si>
  <si>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</si>
  <si>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</si>
  <si>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</si>
  <si>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</si>
  <si>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</si>
  <si>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</si>
  <si>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</si>
  <si>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</si>
  <si>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</si>
  <si>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</si>
  <si>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</si>
  <si>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</si>
  <si>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</si>
  <si>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</si>
  <si>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</si>
  <si>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</si>
  <si>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</si>
  <si>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</si>
  <si>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</si>
  <si>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</si>
  <si>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</si>
  <si>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</si>
  <si>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</si>
  <si>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</si>
  <si>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</si>
  <si>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</si>
  <si>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</si>
  <si>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</si>
  <si>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</si>
  <si>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</si>
  <si>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</si>
  <si>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</si>
  <si>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</si>
  <si>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</si>
  <si>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</si>
  <si>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</si>
  <si>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</si>
  <si>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</si>
  <si>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</si>
  <si>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</si>
  <si>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</si>
  <si>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</si>
  <si>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</si>
  <si>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</si>
  <si>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</si>
  <si>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</si>
  <si>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</si>
  <si>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</si>
  <si>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</si>
  <si>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</si>
  <si>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</si>
  <si>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</si>
  <si>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</si>
  <si>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</si>
  <si>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</si>
  <si>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</si>
  <si>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</si>
  <si>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</si>
  <si>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</si>
  <si>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</si>
  <si>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</si>
  <si>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</si>
  <si>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</si>
  <si>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</si>
  <si>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</si>
  <si>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</si>
  <si>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</si>
  <si>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</si>
  <si>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</si>
  <si>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</si>
  <si>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</si>
  <si>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</si>
  <si>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</si>
  <si>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</si>
  <si>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</si>
  <si>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</si>
  <si>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</si>
  <si>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</si>
  <si>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</si>
  <si>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</si>
  <si>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</si>
  <si>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</si>
  <si>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</si>
  <si>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</si>
  <si>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</si>
  <si>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</si>
  <si>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</si>
  <si>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</si>
  <si>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</si>
  <si>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</si>
  <si>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</si>
  <si>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</si>
  <si>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</si>
  <si>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</si>
  <si>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</si>
  <si>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</si>
  <si>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</si>
  <si>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</si>
  <si>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</si>
  <si>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</si>
  <si>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</si>
  <si>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</si>
  <si>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</si>
  <si>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</si>
  <si>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健康护航 活动奖励明细（员工奖励）</t>
  </si>
  <si>
    <t>片区</t>
  </si>
  <si>
    <t>门店</t>
  </si>
  <si>
    <t>员工ID</t>
  </si>
  <si>
    <t>员工</t>
  </si>
  <si>
    <t>奖励明细</t>
  </si>
  <si>
    <t>城中片</t>
  </si>
  <si>
    <t>宏济中路</t>
  </si>
  <si>
    <t>舒思玉</t>
  </si>
  <si>
    <t>李静</t>
  </si>
  <si>
    <t>陈玉琴</t>
  </si>
  <si>
    <t>浆洗街</t>
  </si>
  <si>
    <t>谭凤旭</t>
  </si>
  <si>
    <t>江元梅</t>
  </si>
  <si>
    <t>陈娟</t>
  </si>
  <si>
    <t>唐丽</t>
  </si>
  <si>
    <t>刘定香</t>
  </si>
  <si>
    <t>赵英</t>
  </si>
  <si>
    <t>周金梅</t>
  </si>
  <si>
    <t>莫晓菊</t>
  </si>
  <si>
    <t>城中</t>
  </si>
  <si>
    <t>杉板桥</t>
  </si>
  <si>
    <t>殷岱菊</t>
  </si>
  <si>
    <t>牟晓燕</t>
  </si>
  <si>
    <t>杨小英</t>
  </si>
  <si>
    <t>人民中路店</t>
  </si>
  <si>
    <t>宋留艺</t>
  </si>
  <si>
    <t xml:space="preserve">王丽超 </t>
  </si>
  <si>
    <t>吕越</t>
  </si>
  <si>
    <t>北东街店</t>
  </si>
  <si>
    <t>向海英</t>
  </si>
  <si>
    <t>李勤</t>
  </si>
  <si>
    <t>王盛英</t>
  </si>
  <si>
    <t>罗绍梅</t>
  </si>
  <si>
    <t>牟鑫阳</t>
  </si>
  <si>
    <t>汇融</t>
  </si>
  <si>
    <t>彭志萍</t>
  </si>
  <si>
    <t>胡建兴</t>
  </si>
  <si>
    <t>蒋小琼</t>
  </si>
  <si>
    <t>柳翠</t>
  </si>
  <si>
    <t>付雅雯</t>
  </si>
  <si>
    <t>施雪</t>
  </si>
  <si>
    <t>梁洪森</t>
  </si>
  <si>
    <t>郫县二店</t>
  </si>
  <si>
    <t>邓红梅</t>
  </si>
  <si>
    <t>邹东梅</t>
  </si>
  <si>
    <t>骆玲</t>
  </si>
  <si>
    <t>董虎林</t>
  </si>
  <si>
    <t>通盈街店</t>
  </si>
  <si>
    <t>董华</t>
  </si>
  <si>
    <t>吴湘燏</t>
  </si>
  <si>
    <t>刘静</t>
  </si>
  <si>
    <t>刘科言</t>
  </si>
  <si>
    <t>静沙南路</t>
  </si>
  <si>
    <t>梅雅霜</t>
  </si>
  <si>
    <t>钟友群</t>
  </si>
  <si>
    <t>高榕</t>
  </si>
  <si>
    <t>罗思榕</t>
  </si>
  <si>
    <t>双林店</t>
  </si>
  <si>
    <t>梅茜</t>
  </si>
  <si>
    <t>张玉</t>
  </si>
  <si>
    <t>张意雪</t>
  </si>
  <si>
    <t>青龙街</t>
  </si>
  <si>
    <t>高文棋</t>
  </si>
  <si>
    <t>李可</t>
  </si>
  <si>
    <t>邓磊</t>
  </si>
  <si>
    <t>宋晓倩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</si>
</sst>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rgb="FFF125D7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125D7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34" fillId="25" borderId="1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0" fontId="1" fillId="5" borderId="3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7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topLeftCell="I1" workbookViewId="0">
      <selection activeCell="A11" sqref="$A11:$XFD11"/>
    </sheetView>
  </sheetViews>
  <sheetFormatPr defaultColWidth="9" defaultRowHeight="14.4"/>
  <cols>
    <col min="1" max="1" width="4.87962962962963" style="10" customWidth="1"/>
    <col min="2" max="2" width="6.5" style="10" customWidth="1"/>
    <col min="3" max="3" width="27.25" style="11" customWidth="1"/>
    <col min="4" max="4" width="13" style="11" customWidth="1"/>
    <col min="5" max="5" width="4.62962962962963" style="12" customWidth="1"/>
    <col min="6" max="6" width="5.37962962962963" style="13" customWidth="1"/>
    <col min="7" max="7" width="6.37962962962963" style="14" customWidth="1"/>
    <col min="8" max="8" width="8.75" hidden="1" customWidth="1"/>
    <col min="9" max="9" width="7.62962962962963" style="15" customWidth="1"/>
    <col min="10" max="10" width="10.5" style="16" hidden="1" customWidth="1"/>
    <col min="11" max="11" width="10.25" style="17" customWidth="1"/>
    <col min="12" max="12" width="9" style="18" hidden="1" customWidth="1"/>
    <col min="13" max="13" width="8.62962962962963" hidden="1" customWidth="1"/>
    <col min="14" max="14" width="8.62962962962963" customWidth="1"/>
    <col min="15" max="15" width="10.3796296296296" style="16" hidden="1" customWidth="1"/>
    <col min="16" max="16" width="10.1296296296296" style="16" customWidth="1"/>
    <col min="17" max="17" width="8.37962962962963" style="18" hidden="1" customWidth="1"/>
    <col min="18" max="18" width="10.3796296296296" style="19" customWidth="1"/>
    <col min="19" max="19" width="10.5" style="19" customWidth="1"/>
    <col min="20" max="23" width="8.37962962962963" style="20" customWidth="1"/>
    <col min="24" max="24" width="6.12962962962963" style="21" customWidth="1"/>
    <col min="25" max="25" width="8" style="22" customWidth="1"/>
    <col min="26" max="26" width="8.62962962962963" style="23" customWidth="1"/>
    <col min="27" max="27" width="10.3796296296296" hidden="1" customWidth="1"/>
    <col min="28" max="28" width="10.3796296296296" customWidth="1"/>
    <col min="29" max="29" width="10.5" style="16" hidden="1" customWidth="1"/>
    <col min="30" max="30" width="10.5" style="16" customWidth="1"/>
    <col min="31" max="31" width="8.75" style="18" hidden="1" customWidth="1"/>
    <col min="32" max="32" width="11.25" hidden="1" customWidth="1"/>
    <col min="33" max="33" width="11.25" customWidth="1"/>
    <col min="34" max="34" width="10.5" style="16" hidden="1" customWidth="1"/>
    <col min="35" max="35" width="9.25" style="16" customWidth="1"/>
    <col min="36" max="36" width="8.5" style="18" hidden="1" customWidth="1"/>
    <col min="37" max="37" width="11" style="24" customWidth="1"/>
    <col min="38" max="38" width="9.37962962962963" style="24"/>
    <col min="39" max="40" width="9.62962962962963" style="25" customWidth="1"/>
    <col min="41" max="41" width="8.12962962962963" style="25" customWidth="1"/>
    <col min="42" max="42" width="7.62962962962963" style="25" customWidth="1"/>
    <col min="43" max="43" width="6.5" style="26" customWidth="1"/>
    <col min="44" max="44" width="8.62962962962963" style="27" customWidth="1"/>
  </cols>
  <sheetData>
    <row r="1" ht="17" customHeight="1" spans="1:44">
      <c r="A1" s="28" t="s">
        <v>0</v>
      </c>
      <c r="B1" s="28"/>
      <c r="C1" s="28"/>
      <c r="D1" s="28"/>
      <c r="E1" s="28"/>
      <c r="F1" s="28"/>
      <c r="G1" s="28"/>
      <c r="I1" s="40" t="s">
        <v>1</v>
      </c>
      <c r="J1" s="40"/>
      <c r="K1" s="40"/>
      <c r="L1" s="40"/>
      <c r="M1" s="40"/>
      <c r="N1" s="40"/>
      <c r="O1" s="40"/>
      <c r="P1" s="40"/>
      <c r="Q1" s="53"/>
      <c r="R1" s="54" t="s">
        <v>2</v>
      </c>
      <c r="S1" s="54"/>
      <c r="T1" s="55" t="s">
        <v>3</v>
      </c>
      <c r="U1" s="55"/>
      <c r="V1" s="55"/>
      <c r="W1" s="55"/>
      <c r="X1" s="56" t="s">
        <v>4</v>
      </c>
      <c r="Y1" s="56"/>
      <c r="Z1" s="70" t="s">
        <v>5</v>
      </c>
      <c r="AB1" s="71" t="s">
        <v>6</v>
      </c>
      <c r="AC1" s="72"/>
      <c r="AD1" s="72"/>
      <c r="AE1" s="72"/>
      <c r="AF1" s="72"/>
      <c r="AG1" s="72"/>
      <c r="AH1" s="72"/>
      <c r="AI1" s="76"/>
      <c r="AJ1" s="77"/>
      <c r="AK1" s="78" t="s">
        <v>7</v>
      </c>
      <c r="AL1" s="79"/>
      <c r="AM1" s="32" t="s">
        <v>8</v>
      </c>
      <c r="AN1" s="32"/>
      <c r="AO1" s="32"/>
      <c r="AP1" s="78"/>
      <c r="AQ1" s="86" t="s">
        <v>4</v>
      </c>
      <c r="AR1" s="87" t="s">
        <v>9</v>
      </c>
    </row>
    <row r="2" s="8" customFormat="1" ht="27" customHeight="1" spans="1:44">
      <c r="A2" s="29" t="s">
        <v>10</v>
      </c>
      <c r="B2" s="29" t="s">
        <v>11</v>
      </c>
      <c r="C2" s="30" t="s">
        <v>12</v>
      </c>
      <c r="D2" s="30" t="s">
        <v>13</v>
      </c>
      <c r="E2" s="29" t="s">
        <v>14</v>
      </c>
      <c r="F2" s="31" t="s">
        <v>15</v>
      </c>
      <c r="G2" s="32" t="s">
        <v>16</v>
      </c>
      <c r="H2" s="33" t="s">
        <v>17</v>
      </c>
      <c r="I2" s="41" t="s">
        <v>18</v>
      </c>
      <c r="J2" s="42" t="s">
        <v>19</v>
      </c>
      <c r="K2" s="41" t="s">
        <v>20</v>
      </c>
      <c r="L2" s="43" t="s">
        <v>21</v>
      </c>
      <c r="M2" s="44" t="s">
        <v>22</v>
      </c>
      <c r="N2" s="45" t="s">
        <v>23</v>
      </c>
      <c r="O2" s="46" t="s">
        <v>24</v>
      </c>
      <c r="P2" s="45" t="s">
        <v>25</v>
      </c>
      <c r="Q2" s="57" t="s">
        <v>26</v>
      </c>
      <c r="R2" s="58" t="s">
        <v>27</v>
      </c>
      <c r="S2" s="58" t="s">
        <v>28</v>
      </c>
      <c r="T2" s="59" t="s">
        <v>29</v>
      </c>
      <c r="U2" s="59" t="s">
        <v>30</v>
      </c>
      <c r="V2" s="60" t="s">
        <v>31</v>
      </c>
      <c r="W2" s="60" t="s">
        <v>32</v>
      </c>
      <c r="X2" s="61" t="s">
        <v>33</v>
      </c>
      <c r="Y2" s="73" t="s">
        <v>34</v>
      </c>
      <c r="Z2" s="70"/>
      <c r="AA2" s="33" t="s">
        <v>17</v>
      </c>
      <c r="AB2" s="41" t="s">
        <v>35</v>
      </c>
      <c r="AC2" s="42" t="s">
        <v>19</v>
      </c>
      <c r="AD2" s="41" t="s">
        <v>36</v>
      </c>
      <c r="AE2" s="43" t="s">
        <v>21</v>
      </c>
      <c r="AF2" s="44" t="s">
        <v>22</v>
      </c>
      <c r="AG2" s="45" t="s">
        <v>37</v>
      </c>
      <c r="AH2" s="46" t="s">
        <v>24</v>
      </c>
      <c r="AI2" s="45" t="s">
        <v>38</v>
      </c>
      <c r="AJ2" s="57" t="s">
        <v>26</v>
      </c>
      <c r="AK2" s="58" t="s">
        <v>27</v>
      </c>
      <c r="AL2" s="58" t="s">
        <v>28</v>
      </c>
      <c r="AM2" s="59" t="s">
        <v>39</v>
      </c>
      <c r="AN2" s="80" t="s">
        <v>40</v>
      </c>
      <c r="AO2" s="88" t="s">
        <v>41</v>
      </c>
      <c r="AP2" s="89" t="s">
        <v>42</v>
      </c>
      <c r="AQ2" s="86"/>
      <c r="AR2" s="87"/>
    </row>
    <row r="3" spans="1:44">
      <c r="A3" s="34">
        <v>1</v>
      </c>
      <c r="B3" s="34">
        <v>727</v>
      </c>
      <c r="C3" s="35" t="s">
        <v>43</v>
      </c>
      <c r="D3" s="35" t="s">
        <v>44</v>
      </c>
      <c r="E3" s="34" t="s">
        <v>45</v>
      </c>
      <c r="F3" s="36">
        <v>2</v>
      </c>
      <c r="G3" s="34"/>
      <c r="H3" s="37">
        <v>6600</v>
      </c>
      <c r="I3" s="47">
        <f t="shared" ref="I3:I66" si="0">H3*3</f>
        <v>19800</v>
      </c>
      <c r="J3" s="48">
        <v>1940.4462</v>
      </c>
      <c r="K3" s="49">
        <f t="shared" ref="K3:K66" si="1">J3*3</f>
        <v>5821.3386</v>
      </c>
      <c r="L3" s="50">
        <v>0.294007</v>
      </c>
      <c r="M3" s="51">
        <v>7260</v>
      </c>
      <c r="N3" s="51">
        <f t="shared" ref="N3:N66" si="2">M3*3</f>
        <v>21780</v>
      </c>
      <c r="O3" s="52">
        <v>2091.8010036</v>
      </c>
      <c r="P3" s="52">
        <f t="shared" ref="P3:P66" si="3">O3*3</f>
        <v>6275.4030108</v>
      </c>
      <c r="Q3" s="62">
        <v>0.28812686</v>
      </c>
      <c r="R3" s="63">
        <v>41010.09</v>
      </c>
      <c r="S3" s="63">
        <v>6892.5</v>
      </c>
      <c r="T3" s="64">
        <f t="shared" ref="T3:T66" si="4">R3/I3</f>
        <v>2.07121666666667</v>
      </c>
      <c r="U3" s="64">
        <f t="shared" ref="U3:U66" si="5">S3/K3</f>
        <v>1.18400602912876</v>
      </c>
      <c r="V3" s="65">
        <f t="shared" ref="V3:V66" si="6">R3/N3</f>
        <v>1.88292424242424</v>
      </c>
      <c r="W3" s="65">
        <f t="shared" ref="W3:W66" si="7">S3/P3</f>
        <v>1.09833583407121</v>
      </c>
      <c r="X3" s="66">
        <f t="shared" ref="X3:X18" si="8">(F3*200)+(G3*100)</f>
        <v>400</v>
      </c>
      <c r="Y3" s="74">
        <f>(S3-K3)*0.3</f>
        <v>321.34842</v>
      </c>
      <c r="Z3" s="75"/>
      <c r="AA3" s="37">
        <v>5808</v>
      </c>
      <c r="AB3" s="37">
        <f t="shared" ref="AB3:AB66" si="9">AA3*2</f>
        <v>11616</v>
      </c>
      <c r="AC3" s="48">
        <v>1733.998728</v>
      </c>
      <c r="AD3" s="48">
        <f t="shared" ref="AD3:AD66" si="10">AC3*2</f>
        <v>3467.997456</v>
      </c>
      <c r="AE3" s="50">
        <v>0.2985535</v>
      </c>
      <c r="AF3" s="51">
        <v>6795.36</v>
      </c>
      <c r="AG3" s="51">
        <f t="shared" ref="AG3:AG66" si="11">AF3*2</f>
        <v>13590.72</v>
      </c>
      <c r="AH3" s="52">
        <v>1977.9045734448</v>
      </c>
      <c r="AI3" s="52">
        <f t="shared" ref="AI3:AI66" si="12">AH3*2</f>
        <v>3955.8091468896</v>
      </c>
      <c r="AJ3" s="62">
        <v>0.29106693</v>
      </c>
      <c r="AK3" s="81">
        <v>15875.9</v>
      </c>
      <c r="AL3" s="81">
        <v>3851.56</v>
      </c>
      <c r="AM3" s="82">
        <f t="shared" ref="AM3:AM66" si="13">AK3/AB3</f>
        <v>1.36672692837466</v>
      </c>
      <c r="AN3" s="82">
        <f t="shared" ref="AN3:AN66" si="14">AL3/AD3</f>
        <v>1.11060058401611</v>
      </c>
      <c r="AO3" s="90">
        <f t="shared" ref="AO3:AO66" si="15">AK3/AG3</f>
        <v>1.16814267382449</v>
      </c>
      <c r="AP3" s="91">
        <f t="shared" ref="AP3:AP66" si="16">AL3/AI3</f>
        <v>0.97364656811829</v>
      </c>
      <c r="AQ3" s="92">
        <v>200</v>
      </c>
      <c r="AR3" s="93">
        <f>X3+Y3+AQ3</f>
        <v>921.34842</v>
      </c>
    </row>
    <row r="4" spans="1:44">
      <c r="A4" s="34">
        <v>2</v>
      </c>
      <c r="B4" s="34">
        <v>746</v>
      </c>
      <c r="C4" s="35" t="s">
        <v>46</v>
      </c>
      <c r="D4" s="35" t="s">
        <v>47</v>
      </c>
      <c r="E4" s="34" t="s">
        <v>48</v>
      </c>
      <c r="F4" s="36">
        <v>4</v>
      </c>
      <c r="G4" s="34"/>
      <c r="H4" s="37">
        <v>10500</v>
      </c>
      <c r="I4" s="47">
        <f t="shared" si="0"/>
        <v>31500</v>
      </c>
      <c r="J4" s="48">
        <v>3055.5</v>
      </c>
      <c r="K4" s="49">
        <f t="shared" si="1"/>
        <v>9166.5</v>
      </c>
      <c r="L4" s="50">
        <v>0.291</v>
      </c>
      <c r="M4" s="51">
        <v>11550</v>
      </c>
      <c r="N4" s="51">
        <f t="shared" si="2"/>
        <v>34650</v>
      </c>
      <c r="O4" s="52">
        <v>3293.829</v>
      </c>
      <c r="P4" s="52">
        <f t="shared" si="3"/>
        <v>9881.487</v>
      </c>
      <c r="Q4" s="62">
        <v>0.28518</v>
      </c>
      <c r="R4" s="63">
        <v>54276.36</v>
      </c>
      <c r="S4" s="63">
        <v>9342.09</v>
      </c>
      <c r="T4" s="64">
        <f t="shared" si="4"/>
        <v>1.72305904761905</v>
      </c>
      <c r="U4" s="64">
        <f t="shared" si="5"/>
        <v>1.01915562101129</v>
      </c>
      <c r="V4" s="65">
        <f t="shared" si="6"/>
        <v>1.56641731601732</v>
      </c>
      <c r="W4" s="67">
        <f t="shared" si="7"/>
        <v>0.945413377561495</v>
      </c>
      <c r="X4" s="66">
        <f t="shared" si="8"/>
        <v>800</v>
      </c>
      <c r="Y4" s="74"/>
      <c r="Z4" s="75"/>
      <c r="AA4" s="37">
        <v>9240</v>
      </c>
      <c r="AB4" s="37">
        <f t="shared" si="9"/>
        <v>18480</v>
      </c>
      <c r="AC4" s="48">
        <v>2730.42</v>
      </c>
      <c r="AD4" s="48">
        <f t="shared" si="10"/>
        <v>5460.84</v>
      </c>
      <c r="AE4" s="50">
        <v>0.2955</v>
      </c>
      <c r="AF4" s="51">
        <v>10810.8</v>
      </c>
      <c r="AG4" s="51">
        <f t="shared" si="11"/>
        <v>21621.6</v>
      </c>
      <c r="AH4" s="52">
        <v>3114.483372</v>
      </c>
      <c r="AI4" s="52">
        <f t="shared" si="12"/>
        <v>6228.966744</v>
      </c>
      <c r="AJ4" s="62">
        <v>0.28809</v>
      </c>
      <c r="AK4" s="81">
        <v>13254.13</v>
      </c>
      <c r="AL4" s="81">
        <v>3648.56</v>
      </c>
      <c r="AM4" s="83">
        <f t="shared" si="13"/>
        <v>0.717214826839827</v>
      </c>
      <c r="AN4" s="83">
        <f t="shared" si="14"/>
        <v>0.668131642750932</v>
      </c>
      <c r="AO4" s="91">
        <f t="shared" si="15"/>
        <v>0.613004125504126</v>
      </c>
      <c r="AP4" s="91">
        <f t="shared" si="16"/>
        <v>0.585740805810923</v>
      </c>
      <c r="AQ4" s="94"/>
      <c r="AR4" s="93">
        <f t="shared" ref="AR4:AR35" si="17">X4+Y4+AQ4</f>
        <v>800</v>
      </c>
    </row>
    <row r="5" spans="1:44">
      <c r="A5" s="34">
        <v>3</v>
      </c>
      <c r="B5" s="34">
        <v>365</v>
      </c>
      <c r="C5" s="35" t="s">
        <v>49</v>
      </c>
      <c r="D5" s="35" t="s">
        <v>44</v>
      </c>
      <c r="E5" s="34" t="s">
        <v>50</v>
      </c>
      <c r="F5" s="36">
        <v>3</v>
      </c>
      <c r="G5" s="34"/>
      <c r="H5" s="37">
        <v>13775</v>
      </c>
      <c r="I5" s="47">
        <f t="shared" si="0"/>
        <v>41325</v>
      </c>
      <c r="J5" s="48">
        <v>3741.29</v>
      </c>
      <c r="K5" s="49">
        <f t="shared" si="1"/>
        <v>11223.87</v>
      </c>
      <c r="L5" s="50">
        <v>0.2716</v>
      </c>
      <c r="M5" s="51">
        <v>15152.5</v>
      </c>
      <c r="N5" s="51">
        <f t="shared" si="2"/>
        <v>45457.5</v>
      </c>
      <c r="O5" s="52">
        <v>4033.11062</v>
      </c>
      <c r="P5" s="52">
        <f t="shared" si="3"/>
        <v>12099.33186</v>
      </c>
      <c r="Q5" s="62">
        <v>0.266168</v>
      </c>
      <c r="R5" s="63">
        <v>62010.57</v>
      </c>
      <c r="S5" s="63">
        <v>13649.85</v>
      </c>
      <c r="T5" s="64">
        <f t="shared" si="4"/>
        <v>1.50055825771325</v>
      </c>
      <c r="U5" s="64">
        <f t="shared" si="5"/>
        <v>1.21614469875364</v>
      </c>
      <c r="V5" s="65">
        <f t="shared" si="6"/>
        <v>1.36414387064841</v>
      </c>
      <c r="W5" s="65">
        <f t="shared" si="7"/>
        <v>1.12814907120004</v>
      </c>
      <c r="X5" s="66">
        <f t="shared" si="8"/>
        <v>600</v>
      </c>
      <c r="Y5" s="74">
        <f t="shared" ref="Y4:Y18" si="18">(S5-K5)*0.3</f>
        <v>727.794</v>
      </c>
      <c r="Z5" s="75"/>
      <c r="AA5" s="37">
        <v>12122</v>
      </c>
      <c r="AB5" s="37">
        <f t="shared" si="9"/>
        <v>24244</v>
      </c>
      <c r="AC5" s="48">
        <v>3343.2476</v>
      </c>
      <c r="AD5" s="48">
        <f t="shared" si="10"/>
        <v>6686.4952</v>
      </c>
      <c r="AE5" s="50">
        <v>0.2758</v>
      </c>
      <c r="AF5" s="51">
        <v>14182.74</v>
      </c>
      <c r="AG5" s="51">
        <f t="shared" si="11"/>
        <v>28365.48</v>
      </c>
      <c r="AH5" s="52">
        <v>3813.51186216</v>
      </c>
      <c r="AI5" s="52">
        <f t="shared" si="12"/>
        <v>7627.02372432</v>
      </c>
      <c r="AJ5" s="62">
        <v>0.268884</v>
      </c>
      <c r="AK5" s="81">
        <v>18876.7</v>
      </c>
      <c r="AL5" s="81">
        <v>4687.43</v>
      </c>
      <c r="AM5" s="83">
        <f t="shared" si="13"/>
        <v>0.778613265137766</v>
      </c>
      <c r="AN5" s="83">
        <f t="shared" si="14"/>
        <v>0.7010294421508</v>
      </c>
      <c r="AO5" s="91">
        <f t="shared" si="15"/>
        <v>0.665481423194672</v>
      </c>
      <c r="AP5" s="91">
        <f t="shared" si="16"/>
        <v>0.614581804046757</v>
      </c>
      <c r="AQ5" s="94"/>
      <c r="AR5" s="93">
        <f t="shared" si="17"/>
        <v>1327.794</v>
      </c>
    </row>
    <row r="6" spans="1:44">
      <c r="A6" s="34">
        <v>4</v>
      </c>
      <c r="B6" s="38">
        <v>117491</v>
      </c>
      <c r="C6" s="39" t="s">
        <v>51</v>
      </c>
      <c r="D6" s="39" t="s">
        <v>44</v>
      </c>
      <c r="E6" s="34" t="s">
        <v>52</v>
      </c>
      <c r="F6" s="36">
        <v>2</v>
      </c>
      <c r="G6" s="34"/>
      <c r="H6" s="37">
        <v>6750</v>
      </c>
      <c r="I6" s="47">
        <f t="shared" si="0"/>
        <v>20250</v>
      </c>
      <c r="J6" s="48">
        <v>1276.7625</v>
      </c>
      <c r="K6" s="49">
        <f t="shared" si="1"/>
        <v>3830.2875</v>
      </c>
      <c r="L6" s="50">
        <v>0.18915</v>
      </c>
      <c r="M6" s="51">
        <v>7425</v>
      </c>
      <c r="N6" s="51">
        <f t="shared" si="2"/>
        <v>22275</v>
      </c>
      <c r="O6" s="52">
        <v>1376.349975</v>
      </c>
      <c r="P6" s="52">
        <f t="shared" si="3"/>
        <v>4129.049925</v>
      </c>
      <c r="Q6" s="62">
        <v>0.185367</v>
      </c>
      <c r="R6" s="68">
        <v>27975.5</v>
      </c>
      <c r="S6" s="68">
        <v>4325.5</v>
      </c>
      <c r="T6" s="64">
        <f t="shared" si="4"/>
        <v>1.38150617283951</v>
      </c>
      <c r="U6" s="64">
        <f t="shared" si="5"/>
        <v>1.12928859778803</v>
      </c>
      <c r="V6" s="65">
        <f t="shared" si="6"/>
        <v>1.25591470258137</v>
      </c>
      <c r="W6" s="65">
        <f t="shared" si="7"/>
        <v>1.04757754896848</v>
      </c>
      <c r="X6" s="66">
        <f t="shared" si="8"/>
        <v>400</v>
      </c>
      <c r="Y6" s="74">
        <f t="shared" si="18"/>
        <v>148.56375</v>
      </c>
      <c r="Z6" s="75"/>
      <c r="AA6" s="37">
        <v>5940</v>
      </c>
      <c r="AB6" s="37">
        <f t="shared" si="9"/>
        <v>11880</v>
      </c>
      <c r="AC6" s="48">
        <v>1140.9255</v>
      </c>
      <c r="AD6" s="48">
        <f t="shared" si="10"/>
        <v>2281.851</v>
      </c>
      <c r="AE6" s="50">
        <v>0.192075</v>
      </c>
      <c r="AF6" s="51">
        <v>6949.8</v>
      </c>
      <c r="AG6" s="51">
        <f t="shared" si="11"/>
        <v>13899.6</v>
      </c>
      <c r="AH6" s="52">
        <v>1301.4091233</v>
      </c>
      <c r="AI6" s="52">
        <f t="shared" si="12"/>
        <v>2602.8182466</v>
      </c>
      <c r="AJ6" s="62">
        <v>0.1872585</v>
      </c>
      <c r="AK6" s="84">
        <v>16200.29</v>
      </c>
      <c r="AL6" s="84">
        <v>2624.6</v>
      </c>
      <c r="AM6" s="82">
        <f t="shared" si="13"/>
        <v>1.36366077441077</v>
      </c>
      <c r="AN6" s="82">
        <f t="shared" si="14"/>
        <v>1.15020656475817</v>
      </c>
      <c r="AO6" s="90">
        <f t="shared" si="15"/>
        <v>1.16552202941092</v>
      </c>
      <c r="AP6" s="90">
        <f t="shared" si="16"/>
        <v>1.00836852647259</v>
      </c>
      <c r="AQ6" s="92">
        <v>500</v>
      </c>
      <c r="AR6" s="93">
        <f t="shared" si="17"/>
        <v>1048.56375</v>
      </c>
    </row>
    <row r="7" spans="1:44">
      <c r="A7" s="34">
        <v>5</v>
      </c>
      <c r="B7" s="34">
        <v>747</v>
      </c>
      <c r="C7" s="35" t="s">
        <v>53</v>
      </c>
      <c r="D7" s="35" t="s">
        <v>54</v>
      </c>
      <c r="E7" s="34" t="s">
        <v>55</v>
      </c>
      <c r="F7" s="36">
        <v>3</v>
      </c>
      <c r="G7" s="34">
        <v>1</v>
      </c>
      <c r="H7" s="37">
        <v>11165</v>
      </c>
      <c r="I7" s="47">
        <f t="shared" si="0"/>
        <v>33495</v>
      </c>
      <c r="J7" s="48">
        <v>2436.76125</v>
      </c>
      <c r="K7" s="49">
        <f t="shared" si="1"/>
        <v>7310.28375</v>
      </c>
      <c r="L7" s="50">
        <v>0.21825</v>
      </c>
      <c r="M7" s="51">
        <v>12281.5</v>
      </c>
      <c r="N7" s="51">
        <f t="shared" si="2"/>
        <v>36844.5</v>
      </c>
      <c r="O7" s="52">
        <v>2626.8286275</v>
      </c>
      <c r="P7" s="52">
        <f t="shared" si="3"/>
        <v>7880.4858825</v>
      </c>
      <c r="Q7" s="62">
        <v>0.213885</v>
      </c>
      <c r="R7" s="63">
        <v>42066.55</v>
      </c>
      <c r="S7" s="63">
        <v>8489.99</v>
      </c>
      <c r="T7" s="64">
        <f t="shared" si="4"/>
        <v>1.25590535900881</v>
      </c>
      <c r="U7" s="64">
        <f t="shared" si="5"/>
        <v>1.16137625984764</v>
      </c>
      <c r="V7" s="65">
        <f t="shared" si="6"/>
        <v>1.14173214455346</v>
      </c>
      <c r="W7" s="65">
        <f t="shared" si="7"/>
        <v>1.07734346924642</v>
      </c>
      <c r="X7" s="66">
        <f t="shared" si="8"/>
        <v>700</v>
      </c>
      <c r="Y7" s="74">
        <f t="shared" si="18"/>
        <v>353.911875</v>
      </c>
      <c r="Z7" s="75"/>
      <c r="AA7" s="37">
        <v>9825.2</v>
      </c>
      <c r="AB7" s="37">
        <f t="shared" si="9"/>
        <v>19650.4</v>
      </c>
      <c r="AC7" s="48">
        <v>2177.50995</v>
      </c>
      <c r="AD7" s="48">
        <f t="shared" si="10"/>
        <v>4355.0199</v>
      </c>
      <c r="AE7" s="50">
        <v>0.221625</v>
      </c>
      <c r="AF7" s="51">
        <v>11495.484</v>
      </c>
      <c r="AG7" s="51">
        <f t="shared" si="11"/>
        <v>22990.968</v>
      </c>
      <c r="AH7" s="52">
        <v>2483.80048917</v>
      </c>
      <c r="AI7" s="52">
        <f t="shared" si="12"/>
        <v>4967.60097834</v>
      </c>
      <c r="AJ7" s="62">
        <v>0.2160675</v>
      </c>
      <c r="AK7" s="81">
        <v>19279.38</v>
      </c>
      <c r="AL7" s="81">
        <v>2967.6</v>
      </c>
      <c r="AM7" s="83">
        <f t="shared" si="13"/>
        <v>0.981118959410495</v>
      </c>
      <c r="AN7" s="83">
        <f t="shared" si="14"/>
        <v>0.681420537251736</v>
      </c>
      <c r="AO7" s="91">
        <f t="shared" si="15"/>
        <v>0.838563213171364</v>
      </c>
      <c r="AP7" s="91">
        <f t="shared" si="16"/>
        <v>0.597390976638319</v>
      </c>
      <c r="AQ7" s="94"/>
      <c r="AR7" s="93">
        <f t="shared" si="17"/>
        <v>1053.911875</v>
      </c>
    </row>
    <row r="8" spans="1:44">
      <c r="A8" s="34">
        <v>6</v>
      </c>
      <c r="B8" s="34">
        <v>329</v>
      </c>
      <c r="C8" s="35" t="s">
        <v>56</v>
      </c>
      <c r="D8" s="35" t="s">
        <v>57</v>
      </c>
      <c r="E8" s="34" t="s">
        <v>48</v>
      </c>
      <c r="F8" s="36">
        <v>3</v>
      </c>
      <c r="G8" s="34"/>
      <c r="H8" s="37">
        <v>7500</v>
      </c>
      <c r="I8" s="47">
        <f t="shared" si="0"/>
        <v>22500</v>
      </c>
      <c r="J8" s="48">
        <v>1807.11</v>
      </c>
      <c r="K8" s="49">
        <f t="shared" si="1"/>
        <v>5421.33</v>
      </c>
      <c r="L8" s="50">
        <v>0.240948</v>
      </c>
      <c r="M8" s="51">
        <v>8250</v>
      </c>
      <c r="N8" s="51">
        <f t="shared" si="2"/>
        <v>24750</v>
      </c>
      <c r="O8" s="52">
        <v>1948.06458</v>
      </c>
      <c r="P8" s="52">
        <f t="shared" si="3"/>
        <v>5844.19374</v>
      </c>
      <c r="Q8" s="62">
        <v>0.23612904</v>
      </c>
      <c r="R8" s="63">
        <v>28067.19</v>
      </c>
      <c r="S8" s="63">
        <v>2177.06</v>
      </c>
      <c r="T8" s="64">
        <f t="shared" si="4"/>
        <v>1.24743066666667</v>
      </c>
      <c r="U8" s="69">
        <f t="shared" si="5"/>
        <v>0.401573045728631</v>
      </c>
      <c r="V8" s="65">
        <f t="shared" si="6"/>
        <v>1.13402787878788</v>
      </c>
      <c r="W8" s="67">
        <f t="shared" si="7"/>
        <v>0.372516740008007</v>
      </c>
      <c r="X8" s="66">
        <f t="shared" si="8"/>
        <v>600</v>
      </c>
      <c r="Y8" s="74"/>
      <c r="Z8" s="75"/>
      <c r="AA8" s="37">
        <v>6600</v>
      </c>
      <c r="AB8" s="37">
        <f t="shared" si="9"/>
        <v>13200</v>
      </c>
      <c r="AC8" s="48">
        <v>1614.8484</v>
      </c>
      <c r="AD8" s="48">
        <f t="shared" si="10"/>
        <v>3229.6968</v>
      </c>
      <c r="AE8" s="50">
        <v>0.244674</v>
      </c>
      <c r="AF8" s="51">
        <v>7722</v>
      </c>
      <c r="AG8" s="51">
        <f t="shared" si="11"/>
        <v>15444</v>
      </c>
      <c r="AH8" s="52">
        <v>1841.99445144</v>
      </c>
      <c r="AI8" s="52">
        <f t="shared" si="12"/>
        <v>3683.98890288</v>
      </c>
      <c r="AJ8" s="62">
        <v>0.23853852</v>
      </c>
      <c r="AK8" s="81">
        <v>11510.47</v>
      </c>
      <c r="AL8" s="81">
        <v>1172.65</v>
      </c>
      <c r="AM8" s="83">
        <f t="shared" si="13"/>
        <v>0.872005303030303</v>
      </c>
      <c r="AN8" s="83">
        <f t="shared" si="14"/>
        <v>0.363083618251719</v>
      </c>
      <c r="AO8" s="91">
        <f t="shared" si="15"/>
        <v>0.745303677803678</v>
      </c>
      <c r="AP8" s="91">
        <f t="shared" si="16"/>
        <v>0.318309862194011</v>
      </c>
      <c r="AQ8" s="94"/>
      <c r="AR8" s="93">
        <f t="shared" si="17"/>
        <v>600</v>
      </c>
    </row>
    <row r="9" spans="1:44">
      <c r="A9" s="34">
        <v>7</v>
      </c>
      <c r="B9" s="34">
        <v>517</v>
      </c>
      <c r="C9" s="35" t="s">
        <v>58</v>
      </c>
      <c r="D9" s="35" t="s">
        <v>54</v>
      </c>
      <c r="E9" s="34" t="s">
        <v>59</v>
      </c>
      <c r="F9" s="36">
        <v>4</v>
      </c>
      <c r="G9" s="34">
        <v>1</v>
      </c>
      <c r="H9" s="37">
        <v>38400</v>
      </c>
      <c r="I9" s="47">
        <f t="shared" si="0"/>
        <v>115200</v>
      </c>
      <c r="J9" s="48">
        <v>7449.6</v>
      </c>
      <c r="K9" s="49">
        <f t="shared" si="1"/>
        <v>22348.8</v>
      </c>
      <c r="L9" s="50">
        <v>0.194</v>
      </c>
      <c r="M9" s="51">
        <v>42240</v>
      </c>
      <c r="N9" s="51">
        <f t="shared" si="2"/>
        <v>126720</v>
      </c>
      <c r="O9" s="52">
        <v>8030.6688</v>
      </c>
      <c r="P9" s="52">
        <f t="shared" si="3"/>
        <v>24092.0064</v>
      </c>
      <c r="Q9" s="62">
        <v>0.19012</v>
      </c>
      <c r="R9" s="63">
        <v>135120.44</v>
      </c>
      <c r="S9" s="63">
        <v>26834.07</v>
      </c>
      <c r="T9" s="64">
        <f t="shared" si="4"/>
        <v>1.17292048611111</v>
      </c>
      <c r="U9" s="64">
        <f t="shared" si="5"/>
        <v>1.20069399699313</v>
      </c>
      <c r="V9" s="65">
        <f t="shared" si="6"/>
        <v>1.0662913510101</v>
      </c>
      <c r="W9" s="65">
        <f t="shared" si="7"/>
        <v>1.11381632374131</v>
      </c>
      <c r="X9" s="66">
        <f t="shared" si="8"/>
        <v>900</v>
      </c>
      <c r="Y9" s="74">
        <f t="shared" si="18"/>
        <v>1345.581</v>
      </c>
      <c r="Z9" s="75"/>
      <c r="AA9" s="37">
        <v>33792</v>
      </c>
      <c r="AB9" s="37">
        <f t="shared" si="9"/>
        <v>67584</v>
      </c>
      <c r="AC9" s="48">
        <v>6657.024</v>
      </c>
      <c r="AD9" s="48">
        <f t="shared" si="10"/>
        <v>13314.048</v>
      </c>
      <c r="AE9" s="50">
        <v>0.197</v>
      </c>
      <c r="AF9" s="51">
        <v>39536.64</v>
      </c>
      <c r="AG9" s="51">
        <f t="shared" si="11"/>
        <v>79073.28</v>
      </c>
      <c r="AH9" s="52">
        <v>7593.4070784</v>
      </c>
      <c r="AI9" s="52">
        <f t="shared" si="12"/>
        <v>15186.8141568</v>
      </c>
      <c r="AJ9" s="62">
        <v>0.19206</v>
      </c>
      <c r="AK9" s="81">
        <v>68515.28</v>
      </c>
      <c r="AL9" s="81">
        <v>13179.29</v>
      </c>
      <c r="AM9" s="82">
        <f t="shared" si="13"/>
        <v>1.01377959280303</v>
      </c>
      <c r="AN9" s="83">
        <f t="shared" si="14"/>
        <v>0.989878510277265</v>
      </c>
      <c r="AO9" s="91">
        <f t="shared" si="15"/>
        <v>0.866478284447034</v>
      </c>
      <c r="AP9" s="91">
        <f t="shared" si="16"/>
        <v>0.867811370042932</v>
      </c>
      <c r="AQ9" s="92"/>
      <c r="AR9" s="93">
        <f t="shared" si="17"/>
        <v>2245.581</v>
      </c>
    </row>
    <row r="10" spans="1:44">
      <c r="A10" s="34">
        <v>8</v>
      </c>
      <c r="B10" s="34">
        <v>738</v>
      </c>
      <c r="C10" s="35" t="s">
        <v>60</v>
      </c>
      <c r="D10" s="35" t="s">
        <v>57</v>
      </c>
      <c r="E10" s="34" t="s">
        <v>45</v>
      </c>
      <c r="F10" s="36">
        <v>3</v>
      </c>
      <c r="G10" s="34"/>
      <c r="H10" s="37">
        <v>5775</v>
      </c>
      <c r="I10" s="47">
        <f t="shared" si="0"/>
        <v>17325</v>
      </c>
      <c r="J10" s="48">
        <v>1624.5075</v>
      </c>
      <c r="K10" s="49">
        <f t="shared" si="1"/>
        <v>4873.5225</v>
      </c>
      <c r="L10" s="50">
        <v>0.2813</v>
      </c>
      <c r="M10" s="51">
        <v>6352.5</v>
      </c>
      <c r="N10" s="51">
        <f t="shared" si="2"/>
        <v>19057.5</v>
      </c>
      <c r="O10" s="52">
        <v>1751.219085</v>
      </c>
      <c r="P10" s="52">
        <f t="shared" si="3"/>
        <v>5253.657255</v>
      </c>
      <c r="Q10" s="62">
        <v>0.275674</v>
      </c>
      <c r="R10" s="63">
        <v>19852.07</v>
      </c>
      <c r="S10" s="63">
        <v>5733.2</v>
      </c>
      <c r="T10" s="64">
        <f t="shared" si="4"/>
        <v>1.14586262626263</v>
      </c>
      <c r="U10" s="64">
        <f t="shared" si="5"/>
        <v>1.17639756459522</v>
      </c>
      <c r="V10" s="65">
        <f t="shared" si="6"/>
        <v>1.04169329660239</v>
      </c>
      <c r="W10" s="65">
        <f t="shared" si="7"/>
        <v>1.0912778892349</v>
      </c>
      <c r="X10" s="66">
        <f t="shared" si="8"/>
        <v>600</v>
      </c>
      <c r="Y10" s="74">
        <f t="shared" si="18"/>
        <v>257.90325</v>
      </c>
      <c r="Z10" s="75"/>
      <c r="AA10" s="37">
        <v>5082</v>
      </c>
      <c r="AB10" s="37">
        <f t="shared" si="9"/>
        <v>10164</v>
      </c>
      <c r="AC10" s="48">
        <v>1451.6733</v>
      </c>
      <c r="AD10" s="48">
        <f t="shared" si="10"/>
        <v>2903.3466</v>
      </c>
      <c r="AE10" s="50">
        <v>0.28565</v>
      </c>
      <c r="AF10" s="51">
        <v>5945.94</v>
      </c>
      <c r="AG10" s="51">
        <f t="shared" si="11"/>
        <v>11891.88</v>
      </c>
      <c r="AH10" s="52">
        <v>1655.86699278</v>
      </c>
      <c r="AI10" s="52">
        <f t="shared" si="12"/>
        <v>3311.73398556</v>
      </c>
      <c r="AJ10" s="62">
        <v>0.278487</v>
      </c>
      <c r="AK10" s="81">
        <v>8479.79</v>
      </c>
      <c r="AL10" s="81">
        <v>2342.22</v>
      </c>
      <c r="AM10" s="83">
        <f t="shared" si="13"/>
        <v>0.834296536796537</v>
      </c>
      <c r="AN10" s="83">
        <f t="shared" si="14"/>
        <v>0.806731101274646</v>
      </c>
      <c r="AO10" s="91">
        <f t="shared" si="15"/>
        <v>0.713073963073963</v>
      </c>
      <c r="AP10" s="91">
        <f t="shared" si="16"/>
        <v>0.707248834058736</v>
      </c>
      <c r="AQ10" s="94"/>
      <c r="AR10" s="93">
        <f t="shared" si="17"/>
        <v>857.90325</v>
      </c>
    </row>
    <row r="11" spans="1:44">
      <c r="A11" s="34">
        <v>9</v>
      </c>
      <c r="B11" s="34">
        <v>116482</v>
      </c>
      <c r="C11" s="35" t="s">
        <v>61</v>
      </c>
      <c r="D11" s="35" t="s">
        <v>54</v>
      </c>
      <c r="E11" s="34" t="s">
        <v>45</v>
      </c>
      <c r="F11" s="36">
        <v>2</v>
      </c>
      <c r="G11" s="34">
        <v>1</v>
      </c>
      <c r="H11" s="37">
        <v>6600</v>
      </c>
      <c r="I11" s="47">
        <f t="shared" si="0"/>
        <v>19800</v>
      </c>
      <c r="J11" s="48">
        <v>1664.52</v>
      </c>
      <c r="K11" s="49">
        <f t="shared" si="1"/>
        <v>4993.56</v>
      </c>
      <c r="L11" s="50">
        <v>0.2522</v>
      </c>
      <c r="M11" s="51">
        <v>7260</v>
      </c>
      <c r="N11" s="51">
        <f t="shared" si="2"/>
        <v>21780</v>
      </c>
      <c r="O11" s="52">
        <v>1794.35256</v>
      </c>
      <c r="P11" s="52">
        <f t="shared" si="3"/>
        <v>5383.05768</v>
      </c>
      <c r="Q11" s="62">
        <v>0.247156</v>
      </c>
      <c r="R11" s="63">
        <v>22589.34</v>
      </c>
      <c r="S11" s="63">
        <v>6839.55</v>
      </c>
      <c r="T11" s="64">
        <f t="shared" si="4"/>
        <v>1.14087575757576</v>
      </c>
      <c r="U11" s="64">
        <f t="shared" si="5"/>
        <v>1.3696741402927</v>
      </c>
      <c r="V11" s="65">
        <f t="shared" si="6"/>
        <v>1.03715977961433</v>
      </c>
      <c r="W11" s="65">
        <f t="shared" si="7"/>
        <v>1.27056970342551</v>
      </c>
      <c r="X11" s="66">
        <f t="shared" si="8"/>
        <v>500</v>
      </c>
      <c r="Y11" s="74">
        <f t="shared" si="18"/>
        <v>553.797</v>
      </c>
      <c r="Z11" s="75"/>
      <c r="AA11" s="37">
        <v>5808</v>
      </c>
      <c r="AB11" s="37">
        <f t="shared" si="9"/>
        <v>11616</v>
      </c>
      <c r="AC11" s="48">
        <v>1487.4288</v>
      </c>
      <c r="AD11" s="48">
        <f t="shared" si="10"/>
        <v>2974.8576</v>
      </c>
      <c r="AE11" s="50">
        <v>0.2561</v>
      </c>
      <c r="AF11" s="51">
        <v>6795.36</v>
      </c>
      <c r="AG11" s="51">
        <f t="shared" si="11"/>
        <v>13590.72</v>
      </c>
      <c r="AH11" s="52">
        <v>1696.65189408</v>
      </c>
      <c r="AI11" s="52">
        <f t="shared" si="12"/>
        <v>3393.30378816</v>
      </c>
      <c r="AJ11" s="62">
        <v>0.249678</v>
      </c>
      <c r="AK11" s="81">
        <v>6316.64</v>
      </c>
      <c r="AL11" s="81">
        <v>1998.24</v>
      </c>
      <c r="AM11" s="83">
        <f t="shared" si="13"/>
        <v>0.543787878787879</v>
      </c>
      <c r="AN11" s="83">
        <f t="shared" si="14"/>
        <v>0.6717094626647</v>
      </c>
      <c r="AO11" s="91">
        <f t="shared" si="15"/>
        <v>0.464775964775965</v>
      </c>
      <c r="AP11" s="91">
        <f t="shared" si="16"/>
        <v>0.588877425879849</v>
      </c>
      <c r="AQ11" s="94"/>
      <c r="AR11" s="93">
        <f t="shared" si="17"/>
        <v>1053.797</v>
      </c>
    </row>
    <row r="12" spans="1:44">
      <c r="A12" s="34">
        <v>10</v>
      </c>
      <c r="B12" s="34">
        <v>581</v>
      </c>
      <c r="C12" s="35" t="s">
        <v>62</v>
      </c>
      <c r="D12" s="35" t="s">
        <v>54</v>
      </c>
      <c r="E12" s="34" t="s">
        <v>55</v>
      </c>
      <c r="F12" s="36">
        <v>3</v>
      </c>
      <c r="G12" s="34"/>
      <c r="H12" s="37">
        <v>12600</v>
      </c>
      <c r="I12" s="47">
        <f t="shared" si="0"/>
        <v>37800</v>
      </c>
      <c r="J12" s="48">
        <v>3055.5</v>
      </c>
      <c r="K12" s="49">
        <f t="shared" si="1"/>
        <v>9166.5</v>
      </c>
      <c r="L12" s="50">
        <v>0.2425</v>
      </c>
      <c r="M12" s="51">
        <v>13860</v>
      </c>
      <c r="N12" s="51">
        <f t="shared" si="2"/>
        <v>41580</v>
      </c>
      <c r="O12" s="52">
        <v>3293.829</v>
      </c>
      <c r="P12" s="52">
        <f t="shared" si="3"/>
        <v>9881.487</v>
      </c>
      <c r="Q12" s="62">
        <v>0.23765</v>
      </c>
      <c r="R12" s="63">
        <v>42185.34</v>
      </c>
      <c r="S12" s="63">
        <v>9528.74</v>
      </c>
      <c r="T12" s="64">
        <f t="shared" si="4"/>
        <v>1.11601428571429</v>
      </c>
      <c r="U12" s="64">
        <f t="shared" si="5"/>
        <v>1.03951780941472</v>
      </c>
      <c r="V12" s="65">
        <f t="shared" si="6"/>
        <v>1.01455844155844</v>
      </c>
      <c r="W12" s="67">
        <f t="shared" si="7"/>
        <v>0.964302235078587</v>
      </c>
      <c r="X12" s="66">
        <f t="shared" si="8"/>
        <v>600</v>
      </c>
      <c r="Y12" s="74"/>
      <c r="Z12" s="75"/>
      <c r="AA12" s="37">
        <v>11088</v>
      </c>
      <c r="AB12" s="37">
        <f t="shared" si="9"/>
        <v>22176</v>
      </c>
      <c r="AC12" s="48">
        <v>2730.42</v>
      </c>
      <c r="AD12" s="48">
        <f t="shared" si="10"/>
        <v>5460.84</v>
      </c>
      <c r="AE12" s="50">
        <v>0.24625</v>
      </c>
      <c r="AF12" s="51">
        <v>12972.96</v>
      </c>
      <c r="AG12" s="51">
        <f t="shared" si="11"/>
        <v>25945.92</v>
      </c>
      <c r="AH12" s="52">
        <v>3114.483372</v>
      </c>
      <c r="AI12" s="52">
        <f t="shared" si="12"/>
        <v>6228.966744</v>
      </c>
      <c r="AJ12" s="62">
        <v>0.240075</v>
      </c>
      <c r="AK12" s="81">
        <v>22201.74</v>
      </c>
      <c r="AL12" s="81">
        <v>5663</v>
      </c>
      <c r="AM12" s="82">
        <f t="shared" si="13"/>
        <v>1.00116071428571</v>
      </c>
      <c r="AN12" s="82">
        <f t="shared" si="14"/>
        <v>1.03701994564939</v>
      </c>
      <c r="AO12" s="91">
        <f t="shared" si="15"/>
        <v>0.855692918192918</v>
      </c>
      <c r="AP12" s="91">
        <f t="shared" si="16"/>
        <v>0.909139546370967</v>
      </c>
      <c r="AQ12" s="92">
        <v>500</v>
      </c>
      <c r="AR12" s="93">
        <f t="shared" si="17"/>
        <v>1100</v>
      </c>
    </row>
    <row r="13" spans="1:44">
      <c r="A13" s="34">
        <v>11</v>
      </c>
      <c r="B13" s="34">
        <v>707</v>
      </c>
      <c r="C13" s="35" t="s">
        <v>63</v>
      </c>
      <c r="D13" s="35" t="s">
        <v>64</v>
      </c>
      <c r="E13" s="34" t="s">
        <v>50</v>
      </c>
      <c r="F13" s="36">
        <v>4</v>
      </c>
      <c r="G13" s="34"/>
      <c r="H13" s="37">
        <v>14300</v>
      </c>
      <c r="I13" s="47">
        <f t="shared" si="0"/>
        <v>42900</v>
      </c>
      <c r="J13" s="48">
        <v>4300.01</v>
      </c>
      <c r="K13" s="49">
        <f t="shared" si="1"/>
        <v>12900.03</v>
      </c>
      <c r="L13" s="50">
        <v>0.3007</v>
      </c>
      <c r="M13" s="51">
        <v>15730</v>
      </c>
      <c r="N13" s="51">
        <f t="shared" si="2"/>
        <v>47190</v>
      </c>
      <c r="O13" s="52">
        <v>4635.41078</v>
      </c>
      <c r="P13" s="52">
        <f t="shared" si="3"/>
        <v>13906.23234</v>
      </c>
      <c r="Q13" s="62">
        <v>0.294686</v>
      </c>
      <c r="R13" s="63">
        <v>47792.66</v>
      </c>
      <c r="S13" s="63">
        <v>15482.77</v>
      </c>
      <c r="T13" s="64">
        <f t="shared" si="4"/>
        <v>1.11404801864802</v>
      </c>
      <c r="U13" s="64">
        <f t="shared" si="5"/>
        <v>1.20021193749162</v>
      </c>
      <c r="V13" s="65">
        <f t="shared" si="6"/>
        <v>1.01277092604365</v>
      </c>
      <c r="W13" s="65">
        <f t="shared" si="7"/>
        <v>1.11336914424083</v>
      </c>
      <c r="X13" s="66">
        <f t="shared" si="8"/>
        <v>800</v>
      </c>
      <c r="Y13" s="74">
        <f t="shared" si="18"/>
        <v>774.822</v>
      </c>
      <c r="Z13" s="75"/>
      <c r="AA13" s="37">
        <v>12584</v>
      </c>
      <c r="AB13" s="37">
        <f t="shared" si="9"/>
        <v>25168</v>
      </c>
      <c r="AC13" s="48">
        <v>3842.5244</v>
      </c>
      <c r="AD13" s="48">
        <f t="shared" si="10"/>
        <v>7685.0488</v>
      </c>
      <c r="AE13" s="50">
        <v>0.30535</v>
      </c>
      <c r="AF13" s="51">
        <v>14723.28</v>
      </c>
      <c r="AG13" s="51">
        <f t="shared" si="11"/>
        <v>29446.56</v>
      </c>
      <c r="AH13" s="52">
        <v>4383.01739304</v>
      </c>
      <c r="AI13" s="52">
        <f t="shared" si="12"/>
        <v>8766.03478608</v>
      </c>
      <c r="AJ13" s="62">
        <v>0.297693</v>
      </c>
      <c r="AK13" s="81">
        <v>25255.37</v>
      </c>
      <c r="AL13" s="81">
        <v>7954.6</v>
      </c>
      <c r="AM13" s="82">
        <f t="shared" si="13"/>
        <v>1.00347147171011</v>
      </c>
      <c r="AN13" s="82">
        <f t="shared" si="14"/>
        <v>1.03507475450253</v>
      </c>
      <c r="AO13" s="91">
        <f t="shared" si="15"/>
        <v>0.857667924538554</v>
      </c>
      <c r="AP13" s="91">
        <f t="shared" si="16"/>
        <v>0.907434227004379</v>
      </c>
      <c r="AQ13" s="92">
        <v>500</v>
      </c>
      <c r="AR13" s="93">
        <f t="shared" si="17"/>
        <v>2074.822</v>
      </c>
    </row>
    <row r="14" spans="1:44">
      <c r="A14" s="34">
        <v>12</v>
      </c>
      <c r="B14" s="34">
        <v>54</v>
      </c>
      <c r="C14" s="35" t="s">
        <v>65</v>
      </c>
      <c r="D14" s="35" t="s">
        <v>57</v>
      </c>
      <c r="E14" s="34" t="s">
        <v>55</v>
      </c>
      <c r="F14" s="36">
        <v>4</v>
      </c>
      <c r="G14" s="34"/>
      <c r="H14" s="37">
        <v>12210</v>
      </c>
      <c r="I14" s="47">
        <f t="shared" si="0"/>
        <v>36630</v>
      </c>
      <c r="J14" s="48">
        <v>3789.984</v>
      </c>
      <c r="K14" s="49">
        <f t="shared" si="1"/>
        <v>11369.952</v>
      </c>
      <c r="L14" s="50">
        <v>0.3104</v>
      </c>
      <c r="M14" s="51">
        <v>13431</v>
      </c>
      <c r="N14" s="51">
        <f t="shared" si="2"/>
        <v>40293</v>
      </c>
      <c r="O14" s="52">
        <v>4085.602752</v>
      </c>
      <c r="P14" s="52">
        <f t="shared" si="3"/>
        <v>12256.808256</v>
      </c>
      <c r="Q14" s="62">
        <v>0.304192</v>
      </c>
      <c r="R14" s="63">
        <v>40796.49</v>
      </c>
      <c r="S14" s="63">
        <v>10055.72</v>
      </c>
      <c r="T14" s="64">
        <f t="shared" si="4"/>
        <v>1.11374529074529</v>
      </c>
      <c r="U14" s="69">
        <f t="shared" si="5"/>
        <v>0.884411825133475</v>
      </c>
      <c r="V14" s="65">
        <f t="shared" si="6"/>
        <v>1.01249571885936</v>
      </c>
      <c r="W14" s="67">
        <f t="shared" si="7"/>
        <v>0.820419132776878</v>
      </c>
      <c r="X14" s="66">
        <f t="shared" si="8"/>
        <v>800</v>
      </c>
      <c r="Y14" s="74"/>
      <c r="Z14" s="75"/>
      <c r="AA14" s="37">
        <v>10744.8</v>
      </c>
      <c r="AB14" s="37">
        <f t="shared" si="9"/>
        <v>21489.6</v>
      </c>
      <c r="AC14" s="48">
        <v>3386.76096</v>
      </c>
      <c r="AD14" s="48">
        <f t="shared" si="10"/>
        <v>6773.52192</v>
      </c>
      <c r="AE14" s="50">
        <v>0.3152</v>
      </c>
      <c r="AF14" s="51">
        <v>12571.416</v>
      </c>
      <c r="AG14" s="51">
        <f t="shared" si="11"/>
        <v>25142.832</v>
      </c>
      <c r="AH14" s="52">
        <v>3863.145851136</v>
      </c>
      <c r="AI14" s="52">
        <f t="shared" si="12"/>
        <v>7726.291702272</v>
      </c>
      <c r="AJ14" s="62">
        <v>0.307296</v>
      </c>
      <c r="AK14" s="81">
        <v>22786.58</v>
      </c>
      <c r="AL14" s="81">
        <v>5802.22</v>
      </c>
      <c r="AM14" s="82">
        <f t="shared" si="13"/>
        <v>1.06035384558112</v>
      </c>
      <c r="AN14" s="83">
        <f t="shared" si="14"/>
        <v>0.856603118514747</v>
      </c>
      <c r="AO14" s="91">
        <f t="shared" si="15"/>
        <v>0.90628533810352</v>
      </c>
      <c r="AP14" s="91">
        <f t="shared" si="16"/>
        <v>0.750970869802106</v>
      </c>
      <c r="AQ14" s="92"/>
      <c r="AR14" s="93">
        <f t="shared" si="17"/>
        <v>800</v>
      </c>
    </row>
    <row r="15" spans="1:44">
      <c r="A15" s="34">
        <v>13</v>
      </c>
      <c r="B15" s="38">
        <v>582</v>
      </c>
      <c r="C15" s="39" t="s">
        <v>66</v>
      </c>
      <c r="D15" s="39" t="s">
        <v>44</v>
      </c>
      <c r="E15" s="34" t="s">
        <v>59</v>
      </c>
      <c r="F15" s="36">
        <v>4</v>
      </c>
      <c r="G15" s="34">
        <v>2</v>
      </c>
      <c r="H15" s="37">
        <v>45600</v>
      </c>
      <c r="I15" s="47">
        <f t="shared" si="0"/>
        <v>136800</v>
      </c>
      <c r="J15" s="48">
        <v>7961.76</v>
      </c>
      <c r="K15" s="49">
        <f t="shared" si="1"/>
        <v>23885.28</v>
      </c>
      <c r="L15" s="50">
        <v>0.1746</v>
      </c>
      <c r="M15" s="51">
        <v>50160</v>
      </c>
      <c r="N15" s="51">
        <f t="shared" si="2"/>
        <v>150480</v>
      </c>
      <c r="O15" s="52">
        <v>8582.77728</v>
      </c>
      <c r="P15" s="52">
        <f t="shared" si="3"/>
        <v>25748.33184</v>
      </c>
      <c r="Q15" s="62">
        <v>0.171108</v>
      </c>
      <c r="R15" s="68">
        <v>214597.97</v>
      </c>
      <c r="S15" s="68">
        <v>7173.95</v>
      </c>
      <c r="T15" s="64">
        <f t="shared" si="4"/>
        <v>1.56869861111111</v>
      </c>
      <c r="U15" s="69">
        <f t="shared" si="5"/>
        <v>0.300350257564492</v>
      </c>
      <c r="V15" s="65">
        <f t="shared" si="6"/>
        <v>1.42608964646465</v>
      </c>
      <c r="W15" s="67">
        <f t="shared" si="7"/>
        <v>0.278618049688768</v>
      </c>
      <c r="X15" s="66">
        <f t="shared" si="8"/>
        <v>1000</v>
      </c>
      <c r="Y15" s="74"/>
      <c r="Z15" s="75"/>
      <c r="AA15" s="37">
        <v>40128</v>
      </c>
      <c r="AB15" s="37">
        <f t="shared" si="9"/>
        <v>80256</v>
      </c>
      <c r="AC15" s="48">
        <v>7114.6944</v>
      </c>
      <c r="AD15" s="48">
        <f t="shared" si="10"/>
        <v>14229.3888</v>
      </c>
      <c r="AE15" s="50">
        <v>0.1773</v>
      </c>
      <c r="AF15" s="51">
        <v>46949.76</v>
      </c>
      <c r="AG15" s="51">
        <f t="shared" si="11"/>
        <v>93899.52</v>
      </c>
      <c r="AH15" s="52">
        <v>8115.45381504</v>
      </c>
      <c r="AI15" s="52">
        <f t="shared" si="12"/>
        <v>16230.90763008</v>
      </c>
      <c r="AJ15" s="62">
        <v>0.172854</v>
      </c>
      <c r="AK15" s="84">
        <v>65374.22</v>
      </c>
      <c r="AL15" s="84">
        <v>13373.27</v>
      </c>
      <c r="AM15" s="85">
        <f t="shared" si="13"/>
        <v>0.814571122408293</v>
      </c>
      <c r="AN15" s="85">
        <f t="shared" si="14"/>
        <v>0.939834464288445</v>
      </c>
      <c r="AO15" s="95">
        <f t="shared" si="15"/>
        <v>0.696214634537003</v>
      </c>
      <c r="AP15" s="95">
        <f t="shared" si="16"/>
        <v>0.823938519323216</v>
      </c>
      <c r="AQ15" s="96"/>
      <c r="AR15" s="93">
        <f t="shared" si="17"/>
        <v>1000</v>
      </c>
    </row>
    <row r="16" spans="1:44">
      <c r="A16" s="34">
        <v>14</v>
      </c>
      <c r="B16" s="34">
        <v>103639</v>
      </c>
      <c r="C16" s="35" t="s">
        <v>67</v>
      </c>
      <c r="D16" s="35" t="s">
        <v>64</v>
      </c>
      <c r="E16" s="34" t="s">
        <v>52</v>
      </c>
      <c r="F16" s="36">
        <v>3</v>
      </c>
      <c r="G16" s="34"/>
      <c r="H16" s="37">
        <v>7800</v>
      </c>
      <c r="I16" s="47">
        <f t="shared" si="0"/>
        <v>23400</v>
      </c>
      <c r="J16" s="48">
        <v>2156.31</v>
      </c>
      <c r="K16" s="49">
        <f t="shared" si="1"/>
        <v>6468.93</v>
      </c>
      <c r="L16" s="50">
        <v>0.27645</v>
      </c>
      <c r="M16" s="51">
        <v>8580</v>
      </c>
      <c r="N16" s="51">
        <f t="shared" si="2"/>
        <v>25740</v>
      </c>
      <c r="O16" s="52">
        <v>2324.50218</v>
      </c>
      <c r="P16" s="52">
        <f t="shared" si="3"/>
        <v>6973.50654</v>
      </c>
      <c r="Q16" s="62">
        <v>0.270921</v>
      </c>
      <c r="R16" s="63">
        <v>25870.25</v>
      </c>
      <c r="S16" s="63">
        <v>8233.57</v>
      </c>
      <c r="T16" s="64">
        <f t="shared" si="4"/>
        <v>1.10556623931624</v>
      </c>
      <c r="U16" s="64">
        <f t="shared" si="5"/>
        <v>1.27278699877723</v>
      </c>
      <c r="V16" s="65">
        <f t="shared" si="6"/>
        <v>1.00506021756022</v>
      </c>
      <c r="W16" s="65">
        <f t="shared" si="7"/>
        <v>1.18069294877294</v>
      </c>
      <c r="X16" s="66">
        <f t="shared" si="8"/>
        <v>600</v>
      </c>
      <c r="Y16" s="74">
        <f t="shared" si="18"/>
        <v>529.392</v>
      </c>
      <c r="Z16" s="75"/>
      <c r="AA16" s="37">
        <v>6864</v>
      </c>
      <c r="AB16" s="37">
        <f t="shared" si="9"/>
        <v>13728</v>
      </c>
      <c r="AC16" s="48">
        <v>1926.8964</v>
      </c>
      <c r="AD16" s="48">
        <f t="shared" si="10"/>
        <v>3853.7928</v>
      </c>
      <c r="AE16" s="50">
        <v>0.280725</v>
      </c>
      <c r="AF16" s="51">
        <v>8030.88</v>
      </c>
      <c r="AG16" s="51">
        <f t="shared" si="11"/>
        <v>16061.76</v>
      </c>
      <c r="AH16" s="52">
        <v>2197.93540824</v>
      </c>
      <c r="AI16" s="52">
        <f t="shared" si="12"/>
        <v>4395.87081648</v>
      </c>
      <c r="AJ16" s="62">
        <v>0.2736855</v>
      </c>
      <c r="AK16" s="81">
        <v>17493.02</v>
      </c>
      <c r="AL16" s="81">
        <v>3657.74</v>
      </c>
      <c r="AM16" s="82">
        <f t="shared" si="13"/>
        <v>1.27425844988345</v>
      </c>
      <c r="AN16" s="83">
        <f t="shared" si="14"/>
        <v>0.949127311670726</v>
      </c>
      <c r="AO16" s="90">
        <f t="shared" si="15"/>
        <v>1.08910978622517</v>
      </c>
      <c r="AP16" s="91">
        <f t="shared" si="16"/>
        <v>0.832085416679497</v>
      </c>
      <c r="AQ16" s="92"/>
      <c r="AR16" s="93">
        <f t="shared" si="17"/>
        <v>1129.392</v>
      </c>
    </row>
    <row r="17" spans="1:44">
      <c r="A17" s="34">
        <v>15</v>
      </c>
      <c r="B17" s="34">
        <v>723</v>
      </c>
      <c r="C17" s="35" t="s">
        <v>68</v>
      </c>
      <c r="D17" s="35" t="s">
        <v>54</v>
      </c>
      <c r="E17" s="34" t="s">
        <v>45</v>
      </c>
      <c r="F17" s="36">
        <v>2</v>
      </c>
      <c r="G17" s="34">
        <v>1</v>
      </c>
      <c r="H17" s="37">
        <v>5940</v>
      </c>
      <c r="I17" s="47">
        <f t="shared" si="0"/>
        <v>17820</v>
      </c>
      <c r="J17" s="48">
        <v>1498.068</v>
      </c>
      <c r="K17" s="49">
        <f t="shared" si="1"/>
        <v>4494.204</v>
      </c>
      <c r="L17" s="50">
        <v>0.2522</v>
      </c>
      <c r="M17" s="51">
        <v>6534</v>
      </c>
      <c r="N17" s="51">
        <f t="shared" si="2"/>
        <v>19602</v>
      </c>
      <c r="O17" s="52">
        <v>1614.917304</v>
      </c>
      <c r="P17" s="52">
        <f t="shared" si="3"/>
        <v>4844.751912</v>
      </c>
      <c r="Q17" s="62">
        <v>0.247156</v>
      </c>
      <c r="R17" s="63">
        <v>19637.18</v>
      </c>
      <c r="S17" s="63">
        <v>5027.51</v>
      </c>
      <c r="T17" s="64">
        <f t="shared" si="4"/>
        <v>1.10197418630752</v>
      </c>
      <c r="U17" s="64">
        <f t="shared" si="5"/>
        <v>1.11866528533195</v>
      </c>
      <c r="V17" s="65">
        <f t="shared" si="6"/>
        <v>1.00179471482502</v>
      </c>
      <c r="W17" s="65">
        <f t="shared" si="7"/>
        <v>1.03772289919476</v>
      </c>
      <c r="X17" s="66">
        <f t="shared" si="8"/>
        <v>500</v>
      </c>
      <c r="Y17" s="74">
        <f t="shared" si="18"/>
        <v>159.9918</v>
      </c>
      <c r="Z17" s="75"/>
      <c r="AA17" s="37">
        <v>5227.2</v>
      </c>
      <c r="AB17" s="37">
        <f t="shared" si="9"/>
        <v>10454.4</v>
      </c>
      <c r="AC17" s="48">
        <v>1338.68592</v>
      </c>
      <c r="AD17" s="48">
        <f t="shared" si="10"/>
        <v>2677.37184</v>
      </c>
      <c r="AE17" s="50">
        <v>0.2561</v>
      </c>
      <c r="AF17" s="51">
        <v>6115.824</v>
      </c>
      <c r="AG17" s="51">
        <f t="shared" si="11"/>
        <v>12231.648</v>
      </c>
      <c r="AH17" s="52">
        <v>1526.986704672</v>
      </c>
      <c r="AI17" s="52">
        <f t="shared" si="12"/>
        <v>3053.973409344</v>
      </c>
      <c r="AJ17" s="62">
        <v>0.249678</v>
      </c>
      <c r="AK17" s="81">
        <v>7088.4</v>
      </c>
      <c r="AL17" s="81">
        <v>2148.5</v>
      </c>
      <c r="AM17" s="83">
        <f t="shared" si="13"/>
        <v>0.678030303030303</v>
      </c>
      <c r="AN17" s="83">
        <f t="shared" si="14"/>
        <v>0.802466048197474</v>
      </c>
      <c r="AO17" s="91">
        <f t="shared" si="15"/>
        <v>0.57951307951308</v>
      </c>
      <c r="AP17" s="91">
        <f t="shared" si="16"/>
        <v>0.703509727172609</v>
      </c>
      <c r="AQ17" s="94"/>
      <c r="AR17" s="93">
        <f t="shared" si="17"/>
        <v>659.9918</v>
      </c>
    </row>
    <row r="18" spans="1:44">
      <c r="A18" s="34">
        <v>16</v>
      </c>
      <c r="B18" s="34">
        <v>104430</v>
      </c>
      <c r="C18" s="35" t="s">
        <v>69</v>
      </c>
      <c r="D18" s="35" t="s">
        <v>64</v>
      </c>
      <c r="E18" s="34" t="s">
        <v>45</v>
      </c>
      <c r="F18" s="36">
        <v>2</v>
      </c>
      <c r="G18" s="34"/>
      <c r="H18" s="37">
        <v>4950</v>
      </c>
      <c r="I18" s="47">
        <f t="shared" si="0"/>
        <v>14850</v>
      </c>
      <c r="J18" s="48">
        <v>1344.42</v>
      </c>
      <c r="K18" s="49">
        <f t="shared" si="1"/>
        <v>4033.26</v>
      </c>
      <c r="L18" s="50">
        <v>0.2716</v>
      </c>
      <c r="M18" s="51">
        <v>5445</v>
      </c>
      <c r="N18" s="51">
        <f t="shared" si="2"/>
        <v>16335</v>
      </c>
      <c r="O18" s="52">
        <v>1449.28476</v>
      </c>
      <c r="P18" s="52">
        <f t="shared" si="3"/>
        <v>4347.85428</v>
      </c>
      <c r="Q18" s="62">
        <v>0.266168</v>
      </c>
      <c r="R18" s="63">
        <v>16345.29</v>
      </c>
      <c r="S18" s="63">
        <v>4410.09</v>
      </c>
      <c r="T18" s="64">
        <f t="shared" si="4"/>
        <v>1.10069292929293</v>
      </c>
      <c r="U18" s="64">
        <f t="shared" si="5"/>
        <v>1.09343062435846</v>
      </c>
      <c r="V18" s="65">
        <f t="shared" si="6"/>
        <v>1.00062993572084</v>
      </c>
      <c r="W18" s="65">
        <f t="shared" si="7"/>
        <v>1.0143141227815</v>
      </c>
      <c r="X18" s="66">
        <f t="shared" si="8"/>
        <v>400</v>
      </c>
      <c r="Y18" s="74">
        <f t="shared" si="18"/>
        <v>113.049</v>
      </c>
      <c r="Z18" s="75"/>
      <c r="AA18" s="37">
        <v>4356</v>
      </c>
      <c r="AB18" s="37">
        <f t="shared" si="9"/>
        <v>8712</v>
      </c>
      <c r="AC18" s="48">
        <v>1201.3848</v>
      </c>
      <c r="AD18" s="48">
        <f t="shared" si="10"/>
        <v>2402.7696</v>
      </c>
      <c r="AE18" s="50">
        <v>0.2758</v>
      </c>
      <c r="AF18" s="51">
        <v>5096.52</v>
      </c>
      <c r="AG18" s="51">
        <f t="shared" si="11"/>
        <v>10193.04</v>
      </c>
      <c r="AH18" s="52">
        <v>1370.37268368</v>
      </c>
      <c r="AI18" s="52">
        <f t="shared" si="12"/>
        <v>2740.74536736</v>
      </c>
      <c r="AJ18" s="62">
        <v>0.268884</v>
      </c>
      <c r="AK18" s="81">
        <v>8038.77</v>
      </c>
      <c r="AL18" s="81">
        <v>2278.4</v>
      </c>
      <c r="AM18" s="83">
        <f t="shared" si="13"/>
        <v>0.922723829201102</v>
      </c>
      <c r="AN18" s="83">
        <f t="shared" si="14"/>
        <v>0.948239065451802</v>
      </c>
      <c r="AO18" s="91">
        <f t="shared" si="15"/>
        <v>0.788652845471027</v>
      </c>
      <c r="AP18" s="91">
        <f t="shared" si="16"/>
        <v>0.831306704786899</v>
      </c>
      <c r="AQ18" s="94"/>
      <c r="AR18" s="93">
        <f t="shared" si="17"/>
        <v>513.049</v>
      </c>
    </row>
    <row r="19" spans="1:44">
      <c r="A19" s="34">
        <v>17</v>
      </c>
      <c r="B19" s="34">
        <v>106569</v>
      </c>
      <c r="C19" s="35" t="s">
        <v>70</v>
      </c>
      <c r="D19" s="35" t="s">
        <v>44</v>
      </c>
      <c r="E19" s="34" t="s">
        <v>48</v>
      </c>
      <c r="F19" s="36">
        <v>1</v>
      </c>
      <c r="G19" s="34">
        <v>2</v>
      </c>
      <c r="H19" s="37">
        <v>8250</v>
      </c>
      <c r="I19" s="47">
        <f t="shared" si="0"/>
        <v>24750</v>
      </c>
      <c r="J19" s="48">
        <v>2360.7375</v>
      </c>
      <c r="K19" s="49">
        <f t="shared" si="1"/>
        <v>7082.2125</v>
      </c>
      <c r="L19" s="50">
        <v>0.28615</v>
      </c>
      <c r="M19" s="51">
        <v>9075</v>
      </c>
      <c r="N19" s="51">
        <f t="shared" si="2"/>
        <v>27225</v>
      </c>
      <c r="O19" s="52">
        <v>2544.875025</v>
      </c>
      <c r="P19" s="52">
        <f t="shared" si="3"/>
        <v>7634.625075</v>
      </c>
      <c r="Q19" s="62">
        <v>0.280427</v>
      </c>
      <c r="R19" s="63">
        <v>27223.29</v>
      </c>
      <c r="S19" s="63">
        <v>7189.1</v>
      </c>
      <c r="T19" s="64">
        <f t="shared" si="4"/>
        <v>1.09993090909091</v>
      </c>
      <c r="U19" s="64">
        <f t="shared" si="5"/>
        <v>1.01509238814848</v>
      </c>
      <c r="V19" s="67">
        <f t="shared" si="6"/>
        <v>0.999937190082645</v>
      </c>
      <c r="W19" s="67">
        <f t="shared" si="7"/>
        <v>0.941644144850165</v>
      </c>
      <c r="X19" s="66">
        <f>(F19*100)+(G19*50)</f>
        <v>200</v>
      </c>
      <c r="Y19" s="74"/>
      <c r="Z19" s="75"/>
      <c r="AA19" s="37">
        <v>7260</v>
      </c>
      <c r="AB19" s="37">
        <f t="shared" si="9"/>
        <v>14520</v>
      </c>
      <c r="AC19" s="48">
        <v>2109.5745</v>
      </c>
      <c r="AD19" s="48">
        <f t="shared" si="10"/>
        <v>4219.149</v>
      </c>
      <c r="AE19" s="50">
        <v>0.290575</v>
      </c>
      <c r="AF19" s="51">
        <v>8494.2</v>
      </c>
      <c r="AG19" s="51">
        <f t="shared" si="11"/>
        <v>16988.4</v>
      </c>
      <c r="AH19" s="52">
        <v>2406.3091767</v>
      </c>
      <c r="AI19" s="52">
        <f t="shared" si="12"/>
        <v>4812.6183534</v>
      </c>
      <c r="AJ19" s="62">
        <v>0.2832885</v>
      </c>
      <c r="AK19" s="81">
        <v>13664.22</v>
      </c>
      <c r="AL19" s="81">
        <v>5083.37</v>
      </c>
      <c r="AM19" s="83">
        <f t="shared" si="13"/>
        <v>0.941061983471074</v>
      </c>
      <c r="AN19" s="83">
        <f t="shared" si="14"/>
        <v>1.20483301253404</v>
      </c>
      <c r="AO19" s="91">
        <f t="shared" si="15"/>
        <v>0.804326481599209</v>
      </c>
      <c r="AP19" s="91">
        <f t="shared" si="16"/>
        <v>1.05625869884503</v>
      </c>
      <c r="AQ19" s="94"/>
      <c r="AR19" s="93">
        <f t="shared" si="17"/>
        <v>200</v>
      </c>
    </row>
    <row r="20" spans="1:44">
      <c r="A20" s="34">
        <v>18</v>
      </c>
      <c r="B20" s="34">
        <v>102934</v>
      </c>
      <c r="C20" s="35" t="s">
        <v>71</v>
      </c>
      <c r="D20" s="35" t="s">
        <v>44</v>
      </c>
      <c r="E20" s="34" t="s">
        <v>48</v>
      </c>
      <c r="F20" s="36">
        <v>3</v>
      </c>
      <c r="G20" s="34"/>
      <c r="H20" s="37">
        <v>11480</v>
      </c>
      <c r="I20" s="47">
        <f t="shared" si="0"/>
        <v>34440</v>
      </c>
      <c r="J20" s="48">
        <v>2895.256</v>
      </c>
      <c r="K20" s="49">
        <f t="shared" si="1"/>
        <v>8685.768</v>
      </c>
      <c r="L20" s="50">
        <v>0.2522</v>
      </c>
      <c r="M20" s="51">
        <v>12628</v>
      </c>
      <c r="N20" s="51">
        <f t="shared" si="2"/>
        <v>37884</v>
      </c>
      <c r="O20" s="52">
        <v>3121.085968</v>
      </c>
      <c r="P20" s="52">
        <f t="shared" si="3"/>
        <v>9363.257904</v>
      </c>
      <c r="Q20" s="62">
        <v>0.247156</v>
      </c>
      <c r="R20" s="63">
        <v>37206.9</v>
      </c>
      <c r="S20" s="63">
        <v>7175.03</v>
      </c>
      <c r="T20" s="64">
        <f t="shared" si="4"/>
        <v>1.08033972125436</v>
      </c>
      <c r="U20" s="69">
        <f t="shared" si="5"/>
        <v>0.826067424319876</v>
      </c>
      <c r="V20" s="67">
        <f t="shared" si="6"/>
        <v>0.982127019322141</v>
      </c>
      <c r="W20" s="67">
        <f t="shared" si="7"/>
        <v>0.766296311985043</v>
      </c>
      <c r="X20" s="66">
        <f t="shared" ref="X20:X44" si="19">(F20*100)+(G20*50)</f>
        <v>300</v>
      </c>
      <c r="Y20" s="74"/>
      <c r="Z20" s="75"/>
      <c r="AA20" s="37">
        <v>10102.4</v>
      </c>
      <c r="AB20" s="37">
        <f t="shared" si="9"/>
        <v>20204.8</v>
      </c>
      <c r="AC20" s="48">
        <v>2587.22464</v>
      </c>
      <c r="AD20" s="48">
        <f t="shared" si="10"/>
        <v>5174.44928</v>
      </c>
      <c r="AE20" s="50">
        <v>0.2561</v>
      </c>
      <c r="AF20" s="51">
        <v>11819.808</v>
      </c>
      <c r="AG20" s="51">
        <f t="shared" si="11"/>
        <v>23639.616</v>
      </c>
      <c r="AH20" s="52">
        <v>2951.146021824</v>
      </c>
      <c r="AI20" s="52">
        <f t="shared" si="12"/>
        <v>5902.292043648</v>
      </c>
      <c r="AJ20" s="62">
        <v>0.249678</v>
      </c>
      <c r="AK20" s="81">
        <v>14584.8</v>
      </c>
      <c r="AL20" s="81">
        <v>3658.29</v>
      </c>
      <c r="AM20" s="83">
        <f t="shared" si="13"/>
        <v>0.721848273677542</v>
      </c>
      <c r="AN20" s="83">
        <f t="shared" si="14"/>
        <v>0.706991179552155</v>
      </c>
      <c r="AO20" s="91">
        <f t="shared" si="15"/>
        <v>0.616964336476531</v>
      </c>
      <c r="AP20" s="91">
        <f t="shared" si="16"/>
        <v>0.61980836816386</v>
      </c>
      <c r="AQ20" s="94"/>
      <c r="AR20" s="93">
        <f t="shared" si="17"/>
        <v>300</v>
      </c>
    </row>
    <row r="21" spans="1:44">
      <c r="A21" s="34">
        <v>19</v>
      </c>
      <c r="B21" s="34">
        <v>373</v>
      </c>
      <c r="C21" s="35" t="s">
        <v>72</v>
      </c>
      <c r="D21" s="35" t="s">
        <v>54</v>
      </c>
      <c r="E21" s="34" t="s">
        <v>55</v>
      </c>
      <c r="F21" s="36">
        <v>4</v>
      </c>
      <c r="G21" s="34"/>
      <c r="H21" s="37">
        <v>12600</v>
      </c>
      <c r="I21" s="47">
        <f t="shared" si="0"/>
        <v>37800</v>
      </c>
      <c r="J21" s="48">
        <v>3519.936</v>
      </c>
      <c r="K21" s="49">
        <f t="shared" si="1"/>
        <v>10559.808</v>
      </c>
      <c r="L21" s="50">
        <v>0.27936</v>
      </c>
      <c r="M21" s="51">
        <v>13860</v>
      </c>
      <c r="N21" s="51">
        <f t="shared" si="2"/>
        <v>41580</v>
      </c>
      <c r="O21" s="52">
        <v>3794.491008</v>
      </c>
      <c r="P21" s="52">
        <f t="shared" si="3"/>
        <v>11383.473024</v>
      </c>
      <c r="Q21" s="62">
        <v>0.2737728</v>
      </c>
      <c r="R21" s="63">
        <v>40223.9</v>
      </c>
      <c r="S21" s="63">
        <v>10966.26</v>
      </c>
      <c r="T21" s="64">
        <f t="shared" si="4"/>
        <v>1.06412433862434</v>
      </c>
      <c r="U21" s="64">
        <f t="shared" si="5"/>
        <v>1.03849047255405</v>
      </c>
      <c r="V21" s="67">
        <f t="shared" si="6"/>
        <v>0.967385762385762</v>
      </c>
      <c r="W21" s="67">
        <f t="shared" si="7"/>
        <v>0.963349232424904</v>
      </c>
      <c r="X21" s="66">
        <f t="shared" si="19"/>
        <v>400</v>
      </c>
      <c r="Y21" s="74"/>
      <c r="Z21" s="75"/>
      <c r="AA21" s="37">
        <v>11088</v>
      </c>
      <c r="AB21" s="37">
        <f t="shared" si="9"/>
        <v>22176</v>
      </c>
      <c r="AC21" s="48">
        <v>3145.44384</v>
      </c>
      <c r="AD21" s="48">
        <f t="shared" si="10"/>
        <v>6290.88768</v>
      </c>
      <c r="AE21" s="50">
        <v>0.28368</v>
      </c>
      <c r="AF21" s="51">
        <v>12972.96</v>
      </c>
      <c r="AG21" s="51">
        <f t="shared" si="11"/>
        <v>25945.92</v>
      </c>
      <c r="AH21" s="52">
        <v>3587.884844544</v>
      </c>
      <c r="AI21" s="52">
        <f t="shared" si="12"/>
        <v>7175.769689088</v>
      </c>
      <c r="AJ21" s="62">
        <v>0.2765664</v>
      </c>
      <c r="AK21" s="81">
        <v>21520.57</v>
      </c>
      <c r="AL21" s="81">
        <v>6433.22</v>
      </c>
      <c r="AM21" s="83">
        <f t="shared" si="13"/>
        <v>0.970444173881674</v>
      </c>
      <c r="AN21" s="83">
        <f t="shared" si="14"/>
        <v>1.02262515677279</v>
      </c>
      <c r="AO21" s="91">
        <f t="shared" si="15"/>
        <v>0.829439464856132</v>
      </c>
      <c r="AP21" s="91">
        <f t="shared" si="16"/>
        <v>0.896519854836315</v>
      </c>
      <c r="AQ21" s="94"/>
      <c r="AR21" s="93">
        <f t="shared" si="17"/>
        <v>400</v>
      </c>
    </row>
    <row r="22" spans="1:44">
      <c r="A22" s="34">
        <v>20</v>
      </c>
      <c r="B22" s="34">
        <v>106066</v>
      </c>
      <c r="C22" s="35" t="s">
        <v>73</v>
      </c>
      <c r="D22" s="35" t="s">
        <v>74</v>
      </c>
      <c r="E22" s="34" t="s">
        <v>55</v>
      </c>
      <c r="F22" s="36">
        <v>0</v>
      </c>
      <c r="G22" s="34"/>
      <c r="H22" s="37">
        <v>10500</v>
      </c>
      <c r="I22" s="47">
        <f t="shared" si="0"/>
        <v>31500</v>
      </c>
      <c r="J22" s="48">
        <v>3361.05</v>
      </c>
      <c r="K22" s="49">
        <f t="shared" si="1"/>
        <v>10083.15</v>
      </c>
      <c r="L22" s="50">
        <v>0.3201</v>
      </c>
      <c r="M22" s="51">
        <v>11550</v>
      </c>
      <c r="N22" s="51">
        <f t="shared" si="2"/>
        <v>34650</v>
      </c>
      <c r="O22" s="52">
        <v>3623.2119</v>
      </c>
      <c r="P22" s="52">
        <f t="shared" si="3"/>
        <v>10869.6357</v>
      </c>
      <c r="Q22" s="62">
        <v>0.313698</v>
      </c>
      <c r="R22" s="63">
        <v>33202.63</v>
      </c>
      <c r="S22" s="63">
        <v>9738.19</v>
      </c>
      <c r="T22" s="64">
        <f t="shared" si="4"/>
        <v>1.05405174603175</v>
      </c>
      <c r="U22" s="69">
        <f t="shared" si="5"/>
        <v>0.965788468881252</v>
      </c>
      <c r="V22" s="67">
        <f t="shared" si="6"/>
        <v>0.95822886002886</v>
      </c>
      <c r="W22" s="67">
        <f t="shared" si="7"/>
        <v>0.895907670576301</v>
      </c>
      <c r="X22" s="66">
        <f t="shared" si="19"/>
        <v>0</v>
      </c>
      <c r="Y22" s="74"/>
      <c r="Z22" s="75"/>
      <c r="AA22" s="37">
        <v>9240</v>
      </c>
      <c r="AB22" s="37">
        <f t="shared" si="9"/>
        <v>18480</v>
      </c>
      <c r="AC22" s="48">
        <v>3003.462</v>
      </c>
      <c r="AD22" s="48">
        <f t="shared" si="10"/>
        <v>6006.924</v>
      </c>
      <c r="AE22" s="50">
        <v>0.32505</v>
      </c>
      <c r="AF22" s="51">
        <v>10810.8</v>
      </c>
      <c r="AG22" s="51">
        <f t="shared" si="11"/>
        <v>21621.6</v>
      </c>
      <c r="AH22" s="52">
        <v>3425.9317092</v>
      </c>
      <c r="AI22" s="52">
        <f t="shared" si="12"/>
        <v>6851.8634184</v>
      </c>
      <c r="AJ22" s="62">
        <v>0.316899</v>
      </c>
      <c r="AK22" s="81">
        <v>19491.07</v>
      </c>
      <c r="AL22" s="81">
        <v>6602.65</v>
      </c>
      <c r="AM22" s="82">
        <f t="shared" si="13"/>
        <v>1.05471158008658</v>
      </c>
      <c r="AN22" s="82">
        <f t="shared" si="14"/>
        <v>1.0991732207699</v>
      </c>
      <c r="AO22" s="91">
        <f t="shared" si="15"/>
        <v>0.901462888962889</v>
      </c>
      <c r="AP22" s="91">
        <f t="shared" si="16"/>
        <v>0.963628373307798</v>
      </c>
      <c r="AQ22" s="92"/>
      <c r="AR22" s="93">
        <f t="shared" si="17"/>
        <v>0</v>
      </c>
    </row>
    <row r="23" spans="1:44">
      <c r="A23" s="34">
        <v>21</v>
      </c>
      <c r="B23" s="34">
        <v>511</v>
      </c>
      <c r="C23" s="35" t="s">
        <v>75</v>
      </c>
      <c r="D23" s="35" t="s">
        <v>54</v>
      </c>
      <c r="E23" s="34" t="s">
        <v>55</v>
      </c>
      <c r="F23" s="36">
        <v>3</v>
      </c>
      <c r="G23" s="34">
        <v>1</v>
      </c>
      <c r="H23" s="37">
        <v>10440</v>
      </c>
      <c r="I23" s="47">
        <f t="shared" si="0"/>
        <v>31320</v>
      </c>
      <c r="J23" s="48">
        <v>2886.138</v>
      </c>
      <c r="K23" s="49">
        <f t="shared" si="1"/>
        <v>8658.414</v>
      </c>
      <c r="L23" s="50">
        <v>0.27645</v>
      </c>
      <c r="M23" s="51">
        <v>11484</v>
      </c>
      <c r="N23" s="51">
        <f t="shared" si="2"/>
        <v>34452</v>
      </c>
      <c r="O23" s="52">
        <v>3111.256764</v>
      </c>
      <c r="P23" s="52">
        <f t="shared" si="3"/>
        <v>9333.770292</v>
      </c>
      <c r="Q23" s="62">
        <v>0.270921</v>
      </c>
      <c r="R23" s="63">
        <v>33007.97</v>
      </c>
      <c r="S23" s="63">
        <v>8196.32</v>
      </c>
      <c r="T23" s="64">
        <f t="shared" si="4"/>
        <v>1.05389431673052</v>
      </c>
      <c r="U23" s="69">
        <f t="shared" si="5"/>
        <v>0.946630641593252</v>
      </c>
      <c r="V23" s="67">
        <f t="shared" si="6"/>
        <v>0.958085742482294</v>
      </c>
      <c r="W23" s="67">
        <f t="shared" si="7"/>
        <v>0.878136031162572</v>
      </c>
      <c r="X23" s="66">
        <f t="shared" si="19"/>
        <v>350</v>
      </c>
      <c r="Y23" s="74"/>
      <c r="Z23" s="75"/>
      <c r="AA23" s="37">
        <v>9187.2</v>
      </c>
      <c r="AB23" s="37">
        <f t="shared" si="9"/>
        <v>18374.4</v>
      </c>
      <c r="AC23" s="48">
        <v>2579.07672</v>
      </c>
      <c r="AD23" s="48">
        <f t="shared" si="10"/>
        <v>5158.15344</v>
      </c>
      <c r="AE23" s="50">
        <v>0.280725</v>
      </c>
      <c r="AF23" s="51">
        <v>10749.024</v>
      </c>
      <c r="AG23" s="51">
        <f t="shared" si="11"/>
        <v>21498.048</v>
      </c>
      <c r="AH23" s="52">
        <v>2941.852007952</v>
      </c>
      <c r="AI23" s="52">
        <f t="shared" si="12"/>
        <v>5883.704015904</v>
      </c>
      <c r="AJ23" s="62">
        <v>0.2736855</v>
      </c>
      <c r="AK23" s="81">
        <v>12152.44</v>
      </c>
      <c r="AL23" s="81">
        <v>3743.22</v>
      </c>
      <c r="AM23" s="83">
        <f t="shared" si="13"/>
        <v>0.661378874956461</v>
      </c>
      <c r="AN23" s="83">
        <f t="shared" si="14"/>
        <v>0.725689928293409</v>
      </c>
      <c r="AO23" s="91">
        <f t="shared" si="15"/>
        <v>0.565281089706377</v>
      </c>
      <c r="AP23" s="91">
        <f t="shared" si="16"/>
        <v>0.636201275570942</v>
      </c>
      <c r="AQ23" s="94"/>
      <c r="AR23" s="93">
        <f t="shared" si="17"/>
        <v>350</v>
      </c>
    </row>
    <row r="24" spans="1:44">
      <c r="A24" s="34">
        <v>22</v>
      </c>
      <c r="B24" s="34">
        <v>105910</v>
      </c>
      <c r="C24" s="35" t="s">
        <v>76</v>
      </c>
      <c r="D24" s="35" t="s">
        <v>64</v>
      </c>
      <c r="E24" s="34" t="s">
        <v>52</v>
      </c>
      <c r="F24" s="36">
        <v>2</v>
      </c>
      <c r="G24" s="34">
        <v>1</v>
      </c>
      <c r="H24" s="37">
        <v>7500</v>
      </c>
      <c r="I24" s="47">
        <f t="shared" si="0"/>
        <v>22500</v>
      </c>
      <c r="J24" s="48">
        <v>2109.75</v>
      </c>
      <c r="K24" s="49">
        <f t="shared" si="1"/>
        <v>6329.25</v>
      </c>
      <c r="L24" s="50">
        <v>0.2813</v>
      </c>
      <c r="M24" s="51">
        <v>8250</v>
      </c>
      <c r="N24" s="51">
        <f t="shared" si="2"/>
        <v>24750</v>
      </c>
      <c r="O24" s="52">
        <v>2274.3105</v>
      </c>
      <c r="P24" s="52">
        <f t="shared" si="3"/>
        <v>6822.9315</v>
      </c>
      <c r="Q24" s="62">
        <v>0.275674</v>
      </c>
      <c r="R24" s="63">
        <v>23704.79</v>
      </c>
      <c r="S24" s="63">
        <v>6613.66</v>
      </c>
      <c r="T24" s="64">
        <f t="shared" si="4"/>
        <v>1.05354622222222</v>
      </c>
      <c r="U24" s="64">
        <f t="shared" si="5"/>
        <v>1.04493581388</v>
      </c>
      <c r="V24" s="67">
        <f t="shared" si="6"/>
        <v>0.957769292929293</v>
      </c>
      <c r="W24" s="67">
        <f t="shared" si="7"/>
        <v>0.969328213246755</v>
      </c>
      <c r="X24" s="66">
        <f t="shared" si="19"/>
        <v>250</v>
      </c>
      <c r="Y24" s="74"/>
      <c r="Z24" s="75"/>
      <c r="AA24" s="37">
        <v>6600</v>
      </c>
      <c r="AB24" s="37">
        <f t="shared" si="9"/>
        <v>13200</v>
      </c>
      <c r="AC24" s="48">
        <v>1885.29</v>
      </c>
      <c r="AD24" s="48">
        <f t="shared" si="10"/>
        <v>3770.58</v>
      </c>
      <c r="AE24" s="50">
        <v>0.28565</v>
      </c>
      <c r="AF24" s="51">
        <v>7722</v>
      </c>
      <c r="AG24" s="51">
        <f t="shared" si="11"/>
        <v>15444</v>
      </c>
      <c r="AH24" s="52">
        <v>2150.476614</v>
      </c>
      <c r="AI24" s="52">
        <f t="shared" si="12"/>
        <v>4300.953228</v>
      </c>
      <c r="AJ24" s="62">
        <v>0.278487</v>
      </c>
      <c r="AK24" s="81">
        <v>10373.03</v>
      </c>
      <c r="AL24" s="81">
        <v>3825.56</v>
      </c>
      <c r="AM24" s="83">
        <f t="shared" si="13"/>
        <v>0.785835606060606</v>
      </c>
      <c r="AN24" s="83">
        <f t="shared" si="14"/>
        <v>1.01458131109803</v>
      </c>
      <c r="AO24" s="91">
        <f t="shared" si="15"/>
        <v>0.671654364154364</v>
      </c>
      <c r="AP24" s="91">
        <f t="shared" si="16"/>
        <v>0.889467938199118</v>
      </c>
      <c r="AQ24" s="94"/>
      <c r="AR24" s="93">
        <f t="shared" si="17"/>
        <v>250</v>
      </c>
    </row>
    <row r="25" spans="1:44">
      <c r="A25" s="34">
        <v>23</v>
      </c>
      <c r="B25" s="34">
        <v>367</v>
      </c>
      <c r="C25" s="35" t="s">
        <v>77</v>
      </c>
      <c r="D25" s="35" t="s">
        <v>57</v>
      </c>
      <c r="E25" s="34" t="s">
        <v>52</v>
      </c>
      <c r="F25" s="36">
        <v>2</v>
      </c>
      <c r="G25" s="34">
        <v>1</v>
      </c>
      <c r="H25" s="37">
        <v>8160</v>
      </c>
      <c r="I25" s="47">
        <f t="shared" si="0"/>
        <v>24480</v>
      </c>
      <c r="J25" s="48">
        <v>2216.256</v>
      </c>
      <c r="K25" s="49">
        <f t="shared" si="1"/>
        <v>6648.768</v>
      </c>
      <c r="L25" s="50">
        <v>0.2716</v>
      </c>
      <c r="M25" s="51">
        <v>8976</v>
      </c>
      <c r="N25" s="51">
        <f t="shared" si="2"/>
        <v>26928</v>
      </c>
      <c r="O25" s="52">
        <v>2389.123968</v>
      </c>
      <c r="P25" s="52">
        <f t="shared" si="3"/>
        <v>7167.371904</v>
      </c>
      <c r="Q25" s="62">
        <v>0.266168</v>
      </c>
      <c r="R25" s="63">
        <v>25392.74</v>
      </c>
      <c r="S25" s="63">
        <v>5400.8</v>
      </c>
      <c r="T25" s="64">
        <f t="shared" si="4"/>
        <v>1.03728513071895</v>
      </c>
      <c r="U25" s="69">
        <f t="shared" si="5"/>
        <v>0.812300865363327</v>
      </c>
      <c r="V25" s="67">
        <f t="shared" si="6"/>
        <v>0.942986482471777</v>
      </c>
      <c r="W25" s="67">
        <f t="shared" si="7"/>
        <v>0.753525849131102</v>
      </c>
      <c r="X25" s="66">
        <f t="shared" si="19"/>
        <v>250</v>
      </c>
      <c r="Y25" s="74"/>
      <c r="Z25" s="75"/>
      <c r="AA25" s="37">
        <v>7180.8</v>
      </c>
      <c r="AB25" s="37">
        <f t="shared" si="9"/>
        <v>14361.6</v>
      </c>
      <c r="AC25" s="48">
        <v>1980.46464</v>
      </c>
      <c r="AD25" s="48">
        <f t="shared" si="10"/>
        <v>3960.92928</v>
      </c>
      <c r="AE25" s="50">
        <v>0.2758</v>
      </c>
      <c r="AF25" s="51">
        <v>8401.536</v>
      </c>
      <c r="AG25" s="51">
        <f t="shared" si="11"/>
        <v>16803.072</v>
      </c>
      <c r="AH25" s="52">
        <v>2259.038605824</v>
      </c>
      <c r="AI25" s="52">
        <f t="shared" si="12"/>
        <v>4518.077211648</v>
      </c>
      <c r="AJ25" s="62">
        <v>0.268884</v>
      </c>
      <c r="AK25" s="81">
        <v>10409.14</v>
      </c>
      <c r="AL25" s="81">
        <v>2588.65</v>
      </c>
      <c r="AM25" s="83">
        <f t="shared" si="13"/>
        <v>0.724789717023173</v>
      </c>
      <c r="AN25" s="83">
        <f t="shared" si="14"/>
        <v>0.653546129457782</v>
      </c>
      <c r="AO25" s="91">
        <f t="shared" si="15"/>
        <v>0.619478390618097</v>
      </c>
      <c r="AP25" s="91">
        <f t="shared" si="16"/>
        <v>0.572953909093504</v>
      </c>
      <c r="AQ25" s="94"/>
      <c r="AR25" s="93">
        <f t="shared" si="17"/>
        <v>250</v>
      </c>
    </row>
    <row r="26" spans="1:44">
      <c r="A26" s="34">
        <v>24</v>
      </c>
      <c r="B26" s="34">
        <v>355</v>
      </c>
      <c r="C26" s="35" t="s">
        <v>78</v>
      </c>
      <c r="D26" s="35" t="s">
        <v>54</v>
      </c>
      <c r="E26" s="34" t="s">
        <v>45</v>
      </c>
      <c r="F26" s="36">
        <v>3</v>
      </c>
      <c r="G26" s="34"/>
      <c r="H26" s="37">
        <v>8000</v>
      </c>
      <c r="I26" s="47">
        <f t="shared" si="0"/>
        <v>24000</v>
      </c>
      <c r="J26" s="48">
        <v>2250.4</v>
      </c>
      <c r="K26" s="49">
        <f t="shared" si="1"/>
        <v>6751.2</v>
      </c>
      <c r="L26" s="50">
        <v>0.2813</v>
      </c>
      <c r="M26" s="51">
        <v>8800</v>
      </c>
      <c r="N26" s="51">
        <f t="shared" si="2"/>
        <v>26400</v>
      </c>
      <c r="O26" s="52">
        <v>2425.9312</v>
      </c>
      <c r="P26" s="52">
        <f t="shared" si="3"/>
        <v>7277.7936</v>
      </c>
      <c r="Q26" s="62">
        <v>0.275674</v>
      </c>
      <c r="R26" s="63">
        <v>24818.12</v>
      </c>
      <c r="S26" s="63">
        <v>6075.1</v>
      </c>
      <c r="T26" s="64">
        <f t="shared" si="4"/>
        <v>1.03408833333333</v>
      </c>
      <c r="U26" s="69">
        <f t="shared" si="5"/>
        <v>0.899854840620927</v>
      </c>
      <c r="V26" s="67">
        <f t="shared" si="6"/>
        <v>0.940080303030303</v>
      </c>
      <c r="W26" s="67">
        <f t="shared" si="7"/>
        <v>0.834744750112177</v>
      </c>
      <c r="X26" s="66">
        <f t="shared" si="19"/>
        <v>300</v>
      </c>
      <c r="Y26" s="74"/>
      <c r="Z26" s="75"/>
      <c r="AA26" s="37">
        <v>7040</v>
      </c>
      <c r="AB26" s="37">
        <f t="shared" si="9"/>
        <v>14080</v>
      </c>
      <c r="AC26" s="48">
        <v>2010.976</v>
      </c>
      <c r="AD26" s="48">
        <f t="shared" si="10"/>
        <v>4021.952</v>
      </c>
      <c r="AE26" s="50">
        <v>0.28565</v>
      </c>
      <c r="AF26" s="51">
        <v>8236.8</v>
      </c>
      <c r="AG26" s="51">
        <f t="shared" si="11"/>
        <v>16473.6</v>
      </c>
      <c r="AH26" s="52">
        <v>2293.8417216</v>
      </c>
      <c r="AI26" s="52">
        <f t="shared" si="12"/>
        <v>4587.6834432</v>
      </c>
      <c r="AJ26" s="62">
        <v>0.278487</v>
      </c>
      <c r="AK26" s="81">
        <v>10954.43</v>
      </c>
      <c r="AL26" s="81">
        <v>3236.53</v>
      </c>
      <c r="AM26" s="83">
        <f t="shared" si="13"/>
        <v>0.778013494318182</v>
      </c>
      <c r="AN26" s="83">
        <f t="shared" si="14"/>
        <v>0.804716217398915</v>
      </c>
      <c r="AO26" s="91">
        <f t="shared" si="15"/>
        <v>0.664968798562549</v>
      </c>
      <c r="AP26" s="91">
        <f t="shared" si="16"/>
        <v>0.705482416141262</v>
      </c>
      <c r="AQ26" s="94"/>
      <c r="AR26" s="93">
        <f t="shared" si="17"/>
        <v>300</v>
      </c>
    </row>
    <row r="27" spans="1:44">
      <c r="A27" s="34">
        <v>25</v>
      </c>
      <c r="B27" s="34">
        <v>539</v>
      </c>
      <c r="C27" s="35" t="s">
        <v>79</v>
      </c>
      <c r="D27" s="35" t="s">
        <v>47</v>
      </c>
      <c r="E27" s="34" t="s">
        <v>45</v>
      </c>
      <c r="F27" s="36">
        <v>2</v>
      </c>
      <c r="G27" s="34"/>
      <c r="H27" s="37">
        <v>7590</v>
      </c>
      <c r="I27" s="47">
        <f t="shared" si="0"/>
        <v>22770</v>
      </c>
      <c r="J27" s="48">
        <v>2061.444</v>
      </c>
      <c r="K27" s="49">
        <f t="shared" si="1"/>
        <v>6184.332</v>
      </c>
      <c r="L27" s="50">
        <v>0.2716</v>
      </c>
      <c r="M27" s="51">
        <v>8349</v>
      </c>
      <c r="N27" s="51">
        <f t="shared" si="2"/>
        <v>25047</v>
      </c>
      <c r="O27" s="52">
        <v>2222.236632</v>
      </c>
      <c r="P27" s="52">
        <f t="shared" si="3"/>
        <v>6666.709896</v>
      </c>
      <c r="Q27" s="62">
        <v>0.266168</v>
      </c>
      <c r="R27" s="63">
        <v>23511.8</v>
      </c>
      <c r="S27" s="63">
        <v>5795.61</v>
      </c>
      <c r="T27" s="64">
        <f t="shared" si="4"/>
        <v>1.03257795344752</v>
      </c>
      <c r="U27" s="69">
        <f t="shared" si="5"/>
        <v>0.937144060183056</v>
      </c>
      <c r="V27" s="67">
        <f t="shared" si="6"/>
        <v>0.938707230406835</v>
      </c>
      <c r="W27" s="67">
        <f t="shared" si="7"/>
        <v>0.869335862878531</v>
      </c>
      <c r="X27" s="66">
        <f t="shared" si="19"/>
        <v>200</v>
      </c>
      <c r="Y27" s="74"/>
      <c r="Z27" s="75"/>
      <c r="AA27" s="37">
        <v>6679.2</v>
      </c>
      <c r="AB27" s="37">
        <f t="shared" si="9"/>
        <v>13358.4</v>
      </c>
      <c r="AC27" s="48">
        <v>1842.12336</v>
      </c>
      <c r="AD27" s="48">
        <f t="shared" si="10"/>
        <v>3684.24672</v>
      </c>
      <c r="AE27" s="50">
        <v>0.2758</v>
      </c>
      <c r="AF27" s="51">
        <v>7814.664</v>
      </c>
      <c r="AG27" s="51">
        <f t="shared" si="11"/>
        <v>15629.328</v>
      </c>
      <c r="AH27" s="52">
        <v>2101.238114976</v>
      </c>
      <c r="AI27" s="52">
        <f t="shared" si="12"/>
        <v>4202.476229952</v>
      </c>
      <c r="AJ27" s="62">
        <v>0.268884</v>
      </c>
      <c r="AK27" s="81">
        <v>9516.27</v>
      </c>
      <c r="AL27" s="81">
        <v>2308.74</v>
      </c>
      <c r="AM27" s="83">
        <f t="shared" si="13"/>
        <v>0.712380973769314</v>
      </c>
      <c r="AN27" s="83">
        <f t="shared" si="14"/>
        <v>0.626651843772287</v>
      </c>
      <c r="AO27" s="91">
        <f t="shared" si="15"/>
        <v>0.60887262715326</v>
      </c>
      <c r="AP27" s="91">
        <f t="shared" si="16"/>
        <v>0.549376099630282</v>
      </c>
      <c r="AQ27" s="94"/>
      <c r="AR27" s="93">
        <f t="shared" si="17"/>
        <v>200</v>
      </c>
    </row>
    <row r="28" spans="1:44">
      <c r="A28" s="34">
        <v>26</v>
      </c>
      <c r="B28" s="34">
        <v>726</v>
      </c>
      <c r="C28" s="35" t="s">
        <v>80</v>
      </c>
      <c r="D28" s="35" t="s">
        <v>44</v>
      </c>
      <c r="E28" s="34" t="s">
        <v>48</v>
      </c>
      <c r="F28" s="36">
        <v>2</v>
      </c>
      <c r="G28" s="34">
        <v>1</v>
      </c>
      <c r="H28" s="37">
        <v>9750</v>
      </c>
      <c r="I28" s="47">
        <f t="shared" si="0"/>
        <v>29250</v>
      </c>
      <c r="J28" s="48">
        <v>2648.1</v>
      </c>
      <c r="K28" s="49">
        <f t="shared" si="1"/>
        <v>7944.3</v>
      </c>
      <c r="L28" s="50">
        <v>0.2716</v>
      </c>
      <c r="M28" s="51">
        <v>10725</v>
      </c>
      <c r="N28" s="51">
        <f t="shared" si="2"/>
        <v>32175</v>
      </c>
      <c r="O28" s="52">
        <v>2854.6518</v>
      </c>
      <c r="P28" s="52">
        <f t="shared" si="3"/>
        <v>8563.9554</v>
      </c>
      <c r="Q28" s="62">
        <v>0.266168</v>
      </c>
      <c r="R28" s="63">
        <v>30143.12</v>
      </c>
      <c r="S28" s="63">
        <v>6211.98</v>
      </c>
      <c r="T28" s="64">
        <f t="shared" si="4"/>
        <v>1.03053401709402</v>
      </c>
      <c r="U28" s="69">
        <f t="shared" si="5"/>
        <v>0.781941769570635</v>
      </c>
      <c r="V28" s="67">
        <f t="shared" si="6"/>
        <v>0.936849106449106</v>
      </c>
      <c r="W28" s="67">
        <f t="shared" si="7"/>
        <v>0.725363422607268</v>
      </c>
      <c r="X28" s="66">
        <f t="shared" si="19"/>
        <v>250</v>
      </c>
      <c r="Y28" s="74"/>
      <c r="Z28" s="75"/>
      <c r="AA28" s="37">
        <v>8580</v>
      </c>
      <c r="AB28" s="37">
        <f t="shared" si="9"/>
        <v>17160</v>
      </c>
      <c r="AC28" s="48">
        <v>2366.364</v>
      </c>
      <c r="AD28" s="48">
        <f t="shared" si="10"/>
        <v>4732.728</v>
      </c>
      <c r="AE28" s="50">
        <v>0.2758</v>
      </c>
      <c r="AF28" s="51">
        <v>10038.6</v>
      </c>
      <c r="AG28" s="51">
        <f t="shared" si="11"/>
        <v>20077.2</v>
      </c>
      <c r="AH28" s="52">
        <v>2699.2189224</v>
      </c>
      <c r="AI28" s="52">
        <f t="shared" si="12"/>
        <v>5398.4378448</v>
      </c>
      <c r="AJ28" s="62">
        <v>0.268884</v>
      </c>
      <c r="AK28" s="81">
        <v>14798.1</v>
      </c>
      <c r="AL28" s="81">
        <v>3778.35</v>
      </c>
      <c r="AM28" s="83">
        <f t="shared" si="13"/>
        <v>0.86236013986014</v>
      </c>
      <c r="AN28" s="83">
        <f t="shared" si="14"/>
        <v>0.798345055959269</v>
      </c>
      <c r="AO28" s="91">
        <f t="shared" si="15"/>
        <v>0.73705994859841</v>
      </c>
      <c r="AP28" s="91">
        <f t="shared" si="16"/>
        <v>0.699896916223545</v>
      </c>
      <c r="AQ28" s="94"/>
      <c r="AR28" s="93">
        <f t="shared" si="17"/>
        <v>250</v>
      </c>
    </row>
    <row r="29" spans="1:44">
      <c r="A29" s="34">
        <v>27</v>
      </c>
      <c r="B29" s="34">
        <v>713</v>
      </c>
      <c r="C29" s="35" t="s">
        <v>81</v>
      </c>
      <c r="D29" s="35" t="s">
        <v>57</v>
      </c>
      <c r="E29" s="34" t="s">
        <v>45</v>
      </c>
      <c r="F29" s="36">
        <v>2</v>
      </c>
      <c r="G29" s="34"/>
      <c r="H29" s="37">
        <v>5280</v>
      </c>
      <c r="I29" s="47">
        <f t="shared" si="0"/>
        <v>15840</v>
      </c>
      <c r="J29" s="48">
        <v>1638.912</v>
      </c>
      <c r="K29" s="49">
        <f t="shared" si="1"/>
        <v>4916.736</v>
      </c>
      <c r="L29" s="50">
        <v>0.3104</v>
      </c>
      <c r="M29" s="51">
        <v>5808</v>
      </c>
      <c r="N29" s="51">
        <f t="shared" si="2"/>
        <v>17424</v>
      </c>
      <c r="O29" s="52">
        <v>1766.747136</v>
      </c>
      <c r="P29" s="52">
        <f t="shared" si="3"/>
        <v>5300.241408</v>
      </c>
      <c r="Q29" s="62">
        <v>0.304192</v>
      </c>
      <c r="R29" s="63">
        <v>16258.97</v>
      </c>
      <c r="S29" s="63">
        <v>5198.64</v>
      </c>
      <c r="T29" s="64">
        <f t="shared" si="4"/>
        <v>1.02645012626263</v>
      </c>
      <c r="U29" s="64">
        <f t="shared" si="5"/>
        <v>1.05733559825055</v>
      </c>
      <c r="V29" s="67">
        <f t="shared" si="6"/>
        <v>0.933136478420569</v>
      </c>
      <c r="W29" s="67">
        <f t="shared" si="7"/>
        <v>0.980830796150785</v>
      </c>
      <c r="X29" s="66">
        <f t="shared" si="19"/>
        <v>200</v>
      </c>
      <c r="Y29" s="74"/>
      <c r="Z29" s="75"/>
      <c r="AA29" s="37">
        <v>4646.4</v>
      </c>
      <c r="AB29" s="37">
        <f t="shared" si="9"/>
        <v>9292.8</v>
      </c>
      <c r="AC29" s="48">
        <v>1464.54528</v>
      </c>
      <c r="AD29" s="48">
        <f t="shared" si="10"/>
        <v>2929.09056</v>
      </c>
      <c r="AE29" s="50">
        <v>0.3152</v>
      </c>
      <c r="AF29" s="51">
        <v>5436.288</v>
      </c>
      <c r="AG29" s="51">
        <f t="shared" si="11"/>
        <v>10872.576</v>
      </c>
      <c r="AH29" s="52">
        <v>1670.549557248</v>
      </c>
      <c r="AI29" s="52">
        <f t="shared" si="12"/>
        <v>3341.099114496</v>
      </c>
      <c r="AJ29" s="62">
        <v>0.307296</v>
      </c>
      <c r="AK29" s="81">
        <v>7770.91</v>
      </c>
      <c r="AL29" s="81">
        <v>2280.01</v>
      </c>
      <c r="AM29" s="83">
        <f t="shared" si="13"/>
        <v>0.83622912362259</v>
      </c>
      <c r="AN29" s="83">
        <f t="shared" si="14"/>
        <v>0.778402017041085</v>
      </c>
      <c r="AO29" s="91">
        <f t="shared" si="15"/>
        <v>0.714725746685974</v>
      </c>
      <c r="AP29" s="91">
        <f t="shared" si="16"/>
        <v>0.68241315862428</v>
      </c>
      <c r="AQ29" s="94"/>
      <c r="AR29" s="93">
        <f t="shared" si="17"/>
        <v>200</v>
      </c>
    </row>
    <row r="30" spans="1:44">
      <c r="A30" s="34">
        <v>28</v>
      </c>
      <c r="B30" s="34">
        <v>102565</v>
      </c>
      <c r="C30" s="35" t="s">
        <v>82</v>
      </c>
      <c r="D30" s="35" t="s">
        <v>44</v>
      </c>
      <c r="E30" s="34" t="s">
        <v>48</v>
      </c>
      <c r="F30" s="36">
        <v>3</v>
      </c>
      <c r="G30" s="34"/>
      <c r="H30" s="37">
        <v>9750</v>
      </c>
      <c r="I30" s="47">
        <f t="shared" si="0"/>
        <v>29250</v>
      </c>
      <c r="J30" s="48">
        <v>3026.4</v>
      </c>
      <c r="K30" s="49">
        <f t="shared" si="1"/>
        <v>9079.2</v>
      </c>
      <c r="L30" s="50">
        <v>0.3104</v>
      </c>
      <c r="M30" s="51">
        <v>10725</v>
      </c>
      <c r="N30" s="51">
        <f t="shared" si="2"/>
        <v>32175</v>
      </c>
      <c r="O30" s="52">
        <v>3262.4592</v>
      </c>
      <c r="P30" s="52">
        <f t="shared" si="3"/>
        <v>9787.3776</v>
      </c>
      <c r="Q30" s="62">
        <v>0.304192</v>
      </c>
      <c r="R30" s="63">
        <v>29965.86</v>
      </c>
      <c r="S30" s="63">
        <v>9450.19</v>
      </c>
      <c r="T30" s="64">
        <f t="shared" si="4"/>
        <v>1.02447384615385</v>
      </c>
      <c r="U30" s="64">
        <f t="shared" si="5"/>
        <v>1.04086152965019</v>
      </c>
      <c r="V30" s="67">
        <f t="shared" si="6"/>
        <v>0.93133986013986</v>
      </c>
      <c r="W30" s="67">
        <f t="shared" si="7"/>
        <v>0.965548728803515</v>
      </c>
      <c r="X30" s="66">
        <f t="shared" si="19"/>
        <v>300</v>
      </c>
      <c r="Y30" s="74"/>
      <c r="Z30" s="75"/>
      <c r="AA30" s="37">
        <v>8580</v>
      </c>
      <c r="AB30" s="37">
        <f t="shared" si="9"/>
        <v>17160</v>
      </c>
      <c r="AC30" s="48">
        <v>2704.416</v>
      </c>
      <c r="AD30" s="48">
        <f t="shared" si="10"/>
        <v>5408.832</v>
      </c>
      <c r="AE30" s="50">
        <v>0.3152</v>
      </c>
      <c r="AF30" s="51">
        <v>10038.6</v>
      </c>
      <c r="AG30" s="51">
        <f t="shared" si="11"/>
        <v>20077.2</v>
      </c>
      <c r="AH30" s="52">
        <v>3084.8216256</v>
      </c>
      <c r="AI30" s="52">
        <f t="shared" si="12"/>
        <v>6169.6432512</v>
      </c>
      <c r="AJ30" s="62">
        <v>0.307296</v>
      </c>
      <c r="AK30" s="81">
        <v>14260.91</v>
      </c>
      <c r="AL30" s="81">
        <v>5040.37</v>
      </c>
      <c r="AM30" s="83">
        <f t="shared" si="13"/>
        <v>0.831055361305361</v>
      </c>
      <c r="AN30" s="83">
        <f t="shared" si="14"/>
        <v>0.931877714079491</v>
      </c>
      <c r="AO30" s="91">
        <f t="shared" si="15"/>
        <v>0.71030372761142</v>
      </c>
      <c r="AP30" s="91">
        <f t="shared" si="16"/>
        <v>0.81696295795055</v>
      </c>
      <c r="AQ30" s="94"/>
      <c r="AR30" s="93">
        <f t="shared" si="17"/>
        <v>300</v>
      </c>
    </row>
    <row r="31" spans="1:44">
      <c r="A31" s="34">
        <v>29</v>
      </c>
      <c r="B31" s="34">
        <v>745</v>
      </c>
      <c r="C31" s="35" t="s">
        <v>83</v>
      </c>
      <c r="D31" s="35" t="s">
        <v>44</v>
      </c>
      <c r="E31" s="34" t="s">
        <v>52</v>
      </c>
      <c r="F31" s="36">
        <v>2</v>
      </c>
      <c r="G31" s="34">
        <v>1</v>
      </c>
      <c r="H31" s="37">
        <v>7650</v>
      </c>
      <c r="I31" s="47">
        <f t="shared" si="0"/>
        <v>22950</v>
      </c>
      <c r="J31" s="48">
        <v>2077.74</v>
      </c>
      <c r="K31" s="49">
        <f t="shared" si="1"/>
        <v>6233.22</v>
      </c>
      <c r="L31" s="50">
        <v>0.2716</v>
      </c>
      <c r="M31" s="51">
        <v>8415</v>
      </c>
      <c r="N31" s="51">
        <f t="shared" si="2"/>
        <v>25245</v>
      </c>
      <c r="O31" s="52">
        <v>2239.80372</v>
      </c>
      <c r="P31" s="52">
        <f t="shared" si="3"/>
        <v>6719.41116</v>
      </c>
      <c r="Q31" s="62">
        <v>0.266168</v>
      </c>
      <c r="R31" s="63">
        <v>23275.82</v>
      </c>
      <c r="S31" s="63">
        <v>7244.4</v>
      </c>
      <c r="T31" s="64">
        <f t="shared" si="4"/>
        <v>1.01419694989107</v>
      </c>
      <c r="U31" s="64">
        <f t="shared" si="5"/>
        <v>1.16222433990778</v>
      </c>
      <c r="V31" s="67">
        <f t="shared" si="6"/>
        <v>0.921997227173698</v>
      </c>
      <c r="W31" s="67">
        <f t="shared" si="7"/>
        <v>1.07813018544321</v>
      </c>
      <c r="X31" s="66">
        <f t="shared" si="19"/>
        <v>250</v>
      </c>
      <c r="Y31" s="74"/>
      <c r="Z31" s="75"/>
      <c r="AA31" s="37">
        <v>6732</v>
      </c>
      <c r="AB31" s="37">
        <f t="shared" si="9"/>
        <v>13464</v>
      </c>
      <c r="AC31" s="48">
        <v>1856.6856</v>
      </c>
      <c r="AD31" s="48">
        <f t="shared" si="10"/>
        <v>3713.3712</v>
      </c>
      <c r="AE31" s="50">
        <v>0.2758</v>
      </c>
      <c r="AF31" s="51">
        <v>7876.44</v>
      </c>
      <c r="AG31" s="51">
        <f t="shared" si="11"/>
        <v>15752.88</v>
      </c>
      <c r="AH31" s="52">
        <v>2117.84869296</v>
      </c>
      <c r="AI31" s="52">
        <f t="shared" si="12"/>
        <v>4235.69738592</v>
      </c>
      <c r="AJ31" s="62">
        <v>0.268884</v>
      </c>
      <c r="AK31" s="81">
        <v>9603.77</v>
      </c>
      <c r="AL31" s="81">
        <v>3125.69</v>
      </c>
      <c r="AM31" s="83">
        <f t="shared" si="13"/>
        <v>0.713292483660131</v>
      </c>
      <c r="AN31" s="83">
        <f t="shared" si="14"/>
        <v>0.841739172210955</v>
      </c>
      <c r="AO31" s="91">
        <f t="shared" si="15"/>
        <v>0.609651695436009</v>
      </c>
      <c r="AP31" s="91">
        <f t="shared" si="16"/>
        <v>0.737939875117187</v>
      </c>
      <c r="AQ31" s="94"/>
      <c r="AR31" s="93">
        <f t="shared" si="17"/>
        <v>250</v>
      </c>
    </row>
    <row r="32" spans="1:44">
      <c r="A32" s="34">
        <v>30</v>
      </c>
      <c r="B32" s="34">
        <v>108277</v>
      </c>
      <c r="C32" s="35" t="s">
        <v>84</v>
      </c>
      <c r="D32" s="35" t="s">
        <v>44</v>
      </c>
      <c r="E32" s="34" t="s">
        <v>45</v>
      </c>
      <c r="F32" s="36">
        <v>1</v>
      </c>
      <c r="G32" s="34">
        <v>1</v>
      </c>
      <c r="H32" s="37">
        <v>6270</v>
      </c>
      <c r="I32" s="47">
        <f t="shared" si="0"/>
        <v>18810</v>
      </c>
      <c r="J32" s="48">
        <v>1520.475</v>
      </c>
      <c r="K32" s="49">
        <f t="shared" si="1"/>
        <v>4561.425</v>
      </c>
      <c r="L32" s="50">
        <v>0.2425</v>
      </c>
      <c r="M32" s="51">
        <v>6897</v>
      </c>
      <c r="N32" s="51">
        <f t="shared" si="2"/>
        <v>20691</v>
      </c>
      <c r="O32" s="52">
        <v>1639.07205</v>
      </c>
      <c r="P32" s="52">
        <f t="shared" si="3"/>
        <v>4917.21615</v>
      </c>
      <c r="Q32" s="62">
        <v>0.23765</v>
      </c>
      <c r="R32" s="63">
        <v>19075.15</v>
      </c>
      <c r="S32" s="63">
        <v>4824.59</v>
      </c>
      <c r="T32" s="64">
        <f t="shared" si="4"/>
        <v>1.01409622541201</v>
      </c>
      <c r="U32" s="64">
        <f t="shared" si="5"/>
        <v>1.05769359355903</v>
      </c>
      <c r="V32" s="67">
        <f t="shared" si="6"/>
        <v>0.921905659465468</v>
      </c>
      <c r="W32" s="67">
        <f t="shared" si="7"/>
        <v>0.981162888273683</v>
      </c>
      <c r="X32" s="66">
        <f t="shared" si="19"/>
        <v>150</v>
      </c>
      <c r="Y32" s="74"/>
      <c r="Z32" s="75"/>
      <c r="AA32" s="37">
        <v>5517.6</v>
      </c>
      <c r="AB32" s="37">
        <f t="shared" si="9"/>
        <v>11035.2</v>
      </c>
      <c r="AC32" s="48">
        <v>1358.709</v>
      </c>
      <c r="AD32" s="48">
        <f t="shared" si="10"/>
        <v>2717.418</v>
      </c>
      <c r="AE32" s="50">
        <v>0.24625</v>
      </c>
      <c r="AF32" s="51">
        <v>6455.592</v>
      </c>
      <c r="AG32" s="51">
        <f t="shared" si="11"/>
        <v>12911.184</v>
      </c>
      <c r="AH32" s="52">
        <v>1549.8262494</v>
      </c>
      <c r="AI32" s="52">
        <f t="shared" si="12"/>
        <v>3099.6524988</v>
      </c>
      <c r="AJ32" s="62">
        <v>0.240075</v>
      </c>
      <c r="AK32" s="81">
        <v>8322.7</v>
      </c>
      <c r="AL32" s="81">
        <v>2282.25</v>
      </c>
      <c r="AM32" s="83">
        <f t="shared" si="13"/>
        <v>0.754195664781789</v>
      </c>
      <c r="AN32" s="83">
        <f t="shared" si="14"/>
        <v>0.839859749217824</v>
      </c>
      <c r="AO32" s="91">
        <f t="shared" si="15"/>
        <v>0.644611679300675</v>
      </c>
      <c r="AP32" s="91">
        <f t="shared" si="16"/>
        <v>0.736292213686389</v>
      </c>
      <c r="AQ32" s="94"/>
      <c r="AR32" s="93">
        <f t="shared" si="17"/>
        <v>150</v>
      </c>
    </row>
    <row r="33" spans="1:44">
      <c r="A33" s="34">
        <v>31</v>
      </c>
      <c r="B33" s="34">
        <v>706</v>
      </c>
      <c r="C33" s="35" t="s">
        <v>85</v>
      </c>
      <c r="D33" s="35" t="s">
        <v>57</v>
      </c>
      <c r="E33" s="34" t="s">
        <v>45</v>
      </c>
      <c r="F33" s="36">
        <v>3</v>
      </c>
      <c r="G33" s="34"/>
      <c r="H33" s="37">
        <v>5940</v>
      </c>
      <c r="I33" s="47">
        <f t="shared" si="0"/>
        <v>17820</v>
      </c>
      <c r="J33" s="48">
        <v>1786.158</v>
      </c>
      <c r="K33" s="49">
        <f t="shared" si="1"/>
        <v>5358.474</v>
      </c>
      <c r="L33" s="50">
        <v>0.3007</v>
      </c>
      <c r="M33" s="51">
        <v>6534</v>
      </c>
      <c r="N33" s="51">
        <f t="shared" si="2"/>
        <v>19602</v>
      </c>
      <c r="O33" s="52">
        <v>1925.478324</v>
      </c>
      <c r="P33" s="52">
        <f t="shared" si="3"/>
        <v>5776.434972</v>
      </c>
      <c r="Q33" s="62">
        <v>0.294686</v>
      </c>
      <c r="R33" s="63">
        <v>18050.95</v>
      </c>
      <c r="S33" s="63">
        <v>4890.05</v>
      </c>
      <c r="T33" s="64">
        <f t="shared" si="4"/>
        <v>1.01296015712682</v>
      </c>
      <c r="U33" s="69">
        <f t="shared" si="5"/>
        <v>0.912582574815143</v>
      </c>
      <c r="V33" s="67">
        <f t="shared" si="6"/>
        <v>0.920872870115294</v>
      </c>
      <c r="W33" s="67">
        <f t="shared" si="7"/>
        <v>0.846551553631858</v>
      </c>
      <c r="X33" s="66">
        <f t="shared" si="19"/>
        <v>300</v>
      </c>
      <c r="Y33" s="74"/>
      <c r="Z33" s="75"/>
      <c r="AA33" s="37">
        <v>5227.2</v>
      </c>
      <c r="AB33" s="37">
        <f t="shared" si="9"/>
        <v>10454.4</v>
      </c>
      <c r="AC33" s="48">
        <v>1596.12552</v>
      </c>
      <c r="AD33" s="48">
        <f t="shared" si="10"/>
        <v>3192.25104</v>
      </c>
      <c r="AE33" s="50">
        <v>0.30535</v>
      </c>
      <c r="AF33" s="51">
        <v>6115.824</v>
      </c>
      <c r="AG33" s="51">
        <f t="shared" si="11"/>
        <v>12231.648</v>
      </c>
      <c r="AH33" s="52">
        <v>1820.637994032</v>
      </c>
      <c r="AI33" s="52">
        <f t="shared" si="12"/>
        <v>3641.275988064</v>
      </c>
      <c r="AJ33" s="62">
        <v>0.297693</v>
      </c>
      <c r="AK33" s="81">
        <v>8643.87</v>
      </c>
      <c r="AL33" s="81">
        <v>2365.12</v>
      </c>
      <c r="AM33" s="83">
        <f t="shared" si="13"/>
        <v>0.826816460055097</v>
      </c>
      <c r="AN33" s="83">
        <f t="shared" si="14"/>
        <v>0.740894112137246</v>
      </c>
      <c r="AO33" s="91">
        <f t="shared" si="15"/>
        <v>0.706680735089826</v>
      </c>
      <c r="AP33" s="91">
        <f t="shared" si="16"/>
        <v>0.649530551310254</v>
      </c>
      <c r="AQ33" s="94"/>
      <c r="AR33" s="93">
        <f t="shared" si="17"/>
        <v>300</v>
      </c>
    </row>
    <row r="34" spans="1:44">
      <c r="A34" s="34">
        <v>32</v>
      </c>
      <c r="B34" s="34">
        <v>311</v>
      </c>
      <c r="C34" s="35" t="s">
        <v>86</v>
      </c>
      <c r="D34" s="35" t="s">
        <v>44</v>
      </c>
      <c r="E34" s="34" t="s">
        <v>52</v>
      </c>
      <c r="F34" s="36">
        <v>2</v>
      </c>
      <c r="G34" s="34"/>
      <c r="H34" s="37">
        <v>8250</v>
      </c>
      <c r="I34" s="47">
        <f t="shared" si="0"/>
        <v>24750</v>
      </c>
      <c r="J34" s="48">
        <v>2000.625</v>
      </c>
      <c r="K34" s="49">
        <f t="shared" si="1"/>
        <v>6001.875</v>
      </c>
      <c r="L34" s="50">
        <v>0.2425</v>
      </c>
      <c r="M34" s="51">
        <v>9075</v>
      </c>
      <c r="N34" s="51">
        <f t="shared" si="2"/>
        <v>27225</v>
      </c>
      <c r="O34" s="52">
        <v>2156.67375</v>
      </c>
      <c r="P34" s="52">
        <f t="shared" si="3"/>
        <v>6470.02125</v>
      </c>
      <c r="Q34" s="62">
        <v>0.23765</v>
      </c>
      <c r="R34" s="63">
        <v>25054.43</v>
      </c>
      <c r="S34" s="63">
        <v>4763.07</v>
      </c>
      <c r="T34" s="64">
        <f t="shared" si="4"/>
        <v>1.0123002020202</v>
      </c>
      <c r="U34" s="69">
        <f t="shared" si="5"/>
        <v>0.793597000937207</v>
      </c>
      <c r="V34" s="67">
        <f t="shared" si="6"/>
        <v>0.920272910927456</v>
      </c>
      <c r="W34" s="67">
        <f t="shared" si="7"/>
        <v>0.736175325544719</v>
      </c>
      <c r="X34" s="66">
        <f t="shared" si="19"/>
        <v>200</v>
      </c>
      <c r="Y34" s="74"/>
      <c r="Z34" s="75"/>
      <c r="AA34" s="37">
        <v>7260</v>
      </c>
      <c r="AB34" s="37">
        <f t="shared" si="9"/>
        <v>14520</v>
      </c>
      <c r="AC34" s="48">
        <v>1787.775</v>
      </c>
      <c r="AD34" s="48">
        <f t="shared" si="10"/>
        <v>3575.55</v>
      </c>
      <c r="AE34" s="50">
        <v>0.24625</v>
      </c>
      <c r="AF34" s="51">
        <v>8494.2</v>
      </c>
      <c r="AG34" s="51">
        <f t="shared" si="11"/>
        <v>16988.4</v>
      </c>
      <c r="AH34" s="52">
        <v>2039.245065</v>
      </c>
      <c r="AI34" s="52">
        <f t="shared" si="12"/>
        <v>4078.49013</v>
      </c>
      <c r="AJ34" s="62">
        <v>0.240075</v>
      </c>
      <c r="AK34" s="81">
        <v>9006.39</v>
      </c>
      <c r="AL34" s="81">
        <v>2440.25</v>
      </c>
      <c r="AM34" s="83">
        <f t="shared" si="13"/>
        <v>0.62027479338843</v>
      </c>
      <c r="AN34" s="83">
        <f t="shared" si="14"/>
        <v>0.682482415292752</v>
      </c>
      <c r="AO34" s="91">
        <f t="shared" si="15"/>
        <v>0.530149396058487</v>
      </c>
      <c r="AP34" s="91">
        <f t="shared" si="16"/>
        <v>0.598321908897203</v>
      </c>
      <c r="AQ34" s="94"/>
      <c r="AR34" s="93">
        <f t="shared" si="17"/>
        <v>200</v>
      </c>
    </row>
    <row r="35" spans="1:44">
      <c r="A35" s="34">
        <v>33</v>
      </c>
      <c r="B35" s="34">
        <v>598</v>
      </c>
      <c r="C35" s="35" t="s">
        <v>87</v>
      </c>
      <c r="D35" s="35" t="s">
        <v>64</v>
      </c>
      <c r="E35" s="34" t="s">
        <v>48</v>
      </c>
      <c r="F35" s="36">
        <v>3</v>
      </c>
      <c r="G35" s="34">
        <v>1</v>
      </c>
      <c r="H35" s="37">
        <v>9750</v>
      </c>
      <c r="I35" s="47">
        <f t="shared" si="0"/>
        <v>29250</v>
      </c>
      <c r="J35" s="48">
        <v>2979.1125</v>
      </c>
      <c r="K35" s="49">
        <f t="shared" si="1"/>
        <v>8937.3375</v>
      </c>
      <c r="L35" s="50">
        <v>0.30555</v>
      </c>
      <c r="M35" s="51">
        <v>10725</v>
      </c>
      <c r="N35" s="51">
        <f t="shared" si="2"/>
        <v>32175</v>
      </c>
      <c r="O35" s="52">
        <v>3211.483275</v>
      </c>
      <c r="P35" s="52">
        <f t="shared" si="3"/>
        <v>9634.449825</v>
      </c>
      <c r="Q35" s="62">
        <v>0.299439</v>
      </c>
      <c r="R35" s="63">
        <v>29479.03</v>
      </c>
      <c r="S35" s="63">
        <v>8630.4</v>
      </c>
      <c r="T35" s="64">
        <f t="shared" si="4"/>
        <v>1.00783008547009</v>
      </c>
      <c r="U35" s="69">
        <f t="shared" si="5"/>
        <v>0.965656718234038</v>
      </c>
      <c r="V35" s="67">
        <f t="shared" si="6"/>
        <v>0.916209168609169</v>
      </c>
      <c r="W35" s="67">
        <f t="shared" si="7"/>
        <v>0.895785452907271</v>
      </c>
      <c r="X35" s="66">
        <f t="shared" si="19"/>
        <v>350</v>
      </c>
      <c r="Y35" s="74"/>
      <c r="Z35" s="75"/>
      <c r="AA35" s="37">
        <v>8580</v>
      </c>
      <c r="AB35" s="37">
        <f t="shared" si="9"/>
        <v>17160</v>
      </c>
      <c r="AC35" s="48">
        <v>2662.1595</v>
      </c>
      <c r="AD35" s="48">
        <f t="shared" si="10"/>
        <v>5324.319</v>
      </c>
      <c r="AE35" s="50">
        <v>0.310275</v>
      </c>
      <c r="AF35" s="51">
        <v>10038.6</v>
      </c>
      <c r="AG35" s="51">
        <f t="shared" si="11"/>
        <v>20077.2</v>
      </c>
      <c r="AH35" s="52">
        <v>3036.6212877</v>
      </c>
      <c r="AI35" s="52">
        <f t="shared" si="12"/>
        <v>6073.2425754</v>
      </c>
      <c r="AJ35" s="62">
        <v>0.3024945</v>
      </c>
      <c r="AK35" s="81">
        <v>12455</v>
      </c>
      <c r="AL35" s="81">
        <v>3675.14</v>
      </c>
      <c r="AM35" s="83">
        <f t="shared" si="13"/>
        <v>0.725815850815851</v>
      </c>
      <c r="AN35" s="83">
        <f t="shared" si="14"/>
        <v>0.690255411067594</v>
      </c>
      <c r="AO35" s="91">
        <f t="shared" si="15"/>
        <v>0.620355428047736</v>
      </c>
      <c r="AP35" s="91">
        <f t="shared" si="16"/>
        <v>0.605136375564242</v>
      </c>
      <c r="AQ35" s="94"/>
      <c r="AR35" s="93">
        <f t="shared" si="17"/>
        <v>350</v>
      </c>
    </row>
    <row r="36" spans="1:44">
      <c r="A36" s="34">
        <v>34</v>
      </c>
      <c r="B36" s="34">
        <v>720</v>
      </c>
      <c r="C36" s="35" t="s">
        <v>88</v>
      </c>
      <c r="D36" s="35" t="s">
        <v>47</v>
      </c>
      <c r="E36" s="34" t="s">
        <v>45</v>
      </c>
      <c r="F36" s="36">
        <v>3</v>
      </c>
      <c r="G36" s="34"/>
      <c r="H36" s="37">
        <v>7820</v>
      </c>
      <c r="I36" s="47">
        <f t="shared" si="0"/>
        <v>23460</v>
      </c>
      <c r="J36" s="48">
        <v>2351.474</v>
      </c>
      <c r="K36" s="49">
        <f t="shared" si="1"/>
        <v>7054.422</v>
      </c>
      <c r="L36" s="50">
        <v>0.3007</v>
      </c>
      <c r="M36" s="51">
        <v>8602</v>
      </c>
      <c r="N36" s="51">
        <f t="shared" si="2"/>
        <v>25806</v>
      </c>
      <c r="O36" s="52">
        <v>2534.888972</v>
      </c>
      <c r="P36" s="52">
        <f t="shared" si="3"/>
        <v>7604.666916</v>
      </c>
      <c r="Q36" s="62">
        <v>0.294686</v>
      </c>
      <c r="R36" s="63">
        <v>23628.95</v>
      </c>
      <c r="S36" s="63">
        <v>7245.67</v>
      </c>
      <c r="T36" s="64">
        <f t="shared" si="4"/>
        <v>1.00720161977835</v>
      </c>
      <c r="U36" s="64">
        <f t="shared" si="5"/>
        <v>1.02711037133872</v>
      </c>
      <c r="V36" s="67">
        <f t="shared" si="6"/>
        <v>0.915637836162133</v>
      </c>
      <c r="W36" s="67">
        <f t="shared" si="7"/>
        <v>0.952792552262259</v>
      </c>
      <c r="X36" s="66">
        <f t="shared" si="19"/>
        <v>300</v>
      </c>
      <c r="Y36" s="74"/>
      <c r="Z36" s="75"/>
      <c r="AA36" s="37">
        <v>6881.6</v>
      </c>
      <c r="AB36" s="37">
        <f t="shared" si="9"/>
        <v>13763.2</v>
      </c>
      <c r="AC36" s="48">
        <v>2101.29656</v>
      </c>
      <c r="AD36" s="48">
        <f t="shared" si="10"/>
        <v>4202.59312</v>
      </c>
      <c r="AE36" s="50">
        <v>0.30535</v>
      </c>
      <c r="AF36" s="51">
        <v>8051.472</v>
      </c>
      <c r="AG36" s="51">
        <f t="shared" si="11"/>
        <v>16102.944</v>
      </c>
      <c r="AH36" s="52">
        <v>2396.866854096</v>
      </c>
      <c r="AI36" s="52">
        <f t="shared" si="12"/>
        <v>4793.733708192</v>
      </c>
      <c r="AJ36" s="62">
        <v>0.297693</v>
      </c>
      <c r="AK36" s="81">
        <v>8348.8</v>
      </c>
      <c r="AL36" s="81">
        <v>2630.16</v>
      </c>
      <c r="AM36" s="83">
        <f t="shared" si="13"/>
        <v>0.606603115554522</v>
      </c>
      <c r="AN36" s="83">
        <f t="shared" si="14"/>
        <v>0.625842170512096</v>
      </c>
      <c r="AO36" s="91">
        <f t="shared" si="15"/>
        <v>0.518464201328651</v>
      </c>
      <c r="AP36" s="91">
        <f t="shared" si="16"/>
        <v>0.548666271450441</v>
      </c>
      <c r="AQ36" s="94"/>
      <c r="AR36" s="93">
        <f t="shared" ref="AR36:AR67" si="20">X36+Y36+AQ36</f>
        <v>300</v>
      </c>
    </row>
    <row r="37" spans="1:44">
      <c r="A37" s="34">
        <v>35</v>
      </c>
      <c r="B37" s="34">
        <v>117184</v>
      </c>
      <c r="C37" s="35" t="s">
        <v>89</v>
      </c>
      <c r="D37" s="35" t="s">
        <v>54</v>
      </c>
      <c r="E37" s="34" t="s">
        <v>52</v>
      </c>
      <c r="F37" s="36">
        <v>3</v>
      </c>
      <c r="G37" s="34">
        <v>1</v>
      </c>
      <c r="H37" s="37">
        <v>7500</v>
      </c>
      <c r="I37" s="47">
        <f t="shared" si="0"/>
        <v>22500</v>
      </c>
      <c r="J37" s="48">
        <v>2109.75</v>
      </c>
      <c r="K37" s="49">
        <f t="shared" si="1"/>
        <v>6329.25</v>
      </c>
      <c r="L37" s="50">
        <v>0.2813</v>
      </c>
      <c r="M37" s="51">
        <v>8250</v>
      </c>
      <c r="N37" s="51">
        <f t="shared" si="2"/>
        <v>24750</v>
      </c>
      <c r="O37" s="52">
        <v>2274.3105</v>
      </c>
      <c r="P37" s="52">
        <f t="shared" si="3"/>
        <v>6822.9315</v>
      </c>
      <c r="Q37" s="62">
        <v>0.275674</v>
      </c>
      <c r="R37" s="63">
        <v>22654.63</v>
      </c>
      <c r="S37" s="63">
        <v>6943.64</v>
      </c>
      <c r="T37" s="64">
        <f t="shared" si="4"/>
        <v>1.00687244444444</v>
      </c>
      <c r="U37" s="64">
        <f t="shared" si="5"/>
        <v>1.09707153296204</v>
      </c>
      <c r="V37" s="67">
        <f t="shared" si="6"/>
        <v>0.915338585858586</v>
      </c>
      <c r="W37" s="67">
        <f t="shared" si="7"/>
        <v>1.01769158901859</v>
      </c>
      <c r="X37" s="66">
        <f t="shared" si="19"/>
        <v>350</v>
      </c>
      <c r="Y37" s="74"/>
      <c r="Z37" s="75"/>
      <c r="AA37" s="37">
        <v>6600</v>
      </c>
      <c r="AB37" s="37">
        <f t="shared" si="9"/>
        <v>13200</v>
      </c>
      <c r="AC37" s="48">
        <v>1885.29</v>
      </c>
      <c r="AD37" s="48">
        <f t="shared" si="10"/>
        <v>3770.58</v>
      </c>
      <c r="AE37" s="50">
        <v>0.28565</v>
      </c>
      <c r="AF37" s="51">
        <v>7722</v>
      </c>
      <c r="AG37" s="51">
        <f t="shared" si="11"/>
        <v>15444</v>
      </c>
      <c r="AH37" s="52">
        <v>2150.476614</v>
      </c>
      <c r="AI37" s="52">
        <f t="shared" si="12"/>
        <v>4300.953228</v>
      </c>
      <c r="AJ37" s="62">
        <v>0.278487</v>
      </c>
      <c r="AK37" s="81">
        <v>11342.91</v>
      </c>
      <c r="AL37" s="81">
        <v>3728.47</v>
      </c>
      <c r="AM37" s="83">
        <f t="shared" si="13"/>
        <v>0.859311363636364</v>
      </c>
      <c r="AN37" s="83">
        <f t="shared" si="14"/>
        <v>0.988831956887269</v>
      </c>
      <c r="AO37" s="91">
        <f t="shared" si="15"/>
        <v>0.734454156954157</v>
      </c>
      <c r="AP37" s="91">
        <f t="shared" si="16"/>
        <v>0.866893872671521</v>
      </c>
      <c r="AQ37" s="94"/>
      <c r="AR37" s="93">
        <f t="shared" si="20"/>
        <v>350</v>
      </c>
    </row>
    <row r="38" spans="1:44">
      <c r="A38" s="34">
        <v>36</v>
      </c>
      <c r="B38" s="34">
        <v>587</v>
      </c>
      <c r="C38" s="35" t="s">
        <v>90</v>
      </c>
      <c r="D38" s="35" t="s">
        <v>57</v>
      </c>
      <c r="E38" s="34" t="s">
        <v>52</v>
      </c>
      <c r="F38" s="36">
        <v>2</v>
      </c>
      <c r="G38" s="34">
        <v>1</v>
      </c>
      <c r="H38" s="37">
        <v>8000</v>
      </c>
      <c r="I38" s="47">
        <f t="shared" si="0"/>
        <v>24000</v>
      </c>
      <c r="J38" s="48">
        <v>2172.8</v>
      </c>
      <c r="K38" s="49">
        <f t="shared" si="1"/>
        <v>6518.4</v>
      </c>
      <c r="L38" s="50">
        <v>0.2716</v>
      </c>
      <c r="M38" s="51">
        <v>8800</v>
      </c>
      <c r="N38" s="51">
        <f t="shared" si="2"/>
        <v>26400</v>
      </c>
      <c r="O38" s="52">
        <v>2342.2784</v>
      </c>
      <c r="P38" s="52">
        <f t="shared" si="3"/>
        <v>7026.8352</v>
      </c>
      <c r="Q38" s="62">
        <v>0.266168</v>
      </c>
      <c r="R38" s="63">
        <v>24125.59</v>
      </c>
      <c r="S38" s="63">
        <v>6056.6</v>
      </c>
      <c r="T38" s="64">
        <f t="shared" si="4"/>
        <v>1.00523291666667</v>
      </c>
      <c r="U38" s="69">
        <f t="shared" si="5"/>
        <v>0.92915439371625</v>
      </c>
      <c r="V38" s="67">
        <f t="shared" si="6"/>
        <v>0.913848106060606</v>
      </c>
      <c r="W38" s="67">
        <f t="shared" si="7"/>
        <v>0.861924298438079</v>
      </c>
      <c r="X38" s="66">
        <f t="shared" si="19"/>
        <v>250</v>
      </c>
      <c r="Y38" s="74"/>
      <c r="Z38" s="75"/>
      <c r="AA38" s="37">
        <v>7040</v>
      </c>
      <c r="AB38" s="37">
        <f t="shared" si="9"/>
        <v>14080</v>
      </c>
      <c r="AC38" s="48">
        <v>1941.632</v>
      </c>
      <c r="AD38" s="48">
        <f t="shared" si="10"/>
        <v>3883.264</v>
      </c>
      <c r="AE38" s="50">
        <v>0.2758</v>
      </c>
      <c r="AF38" s="51">
        <v>8236.8</v>
      </c>
      <c r="AG38" s="51">
        <f t="shared" si="11"/>
        <v>16473.6</v>
      </c>
      <c r="AH38" s="52">
        <v>2214.7437312</v>
      </c>
      <c r="AI38" s="52">
        <f t="shared" si="12"/>
        <v>4429.4874624</v>
      </c>
      <c r="AJ38" s="62">
        <v>0.268884</v>
      </c>
      <c r="AK38" s="81">
        <v>14579.81</v>
      </c>
      <c r="AL38" s="81">
        <v>3736.95</v>
      </c>
      <c r="AM38" s="82">
        <f t="shared" si="13"/>
        <v>1.03549786931818</v>
      </c>
      <c r="AN38" s="83">
        <f t="shared" si="14"/>
        <v>0.962321902399631</v>
      </c>
      <c r="AO38" s="91">
        <f t="shared" si="15"/>
        <v>0.885040913947164</v>
      </c>
      <c r="AP38" s="91">
        <f t="shared" si="16"/>
        <v>0.843652912830513</v>
      </c>
      <c r="AQ38" s="92"/>
      <c r="AR38" s="93">
        <f t="shared" si="20"/>
        <v>250</v>
      </c>
    </row>
    <row r="39" spans="1:44">
      <c r="A39" s="34">
        <v>37</v>
      </c>
      <c r="B39" s="34">
        <v>379</v>
      </c>
      <c r="C39" s="35" t="s">
        <v>91</v>
      </c>
      <c r="D39" s="35" t="s">
        <v>44</v>
      </c>
      <c r="E39" s="34" t="s">
        <v>55</v>
      </c>
      <c r="F39" s="36">
        <v>3</v>
      </c>
      <c r="G39" s="34"/>
      <c r="H39" s="37">
        <v>11480</v>
      </c>
      <c r="I39" s="47">
        <f t="shared" si="0"/>
        <v>34440</v>
      </c>
      <c r="J39" s="48">
        <v>3117.968</v>
      </c>
      <c r="K39" s="49">
        <f t="shared" si="1"/>
        <v>9353.904</v>
      </c>
      <c r="L39" s="50">
        <v>0.2716</v>
      </c>
      <c r="M39" s="51">
        <v>12628</v>
      </c>
      <c r="N39" s="51">
        <f t="shared" si="2"/>
        <v>37884</v>
      </c>
      <c r="O39" s="52">
        <v>3361.169504</v>
      </c>
      <c r="P39" s="52">
        <f t="shared" si="3"/>
        <v>10083.508512</v>
      </c>
      <c r="Q39" s="62">
        <v>0.266168</v>
      </c>
      <c r="R39" s="63">
        <v>34619.88</v>
      </c>
      <c r="S39" s="63">
        <v>8506.57</v>
      </c>
      <c r="T39" s="64">
        <f t="shared" si="4"/>
        <v>1.00522299651568</v>
      </c>
      <c r="U39" s="69">
        <f t="shared" si="5"/>
        <v>0.909413866124775</v>
      </c>
      <c r="V39" s="67">
        <f t="shared" si="6"/>
        <v>0.913839087741527</v>
      </c>
      <c r="W39" s="67">
        <f t="shared" si="7"/>
        <v>0.843612120709439</v>
      </c>
      <c r="X39" s="66">
        <f t="shared" si="19"/>
        <v>300</v>
      </c>
      <c r="Y39" s="74"/>
      <c r="Z39" s="75"/>
      <c r="AA39" s="37">
        <v>10102.4</v>
      </c>
      <c r="AB39" s="37">
        <f t="shared" si="9"/>
        <v>20204.8</v>
      </c>
      <c r="AC39" s="48">
        <v>2786.24192</v>
      </c>
      <c r="AD39" s="48">
        <f t="shared" si="10"/>
        <v>5572.48384</v>
      </c>
      <c r="AE39" s="50">
        <v>0.2758</v>
      </c>
      <c r="AF39" s="51">
        <v>11819.808</v>
      </c>
      <c r="AG39" s="51">
        <f t="shared" si="11"/>
        <v>23639.616</v>
      </c>
      <c r="AH39" s="52">
        <v>3178.157254272</v>
      </c>
      <c r="AI39" s="52">
        <f t="shared" si="12"/>
        <v>6356.314508544</v>
      </c>
      <c r="AJ39" s="62">
        <v>0.268884</v>
      </c>
      <c r="AK39" s="81">
        <v>17033.79</v>
      </c>
      <c r="AL39" s="81">
        <v>4295.37</v>
      </c>
      <c r="AM39" s="83">
        <f t="shared" si="13"/>
        <v>0.843056600411783</v>
      </c>
      <c r="AN39" s="83">
        <f t="shared" si="14"/>
        <v>0.770817847719411</v>
      </c>
      <c r="AO39" s="91">
        <f t="shared" si="15"/>
        <v>0.720561196933148</v>
      </c>
      <c r="AP39" s="91">
        <f t="shared" si="16"/>
        <v>0.6757642332245</v>
      </c>
      <c r="AQ39" s="94"/>
      <c r="AR39" s="93">
        <f t="shared" si="20"/>
        <v>300</v>
      </c>
    </row>
    <row r="40" spans="1:44">
      <c r="A40" s="34">
        <v>38</v>
      </c>
      <c r="B40" s="34">
        <v>104428</v>
      </c>
      <c r="C40" s="35" t="s">
        <v>92</v>
      </c>
      <c r="D40" s="35" t="s">
        <v>57</v>
      </c>
      <c r="E40" s="34" t="s">
        <v>52</v>
      </c>
      <c r="F40" s="36">
        <v>3</v>
      </c>
      <c r="G40" s="34">
        <v>2</v>
      </c>
      <c r="H40" s="37">
        <v>8320</v>
      </c>
      <c r="I40" s="47">
        <f t="shared" si="0"/>
        <v>24960</v>
      </c>
      <c r="J40" s="48">
        <v>2501.824</v>
      </c>
      <c r="K40" s="49">
        <f t="shared" si="1"/>
        <v>7505.472</v>
      </c>
      <c r="L40" s="50">
        <v>0.3007</v>
      </c>
      <c r="M40" s="51">
        <v>9152</v>
      </c>
      <c r="N40" s="51">
        <f t="shared" si="2"/>
        <v>27456</v>
      </c>
      <c r="O40" s="52">
        <v>2696.966272</v>
      </c>
      <c r="P40" s="52">
        <f t="shared" si="3"/>
        <v>8090.898816</v>
      </c>
      <c r="Q40" s="62">
        <v>0.294686</v>
      </c>
      <c r="R40" s="63">
        <v>25081.05</v>
      </c>
      <c r="S40" s="63">
        <v>6053.61</v>
      </c>
      <c r="T40" s="64">
        <f t="shared" si="4"/>
        <v>1.00484975961538</v>
      </c>
      <c r="U40" s="69">
        <f t="shared" si="5"/>
        <v>0.806559534163874</v>
      </c>
      <c r="V40" s="67">
        <f t="shared" si="6"/>
        <v>0.913499781468531</v>
      </c>
      <c r="W40" s="67">
        <f t="shared" si="7"/>
        <v>0.748199938927527</v>
      </c>
      <c r="X40" s="66">
        <f t="shared" si="19"/>
        <v>400</v>
      </c>
      <c r="Y40" s="74"/>
      <c r="Z40" s="75"/>
      <c r="AA40" s="37">
        <v>7321.6</v>
      </c>
      <c r="AB40" s="37">
        <f t="shared" si="9"/>
        <v>14643.2</v>
      </c>
      <c r="AC40" s="48">
        <v>2235.65056</v>
      </c>
      <c r="AD40" s="48">
        <f t="shared" si="10"/>
        <v>4471.30112</v>
      </c>
      <c r="AE40" s="50">
        <v>0.30535</v>
      </c>
      <c r="AF40" s="51">
        <v>8566.272</v>
      </c>
      <c r="AG40" s="51">
        <f t="shared" si="11"/>
        <v>17132.544</v>
      </c>
      <c r="AH40" s="52">
        <v>2550.119210496</v>
      </c>
      <c r="AI40" s="52">
        <f t="shared" si="12"/>
        <v>5100.238420992</v>
      </c>
      <c r="AJ40" s="62">
        <v>0.297693</v>
      </c>
      <c r="AK40" s="81">
        <v>12198.22</v>
      </c>
      <c r="AL40" s="81">
        <v>3802.19</v>
      </c>
      <c r="AM40" s="83">
        <f t="shared" si="13"/>
        <v>0.833029665646853</v>
      </c>
      <c r="AN40" s="83">
        <f t="shared" si="14"/>
        <v>0.850354270034043</v>
      </c>
      <c r="AO40" s="91">
        <f t="shared" si="15"/>
        <v>0.711991167219532</v>
      </c>
      <c r="AP40" s="91">
        <f t="shared" si="16"/>
        <v>0.745492599787222</v>
      </c>
      <c r="AQ40" s="94"/>
      <c r="AR40" s="93">
        <f t="shared" si="20"/>
        <v>400</v>
      </c>
    </row>
    <row r="41" spans="1:44">
      <c r="A41" s="34">
        <v>39</v>
      </c>
      <c r="B41" s="34">
        <v>112888</v>
      </c>
      <c r="C41" s="35" t="s">
        <v>93</v>
      </c>
      <c r="D41" s="35" t="s">
        <v>44</v>
      </c>
      <c r="E41" s="34" t="s">
        <v>45</v>
      </c>
      <c r="F41" s="36">
        <v>2</v>
      </c>
      <c r="G41" s="34"/>
      <c r="H41" s="37">
        <v>6600</v>
      </c>
      <c r="I41" s="47">
        <f t="shared" si="0"/>
        <v>19800</v>
      </c>
      <c r="J41" s="48">
        <v>1856.58</v>
      </c>
      <c r="K41" s="49">
        <f t="shared" si="1"/>
        <v>5569.74</v>
      </c>
      <c r="L41" s="50">
        <v>0.2813</v>
      </c>
      <c r="M41" s="51">
        <v>7260</v>
      </c>
      <c r="N41" s="51">
        <f t="shared" si="2"/>
        <v>21780</v>
      </c>
      <c r="O41" s="52">
        <v>2001.39324</v>
      </c>
      <c r="P41" s="52">
        <f t="shared" si="3"/>
        <v>6004.17972</v>
      </c>
      <c r="Q41" s="62">
        <v>0.275674</v>
      </c>
      <c r="R41" s="63">
        <v>19834.8</v>
      </c>
      <c r="S41" s="63">
        <v>5397.76</v>
      </c>
      <c r="T41" s="64">
        <f t="shared" si="4"/>
        <v>1.00175757575758</v>
      </c>
      <c r="U41" s="69">
        <f t="shared" si="5"/>
        <v>0.969122436594886</v>
      </c>
      <c r="V41" s="67">
        <f t="shared" si="6"/>
        <v>0.91068870523416</v>
      </c>
      <c r="W41" s="67">
        <f t="shared" si="7"/>
        <v>0.899000405004532</v>
      </c>
      <c r="X41" s="66">
        <f t="shared" si="19"/>
        <v>200</v>
      </c>
      <c r="Y41" s="74"/>
      <c r="Z41" s="75"/>
      <c r="AA41" s="37">
        <v>5808</v>
      </c>
      <c r="AB41" s="37">
        <f t="shared" si="9"/>
        <v>11616</v>
      </c>
      <c r="AC41" s="48">
        <v>1659.0552</v>
      </c>
      <c r="AD41" s="48">
        <f t="shared" si="10"/>
        <v>3318.1104</v>
      </c>
      <c r="AE41" s="50">
        <v>0.28565</v>
      </c>
      <c r="AF41" s="51">
        <v>6795.36</v>
      </c>
      <c r="AG41" s="51">
        <f t="shared" si="11"/>
        <v>13590.72</v>
      </c>
      <c r="AH41" s="52">
        <v>1892.41942032</v>
      </c>
      <c r="AI41" s="52">
        <f t="shared" si="12"/>
        <v>3784.83884064</v>
      </c>
      <c r="AJ41" s="62">
        <v>0.278487</v>
      </c>
      <c r="AK41" s="81">
        <v>5913.11</v>
      </c>
      <c r="AL41" s="81">
        <v>1956.69</v>
      </c>
      <c r="AM41" s="83">
        <f t="shared" si="13"/>
        <v>0.509048725895317</v>
      </c>
      <c r="AN41" s="83">
        <f t="shared" si="14"/>
        <v>0.589700089544941</v>
      </c>
      <c r="AO41" s="91">
        <f t="shared" si="15"/>
        <v>0.435084381107108</v>
      </c>
      <c r="AP41" s="91">
        <f t="shared" si="16"/>
        <v>0.516981061119403</v>
      </c>
      <c r="AQ41" s="94"/>
      <c r="AR41" s="93">
        <f t="shared" si="20"/>
        <v>200</v>
      </c>
    </row>
    <row r="42" spans="1:44">
      <c r="A42" s="34">
        <v>40</v>
      </c>
      <c r="B42" s="34">
        <v>712</v>
      </c>
      <c r="C42" s="35" t="s">
        <v>94</v>
      </c>
      <c r="D42" s="35" t="s">
        <v>64</v>
      </c>
      <c r="E42" s="34" t="s">
        <v>50</v>
      </c>
      <c r="F42" s="36">
        <v>4</v>
      </c>
      <c r="G42" s="34"/>
      <c r="H42" s="37">
        <v>14300</v>
      </c>
      <c r="I42" s="47">
        <f t="shared" si="0"/>
        <v>42900</v>
      </c>
      <c r="J42" s="48">
        <v>4771.624</v>
      </c>
      <c r="K42" s="49">
        <f t="shared" si="1"/>
        <v>14314.872</v>
      </c>
      <c r="L42" s="50">
        <v>0.33368</v>
      </c>
      <c r="M42" s="51">
        <v>15730</v>
      </c>
      <c r="N42" s="51">
        <f t="shared" si="2"/>
        <v>47190</v>
      </c>
      <c r="O42" s="52">
        <v>5143.810672</v>
      </c>
      <c r="P42" s="52">
        <f t="shared" si="3"/>
        <v>15431.432016</v>
      </c>
      <c r="Q42" s="62">
        <v>0.3270064</v>
      </c>
      <c r="R42" s="63">
        <v>42955</v>
      </c>
      <c r="S42" s="63">
        <v>12138.03</v>
      </c>
      <c r="T42" s="64">
        <f t="shared" si="4"/>
        <v>1.00128205128205</v>
      </c>
      <c r="U42" s="69">
        <f t="shared" si="5"/>
        <v>0.847931438017748</v>
      </c>
      <c r="V42" s="67">
        <f t="shared" si="6"/>
        <v>0.91025641025641</v>
      </c>
      <c r="W42" s="67">
        <f t="shared" si="7"/>
        <v>0.786578328402364</v>
      </c>
      <c r="X42" s="66">
        <f t="shared" si="19"/>
        <v>400</v>
      </c>
      <c r="Y42" s="74"/>
      <c r="Z42" s="75"/>
      <c r="AA42" s="37">
        <v>12584</v>
      </c>
      <c r="AB42" s="37">
        <f t="shared" si="9"/>
        <v>25168</v>
      </c>
      <c r="AC42" s="48">
        <v>4263.96256</v>
      </c>
      <c r="AD42" s="48">
        <f t="shared" si="10"/>
        <v>8527.92512</v>
      </c>
      <c r="AE42" s="50">
        <v>0.33884</v>
      </c>
      <c r="AF42" s="51">
        <v>14723.28</v>
      </c>
      <c r="AG42" s="51">
        <f t="shared" si="11"/>
        <v>29446.56</v>
      </c>
      <c r="AH42" s="52">
        <v>4863.735429696</v>
      </c>
      <c r="AI42" s="52">
        <f t="shared" si="12"/>
        <v>9727.470859392</v>
      </c>
      <c r="AJ42" s="62">
        <v>0.3303432</v>
      </c>
      <c r="AK42" s="81">
        <v>20018.69</v>
      </c>
      <c r="AL42" s="81">
        <v>6483.21</v>
      </c>
      <c r="AM42" s="83">
        <f t="shared" si="13"/>
        <v>0.795402495232041</v>
      </c>
      <c r="AN42" s="83">
        <f t="shared" si="14"/>
        <v>0.76023298853731</v>
      </c>
      <c r="AO42" s="91">
        <f t="shared" si="15"/>
        <v>0.679831192506018</v>
      </c>
      <c r="AP42" s="91">
        <f t="shared" si="16"/>
        <v>0.666484648858174</v>
      </c>
      <c r="AQ42" s="94"/>
      <c r="AR42" s="93">
        <f t="shared" si="20"/>
        <v>400</v>
      </c>
    </row>
    <row r="43" spans="1:44">
      <c r="A43" s="34">
        <v>41</v>
      </c>
      <c r="B43" s="34">
        <v>349</v>
      </c>
      <c r="C43" s="35" t="s">
        <v>95</v>
      </c>
      <c r="D43" s="35" t="s">
        <v>54</v>
      </c>
      <c r="E43" s="34" t="s">
        <v>45</v>
      </c>
      <c r="F43" s="36">
        <v>2</v>
      </c>
      <c r="G43" s="34">
        <v>1</v>
      </c>
      <c r="H43" s="37">
        <v>7040</v>
      </c>
      <c r="I43" s="47">
        <f t="shared" si="0"/>
        <v>21120</v>
      </c>
      <c r="J43" s="48">
        <v>1912.064</v>
      </c>
      <c r="K43" s="49">
        <f t="shared" si="1"/>
        <v>5736.192</v>
      </c>
      <c r="L43" s="50">
        <v>0.2716</v>
      </c>
      <c r="M43" s="51">
        <v>7744</v>
      </c>
      <c r="N43" s="51">
        <f t="shared" si="2"/>
        <v>23232</v>
      </c>
      <c r="O43" s="52">
        <v>2061.204992</v>
      </c>
      <c r="P43" s="52">
        <f t="shared" si="3"/>
        <v>6183.614976</v>
      </c>
      <c r="Q43" s="62">
        <v>0.266168</v>
      </c>
      <c r="R43" s="63">
        <v>21123.31</v>
      </c>
      <c r="S43" s="63">
        <v>6602.41</v>
      </c>
      <c r="T43" s="64">
        <f t="shared" si="4"/>
        <v>1.00015672348485</v>
      </c>
      <c r="U43" s="64">
        <f t="shared" si="5"/>
        <v>1.1510092409738</v>
      </c>
      <c r="V43" s="67">
        <f t="shared" si="6"/>
        <v>0.909233384986226</v>
      </c>
      <c r="W43" s="67">
        <f t="shared" si="7"/>
        <v>1.06772656862134</v>
      </c>
      <c r="X43" s="66">
        <f t="shared" si="19"/>
        <v>250</v>
      </c>
      <c r="Y43" s="74"/>
      <c r="Z43" s="75"/>
      <c r="AA43" s="37">
        <v>6195.2</v>
      </c>
      <c r="AB43" s="37">
        <f t="shared" si="9"/>
        <v>12390.4</v>
      </c>
      <c r="AC43" s="48">
        <v>1708.63616</v>
      </c>
      <c r="AD43" s="48">
        <f t="shared" si="10"/>
        <v>3417.27232</v>
      </c>
      <c r="AE43" s="50">
        <v>0.2758</v>
      </c>
      <c r="AF43" s="51">
        <v>7248.384</v>
      </c>
      <c r="AG43" s="51">
        <f t="shared" si="11"/>
        <v>14496.768</v>
      </c>
      <c r="AH43" s="52">
        <v>1948.974483456</v>
      </c>
      <c r="AI43" s="52">
        <f t="shared" si="12"/>
        <v>3897.948966912</v>
      </c>
      <c r="AJ43" s="62">
        <v>0.268884</v>
      </c>
      <c r="AK43" s="81">
        <v>9599.88</v>
      </c>
      <c r="AL43" s="81">
        <v>3027.05</v>
      </c>
      <c r="AM43" s="83">
        <f t="shared" si="13"/>
        <v>0.774783703512397</v>
      </c>
      <c r="AN43" s="83">
        <f t="shared" si="14"/>
        <v>0.885808831296184</v>
      </c>
      <c r="AO43" s="91">
        <f t="shared" si="15"/>
        <v>0.662208293600339</v>
      </c>
      <c r="AP43" s="91">
        <f t="shared" si="16"/>
        <v>0.776575072094406</v>
      </c>
      <c r="AQ43" s="94"/>
      <c r="AR43" s="93">
        <f t="shared" si="20"/>
        <v>250</v>
      </c>
    </row>
    <row r="44" spans="1:44">
      <c r="A44" s="34">
        <v>42</v>
      </c>
      <c r="B44" s="34">
        <v>740</v>
      </c>
      <c r="C44" s="35" t="s">
        <v>96</v>
      </c>
      <c r="D44" s="35" t="s">
        <v>64</v>
      </c>
      <c r="E44" s="34" t="s">
        <v>45</v>
      </c>
      <c r="F44" s="36">
        <v>2</v>
      </c>
      <c r="G44" s="34"/>
      <c r="H44" s="37">
        <v>6270</v>
      </c>
      <c r="I44" s="47">
        <f t="shared" si="0"/>
        <v>18810</v>
      </c>
      <c r="J44" s="48">
        <v>1946.208</v>
      </c>
      <c r="K44" s="49">
        <f t="shared" si="1"/>
        <v>5838.624</v>
      </c>
      <c r="L44" s="50">
        <v>0.3104</v>
      </c>
      <c r="M44" s="51">
        <v>6897</v>
      </c>
      <c r="N44" s="51">
        <f t="shared" si="2"/>
        <v>20691</v>
      </c>
      <c r="O44" s="52">
        <v>2098.012224</v>
      </c>
      <c r="P44" s="52">
        <f t="shared" si="3"/>
        <v>6294.036672</v>
      </c>
      <c r="Q44" s="62">
        <v>0.304192</v>
      </c>
      <c r="R44" s="63">
        <v>18812.4</v>
      </c>
      <c r="S44" s="63">
        <v>6237.37</v>
      </c>
      <c r="T44" s="64">
        <f t="shared" si="4"/>
        <v>1.00012759170654</v>
      </c>
      <c r="U44" s="64">
        <f t="shared" si="5"/>
        <v>1.06829451596815</v>
      </c>
      <c r="V44" s="67">
        <f t="shared" si="6"/>
        <v>0.909206901551399</v>
      </c>
      <c r="W44" s="67">
        <f t="shared" si="7"/>
        <v>0.990996768059505</v>
      </c>
      <c r="X44" s="66">
        <f t="shared" si="19"/>
        <v>200</v>
      </c>
      <c r="Y44" s="74"/>
      <c r="Z44" s="75"/>
      <c r="AA44" s="37">
        <v>5517.6</v>
      </c>
      <c r="AB44" s="37">
        <f t="shared" si="9"/>
        <v>11035.2</v>
      </c>
      <c r="AC44" s="48">
        <v>1739.14752</v>
      </c>
      <c r="AD44" s="48">
        <f t="shared" si="10"/>
        <v>3478.29504</v>
      </c>
      <c r="AE44" s="50">
        <v>0.3152</v>
      </c>
      <c r="AF44" s="51">
        <v>6455.592</v>
      </c>
      <c r="AG44" s="51">
        <f t="shared" si="11"/>
        <v>12911.184</v>
      </c>
      <c r="AH44" s="52">
        <v>1983.777599232</v>
      </c>
      <c r="AI44" s="52">
        <f t="shared" si="12"/>
        <v>3967.555198464</v>
      </c>
      <c r="AJ44" s="62">
        <v>0.307296</v>
      </c>
      <c r="AK44" s="81">
        <v>7134.93</v>
      </c>
      <c r="AL44" s="81">
        <v>2406.16</v>
      </c>
      <c r="AM44" s="83">
        <f t="shared" si="13"/>
        <v>0.646561004784689</v>
      </c>
      <c r="AN44" s="83">
        <f t="shared" si="14"/>
        <v>0.691764204108459</v>
      </c>
      <c r="AO44" s="91">
        <f t="shared" si="15"/>
        <v>0.552616243405717</v>
      </c>
      <c r="AP44" s="91">
        <f t="shared" si="16"/>
        <v>0.606459111377082</v>
      </c>
      <c r="AQ44" s="94"/>
      <c r="AR44" s="93">
        <f t="shared" si="20"/>
        <v>200</v>
      </c>
    </row>
    <row r="45" spans="1:44">
      <c r="A45" s="34">
        <v>43</v>
      </c>
      <c r="B45" s="34">
        <v>710</v>
      </c>
      <c r="C45" s="35" t="s">
        <v>97</v>
      </c>
      <c r="D45" s="35" t="s">
        <v>57</v>
      </c>
      <c r="E45" s="34" t="s">
        <v>45</v>
      </c>
      <c r="F45" s="36">
        <v>3</v>
      </c>
      <c r="G45" s="34"/>
      <c r="H45" s="37">
        <v>5775</v>
      </c>
      <c r="I45" s="47">
        <f t="shared" si="0"/>
        <v>17325</v>
      </c>
      <c r="J45" s="48">
        <v>1736.5425</v>
      </c>
      <c r="K45" s="49">
        <f t="shared" si="1"/>
        <v>5209.6275</v>
      </c>
      <c r="L45" s="50">
        <v>0.3007</v>
      </c>
      <c r="M45" s="51">
        <v>6352.5</v>
      </c>
      <c r="N45" s="51">
        <f t="shared" si="2"/>
        <v>19057.5</v>
      </c>
      <c r="O45" s="52">
        <v>1871.992815</v>
      </c>
      <c r="P45" s="52">
        <f t="shared" si="3"/>
        <v>5615.978445</v>
      </c>
      <c r="Q45" s="62">
        <v>0.294686</v>
      </c>
      <c r="R45" s="63">
        <v>17160.16</v>
      </c>
      <c r="S45" s="63">
        <v>4558.49</v>
      </c>
      <c r="T45" s="69">
        <f t="shared" si="4"/>
        <v>0.990485425685426</v>
      </c>
      <c r="U45" s="69">
        <f t="shared" si="5"/>
        <v>0.875012656855025</v>
      </c>
      <c r="V45" s="67">
        <f t="shared" si="6"/>
        <v>0.90044129607766</v>
      </c>
      <c r="W45" s="67">
        <f t="shared" si="7"/>
        <v>0.81170005274121</v>
      </c>
      <c r="X45" s="66"/>
      <c r="Y45" s="74"/>
      <c r="Z45" s="75">
        <v>0</v>
      </c>
      <c r="AA45" s="37">
        <v>5082</v>
      </c>
      <c r="AB45" s="37">
        <f t="shared" si="9"/>
        <v>10164</v>
      </c>
      <c r="AC45" s="48">
        <v>1551.7887</v>
      </c>
      <c r="AD45" s="48">
        <f t="shared" si="10"/>
        <v>3103.5774</v>
      </c>
      <c r="AE45" s="50">
        <v>0.30535</v>
      </c>
      <c r="AF45" s="51">
        <v>5945.94</v>
      </c>
      <c r="AG45" s="51">
        <f t="shared" si="11"/>
        <v>11891.88</v>
      </c>
      <c r="AH45" s="52">
        <v>1770.06471642</v>
      </c>
      <c r="AI45" s="52">
        <f t="shared" si="12"/>
        <v>3540.12943284</v>
      </c>
      <c r="AJ45" s="62">
        <v>0.297693</v>
      </c>
      <c r="AK45" s="81">
        <v>9086.82</v>
      </c>
      <c r="AL45" s="81">
        <v>3209.58</v>
      </c>
      <c r="AM45" s="83">
        <f t="shared" si="13"/>
        <v>0.894020070838253</v>
      </c>
      <c r="AN45" s="83">
        <f t="shared" si="14"/>
        <v>1.03415497225879</v>
      </c>
      <c r="AO45" s="91">
        <f t="shared" si="15"/>
        <v>0.764119718665173</v>
      </c>
      <c r="AP45" s="91">
        <f t="shared" si="16"/>
        <v>0.906627867960516</v>
      </c>
      <c r="AQ45" s="94"/>
      <c r="AR45" s="93">
        <f t="shared" si="20"/>
        <v>0</v>
      </c>
    </row>
    <row r="46" spans="1:44">
      <c r="A46" s="34">
        <v>44</v>
      </c>
      <c r="B46" s="38">
        <v>111400</v>
      </c>
      <c r="C46" s="39" t="s">
        <v>98</v>
      </c>
      <c r="D46" s="39" t="s">
        <v>99</v>
      </c>
      <c r="E46" s="34" t="s">
        <v>50</v>
      </c>
      <c r="F46" s="36">
        <v>4</v>
      </c>
      <c r="G46" s="34"/>
      <c r="H46" s="37">
        <v>14250</v>
      </c>
      <c r="I46" s="47">
        <f t="shared" si="0"/>
        <v>42750</v>
      </c>
      <c r="J46" s="48">
        <v>3040.95</v>
      </c>
      <c r="K46" s="49">
        <f t="shared" si="1"/>
        <v>9122.85</v>
      </c>
      <c r="L46" s="50">
        <v>0.2134</v>
      </c>
      <c r="M46" s="51">
        <v>15675</v>
      </c>
      <c r="N46" s="51">
        <f t="shared" si="2"/>
        <v>47025</v>
      </c>
      <c r="O46" s="52">
        <v>3278.1441</v>
      </c>
      <c r="P46" s="52">
        <f t="shared" si="3"/>
        <v>9834.4323</v>
      </c>
      <c r="Q46" s="62">
        <v>0.209132</v>
      </c>
      <c r="R46" s="68">
        <v>43669.09</v>
      </c>
      <c r="S46" s="68">
        <v>7096.44</v>
      </c>
      <c r="T46" s="64">
        <f t="shared" si="4"/>
        <v>1.02149918128655</v>
      </c>
      <c r="U46" s="69">
        <f t="shared" si="5"/>
        <v>0.777875335010441</v>
      </c>
      <c r="V46" s="67">
        <f t="shared" si="6"/>
        <v>0.928635619351409</v>
      </c>
      <c r="W46" s="67">
        <f t="shared" si="7"/>
        <v>0.721591219861262</v>
      </c>
      <c r="X46" s="66">
        <f>(F46*100)+(G46*50)</f>
        <v>400</v>
      </c>
      <c r="Y46" s="74"/>
      <c r="Z46" s="75"/>
      <c r="AA46" s="37">
        <v>12540</v>
      </c>
      <c r="AB46" s="37">
        <f t="shared" si="9"/>
        <v>25080</v>
      </c>
      <c r="AC46" s="48">
        <v>2717.418</v>
      </c>
      <c r="AD46" s="48">
        <f t="shared" si="10"/>
        <v>5434.836</v>
      </c>
      <c r="AE46" s="50">
        <v>0.2167</v>
      </c>
      <c r="AF46" s="51">
        <v>14671.8</v>
      </c>
      <c r="AG46" s="51">
        <f t="shared" si="11"/>
        <v>29343.6</v>
      </c>
      <c r="AH46" s="52">
        <v>3099.6524988</v>
      </c>
      <c r="AI46" s="52">
        <f t="shared" si="12"/>
        <v>6199.3049976</v>
      </c>
      <c r="AJ46" s="62">
        <v>0.211266</v>
      </c>
      <c r="AK46" s="84">
        <v>25933.94</v>
      </c>
      <c r="AL46" s="84">
        <v>4413.87</v>
      </c>
      <c r="AM46" s="82">
        <f t="shared" si="13"/>
        <v>1.03404864433812</v>
      </c>
      <c r="AN46" s="83">
        <f t="shared" si="14"/>
        <v>0.812144101496347</v>
      </c>
      <c r="AO46" s="91">
        <f t="shared" si="15"/>
        <v>0.88380226011805</v>
      </c>
      <c r="AP46" s="91">
        <f t="shared" si="16"/>
        <v>0.711994328672131</v>
      </c>
      <c r="AQ46" s="92"/>
      <c r="AR46" s="93">
        <f t="shared" si="20"/>
        <v>400</v>
      </c>
    </row>
    <row r="47" spans="1:44">
      <c r="A47" s="34">
        <v>45</v>
      </c>
      <c r="B47" s="38">
        <v>742</v>
      </c>
      <c r="C47" s="39" t="s">
        <v>100</v>
      </c>
      <c r="D47" s="39" t="s">
        <v>74</v>
      </c>
      <c r="E47" s="34" t="s">
        <v>50</v>
      </c>
      <c r="F47" s="36">
        <v>0</v>
      </c>
      <c r="G47" s="34"/>
      <c r="H47" s="37">
        <v>13300</v>
      </c>
      <c r="I47" s="47">
        <f t="shared" si="0"/>
        <v>39900</v>
      </c>
      <c r="J47" s="48">
        <v>2451.19</v>
      </c>
      <c r="K47" s="49">
        <f t="shared" si="1"/>
        <v>7353.57</v>
      </c>
      <c r="L47" s="50">
        <v>0.1843</v>
      </c>
      <c r="M47" s="51">
        <v>14630</v>
      </c>
      <c r="N47" s="51">
        <f t="shared" si="2"/>
        <v>43890</v>
      </c>
      <c r="O47" s="52">
        <v>2642.38282</v>
      </c>
      <c r="P47" s="52">
        <f t="shared" si="3"/>
        <v>7927.14846</v>
      </c>
      <c r="Q47" s="62">
        <v>0.180614</v>
      </c>
      <c r="R47" s="68">
        <v>47580.64</v>
      </c>
      <c r="S47" s="68">
        <v>10268</v>
      </c>
      <c r="T47" s="64">
        <f t="shared" si="4"/>
        <v>1.19249724310777</v>
      </c>
      <c r="U47" s="64">
        <f t="shared" si="5"/>
        <v>1.39632858597933</v>
      </c>
      <c r="V47" s="65">
        <f t="shared" si="6"/>
        <v>1.08408840282524</v>
      </c>
      <c r="W47" s="65">
        <f t="shared" si="7"/>
        <v>1.29529553430364</v>
      </c>
      <c r="X47" s="66">
        <f>(F47*200)+(G47*100)</f>
        <v>0</v>
      </c>
      <c r="Y47" s="74"/>
      <c r="Z47" s="75"/>
      <c r="AA47" s="37">
        <v>11704</v>
      </c>
      <c r="AB47" s="37">
        <f t="shared" si="9"/>
        <v>23408</v>
      </c>
      <c r="AC47" s="48">
        <v>2190.4036</v>
      </c>
      <c r="AD47" s="48">
        <f t="shared" si="10"/>
        <v>4380.8072</v>
      </c>
      <c r="AE47" s="50">
        <v>0.18715</v>
      </c>
      <c r="AF47" s="51">
        <v>13693.68</v>
      </c>
      <c r="AG47" s="51">
        <f t="shared" si="11"/>
        <v>27387.36</v>
      </c>
      <c r="AH47" s="52">
        <v>2498.50777176</v>
      </c>
      <c r="AI47" s="52">
        <f t="shared" si="12"/>
        <v>4997.01554352</v>
      </c>
      <c r="AJ47" s="62">
        <v>0.182457</v>
      </c>
      <c r="AK47" s="84">
        <v>21036.85</v>
      </c>
      <c r="AL47" s="84">
        <v>5564.61</v>
      </c>
      <c r="AM47" s="85">
        <f t="shared" si="13"/>
        <v>0.898703434723171</v>
      </c>
      <c r="AN47" s="85">
        <f t="shared" si="14"/>
        <v>1.27022481153702</v>
      </c>
      <c r="AO47" s="95">
        <f t="shared" si="15"/>
        <v>0.768122593780488</v>
      </c>
      <c r="AP47" s="95">
        <f t="shared" si="16"/>
        <v>1.11358669020272</v>
      </c>
      <c r="AQ47" s="96"/>
      <c r="AR47" s="93">
        <f t="shared" si="20"/>
        <v>0</v>
      </c>
    </row>
    <row r="48" spans="1:44">
      <c r="A48" s="34">
        <v>46</v>
      </c>
      <c r="B48" s="34">
        <v>572</v>
      </c>
      <c r="C48" s="35" t="s">
        <v>101</v>
      </c>
      <c r="D48" s="35" t="s">
        <v>54</v>
      </c>
      <c r="E48" s="34" t="s">
        <v>52</v>
      </c>
      <c r="F48" s="36">
        <v>3</v>
      </c>
      <c r="G48" s="34"/>
      <c r="H48" s="37">
        <v>8640</v>
      </c>
      <c r="I48" s="47">
        <f t="shared" si="0"/>
        <v>25920</v>
      </c>
      <c r="J48" s="48">
        <v>2346.624</v>
      </c>
      <c r="K48" s="49">
        <f t="shared" si="1"/>
        <v>7039.872</v>
      </c>
      <c r="L48" s="50">
        <v>0.2716</v>
      </c>
      <c r="M48" s="51">
        <v>9504</v>
      </c>
      <c r="N48" s="51">
        <f t="shared" si="2"/>
        <v>28512</v>
      </c>
      <c r="O48" s="52">
        <v>2529.660672</v>
      </c>
      <c r="P48" s="52">
        <f t="shared" si="3"/>
        <v>7588.982016</v>
      </c>
      <c r="Q48" s="62">
        <v>0.266168</v>
      </c>
      <c r="R48" s="63">
        <v>24326.35</v>
      </c>
      <c r="S48" s="63">
        <v>7301.36</v>
      </c>
      <c r="T48" s="69">
        <f t="shared" si="4"/>
        <v>0.938516589506173</v>
      </c>
      <c r="U48" s="69">
        <f t="shared" si="5"/>
        <v>1.03714385716104</v>
      </c>
      <c r="V48" s="67">
        <f t="shared" si="6"/>
        <v>0.853196899551066</v>
      </c>
      <c r="W48" s="67">
        <f t="shared" si="7"/>
        <v>0.962100053025083</v>
      </c>
      <c r="X48" s="66"/>
      <c r="Y48" s="74"/>
      <c r="Z48" s="75">
        <f>(R48-I48)*0.01</f>
        <v>-15.9365</v>
      </c>
      <c r="AA48" s="37">
        <v>7603.2</v>
      </c>
      <c r="AB48" s="37">
        <f t="shared" si="9"/>
        <v>15206.4</v>
      </c>
      <c r="AC48" s="48">
        <v>2096.96256</v>
      </c>
      <c r="AD48" s="48">
        <f t="shared" si="10"/>
        <v>4193.92512</v>
      </c>
      <c r="AE48" s="50">
        <v>0.2758</v>
      </c>
      <c r="AF48" s="51">
        <v>8895.744</v>
      </c>
      <c r="AG48" s="51">
        <f t="shared" si="11"/>
        <v>17791.488</v>
      </c>
      <c r="AH48" s="52">
        <v>2391.923229696</v>
      </c>
      <c r="AI48" s="52">
        <f t="shared" si="12"/>
        <v>4783.846459392</v>
      </c>
      <c r="AJ48" s="62">
        <v>0.268884</v>
      </c>
      <c r="AK48" s="81">
        <v>11800.21</v>
      </c>
      <c r="AL48" s="81">
        <v>2742.8</v>
      </c>
      <c r="AM48" s="83">
        <f t="shared" si="13"/>
        <v>0.776002867213805</v>
      </c>
      <c r="AN48" s="83">
        <f t="shared" si="14"/>
        <v>0.653993555326043</v>
      </c>
      <c r="AO48" s="91">
        <f t="shared" si="15"/>
        <v>0.663250313857953</v>
      </c>
      <c r="AP48" s="91">
        <f t="shared" si="16"/>
        <v>0.573346160517993</v>
      </c>
      <c r="AQ48" s="94"/>
      <c r="AR48" s="93">
        <f t="shared" si="20"/>
        <v>0</v>
      </c>
    </row>
    <row r="49" spans="1:44">
      <c r="A49" s="34">
        <v>47</v>
      </c>
      <c r="B49" s="34">
        <v>546</v>
      </c>
      <c r="C49" s="35" t="s">
        <v>102</v>
      </c>
      <c r="D49" s="35" t="s">
        <v>64</v>
      </c>
      <c r="E49" s="34" t="s">
        <v>50</v>
      </c>
      <c r="F49" s="36">
        <v>2</v>
      </c>
      <c r="G49" s="34">
        <v>1</v>
      </c>
      <c r="H49" s="37">
        <v>13230</v>
      </c>
      <c r="I49" s="47">
        <f t="shared" si="0"/>
        <v>39690</v>
      </c>
      <c r="J49" s="48">
        <v>3889.71261</v>
      </c>
      <c r="K49" s="49">
        <f t="shared" si="1"/>
        <v>11669.13783</v>
      </c>
      <c r="L49" s="50">
        <v>0.294007</v>
      </c>
      <c r="M49" s="51">
        <v>14553</v>
      </c>
      <c r="N49" s="51">
        <f t="shared" si="2"/>
        <v>43659</v>
      </c>
      <c r="O49" s="52">
        <v>4193.11019358</v>
      </c>
      <c r="P49" s="52">
        <f t="shared" si="3"/>
        <v>12579.33058074</v>
      </c>
      <c r="Q49" s="62">
        <v>0.28812686</v>
      </c>
      <c r="R49" s="63">
        <v>37003.6</v>
      </c>
      <c r="S49" s="63">
        <v>10704.06</v>
      </c>
      <c r="T49" s="69">
        <f t="shared" si="4"/>
        <v>0.932315444696397</v>
      </c>
      <c r="U49" s="69">
        <f t="shared" si="5"/>
        <v>0.917296560889109</v>
      </c>
      <c r="V49" s="67">
        <f t="shared" si="6"/>
        <v>0.847559495178543</v>
      </c>
      <c r="W49" s="67">
        <f t="shared" si="7"/>
        <v>0.850924453514943</v>
      </c>
      <c r="X49" s="66"/>
      <c r="Y49" s="74"/>
      <c r="Z49" s="75">
        <f t="shared" ref="Z49:Z78" si="21">(R49-I49)*0.01</f>
        <v>-26.864</v>
      </c>
      <c r="AA49" s="37">
        <v>11642.4</v>
      </c>
      <c r="AB49" s="37">
        <f t="shared" si="9"/>
        <v>23284.8</v>
      </c>
      <c r="AC49" s="48">
        <v>3475.8792684</v>
      </c>
      <c r="AD49" s="48">
        <f t="shared" si="10"/>
        <v>6951.7585368</v>
      </c>
      <c r="AE49" s="50">
        <v>0.2985535</v>
      </c>
      <c r="AF49" s="51">
        <v>13621.608</v>
      </c>
      <c r="AG49" s="51">
        <f t="shared" si="11"/>
        <v>27243.216</v>
      </c>
      <c r="AH49" s="52">
        <v>3964.79962222344</v>
      </c>
      <c r="AI49" s="52">
        <f t="shared" si="12"/>
        <v>7929.59924444688</v>
      </c>
      <c r="AJ49" s="62">
        <v>0.29106693</v>
      </c>
      <c r="AK49" s="81">
        <v>22027.69</v>
      </c>
      <c r="AL49" s="81">
        <v>6629.89</v>
      </c>
      <c r="AM49" s="83">
        <f t="shared" si="13"/>
        <v>0.946011561190133</v>
      </c>
      <c r="AN49" s="83">
        <f t="shared" si="14"/>
        <v>0.953699695538021</v>
      </c>
      <c r="AO49" s="91">
        <f t="shared" si="15"/>
        <v>0.808556889906096</v>
      </c>
      <c r="AP49" s="91">
        <f t="shared" si="16"/>
        <v>0.836093955774995</v>
      </c>
      <c r="AQ49" s="94"/>
      <c r="AR49" s="93">
        <f t="shared" si="20"/>
        <v>0</v>
      </c>
    </row>
    <row r="50" spans="1:44">
      <c r="A50" s="34">
        <v>48</v>
      </c>
      <c r="B50" s="34">
        <v>105267</v>
      </c>
      <c r="C50" s="35" t="s">
        <v>103</v>
      </c>
      <c r="D50" s="35" t="s">
        <v>44</v>
      </c>
      <c r="E50" s="34" t="s">
        <v>48</v>
      </c>
      <c r="F50" s="36">
        <v>2</v>
      </c>
      <c r="G50" s="34">
        <v>1</v>
      </c>
      <c r="H50" s="37">
        <v>9600</v>
      </c>
      <c r="I50" s="47">
        <f t="shared" si="0"/>
        <v>28800</v>
      </c>
      <c r="J50" s="48">
        <v>2933.28</v>
      </c>
      <c r="K50" s="49">
        <f t="shared" si="1"/>
        <v>8799.84</v>
      </c>
      <c r="L50" s="50">
        <v>0.30555</v>
      </c>
      <c r="M50" s="51">
        <v>10560</v>
      </c>
      <c r="N50" s="51">
        <f t="shared" si="2"/>
        <v>31680</v>
      </c>
      <c r="O50" s="52">
        <v>3162.07584</v>
      </c>
      <c r="P50" s="52">
        <f t="shared" si="3"/>
        <v>9486.22752</v>
      </c>
      <c r="Q50" s="62">
        <v>0.299439</v>
      </c>
      <c r="R50" s="63">
        <v>26820.44</v>
      </c>
      <c r="S50" s="63">
        <v>9079.55</v>
      </c>
      <c r="T50" s="69">
        <f t="shared" si="4"/>
        <v>0.931265277777778</v>
      </c>
      <c r="U50" s="69">
        <f t="shared" si="5"/>
        <v>1.03178580519646</v>
      </c>
      <c r="V50" s="67">
        <f t="shared" si="6"/>
        <v>0.846604797979798</v>
      </c>
      <c r="W50" s="67">
        <f t="shared" si="7"/>
        <v>0.957129689421575</v>
      </c>
      <c r="X50" s="66"/>
      <c r="Y50" s="74"/>
      <c r="Z50" s="75">
        <f t="shared" si="21"/>
        <v>-19.7956</v>
      </c>
      <c r="AA50" s="37">
        <v>8448</v>
      </c>
      <c r="AB50" s="37">
        <f t="shared" si="9"/>
        <v>16896</v>
      </c>
      <c r="AC50" s="48">
        <v>2621.2032</v>
      </c>
      <c r="AD50" s="48">
        <f t="shared" si="10"/>
        <v>5242.4064</v>
      </c>
      <c r="AE50" s="50">
        <v>0.310275</v>
      </c>
      <c r="AF50" s="51">
        <v>9884.16</v>
      </c>
      <c r="AG50" s="51">
        <f t="shared" si="11"/>
        <v>19768.32</v>
      </c>
      <c r="AH50" s="52">
        <v>2989.90403712</v>
      </c>
      <c r="AI50" s="52">
        <f t="shared" si="12"/>
        <v>5979.80807424</v>
      </c>
      <c r="AJ50" s="62">
        <v>0.3024945</v>
      </c>
      <c r="AK50" s="81">
        <v>15252.8</v>
      </c>
      <c r="AL50" s="81">
        <v>5089.02</v>
      </c>
      <c r="AM50" s="83">
        <f t="shared" si="13"/>
        <v>0.902746212121212</v>
      </c>
      <c r="AN50" s="83">
        <f t="shared" si="14"/>
        <v>0.970741222962035</v>
      </c>
      <c r="AO50" s="91">
        <f t="shared" si="15"/>
        <v>0.771577959077959</v>
      </c>
      <c r="AP50" s="91">
        <f t="shared" si="16"/>
        <v>0.85103400256651</v>
      </c>
      <c r="AQ50" s="94"/>
      <c r="AR50" s="93">
        <f t="shared" si="20"/>
        <v>0</v>
      </c>
    </row>
    <row r="51" spans="1:44">
      <c r="A51" s="34">
        <v>49</v>
      </c>
      <c r="B51" s="34">
        <v>594</v>
      </c>
      <c r="C51" s="35" t="s">
        <v>104</v>
      </c>
      <c r="D51" s="35" t="s">
        <v>47</v>
      </c>
      <c r="E51" s="34" t="s">
        <v>45</v>
      </c>
      <c r="F51" s="36">
        <v>2</v>
      </c>
      <c r="G51" s="34"/>
      <c r="H51" s="37">
        <v>6270</v>
      </c>
      <c r="I51" s="47">
        <f t="shared" si="0"/>
        <v>18810</v>
      </c>
      <c r="J51" s="48">
        <v>1792.94412</v>
      </c>
      <c r="K51" s="49">
        <f t="shared" si="1"/>
        <v>5378.83236</v>
      </c>
      <c r="L51" s="50">
        <v>0.285956</v>
      </c>
      <c r="M51" s="51">
        <v>6897</v>
      </c>
      <c r="N51" s="51">
        <f t="shared" si="2"/>
        <v>20691</v>
      </c>
      <c r="O51" s="52">
        <v>1932.79376136</v>
      </c>
      <c r="P51" s="52">
        <f t="shared" si="3"/>
        <v>5798.38128408</v>
      </c>
      <c r="Q51" s="62">
        <v>0.28023688</v>
      </c>
      <c r="R51" s="63">
        <v>17374.71</v>
      </c>
      <c r="S51" s="63">
        <v>3282.97</v>
      </c>
      <c r="T51" s="69">
        <f t="shared" si="4"/>
        <v>0.923695374800638</v>
      </c>
      <c r="U51" s="69">
        <f t="shared" si="5"/>
        <v>0.610349938476238</v>
      </c>
      <c r="V51" s="67">
        <f t="shared" si="6"/>
        <v>0.83972306800058</v>
      </c>
      <c r="W51" s="67">
        <f t="shared" si="7"/>
        <v>0.566187326972392</v>
      </c>
      <c r="X51" s="66"/>
      <c r="Y51" s="74"/>
      <c r="Z51" s="75">
        <f t="shared" si="21"/>
        <v>-14.3529</v>
      </c>
      <c r="AA51" s="37">
        <v>5517.6</v>
      </c>
      <c r="AB51" s="37">
        <f t="shared" si="9"/>
        <v>11035.2</v>
      </c>
      <c r="AC51" s="48">
        <v>1602.1896528</v>
      </c>
      <c r="AD51" s="48">
        <f t="shared" si="10"/>
        <v>3204.3793056</v>
      </c>
      <c r="AE51" s="50">
        <v>0.290378</v>
      </c>
      <c r="AF51" s="51">
        <v>6455.592</v>
      </c>
      <c r="AG51" s="51">
        <f t="shared" si="11"/>
        <v>12911.184</v>
      </c>
      <c r="AH51" s="52">
        <v>1827.55511329248</v>
      </c>
      <c r="AI51" s="52">
        <f t="shared" si="12"/>
        <v>3655.11022658496</v>
      </c>
      <c r="AJ51" s="62">
        <v>0.28309644</v>
      </c>
      <c r="AK51" s="81">
        <v>9092.61</v>
      </c>
      <c r="AL51" s="81">
        <v>2571.73</v>
      </c>
      <c r="AM51" s="83">
        <f t="shared" si="13"/>
        <v>0.823964223575468</v>
      </c>
      <c r="AN51" s="83">
        <f t="shared" si="14"/>
        <v>0.802567285185503</v>
      </c>
      <c r="AO51" s="91">
        <f t="shared" si="15"/>
        <v>0.704242926132878</v>
      </c>
      <c r="AP51" s="91">
        <f t="shared" si="16"/>
        <v>0.703598480093668</v>
      </c>
      <c r="AQ51" s="94"/>
      <c r="AR51" s="93">
        <f t="shared" si="20"/>
        <v>0</v>
      </c>
    </row>
    <row r="52" spans="1:44">
      <c r="A52" s="34">
        <v>50</v>
      </c>
      <c r="B52" s="34">
        <v>357</v>
      </c>
      <c r="C52" s="35" t="s">
        <v>105</v>
      </c>
      <c r="D52" s="35" t="s">
        <v>44</v>
      </c>
      <c r="E52" s="34" t="s">
        <v>48</v>
      </c>
      <c r="F52" s="36">
        <v>2</v>
      </c>
      <c r="G52" s="34"/>
      <c r="H52" s="37">
        <v>10150</v>
      </c>
      <c r="I52" s="47">
        <f t="shared" si="0"/>
        <v>30450</v>
      </c>
      <c r="J52" s="48">
        <v>2461.375</v>
      </c>
      <c r="K52" s="49">
        <f t="shared" si="1"/>
        <v>7384.125</v>
      </c>
      <c r="L52" s="50">
        <v>0.2425</v>
      </c>
      <c r="M52" s="51">
        <v>11165</v>
      </c>
      <c r="N52" s="51">
        <f t="shared" si="2"/>
        <v>33495</v>
      </c>
      <c r="O52" s="52">
        <v>2653.36225</v>
      </c>
      <c r="P52" s="52">
        <f t="shared" si="3"/>
        <v>7960.08675</v>
      </c>
      <c r="Q52" s="62">
        <v>0.23765</v>
      </c>
      <c r="R52" s="63">
        <v>27390.26</v>
      </c>
      <c r="S52" s="63">
        <v>7288.65</v>
      </c>
      <c r="T52" s="69">
        <f t="shared" si="4"/>
        <v>0.89951592775041</v>
      </c>
      <c r="U52" s="69">
        <f t="shared" si="5"/>
        <v>0.987070235132802</v>
      </c>
      <c r="V52" s="67">
        <f t="shared" si="6"/>
        <v>0.817741752500373</v>
      </c>
      <c r="W52" s="67">
        <f t="shared" si="7"/>
        <v>0.915649568768833</v>
      </c>
      <c r="X52" s="66"/>
      <c r="Y52" s="74"/>
      <c r="Z52" s="75">
        <f t="shared" si="21"/>
        <v>-30.5974</v>
      </c>
      <c r="AA52" s="37">
        <v>8932</v>
      </c>
      <c r="AB52" s="37">
        <f t="shared" si="9"/>
        <v>17864</v>
      </c>
      <c r="AC52" s="48">
        <v>2199.505</v>
      </c>
      <c r="AD52" s="48">
        <f t="shared" si="10"/>
        <v>4399.01</v>
      </c>
      <c r="AE52" s="50">
        <v>0.24625</v>
      </c>
      <c r="AF52" s="51">
        <v>10450.44</v>
      </c>
      <c r="AG52" s="51">
        <f t="shared" si="11"/>
        <v>20900.88</v>
      </c>
      <c r="AH52" s="52">
        <v>2508.889383</v>
      </c>
      <c r="AI52" s="52">
        <f t="shared" si="12"/>
        <v>5017.778766</v>
      </c>
      <c r="AJ52" s="62">
        <v>0.240075</v>
      </c>
      <c r="AK52" s="81">
        <v>15879.71</v>
      </c>
      <c r="AL52" s="81">
        <v>4218.85</v>
      </c>
      <c r="AM52" s="83">
        <f t="shared" si="13"/>
        <v>0.888922413793103</v>
      </c>
      <c r="AN52" s="83">
        <f t="shared" si="14"/>
        <v>0.959045330653943</v>
      </c>
      <c r="AO52" s="91">
        <f t="shared" si="15"/>
        <v>0.759762746831712</v>
      </c>
      <c r="AP52" s="91">
        <f t="shared" si="16"/>
        <v>0.840780392429123</v>
      </c>
      <c r="AQ52" s="94"/>
      <c r="AR52" s="93">
        <f t="shared" si="20"/>
        <v>0</v>
      </c>
    </row>
    <row r="53" spans="1:44">
      <c r="A53" s="34">
        <v>51</v>
      </c>
      <c r="B53" s="34">
        <v>114844</v>
      </c>
      <c r="C53" s="35" t="s">
        <v>106</v>
      </c>
      <c r="D53" s="35" t="s">
        <v>54</v>
      </c>
      <c r="E53" s="34" t="s">
        <v>48</v>
      </c>
      <c r="F53" s="36">
        <v>3</v>
      </c>
      <c r="G53" s="34">
        <v>1</v>
      </c>
      <c r="H53" s="37">
        <v>9000</v>
      </c>
      <c r="I53" s="47">
        <f t="shared" si="0"/>
        <v>27000</v>
      </c>
      <c r="J53" s="48">
        <v>1571.4</v>
      </c>
      <c r="K53" s="49">
        <f t="shared" si="1"/>
        <v>4714.2</v>
      </c>
      <c r="L53" s="50">
        <v>0.1746</v>
      </c>
      <c r="M53" s="51">
        <v>9900</v>
      </c>
      <c r="N53" s="51">
        <f t="shared" si="2"/>
        <v>29700</v>
      </c>
      <c r="O53" s="52">
        <v>1693.9692</v>
      </c>
      <c r="P53" s="52">
        <f t="shared" si="3"/>
        <v>5081.9076</v>
      </c>
      <c r="Q53" s="62">
        <v>0.171108</v>
      </c>
      <c r="R53" s="63">
        <v>24275.53</v>
      </c>
      <c r="S53" s="63">
        <v>3319.24</v>
      </c>
      <c r="T53" s="69">
        <f t="shared" si="4"/>
        <v>0.899093703703704</v>
      </c>
      <c r="U53" s="69">
        <f t="shared" si="5"/>
        <v>0.704094013830554</v>
      </c>
      <c r="V53" s="67">
        <f t="shared" si="6"/>
        <v>0.817357912457912</v>
      </c>
      <c r="W53" s="67">
        <f t="shared" si="7"/>
        <v>0.653148435835394</v>
      </c>
      <c r="X53" s="66"/>
      <c r="Y53" s="74"/>
      <c r="Z53" s="75">
        <f t="shared" si="21"/>
        <v>-27.2447</v>
      </c>
      <c r="AA53" s="37">
        <v>7920</v>
      </c>
      <c r="AB53" s="37">
        <f t="shared" si="9"/>
        <v>15840</v>
      </c>
      <c r="AC53" s="48">
        <v>1404.216</v>
      </c>
      <c r="AD53" s="48">
        <f t="shared" si="10"/>
        <v>2808.432</v>
      </c>
      <c r="AE53" s="50">
        <v>0.1773</v>
      </c>
      <c r="AF53" s="51">
        <v>9266.4</v>
      </c>
      <c r="AG53" s="51">
        <f t="shared" si="11"/>
        <v>18532.8</v>
      </c>
      <c r="AH53" s="52">
        <v>1601.7343056</v>
      </c>
      <c r="AI53" s="52">
        <f t="shared" si="12"/>
        <v>3203.4686112</v>
      </c>
      <c r="AJ53" s="62">
        <v>0.172854</v>
      </c>
      <c r="AK53" s="81">
        <v>25633.03</v>
      </c>
      <c r="AL53" s="81">
        <v>-1353.07</v>
      </c>
      <c r="AM53" s="82">
        <f t="shared" si="13"/>
        <v>1.61824684343434</v>
      </c>
      <c r="AN53" s="83">
        <f t="shared" si="14"/>
        <v>-0.481788414318025</v>
      </c>
      <c r="AO53" s="90">
        <f t="shared" si="15"/>
        <v>1.38311696020029</v>
      </c>
      <c r="AP53" s="91">
        <f t="shared" si="16"/>
        <v>-0.422376543746795</v>
      </c>
      <c r="AQ53" s="92"/>
      <c r="AR53" s="93">
        <f t="shared" si="20"/>
        <v>0</v>
      </c>
    </row>
    <row r="54" spans="1:44">
      <c r="A54" s="34">
        <v>52</v>
      </c>
      <c r="B54" s="34">
        <v>114622</v>
      </c>
      <c r="C54" s="35" t="s">
        <v>107</v>
      </c>
      <c r="D54" s="35" t="s">
        <v>54</v>
      </c>
      <c r="E54" s="34" t="s">
        <v>48</v>
      </c>
      <c r="F54" s="36">
        <v>2</v>
      </c>
      <c r="G54" s="34">
        <v>1</v>
      </c>
      <c r="H54" s="37">
        <v>10200</v>
      </c>
      <c r="I54" s="47">
        <f t="shared" si="0"/>
        <v>30600</v>
      </c>
      <c r="J54" s="48">
        <v>2770.32</v>
      </c>
      <c r="K54" s="49">
        <f t="shared" si="1"/>
        <v>8310.96</v>
      </c>
      <c r="L54" s="50">
        <v>0.2716</v>
      </c>
      <c r="M54" s="51">
        <v>11220</v>
      </c>
      <c r="N54" s="51">
        <f t="shared" si="2"/>
        <v>33660</v>
      </c>
      <c r="O54" s="52">
        <v>2986.40496</v>
      </c>
      <c r="P54" s="52">
        <f t="shared" si="3"/>
        <v>8959.21488</v>
      </c>
      <c r="Q54" s="62">
        <v>0.266168</v>
      </c>
      <c r="R54" s="63">
        <v>27430.53</v>
      </c>
      <c r="S54" s="63">
        <v>8033.83</v>
      </c>
      <c r="T54" s="69">
        <f t="shared" si="4"/>
        <v>0.896422549019608</v>
      </c>
      <c r="U54" s="69">
        <f t="shared" si="5"/>
        <v>0.966654875008423</v>
      </c>
      <c r="V54" s="67">
        <f t="shared" si="6"/>
        <v>0.814929590017825</v>
      </c>
      <c r="W54" s="67">
        <f t="shared" si="7"/>
        <v>0.896711386835272</v>
      </c>
      <c r="X54" s="66"/>
      <c r="Y54" s="74"/>
      <c r="Z54" s="75">
        <f t="shared" si="21"/>
        <v>-31.6947</v>
      </c>
      <c r="AA54" s="37">
        <v>8976</v>
      </c>
      <c r="AB54" s="37">
        <f t="shared" si="9"/>
        <v>17952</v>
      </c>
      <c r="AC54" s="48">
        <v>2475.5808</v>
      </c>
      <c r="AD54" s="48">
        <f t="shared" si="10"/>
        <v>4951.1616</v>
      </c>
      <c r="AE54" s="50">
        <v>0.2758</v>
      </c>
      <c r="AF54" s="51">
        <v>10501.92</v>
      </c>
      <c r="AG54" s="51">
        <f t="shared" si="11"/>
        <v>21003.84</v>
      </c>
      <c r="AH54" s="52">
        <v>2823.79825728</v>
      </c>
      <c r="AI54" s="52">
        <f t="shared" si="12"/>
        <v>5647.59651456</v>
      </c>
      <c r="AJ54" s="62">
        <v>0.268884</v>
      </c>
      <c r="AK54" s="81">
        <v>14305.78</v>
      </c>
      <c r="AL54" s="81">
        <v>4715.25</v>
      </c>
      <c r="AM54" s="83">
        <f t="shared" si="13"/>
        <v>0.79689059714795</v>
      </c>
      <c r="AN54" s="83">
        <f t="shared" si="14"/>
        <v>0.952352272242538</v>
      </c>
      <c r="AO54" s="91">
        <f t="shared" si="15"/>
        <v>0.681103074485428</v>
      </c>
      <c r="AP54" s="91">
        <f t="shared" si="16"/>
        <v>0.834912690353086</v>
      </c>
      <c r="AQ54" s="94"/>
      <c r="AR54" s="93">
        <f t="shared" si="20"/>
        <v>0</v>
      </c>
    </row>
    <row r="55" spans="1:44">
      <c r="A55" s="34">
        <v>53</v>
      </c>
      <c r="B55" s="34">
        <v>104838</v>
      </c>
      <c r="C55" s="35" t="s">
        <v>108</v>
      </c>
      <c r="D55" s="35" t="s">
        <v>57</v>
      </c>
      <c r="E55" s="34" t="s">
        <v>45</v>
      </c>
      <c r="F55" s="36">
        <v>2</v>
      </c>
      <c r="G55" s="34">
        <v>1</v>
      </c>
      <c r="H55" s="37">
        <v>6600</v>
      </c>
      <c r="I55" s="47">
        <f t="shared" si="0"/>
        <v>19800</v>
      </c>
      <c r="J55" s="48">
        <v>1792.56</v>
      </c>
      <c r="K55" s="49">
        <f t="shared" si="1"/>
        <v>5377.68</v>
      </c>
      <c r="L55" s="50">
        <v>0.2716</v>
      </c>
      <c r="M55" s="51">
        <v>7260</v>
      </c>
      <c r="N55" s="51">
        <f t="shared" si="2"/>
        <v>21780</v>
      </c>
      <c r="O55" s="52">
        <v>1932.37968</v>
      </c>
      <c r="P55" s="52">
        <f t="shared" si="3"/>
        <v>5797.13904</v>
      </c>
      <c r="Q55" s="62">
        <v>0.266168</v>
      </c>
      <c r="R55" s="63">
        <v>17589.08</v>
      </c>
      <c r="S55" s="63">
        <v>4402.28</v>
      </c>
      <c r="T55" s="69">
        <f t="shared" si="4"/>
        <v>0.888337373737374</v>
      </c>
      <c r="U55" s="69">
        <f t="shared" si="5"/>
        <v>0.818620669136133</v>
      </c>
      <c r="V55" s="67">
        <f t="shared" si="6"/>
        <v>0.80757943067034</v>
      </c>
      <c r="W55" s="67">
        <f t="shared" si="7"/>
        <v>0.759388375822016</v>
      </c>
      <c r="X55" s="66"/>
      <c r="Y55" s="74"/>
      <c r="Z55" s="75">
        <f t="shared" si="21"/>
        <v>-22.1092</v>
      </c>
      <c r="AA55" s="37">
        <v>5808</v>
      </c>
      <c r="AB55" s="37">
        <f t="shared" si="9"/>
        <v>11616</v>
      </c>
      <c r="AC55" s="48">
        <v>1601.8464</v>
      </c>
      <c r="AD55" s="48">
        <f t="shared" si="10"/>
        <v>3203.6928</v>
      </c>
      <c r="AE55" s="50">
        <v>0.2758</v>
      </c>
      <c r="AF55" s="51">
        <v>6795.36</v>
      </c>
      <c r="AG55" s="51">
        <f t="shared" si="11"/>
        <v>13590.72</v>
      </c>
      <c r="AH55" s="52">
        <v>1827.16357824</v>
      </c>
      <c r="AI55" s="52">
        <f t="shared" si="12"/>
        <v>3654.32715648</v>
      </c>
      <c r="AJ55" s="62">
        <v>0.268884</v>
      </c>
      <c r="AK55" s="81">
        <v>8292.02</v>
      </c>
      <c r="AL55" s="81">
        <v>1547.93</v>
      </c>
      <c r="AM55" s="83">
        <f t="shared" si="13"/>
        <v>0.713844696969697</v>
      </c>
      <c r="AN55" s="83">
        <f t="shared" si="14"/>
        <v>0.483170546189697</v>
      </c>
      <c r="AO55" s="91">
        <f t="shared" si="15"/>
        <v>0.610123672623673</v>
      </c>
      <c r="AP55" s="91">
        <f t="shared" si="16"/>
        <v>0.423588237647291</v>
      </c>
      <c r="AQ55" s="94"/>
      <c r="AR55" s="93">
        <f t="shared" si="20"/>
        <v>0</v>
      </c>
    </row>
    <row r="56" spans="1:44">
      <c r="A56" s="34">
        <v>54</v>
      </c>
      <c r="B56" s="38">
        <v>113025</v>
      </c>
      <c r="C56" s="39" t="s">
        <v>109</v>
      </c>
      <c r="D56" s="39" t="s">
        <v>44</v>
      </c>
      <c r="E56" s="34" t="s">
        <v>45</v>
      </c>
      <c r="F56" s="36">
        <v>2</v>
      </c>
      <c r="G56" s="34"/>
      <c r="H56" s="37">
        <v>4950</v>
      </c>
      <c r="I56" s="47">
        <f t="shared" si="0"/>
        <v>14850</v>
      </c>
      <c r="J56" s="48">
        <v>1344.42</v>
      </c>
      <c r="K56" s="49">
        <f t="shared" si="1"/>
        <v>4033.26</v>
      </c>
      <c r="L56" s="50">
        <v>0.2716</v>
      </c>
      <c r="M56" s="51">
        <v>5445</v>
      </c>
      <c r="N56" s="51">
        <f t="shared" si="2"/>
        <v>16335</v>
      </c>
      <c r="O56" s="52">
        <v>1449.28476</v>
      </c>
      <c r="P56" s="52">
        <f t="shared" si="3"/>
        <v>4347.85428</v>
      </c>
      <c r="Q56" s="62">
        <v>0.266168</v>
      </c>
      <c r="R56" s="68">
        <v>10500.63</v>
      </c>
      <c r="S56" s="68">
        <v>1887.94</v>
      </c>
      <c r="T56" s="69">
        <f t="shared" si="4"/>
        <v>0.707113131313131</v>
      </c>
      <c r="U56" s="69">
        <f t="shared" si="5"/>
        <v>0.468092808298994</v>
      </c>
      <c r="V56" s="67">
        <f t="shared" si="6"/>
        <v>0.642830119375574</v>
      </c>
      <c r="W56" s="67">
        <f t="shared" si="7"/>
        <v>0.434223384321887</v>
      </c>
      <c r="X56" s="66"/>
      <c r="Y56" s="74"/>
      <c r="Z56" s="75">
        <f t="shared" si="21"/>
        <v>-43.4937</v>
      </c>
      <c r="AA56" s="37">
        <v>4356</v>
      </c>
      <c r="AB56" s="37">
        <f t="shared" si="9"/>
        <v>8712</v>
      </c>
      <c r="AC56" s="48">
        <v>1201.3848</v>
      </c>
      <c r="AD56" s="48">
        <f t="shared" si="10"/>
        <v>2402.7696</v>
      </c>
      <c r="AE56" s="50">
        <v>0.2758</v>
      </c>
      <c r="AF56" s="51">
        <v>5096.52</v>
      </c>
      <c r="AG56" s="51">
        <f t="shared" si="11"/>
        <v>10193.04</v>
      </c>
      <c r="AH56" s="52">
        <v>1370.37268368</v>
      </c>
      <c r="AI56" s="52">
        <f t="shared" si="12"/>
        <v>2740.74536736</v>
      </c>
      <c r="AJ56" s="62">
        <v>0.268884</v>
      </c>
      <c r="AK56" s="84">
        <v>9260.66</v>
      </c>
      <c r="AL56" s="84">
        <v>2706.31</v>
      </c>
      <c r="AM56" s="82">
        <f t="shared" si="13"/>
        <v>1.06297750229568</v>
      </c>
      <c r="AN56" s="82">
        <f t="shared" si="14"/>
        <v>1.12632938255919</v>
      </c>
      <c r="AO56" s="91">
        <f t="shared" si="15"/>
        <v>0.908527779739901</v>
      </c>
      <c r="AP56" s="91">
        <f t="shared" si="16"/>
        <v>0.98743576555119</v>
      </c>
      <c r="AQ56" s="92">
        <v>200</v>
      </c>
      <c r="AR56" s="93">
        <f t="shared" si="20"/>
        <v>200</v>
      </c>
    </row>
    <row r="57" spans="1:44">
      <c r="A57" s="34">
        <v>55</v>
      </c>
      <c r="B57" s="34">
        <v>515</v>
      </c>
      <c r="C57" s="35" t="s">
        <v>110</v>
      </c>
      <c r="D57" s="35" t="s">
        <v>54</v>
      </c>
      <c r="E57" s="34" t="s">
        <v>52</v>
      </c>
      <c r="F57" s="36">
        <v>2</v>
      </c>
      <c r="G57" s="34">
        <v>1</v>
      </c>
      <c r="H57" s="37">
        <v>9300</v>
      </c>
      <c r="I57" s="47">
        <f t="shared" si="0"/>
        <v>27900</v>
      </c>
      <c r="J57" s="48">
        <v>2706.3</v>
      </c>
      <c r="K57" s="49">
        <f t="shared" si="1"/>
        <v>8118.9</v>
      </c>
      <c r="L57" s="50">
        <v>0.291</v>
      </c>
      <c r="M57" s="51">
        <v>10230</v>
      </c>
      <c r="N57" s="51">
        <f t="shared" si="2"/>
        <v>30690</v>
      </c>
      <c r="O57" s="52">
        <v>2917.3914</v>
      </c>
      <c r="P57" s="52">
        <f t="shared" si="3"/>
        <v>8752.1742</v>
      </c>
      <c r="Q57" s="62">
        <v>0.28518</v>
      </c>
      <c r="R57" s="63">
        <v>24481.12</v>
      </c>
      <c r="S57" s="63">
        <v>7193.84</v>
      </c>
      <c r="T57" s="69">
        <f t="shared" si="4"/>
        <v>0.877459498207885</v>
      </c>
      <c r="U57" s="69">
        <f t="shared" si="5"/>
        <v>0.886060919582702</v>
      </c>
      <c r="V57" s="67">
        <f t="shared" si="6"/>
        <v>0.797690452916259</v>
      </c>
      <c r="W57" s="67">
        <f t="shared" si="7"/>
        <v>0.82194890499323</v>
      </c>
      <c r="X57" s="66"/>
      <c r="Y57" s="74"/>
      <c r="Z57" s="75">
        <f t="shared" si="21"/>
        <v>-34.1888</v>
      </c>
      <c r="AA57" s="37">
        <v>8184</v>
      </c>
      <c r="AB57" s="37">
        <f t="shared" si="9"/>
        <v>16368</v>
      </c>
      <c r="AC57" s="48">
        <v>2418.372</v>
      </c>
      <c r="AD57" s="48">
        <f t="shared" si="10"/>
        <v>4836.744</v>
      </c>
      <c r="AE57" s="50">
        <v>0.2955</v>
      </c>
      <c r="AF57" s="51">
        <v>9575.28</v>
      </c>
      <c r="AG57" s="51">
        <f t="shared" si="11"/>
        <v>19150.56</v>
      </c>
      <c r="AH57" s="52">
        <v>2758.5424152</v>
      </c>
      <c r="AI57" s="52">
        <f t="shared" si="12"/>
        <v>5517.0848304</v>
      </c>
      <c r="AJ57" s="62">
        <v>0.28809</v>
      </c>
      <c r="AK57" s="81">
        <v>10682.27</v>
      </c>
      <c r="AL57" s="81">
        <v>2993.02</v>
      </c>
      <c r="AM57" s="83">
        <f t="shared" si="13"/>
        <v>0.652631353861193</v>
      </c>
      <c r="AN57" s="83">
        <f t="shared" si="14"/>
        <v>0.61880885157453</v>
      </c>
      <c r="AO57" s="91">
        <f t="shared" si="15"/>
        <v>0.557804575949737</v>
      </c>
      <c r="AP57" s="91">
        <f t="shared" si="16"/>
        <v>0.542500268168434</v>
      </c>
      <c r="AQ57" s="94"/>
      <c r="AR57" s="93">
        <f t="shared" si="20"/>
        <v>0</v>
      </c>
    </row>
    <row r="58" spans="1:44">
      <c r="A58" s="34">
        <v>56</v>
      </c>
      <c r="B58" s="34">
        <v>104533</v>
      </c>
      <c r="C58" s="35" t="s">
        <v>111</v>
      </c>
      <c r="D58" s="35" t="s">
        <v>47</v>
      </c>
      <c r="E58" s="34" t="s">
        <v>45</v>
      </c>
      <c r="F58" s="36">
        <v>2</v>
      </c>
      <c r="G58" s="34"/>
      <c r="H58" s="37">
        <v>6435</v>
      </c>
      <c r="I58" s="47">
        <f t="shared" si="0"/>
        <v>19305</v>
      </c>
      <c r="J58" s="48">
        <v>1888.81407</v>
      </c>
      <c r="K58" s="49">
        <f t="shared" si="1"/>
        <v>5666.44221</v>
      </c>
      <c r="L58" s="50">
        <v>0.293522</v>
      </c>
      <c r="M58" s="51">
        <v>7078.5</v>
      </c>
      <c r="N58" s="51">
        <f t="shared" si="2"/>
        <v>21235.5</v>
      </c>
      <c r="O58" s="52">
        <v>2036.14156746</v>
      </c>
      <c r="P58" s="52">
        <f t="shared" si="3"/>
        <v>6108.42470238</v>
      </c>
      <c r="Q58" s="62">
        <v>0.28765156</v>
      </c>
      <c r="R58" s="63">
        <v>16875.45</v>
      </c>
      <c r="S58" s="63">
        <v>4471.79</v>
      </c>
      <c r="T58" s="69">
        <f t="shared" si="4"/>
        <v>0.874149184149184</v>
      </c>
      <c r="U58" s="69">
        <f t="shared" si="5"/>
        <v>0.789170670814977</v>
      </c>
      <c r="V58" s="67">
        <f t="shared" si="6"/>
        <v>0.794681076499258</v>
      </c>
      <c r="W58" s="67">
        <f t="shared" si="7"/>
        <v>0.732069267917418</v>
      </c>
      <c r="X58" s="66"/>
      <c r="Y58" s="74"/>
      <c r="Z58" s="75">
        <f t="shared" si="21"/>
        <v>-24.2955</v>
      </c>
      <c r="AA58" s="37">
        <v>5662.8</v>
      </c>
      <c r="AB58" s="37">
        <f t="shared" si="9"/>
        <v>11325.6</v>
      </c>
      <c r="AC58" s="48">
        <v>1687.8598308</v>
      </c>
      <c r="AD58" s="48">
        <f t="shared" si="10"/>
        <v>3375.7196616</v>
      </c>
      <c r="AE58" s="50">
        <v>0.298061</v>
      </c>
      <c r="AF58" s="51">
        <v>6625.476</v>
      </c>
      <c r="AG58" s="51">
        <f t="shared" si="11"/>
        <v>13250.952</v>
      </c>
      <c r="AH58" s="52">
        <v>1925.27573680728</v>
      </c>
      <c r="AI58" s="52">
        <f t="shared" si="12"/>
        <v>3850.55147361456</v>
      </c>
      <c r="AJ58" s="62">
        <v>0.29058678</v>
      </c>
      <c r="AK58" s="81">
        <v>8375.03</v>
      </c>
      <c r="AL58" s="81">
        <v>2677.82</v>
      </c>
      <c r="AM58" s="83">
        <f t="shared" si="13"/>
        <v>0.739477820159638</v>
      </c>
      <c r="AN58" s="83">
        <f t="shared" si="14"/>
        <v>0.793258999099109</v>
      </c>
      <c r="AO58" s="91">
        <f t="shared" si="15"/>
        <v>0.632032324922768</v>
      </c>
      <c r="AP58" s="91">
        <f t="shared" si="16"/>
        <v>0.69543804786131</v>
      </c>
      <c r="AQ58" s="94"/>
      <c r="AR58" s="93">
        <f t="shared" si="20"/>
        <v>0</v>
      </c>
    </row>
    <row r="59" spans="1:44">
      <c r="A59" s="34">
        <v>57</v>
      </c>
      <c r="B59" s="34">
        <v>399</v>
      </c>
      <c r="C59" s="35" t="s">
        <v>112</v>
      </c>
      <c r="D59" s="35" t="s">
        <v>64</v>
      </c>
      <c r="E59" s="34" t="s">
        <v>52</v>
      </c>
      <c r="F59" s="36">
        <v>3</v>
      </c>
      <c r="G59" s="34">
        <v>1</v>
      </c>
      <c r="H59" s="37">
        <v>9750</v>
      </c>
      <c r="I59" s="47">
        <f t="shared" si="0"/>
        <v>29250</v>
      </c>
      <c r="J59" s="48">
        <v>2458.95</v>
      </c>
      <c r="K59" s="49">
        <f t="shared" si="1"/>
        <v>7376.85</v>
      </c>
      <c r="L59" s="50">
        <v>0.2522</v>
      </c>
      <c r="M59" s="51">
        <v>10725</v>
      </c>
      <c r="N59" s="51">
        <f t="shared" si="2"/>
        <v>32175</v>
      </c>
      <c r="O59" s="52">
        <v>2650.7481</v>
      </c>
      <c r="P59" s="52">
        <f t="shared" si="3"/>
        <v>7952.2443</v>
      </c>
      <c r="Q59" s="62">
        <v>0.247156</v>
      </c>
      <c r="R59" s="63">
        <v>25148.4</v>
      </c>
      <c r="S59" s="63">
        <v>6382.48</v>
      </c>
      <c r="T59" s="69">
        <f t="shared" si="4"/>
        <v>0.859774358974359</v>
      </c>
      <c r="U59" s="69">
        <f t="shared" si="5"/>
        <v>0.865203982729756</v>
      </c>
      <c r="V59" s="67">
        <f t="shared" si="6"/>
        <v>0.781613053613054</v>
      </c>
      <c r="W59" s="67">
        <f t="shared" si="7"/>
        <v>0.802601097151907</v>
      </c>
      <c r="X59" s="66"/>
      <c r="Y59" s="74"/>
      <c r="Z59" s="75">
        <f t="shared" si="21"/>
        <v>-41.016</v>
      </c>
      <c r="AA59" s="37">
        <v>8580</v>
      </c>
      <c r="AB59" s="37">
        <f t="shared" si="9"/>
        <v>17160</v>
      </c>
      <c r="AC59" s="48">
        <v>2197.338</v>
      </c>
      <c r="AD59" s="48">
        <f t="shared" si="10"/>
        <v>4394.676</v>
      </c>
      <c r="AE59" s="50">
        <v>0.2561</v>
      </c>
      <c r="AF59" s="51">
        <v>10038.6</v>
      </c>
      <c r="AG59" s="51">
        <f t="shared" si="11"/>
        <v>20077.2</v>
      </c>
      <c r="AH59" s="52">
        <v>2506.4175708</v>
      </c>
      <c r="AI59" s="52">
        <f t="shared" si="12"/>
        <v>5012.8351416</v>
      </c>
      <c r="AJ59" s="62">
        <v>0.249678</v>
      </c>
      <c r="AK59" s="81">
        <v>8828.08</v>
      </c>
      <c r="AL59" s="81">
        <v>2740.02</v>
      </c>
      <c r="AM59" s="83">
        <f t="shared" si="13"/>
        <v>0.514456876456876</v>
      </c>
      <c r="AN59" s="83">
        <f t="shared" si="14"/>
        <v>0.623486236528017</v>
      </c>
      <c r="AO59" s="91">
        <f t="shared" si="15"/>
        <v>0.439706732014424</v>
      </c>
      <c r="AP59" s="91">
        <f t="shared" si="16"/>
        <v>0.546600860112355</v>
      </c>
      <c r="AQ59" s="94"/>
      <c r="AR59" s="93">
        <f t="shared" si="20"/>
        <v>0</v>
      </c>
    </row>
    <row r="60" spans="1:44">
      <c r="A60" s="34">
        <v>58</v>
      </c>
      <c r="B60" s="34">
        <v>585</v>
      </c>
      <c r="C60" s="35" t="s">
        <v>113</v>
      </c>
      <c r="D60" s="35" t="s">
        <v>54</v>
      </c>
      <c r="E60" s="34" t="s">
        <v>55</v>
      </c>
      <c r="F60" s="36">
        <v>5</v>
      </c>
      <c r="G60" s="34">
        <v>1</v>
      </c>
      <c r="H60" s="37">
        <v>13230</v>
      </c>
      <c r="I60" s="47">
        <f t="shared" si="0"/>
        <v>39690</v>
      </c>
      <c r="J60" s="48">
        <v>3849.93</v>
      </c>
      <c r="K60" s="49">
        <f t="shared" si="1"/>
        <v>11549.79</v>
      </c>
      <c r="L60" s="50">
        <v>0.291</v>
      </c>
      <c r="M60" s="51">
        <v>14553</v>
      </c>
      <c r="N60" s="51">
        <f t="shared" si="2"/>
        <v>43659</v>
      </c>
      <c r="O60" s="52">
        <v>4150.22454</v>
      </c>
      <c r="P60" s="52">
        <f t="shared" si="3"/>
        <v>12450.67362</v>
      </c>
      <c r="Q60" s="62">
        <v>0.28518</v>
      </c>
      <c r="R60" s="63">
        <v>34047.63</v>
      </c>
      <c r="S60" s="63">
        <v>8821.1</v>
      </c>
      <c r="T60" s="69">
        <f t="shared" si="4"/>
        <v>0.857839002267574</v>
      </c>
      <c r="U60" s="69">
        <f t="shared" si="5"/>
        <v>0.763745488013202</v>
      </c>
      <c r="V60" s="67">
        <f t="shared" si="6"/>
        <v>0.779853638425067</v>
      </c>
      <c r="W60" s="67">
        <f t="shared" si="7"/>
        <v>0.708483755114288</v>
      </c>
      <c r="X60" s="66"/>
      <c r="Y60" s="74"/>
      <c r="Z60" s="75">
        <f t="shared" si="21"/>
        <v>-56.4237</v>
      </c>
      <c r="AA60" s="37">
        <v>11642.4</v>
      </c>
      <c r="AB60" s="37">
        <f t="shared" si="9"/>
        <v>23284.8</v>
      </c>
      <c r="AC60" s="48">
        <v>3440.3292</v>
      </c>
      <c r="AD60" s="48">
        <f t="shared" si="10"/>
        <v>6880.6584</v>
      </c>
      <c r="AE60" s="50">
        <v>0.2955</v>
      </c>
      <c r="AF60" s="51">
        <v>13621.608</v>
      </c>
      <c r="AG60" s="51">
        <f t="shared" si="11"/>
        <v>27243.216</v>
      </c>
      <c r="AH60" s="52">
        <v>3924.24904872</v>
      </c>
      <c r="AI60" s="52">
        <f t="shared" si="12"/>
        <v>7848.49809744</v>
      </c>
      <c r="AJ60" s="62">
        <v>0.28809</v>
      </c>
      <c r="AK60" s="81">
        <v>15195.32</v>
      </c>
      <c r="AL60" s="81">
        <v>4865.07</v>
      </c>
      <c r="AM60" s="83">
        <f t="shared" si="13"/>
        <v>0.652585377585378</v>
      </c>
      <c r="AN60" s="83">
        <f t="shared" si="14"/>
        <v>0.707064603003689</v>
      </c>
      <c r="AO60" s="91">
        <f t="shared" si="15"/>
        <v>0.557765279987502</v>
      </c>
      <c r="AP60" s="91">
        <f t="shared" si="16"/>
        <v>0.619872737382312</v>
      </c>
      <c r="AQ60" s="94"/>
      <c r="AR60" s="93">
        <f t="shared" si="20"/>
        <v>0</v>
      </c>
    </row>
    <row r="61" spans="1:44">
      <c r="A61" s="34">
        <v>59</v>
      </c>
      <c r="B61" s="34">
        <v>730</v>
      </c>
      <c r="C61" s="35" t="s">
        <v>114</v>
      </c>
      <c r="D61" s="35" t="s">
        <v>44</v>
      </c>
      <c r="E61" s="34" t="s">
        <v>50</v>
      </c>
      <c r="F61" s="36">
        <v>4</v>
      </c>
      <c r="G61" s="34"/>
      <c r="H61" s="37">
        <v>12350</v>
      </c>
      <c r="I61" s="47">
        <f t="shared" si="0"/>
        <v>37050</v>
      </c>
      <c r="J61" s="48">
        <v>3533.9525</v>
      </c>
      <c r="K61" s="49">
        <f t="shared" si="1"/>
        <v>10601.8575</v>
      </c>
      <c r="L61" s="50">
        <v>0.28615</v>
      </c>
      <c r="M61" s="51">
        <v>13585</v>
      </c>
      <c r="N61" s="51">
        <f t="shared" si="2"/>
        <v>40755</v>
      </c>
      <c r="O61" s="52">
        <v>3809.600795</v>
      </c>
      <c r="P61" s="52">
        <f t="shared" si="3"/>
        <v>11428.802385</v>
      </c>
      <c r="Q61" s="62">
        <v>0.280427</v>
      </c>
      <c r="R61" s="63">
        <v>31373.72</v>
      </c>
      <c r="S61" s="63">
        <v>9184.94</v>
      </c>
      <c r="T61" s="69">
        <f t="shared" si="4"/>
        <v>0.846794062078273</v>
      </c>
      <c r="U61" s="69">
        <f t="shared" si="5"/>
        <v>0.866351957664023</v>
      </c>
      <c r="V61" s="67">
        <f t="shared" si="6"/>
        <v>0.769812783707521</v>
      </c>
      <c r="W61" s="67">
        <f t="shared" si="7"/>
        <v>0.80366600896477</v>
      </c>
      <c r="X61" s="66"/>
      <c r="Y61" s="74"/>
      <c r="Z61" s="75">
        <f t="shared" si="21"/>
        <v>-56.7628</v>
      </c>
      <c r="AA61" s="37">
        <v>10868</v>
      </c>
      <c r="AB61" s="37">
        <f t="shared" si="9"/>
        <v>21736</v>
      </c>
      <c r="AC61" s="48">
        <v>3157.9691</v>
      </c>
      <c r="AD61" s="48">
        <f t="shared" si="10"/>
        <v>6315.9382</v>
      </c>
      <c r="AE61" s="50">
        <v>0.290575</v>
      </c>
      <c r="AF61" s="51">
        <v>12715.56</v>
      </c>
      <c r="AG61" s="51">
        <f t="shared" si="11"/>
        <v>25431.12</v>
      </c>
      <c r="AH61" s="52">
        <v>3602.17191906</v>
      </c>
      <c r="AI61" s="52">
        <f t="shared" si="12"/>
        <v>7204.34383812</v>
      </c>
      <c r="AJ61" s="62">
        <v>0.2832885</v>
      </c>
      <c r="AK61" s="81">
        <v>18897.89</v>
      </c>
      <c r="AL61" s="81">
        <v>4871.19</v>
      </c>
      <c r="AM61" s="83">
        <f t="shared" si="13"/>
        <v>0.869428137651822</v>
      </c>
      <c r="AN61" s="83">
        <f t="shared" si="14"/>
        <v>0.771253588263419</v>
      </c>
      <c r="AO61" s="91">
        <f t="shared" si="15"/>
        <v>0.743100972351984</v>
      </c>
      <c r="AP61" s="91">
        <f t="shared" si="16"/>
        <v>0.676146240303705</v>
      </c>
      <c r="AQ61" s="94"/>
      <c r="AR61" s="93">
        <f t="shared" si="20"/>
        <v>0</v>
      </c>
    </row>
    <row r="62" spans="1:44">
      <c r="A62" s="34">
        <v>60</v>
      </c>
      <c r="B62" s="34">
        <v>347</v>
      </c>
      <c r="C62" s="35" t="s">
        <v>115</v>
      </c>
      <c r="D62" s="35" t="s">
        <v>44</v>
      </c>
      <c r="E62" s="34" t="s">
        <v>45</v>
      </c>
      <c r="F62" s="36">
        <v>3</v>
      </c>
      <c r="G62" s="34"/>
      <c r="H62" s="37">
        <v>6270</v>
      </c>
      <c r="I62" s="47">
        <f t="shared" si="0"/>
        <v>18810</v>
      </c>
      <c r="J62" s="48">
        <v>1611.7035</v>
      </c>
      <c r="K62" s="49">
        <f t="shared" si="1"/>
        <v>4835.1105</v>
      </c>
      <c r="L62" s="50">
        <v>0.25705</v>
      </c>
      <c r="M62" s="51">
        <v>6897</v>
      </c>
      <c r="N62" s="51">
        <f t="shared" si="2"/>
        <v>20691</v>
      </c>
      <c r="O62" s="52">
        <v>1737.416373</v>
      </c>
      <c r="P62" s="52">
        <f t="shared" si="3"/>
        <v>5212.249119</v>
      </c>
      <c r="Q62" s="62">
        <v>0.251909</v>
      </c>
      <c r="R62" s="63">
        <v>15891.97</v>
      </c>
      <c r="S62" s="63">
        <v>4544.21</v>
      </c>
      <c r="T62" s="69">
        <f t="shared" si="4"/>
        <v>0.844868155236576</v>
      </c>
      <c r="U62" s="69">
        <f t="shared" si="5"/>
        <v>0.939835811404931</v>
      </c>
      <c r="V62" s="67">
        <f t="shared" si="6"/>
        <v>0.768061959305978</v>
      </c>
      <c r="W62" s="67">
        <f t="shared" si="7"/>
        <v>0.871832849169695</v>
      </c>
      <c r="X62" s="66"/>
      <c r="Y62" s="74"/>
      <c r="Z62" s="75">
        <f t="shared" si="21"/>
        <v>-29.1803</v>
      </c>
      <c r="AA62" s="37">
        <v>5517.6</v>
      </c>
      <c r="AB62" s="37">
        <f t="shared" si="9"/>
        <v>11035.2</v>
      </c>
      <c r="AC62" s="48">
        <v>1440.23154</v>
      </c>
      <c r="AD62" s="48">
        <f t="shared" si="10"/>
        <v>2880.46308</v>
      </c>
      <c r="AE62" s="50">
        <v>0.261025</v>
      </c>
      <c r="AF62" s="51">
        <v>6455.592</v>
      </c>
      <c r="AG62" s="51">
        <f t="shared" si="11"/>
        <v>12911.184</v>
      </c>
      <c r="AH62" s="52">
        <v>1642.815824364</v>
      </c>
      <c r="AI62" s="52">
        <f t="shared" si="12"/>
        <v>3285.631648728</v>
      </c>
      <c r="AJ62" s="62">
        <v>0.2544795</v>
      </c>
      <c r="AK62" s="81">
        <v>9499.62</v>
      </c>
      <c r="AL62" s="81">
        <v>2261.52</v>
      </c>
      <c r="AM62" s="83">
        <f t="shared" si="13"/>
        <v>0.860847107438017</v>
      </c>
      <c r="AN62" s="83">
        <f t="shared" si="14"/>
        <v>0.785123758642308</v>
      </c>
      <c r="AO62" s="91">
        <f t="shared" si="15"/>
        <v>0.735766758494031</v>
      </c>
      <c r="AP62" s="91">
        <f t="shared" si="16"/>
        <v>0.688306006814709</v>
      </c>
      <c r="AQ62" s="94"/>
      <c r="AR62" s="93">
        <f t="shared" si="20"/>
        <v>0</v>
      </c>
    </row>
    <row r="63" spans="1:44">
      <c r="A63" s="34">
        <v>61</v>
      </c>
      <c r="B63" s="34">
        <v>111219</v>
      </c>
      <c r="C63" s="35" t="s">
        <v>116</v>
      </c>
      <c r="D63" s="35" t="s">
        <v>44</v>
      </c>
      <c r="E63" s="34" t="s">
        <v>48</v>
      </c>
      <c r="F63" s="36">
        <v>5</v>
      </c>
      <c r="G63" s="34"/>
      <c r="H63" s="37">
        <v>10150</v>
      </c>
      <c r="I63" s="47">
        <f t="shared" si="0"/>
        <v>30450</v>
      </c>
      <c r="J63" s="48">
        <v>2855.195</v>
      </c>
      <c r="K63" s="49">
        <f t="shared" si="1"/>
        <v>8565.585</v>
      </c>
      <c r="L63" s="50">
        <v>0.2813</v>
      </c>
      <c r="M63" s="51">
        <v>11165</v>
      </c>
      <c r="N63" s="51">
        <f t="shared" si="2"/>
        <v>33495</v>
      </c>
      <c r="O63" s="52">
        <v>3077.90021</v>
      </c>
      <c r="P63" s="52">
        <f t="shared" si="3"/>
        <v>9233.70063</v>
      </c>
      <c r="Q63" s="62">
        <v>0.275674</v>
      </c>
      <c r="R63" s="63">
        <v>25569.86</v>
      </c>
      <c r="S63" s="63">
        <v>7948.55</v>
      </c>
      <c r="T63" s="69">
        <f t="shared" si="4"/>
        <v>0.839732676518883</v>
      </c>
      <c r="U63" s="69">
        <f t="shared" si="5"/>
        <v>0.927963472430663</v>
      </c>
      <c r="V63" s="67">
        <f t="shared" si="6"/>
        <v>0.763393342289894</v>
      </c>
      <c r="W63" s="67">
        <f t="shared" si="7"/>
        <v>0.860819547709335</v>
      </c>
      <c r="X63" s="66"/>
      <c r="Y63" s="74"/>
      <c r="Z63" s="75">
        <f t="shared" si="21"/>
        <v>-48.8014</v>
      </c>
      <c r="AA63" s="37">
        <v>8932</v>
      </c>
      <c r="AB63" s="37">
        <f t="shared" si="9"/>
        <v>17864</v>
      </c>
      <c r="AC63" s="48">
        <v>2551.4258</v>
      </c>
      <c r="AD63" s="48">
        <f t="shared" si="10"/>
        <v>5102.8516</v>
      </c>
      <c r="AE63" s="50">
        <v>0.28565</v>
      </c>
      <c r="AF63" s="51">
        <v>10450.44</v>
      </c>
      <c r="AG63" s="51">
        <f t="shared" si="11"/>
        <v>20900.88</v>
      </c>
      <c r="AH63" s="52">
        <v>2910.31168428</v>
      </c>
      <c r="AI63" s="52">
        <f t="shared" si="12"/>
        <v>5820.62336856</v>
      </c>
      <c r="AJ63" s="62">
        <v>0.278487</v>
      </c>
      <c r="AK63" s="81">
        <v>23897.37</v>
      </c>
      <c r="AL63" s="81">
        <v>5905.62</v>
      </c>
      <c r="AM63" s="82">
        <f t="shared" si="13"/>
        <v>1.33773902821317</v>
      </c>
      <c r="AN63" s="82">
        <f t="shared" si="14"/>
        <v>1.15731760649281</v>
      </c>
      <c r="AO63" s="90">
        <f t="shared" si="15"/>
        <v>1.14336669078048</v>
      </c>
      <c r="AP63" s="90">
        <f t="shared" si="16"/>
        <v>1.01460266814361</v>
      </c>
      <c r="AQ63" s="92">
        <v>500</v>
      </c>
      <c r="AR63" s="93">
        <f t="shared" si="20"/>
        <v>500</v>
      </c>
    </row>
    <row r="64" spans="1:44">
      <c r="A64" s="34">
        <v>62</v>
      </c>
      <c r="B64" s="34">
        <v>753</v>
      </c>
      <c r="C64" s="35" t="s">
        <v>117</v>
      </c>
      <c r="D64" s="35" t="s">
        <v>64</v>
      </c>
      <c r="E64" s="34" t="s">
        <v>118</v>
      </c>
      <c r="F64" s="36">
        <v>2</v>
      </c>
      <c r="G64" s="34"/>
      <c r="H64" s="37">
        <v>4125</v>
      </c>
      <c r="I64" s="47">
        <f t="shared" si="0"/>
        <v>12375</v>
      </c>
      <c r="J64" s="48">
        <v>1200.375</v>
      </c>
      <c r="K64" s="49">
        <f t="shared" si="1"/>
        <v>3601.125</v>
      </c>
      <c r="L64" s="50">
        <v>0.291</v>
      </c>
      <c r="M64" s="51">
        <v>4537.5</v>
      </c>
      <c r="N64" s="51">
        <f t="shared" si="2"/>
        <v>13612.5</v>
      </c>
      <c r="O64" s="52">
        <v>1294.00425</v>
      </c>
      <c r="P64" s="52">
        <f t="shared" si="3"/>
        <v>3882.01275</v>
      </c>
      <c r="Q64" s="62">
        <v>0.28518</v>
      </c>
      <c r="R64" s="63">
        <v>10361.57</v>
      </c>
      <c r="S64" s="63">
        <v>2779.37</v>
      </c>
      <c r="T64" s="69">
        <f t="shared" si="4"/>
        <v>0.837298585858586</v>
      </c>
      <c r="U64" s="69">
        <f t="shared" si="5"/>
        <v>0.771806032836961</v>
      </c>
      <c r="V64" s="67">
        <f t="shared" si="6"/>
        <v>0.761180532598714</v>
      </c>
      <c r="W64" s="67">
        <f t="shared" si="7"/>
        <v>0.715961069422041</v>
      </c>
      <c r="X64" s="66"/>
      <c r="Y64" s="74"/>
      <c r="Z64" s="75">
        <f t="shared" si="21"/>
        <v>-20.1343</v>
      </c>
      <c r="AA64" s="37">
        <v>3630</v>
      </c>
      <c r="AB64" s="37">
        <f t="shared" si="9"/>
        <v>7260</v>
      </c>
      <c r="AC64" s="48">
        <v>1072.665</v>
      </c>
      <c r="AD64" s="48">
        <f t="shared" si="10"/>
        <v>2145.33</v>
      </c>
      <c r="AE64" s="50">
        <v>0.2955</v>
      </c>
      <c r="AF64" s="51">
        <v>4247.1</v>
      </c>
      <c r="AG64" s="51">
        <f t="shared" si="11"/>
        <v>8494.2</v>
      </c>
      <c r="AH64" s="52">
        <v>1223.547039</v>
      </c>
      <c r="AI64" s="52">
        <f t="shared" si="12"/>
        <v>2447.094078</v>
      </c>
      <c r="AJ64" s="62">
        <v>0.28809</v>
      </c>
      <c r="AK64" s="81">
        <v>5138.93</v>
      </c>
      <c r="AL64" s="81">
        <v>1592.41</v>
      </c>
      <c r="AM64" s="83">
        <f t="shared" si="13"/>
        <v>0.707841597796143</v>
      </c>
      <c r="AN64" s="83">
        <f t="shared" si="14"/>
        <v>0.742268089291624</v>
      </c>
      <c r="AO64" s="91">
        <f t="shared" si="15"/>
        <v>0.604992818629182</v>
      </c>
      <c r="AP64" s="91">
        <f t="shared" si="16"/>
        <v>0.650735096094659</v>
      </c>
      <c r="AQ64" s="94"/>
      <c r="AR64" s="93">
        <f t="shared" si="20"/>
        <v>0</v>
      </c>
    </row>
    <row r="65" spans="1:44">
      <c r="A65" s="34">
        <v>63</v>
      </c>
      <c r="B65" s="34">
        <v>343</v>
      </c>
      <c r="C65" s="35" t="s">
        <v>119</v>
      </c>
      <c r="D65" s="35" t="s">
        <v>44</v>
      </c>
      <c r="E65" s="34" t="s">
        <v>50</v>
      </c>
      <c r="F65" s="36">
        <v>3</v>
      </c>
      <c r="G65" s="34">
        <v>1</v>
      </c>
      <c r="H65" s="37">
        <v>24700</v>
      </c>
      <c r="I65" s="47">
        <f t="shared" si="0"/>
        <v>74100</v>
      </c>
      <c r="J65" s="48">
        <v>6588.725</v>
      </c>
      <c r="K65" s="49">
        <f t="shared" si="1"/>
        <v>19766.175</v>
      </c>
      <c r="L65" s="50">
        <v>0.26675</v>
      </c>
      <c r="M65" s="51">
        <v>27170</v>
      </c>
      <c r="N65" s="51">
        <f t="shared" si="2"/>
        <v>81510</v>
      </c>
      <c r="O65" s="52">
        <v>7102.64555</v>
      </c>
      <c r="P65" s="52">
        <f t="shared" si="3"/>
        <v>21307.93665</v>
      </c>
      <c r="Q65" s="62">
        <v>0.261415</v>
      </c>
      <c r="R65" s="63">
        <v>61644.21</v>
      </c>
      <c r="S65" s="63">
        <v>15875.33</v>
      </c>
      <c r="T65" s="69">
        <f t="shared" si="4"/>
        <v>0.831905668016194</v>
      </c>
      <c r="U65" s="69">
        <f t="shared" si="5"/>
        <v>0.803156402288253</v>
      </c>
      <c r="V65" s="67">
        <f t="shared" si="6"/>
        <v>0.756277880014722</v>
      </c>
      <c r="W65" s="67">
        <f t="shared" si="7"/>
        <v>0.745043044794297</v>
      </c>
      <c r="X65" s="66"/>
      <c r="Y65" s="74"/>
      <c r="Z65" s="75">
        <f t="shared" si="21"/>
        <v>-124.5579</v>
      </c>
      <c r="AA65" s="37">
        <v>21736</v>
      </c>
      <c r="AB65" s="37">
        <f t="shared" si="9"/>
        <v>43472</v>
      </c>
      <c r="AC65" s="48">
        <v>5887.739</v>
      </c>
      <c r="AD65" s="48">
        <f t="shared" si="10"/>
        <v>11775.478</v>
      </c>
      <c r="AE65" s="50">
        <v>0.270875</v>
      </c>
      <c r="AF65" s="51">
        <v>25431.12</v>
      </c>
      <c r="AG65" s="51">
        <f t="shared" si="11"/>
        <v>50862.24</v>
      </c>
      <c r="AH65" s="52">
        <v>6715.9137474</v>
      </c>
      <c r="AI65" s="52">
        <f t="shared" si="12"/>
        <v>13431.8274948</v>
      </c>
      <c r="AJ65" s="62">
        <v>0.2640825</v>
      </c>
      <c r="AK65" s="81">
        <v>35974.21</v>
      </c>
      <c r="AL65" s="81">
        <v>10775.66</v>
      </c>
      <c r="AM65" s="83">
        <f t="shared" si="13"/>
        <v>0.827525993743099</v>
      </c>
      <c r="AN65" s="83">
        <f t="shared" si="14"/>
        <v>0.915093213201197</v>
      </c>
      <c r="AO65" s="91">
        <f t="shared" si="15"/>
        <v>0.707287174139401</v>
      </c>
      <c r="AP65" s="91">
        <f t="shared" si="16"/>
        <v>0.802248242405711</v>
      </c>
      <c r="AQ65" s="94"/>
      <c r="AR65" s="93">
        <f t="shared" si="20"/>
        <v>0</v>
      </c>
    </row>
    <row r="66" spans="1:44">
      <c r="A66" s="34">
        <v>64</v>
      </c>
      <c r="B66" s="34">
        <v>732</v>
      </c>
      <c r="C66" s="35" t="s">
        <v>120</v>
      </c>
      <c r="D66" s="35" t="s">
        <v>99</v>
      </c>
      <c r="E66" s="34" t="s">
        <v>45</v>
      </c>
      <c r="F66" s="36">
        <v>2</v>
      </c>
      <c r="G66" s="34"/>
      <c r="H66" s="37">
        <v>5775</v>
      </c>
      <c r="I66" s="47">
        <f t="shared" si="0"/>
        <v>17325</v>
      </c>
      <c r="J66" s="48">
        <v>1680.525</v>
      </c>
      <c r="K66" s="49">
        <f t="shared" si="1"/>
        <v>5041.575</v>
      </c>
      <c r="L66" s="50">
        <v>0.291</v>
      </c>
      <c r="M66" s="51">
        <v>6352.5</v>
      </c>
      <c r="N66" s="51">
        <f t="shared" si="2"/>
        <v>19057.5</v>
      </c>
      <c r="O66" s="52">
        <v>1811.60595</v>
      </c>
      <c r="P66" s="52">
        <f t="shared" si="3"/>
        <v>5434.81785</v>
      </c>
      <c r="Q66" s="62">
        <v>0.28518</v>
      </c>
      <c r="R66" s="63">
        <v>14359.7</v>
      </c>
      <c r="S66" s="63">
        <v>3893.9</v>
      </c>
      <c r="T66" s="69">
        <f t="shared" si="4"/>
        <v>0.828842712842713</v>
      </c>
      <c r="U66" s="69">
        <f t="shared" si="5"/>
        <v>0.772357844522793</v>
      </c>
      <c r="V66" s="67">
        <f t="shared" si="6"/>
        <v>0.753493375311557</v>
      </c>
      <c r="W66" s="67">
        <f t="shared" si="7"/>
        <v>0.716472954102776</v>
      </c>
      <c r="X66" s="66"/>
      <c r="Y66" s="74"/>
      <c r="Z66" s="75">
        <f t="shared" si="21"/>
        <v>-29.653</v>
      </c>
      <c r="AA66" s="37">
        <v>5082</v>
      </c>
      <c r="AB66" s="37">
        <f t="shared" si="9"/>
        <v>10164</v>
      </c>
      <c r="AC66" s="48">
        <v>1501.731</v>
      </c>
      <c r="AD66" s="48">
        <f t="shared" si="10"/>
        <v>3003.462</v>
      </c>
      <c r="AE66" s="50">
        <v>0.2955</v>
      </c>
      <c r="AF66" s="51">
        <v>5945.94</v>
      </c>
      <c r="AG66" s="51">
        <f t="shared" si="11"/>
        <v>11891.88</v>
      </c>
      <c r="AH66" s="52">
        <v>1712.9658546</v>
      </c>
      <c r="AI66" s="52">
        <f t="shared" si="12"/>
        <v>3425.9317092</v>
      </c>
      <c r="AJ66" s="62">
        <v>0.28809</v>
      </c>
      <c r="AK66" s="81">
        <v>8233.24</v>
      </c>
      <c r="AL66" s="81">
        <v>2854.67</v>
      </c>
      <c r="AM66" s="83">
        <f t="shared" si="13"/>
        <v>0.810039354584809</v>
      </c>
      <c r="AN66" s="83">
        <f t="shared" si="14"/>
        <v>0.950459836015904</v>
      </c>
      <c r="AO66" s="91">
        <f t="shared" si="15"/>
        <v>0.692341328704965</v>
      </c>
      <c r="AP66" s="91">
        <f t="shared" si="16"/>
        <v>0.833253620419247</v>
      </c>
      <c r="AQ66" s="94"/>
      <c r="AR66" s="93">
        <f t="shared" si="20"/>
        <v>0</v>
      </c>
    </row>
    <row r="67" spans="1:44">
      <c r="A67" s="34">
        <v>65</v>
      </c>
      <c r="B67" s="34">
        <v>359</v>
      </c>
      <c r="C67" s="35" t="s">
        <v>121</v>
      </c>
      <c r="D67" s="35" t="s">
        <v>44</v>
      </c>
      <c r="E67" s="34" t="s">
        <v>55</v>
      </c>
      <c r="F67" s="36">
        <v>1</v>
      </c>
      <c r="G67" s="34">
        <v>3</v>
      </c>
      <c r="H67" s="37">
        <v>10875</v>
      </c>
      <c r="I67" s="47">
        <f t="shared" ref="I67:I130" si="22">H67*3</f>
        <v>32625</v>
      </c>
      <c r="J67" s="48">
        <v>2848.1625</v>
      </c>
      <c r="K67" s="49">
        <f t="shared" ref="K67:K130" si="23">J67*3</f>
        <v>8544.4875</v>
      </c>
      <c r="L67" s="50">
        <v>0.2619</v>
      </c>
      <c r="M67" s="51">
        <v>11962.5</v>
      </c>
      <c r="N67" s="51">
        <f t="shared" ref="N67:N130" si="24">M67*3</f>
        <v>35887.5</v>
      </c>
      <c r="O67" s="52">
        <v>3070.319175</v>
      </c>
      <c r="P67" s="52">
        <f t="shared" ref="P67:P130" si="25">O67*3</f>
        <v>9210.957525</v>
      </c>
      <c r="Q67" s="62">
        <v>0.256662</v>
      </c>
      <c r="R67" s="63">
        <v>27006.01</v>
      </c>
      <c r="S67" s="63">
        <v>6500.54</v>
      </c>
      <c r="T67" s="69">
        <f t="shared" ref="T67:T130" si="26">R67/I67</f>
        <v>0.827770421455939</v>
      </c>
      <c r="U67" s="69">
        <f t="shared" ref="U67:U130" si="27">S67/K67</f>
        <v>0.760787583807689</v>
      </c>
      <c r="V67" s="67">
        <f t="shared" ref="V67:V130" si="28">R67/N67</f>
        <v>0.752518564959944</v>
      </c>
      <c r="W67" s="67">
        <f t="shared" ref="W67:W130" si="29">S67/P67</f>
        <v>0.705739873662049</v>
      </c>
      <c r="X67" s="66"/>
      <c r="Y67" s="74"/>
      <c r="Z67" s="75">
        <f t="shared" si="21"/>
        <v>-56.1899</v>
      </c>
      <c r="AA67" s="37">
        <v>9570</v>
      </c>
      <c r="AB67" s="37">
        <f t="shared" ref="AB67:AB130" si="30">AA67*2</f>
        <v>19140</v>
      </c>
      <c r="AC67" s="48">
        <v>2545.1415</v>
      </c>
      <c r="AD67" s="48">
        <f t="shared" ref="AD67:AD130" si="31">AC67*2</f>
        <v>5090.283</v>
      </c>
      <c r="AE67" s="50">
        <v>0.26595</v>
      </c>
      <c r="AF67" s="51">
        <v>11196.9</v>
      </c>
      <c r="AG67" s="51">
        <f t="shared" ref="AG67:AG130" si="32">AF67*2</f>
        <v>22393.8</v>
      </c>
      <c r="AH67" s="52">
        <v>2903.1434289</v>
      </c>
      <c r="AI67" s="52">
        <f t="shared" ref="AI67:AI130" si="33">AH67*2</f>
        <v>5806.2868578</v>
      </c>
      <c r="AJ67" s="62">
        <v>0.259281</v>
      </c>
      <c r="AK67" s="81">
        <v>21744.18</v>
      </c>
      <c r="AL67" s="81">
        <v>6099.83</v>
      </c>
      <c r="AM67" s="82">
        <f t="shared" ref="AM67:AM130" si="34">AK67/AB67</f>
        <v>1.13605956112853</v>
      </c>
      <c r="AN67" s="82">
        <f t="shared" ref="AN67:AN130" si="35">AL67/AD67</f>
        <v>1.19832826583512</v>
      </c>
      <c r="AO67" s="91">
        <f t="shared" ref="AO67:AO130" si="36">AK67/AG67</f>
        <v>0.97099107788763</v>
      </c>
      <c r="AP67" s="91">
        <f t="shared" ref="AP67:AP130" si="37">AL67/AI67</f>
        <v>1.05055608677096</v>
      </c>
      <c r="AQ67" s="92">
        <v>500</v>
      </c>
      <c r="AR67" s="93">
        <f t="shared" si="20"/>
        <v>500</v>
      </c>
    </row>
    <row r="68" spans="1:44">
      <c r="A68" s="34">
        <v>66</v>
      </c>
      <c r="B68" s="34">
        <v>545</v>
      </c>
      <c r="C68" s="35" t="s">
        <v>122</v>
      </c>
      <c r="D68" s="35" t="s">
        <v>64</v>
      </c>
      <c r="E68" s="34" t="s">
        <v>118</v>
      </c>
      <c r="F68" s="36">
        <v>2</v>
      </c>
      <c r="G68" s="34"/>
      <c r="H68" s="37">
        <v>4620</v>
      </c>
      <c r="I68" s="47">
        <f t="shared" si="22"/>
        <v>13860</v>
      </c>
      <c r="J68" s="48">
        <v>1344.42</v>
      </c>
      <c r="K68" s="49">
        <f t="shared" si="23"/>
        <v>4033.26</v>
      </c>
      <c r="L68" s="50">
        <v>0.291</v>
      </c>
      <c r="M68" s="51">
        <v>5082</v>
      </c>
      <c r="N68" s="51">
        <f t="shared" si="24"/>
        <v>15246</v>
      </c>
      <c r="O68" s="52">
        <v>1449.28476</v>
      </c>
      <c r="P68" s="52">
        <f t="shared" si="25"/>
        <v>4347.85428</v>
      </c>
      <c r="Q68" s="62">
        <v>0.28518</v>
      </c>
      <c r="R68" s="63">
        <v>11439.14</v>
      </c>
      <c r="S68" s="63">
        <v>2867.91</v>
      </c>
      <c r="T68" s="69">
        <f t="shared" si="26"/>
        <v>0.825334776334776</v>
      </c>
      <c r="U68" s="69">
        <f t="shared" si="27"/>
        <v>0.711064994570149</v>
      </c>
      <c r="V68" s="67">
        <f t="shared" si="28"/>
        <v>0.750304342122524</v>
      </c>
      <c r="W68" s="67">
        <f t="shared" si="29"/>
        <v>0.659615022792346</v>
      </c>
      <c r="X68" s="66"/>
      <c r="Y68" s="74"/>
      <c r="Z68" s="75">
        <f t="shared" si="21"/>
        <v>-24.2086</v>
      </c>
      <c r="AA68" s="37">
        <v>4065.6</v>
      </c>
      <c r="AB68" s="37">
        <f t="shared" si="30"/>
        <v>8131.2</v>
      </c>
      <c r="AC68" s="48">
        <v>1201.3848</v>
      </c>
      <c r="AD68" s="48">
        <f t="shared" si="31"/>
        <v>2402.7696</v>
      </c>
      <c r="AE68" s="50">
        <v>0.2955</v>
      </c>
      <c r="AF68" s="51">
        <v>4756.752</v>
      </c>
      <c r="AG68" s="51">
        <f t="shared" si="32"/>
        <v>9513.504</v>
      </c>
      <c r="AH68" s="52">
        <v>1370.37268368</v>
      </c>
      <c r="AI68" s="52">
        <f t="shared" si="33"/>
        <v>2740.74536736</v>
      </c>
      <c r="AJ68" s="62">
        <v>0.28809</v>
      </c>
      <c r="AK68" s="81">
        <v>4770.19</v>
      </c>
      <c r="AL68" s="81">
        <v>1487.38</v>
      </c>
      <c r="AM68" s="83">
        <f t="shared" si="34"/>
        <v>0.586652646595828</v>
      </c>
      <c r="AN68" s="83">
        <f t="shared" si="35"/>
        <v>0.619027309151905</v>
      </c>
      <c r="AO68" s="91">
        <f t="shared" si="36"/>
        <v>0.501412518457973</v>
      </c>
      <c r="AP68" s="91">
        <f t="shared" si="37"/>
        <v>0.542691786589685</v>
      </c>
      <c r="AQ68" s="94"/>
      <c r="AR68" s="93">
        <f t="shared" ref="AR68:AR99" si="38">X68+Y68+AQ68</f>
        <v>0</v>
      </c>
    </row>
    <row r="69" spans="1:44">
      <c r="A69" s="34">
        <v>67</v>
      </c>
      <c r="B69" s="34">
        <v>549</v>
      </c>
      <c r="C69" s="35" t="s">
        <v>123</v>
      </c>
      <c r="D69" s="35" t="s">
        <v>47</v>
      </c>
      <c r="E69" s="34" t="s">
        <v>45</v>
      </c>
      <c r="F69" s="36">
        <v>2</v>
      </c>
      <c r="G69" s="34">
        <v>1</v>
      </c>
      <c r="H69" s="37">
        <v>7056</v>
      </c>
      <c r="I69" s="47">
        <f t="shared" si="22"/>
        <v>21168</v>
      </c>
      <c r="J69" s="48">
        <v>1916.4096</v>
      </c>
      <c r="K69" s="49">
        <f t="shared" si="23"/>
        <v>5749.2288</v>
      </c>
      <c r="L69" s="50">
        <v>0.2716</v>
      </c>
      <c r="M69" s="51">
        <v>7761.6</v>
      </c>
      <c r="N69" s="51">
        <f t="shared" si="24"/>
        <v>23284.8</v>
      </c>
      <c r="O69" s="52">
        <v>2065.8895488</v>
      </c>
      <c r="P69" s="52">
        <f t="shared" si="25"/>
        <v>6197.6686464</v>
      </c>
      <c r="Q69" s="62">
        <v>0.266168</v>
      </c>
      <c r="R69" s="63">
        <v>17391.22</v>
      </c>
      <c r="S69" s="63">
        <v>4483.81</v>
      </c>
      <c r="T69" s="69">
        <f t="shared" si="26"/>
        <v>0.821580687830688</v>
      </c>
      <c r="U69" s="69">
        <f t="shared" si="27"/>
        <v>0.779897644706713</v>
      </c>
      <c r="V69" s="67">
        <f t="shared" si="28"/>
        <v>0.746891534391534</v>
      </c>
      <c r="W69" s="67">
        <f t="shared" si="29"/>
        <v>0.723467202881923</v>
      </c>
      <c r="X69" s="66"/>
      <c r="Y69" s="74"/>
      <c r="Z69" s="75">
        <f t="shared" si="21"/>
        <v>-37.7678</v>
      </c>
      <c r="AA69" s="37">
        <v>6209.28</v>
      </c>
      <c r="AB69" s="37">
        <f t="shared" si="30"/>
        <v>12418.56</v>
      </c>
      <c r="AC69" s="48">
        <v>1712.519424</v>
      </c>
      <c r="AD69" s="48">
        <f t="shared" si="31"/>
        <v>3425.038848</v>
      </c>
      <c r="AE69" s="50">
        <v>0.2758</v>
      </c>
      <c r="AF69" s="51">
        <v>7264.8576</v>
      </c>
      <c r="AG69" s="51">
        <f t="shared" si="32"/>
        <v>14529.7152</v>
      </c>
      <c r="AH69" s="52">
        <v>1953.4039709184</v>
      </c>
      <c r="AI69" s="52">
        <f t="shared" si="33"/>
        <v>3906.8079418368</v>
      </c>
      <c r="AJ69" s="62">
        <v>0.268884</v>
      </c>
      <c r="AK69" s="81">
        <v>9666.64</v>
      </c>
      <c r="AL69" s="81">
        <v>2746.37</v>
      </c>
      <c r="AM69" s="83">
        <f t="shared" si="34"/>
        <v>0.778402648938363</v>
      </c>
      <c r="AN69" s="83">
        <f t="shared" si="35"/>
        <v>0.801850759036996</v>
      </c>
      <c r="AO69" s="91">
        <f t="shared" si="36"/>
        <v>0.665301409349028</v>
      </c>
      <c r="AP69" s="91">
        <f t="shared" si="37"/>
        <v>0.702970312563864</v>
      </c>
      <c r="AQ69" s="94"/>
      <c r="AR69" s="93">
        <f t="shared" si="38"/>
        <v>0</v>
      </c>
    </row>
    <row r="70" spans="1:44">
      <c r="A70" s="34">
        <v>68</v>
      </c>
      <c r="B70" s="34">
        <v>385</v>
      </c>
      <c r="C70" s="35" t="s">
        <v>124</v>
      </c>
      <c r="D70" s="35" t="s">
        <v>125</v>
      </c>
      <c r="E70" s="34" t="s">
        <v>50</v>
      </c>
      <c r="F70" s="36">
        <v>4</v>
      </c>
      <c r="G70" s="34"/>
      <c r="H70" s="37">
        <v>14300</v>
      </c>
      <c r="I70" s="47">
        <f t="shared" si="22"/>
        <v>42900</v>
      </c>
      <c r="J70" s="48">
        <v>3606.46</v>
      </c>
      <c r="K70" s="49">
        <f t="shared" si="23"/>
        <v>10819.38</v>
      </c>
      <c r="L70" s="50">
        <v>0.2522</v>
      </c>
      <c r="M70" s="51">
        <v>15730</v>
      </c>
      <c r="N70" s="51">
        <f t="shared" si="24"/>
        <v>47190</v>
      </c>
      <c r="O70" s="52">
        <v>3887.76388</v>
      </c>
      <c r="P70" s="52">
        <f t="shared" si="25"/>
        <v>11663.29164</v>
      </c>
      <c r="Q70" s="62">
        <v>0.247156</v>
      </c>
      <c r="R70" s="63">
        <v>35163.82</v>
      </c>
      <c r="S70" s="63">
        <v>8603.85</v>
      </c>
      <c r="T70" s="69">
        <f t="shared" si="26"/>
        <v>0.819669463869464</v>
      </c>
      <c r="U70" s="69">
        <f t="shared" si="27"/>
        <v>0.795225789278129</v>
      </c>
      <c r="V70" s="67">
        <f t="shared" si="28"/>
        <v>0.745154058063149</v>
      </c>
      <c r="W70" s="67">
        <f t="shared" si="29"/>
        <v>0.737686260925908</v>
      </c>
      <c r="X70" s="66"/>
      <c r="Y70" s="74"/>
      <c r="Z70" s="75">
        <f t="shared" si="21"/>
        <v>-77.3618</v>
      </c>
      <c r="AA70" s="37">
        <v>12584</v>
      </c>
      <c r="AB70" s="37">
        <f t="shared" si="30"/>
        <v>25168</v>
      </c>
      <c r="AC70" s="48">
        <v>3222.7624</v>
      </c>
      <c r="AD70" s="48">
        <f t="shared" si="31"/>
        <v>6445.5248</v>
      </c>
      <c r="AE70" s="50">
        <v>0.2561</v>
      </c>
      <c r="AF70" s="51">
        <v>14723.28</v>
      </c>
      <c r="AG70" s="51">
        <f t="shared" si="32"/>
        <v>29446.56</v>
      </c>
      <c r="AH70" s="52">
        <v>3676.07910384</v>
      </c>
      <c r="AI70" s="52">
        <f t="shared" si="33"/>
        <v>7352.15820768</v>
      </c>
      <c r="AJ70" s="62">
        <v>0.249678</v>
      </c>
      <c r="AK70" s="81">
        <v>22431.83</v>
      </c>
      <c r="AL70" s="81">
        <v>5632.24</v>
      </c>
      <c r="AM70" s="83">
        <f t="shared" si="34"/>
        <v>0.891283773045137</v>
      </c>
      <c r="AN70" s="83">
        <f t="shared" si="35"/>
        <v>0.873821787172396</v>
      </c>
      <c r="AO70" s="91">
        <f t="shared" si="36"/>
        <v>0.761781002602681</v>
      </c>
      <c r="AP70" s="91">
        <f t="shared" si="37"/>
        <v>0.766066213607402</v>
      </c>
      <c r="AQ70" s="94"/>
      <c r="AR70" s="93">
        <f t="shared" si="38"/>
        <v>0</v>
      </c>
    </row>
    <row r="71" spans="1:44">
      <c r="A71" s="34">
        <v>69</v>
      </c>
      <c r="B71" s="34">
        <v>743</v>
      </c>
      <c r="C71" s="35" t="s">
        <v>126</v>
      </c>
      <c r="D71" s="35" t="s">
        <v>64</v>
      </c>
      <c r="E71" s="34" t="s">
        <v>52</v>
      </c>
      <c r="F71" s="36">
        <v>3</v>
      </c>
      <c r="G71" s="34">
        <v>1</v>
      </c>
      <c r="H71" s="37">
        <v>7650</v>
      </c>
      <c r="I71" s="47">
        <f t="shared" si="22"/>
        <v>22950</v>
      </c>
      <c r="J71" s="48">
        <v>2263.2525</v>
      </c>
      <c r="K71" s="49">
        <f t="shared" si="23"/>
        <v>6789.7575</v>
      </c>
      <c r="L71" s="50">
        <v>0.29585</v>
      </c>
      <c r="M71" s="51">
        <v>8415</v>
      </c>
      <c r="N71" s="51">
        <f t="shared" si="24"/>
        <v>25245</v>
      </c>
      <c r="O71" s="52">
        <v>2439.786195</v>
      </c>
      <c r="P71" s="52">
        <f t="shared" si="25"/>
        <v>7319.358585</v>
      </c>
      <c r="Q71" s="62">
        <v>0.289933</v>
      </c>
      <c r="R71" s="63">
        <v>18804.86</v>
      </c>
      <c r="S71" s="63">
        <v>6194.12</v>
      </c>
      <c r="T71" s="69">
        <f t="shared" si="26"/>
        <v>0.819383877995643</v>
      </c>
      <c r="U71" s="69">
        <f t="shared" si="27"/>
        <v>0.912274112882529</v>
      </c>
      <c r="V71" s="67">
        <f t="shared" si="28"/>
        <v>0.744894434541493</v>
      </c>
      <c r="W71" s="67">
        <f t="shared" si="29"/>
        <v>0.846265410837226</v>
      </c>
      <c r="X71" s="66"/>
      <c r="Y71" s="74"/>
      <c r="Z71" s="75">
        <f t="shared" si="21"/>
        <v>-41.4514</v>
      </c>
      <c r="AA71" s="37">
        <v>6732</v>
      </c>
      <c r="AB71" s="37">
        <f t="shared" si="30"/>
        <v>13464</v>
      </c>
      <c r="AC71" s="48">
        <v>2022.4611</v>
      </c>
      <c r="AD71" s="48">
        <f t="shared" si="31"/>
        <v>4044.9222</v>
      </c>
      <c r="AE71" s="50">
        <v>0.300425</v>
      </c>
      <c r="AF71" s="51">
        <v>7876.44</v>
      </c>
      <c r="AG71" s="51">
        <f t="shared" si="32"/>
        <v>15752.88</v>
      </c>
      <c r="AH71" s="52">
        <v>2306.94232626</v>
      </c>
      <c r="AI71" s="52">
        <f t="shared" si="33"/>
        <v>4613.88465252</v>
      </c>
      <c r="AJ71" s="62">
        <v>0.2928915</v>
      </c>
      <c r="AK71" s="81">
        <v>10111.22</v>
      </c>
      <c r="AL71" s="81">
        <v>3217.64</v>
      </c>
      <c r="AM71" s="83">
        <f t="shared" si="34"/>
        <v>0.750981877599525</v>
      </c>
      <c r="AN71" s="83">
        <f t="shared" si="35"/>
        <v>0.795476362932271</v>
      </c>
      <c r="AO71" s="91">
        <f t="shared" si="36"/>
        <v>0.641864852649166</v>
      </c>
      <c r="AP71" s="91">
        <f t="shared" si="37"/>
        <v>0.697381976864679</v>
      </c>
      <c r="AQ71" s="94"/>
      <c r="AR71" s="93">
        <f t="shared" si="38"/>
        <v>0</v>
      </c>
    </row>
    <row r="72" spans="1:44">
      <c r="A72" s="34">
        <v>70</v>
      </c>
      <c r="B72" s="34">
        <v>578</v>
      </c>
      <c r="C72" s="35" t="s">
        <v>127</v>
      </c>
      <c r="D72" s="35" t="s">
        <v>54</v>
      </c>
      <c r="E72" s="34" t="s">
        <v>55</v>
      </c>
      <c r="F72" s="36">
        <v>3</v>
      </c>
      <c r="G72" s="34">
        <v>1</v>
      </c>
      <c r="H72" s="37">
        <v>11760</v>
      </c>
      <c r="I72" s="47">
        <f t="shared" si="22"/>
        <v>35280</v>
      </c>
      <c r="J72" s="48">
        <v>3422.16</v>
      </c>
      <c r="K72" s="49">
        <f t="shared" si="23"/>
        <v>10266.48</v>
      </c>
      <c r="L72" s="50">
        <v>0.291</v>
      </c>
      <c r="M72" s="51">
        <v>12936</v>
      </c>
      <c r="N72" s="51">
        <f t="shared" si="24"/>
        <v>38808</v>
      </c>
      <c r="O72" s="52">
        <v>3689.08848</v>
      </c>
      <c r="P72" s="52">
        <f t="shared" si="25"/>
        <v>11067.26544</v>
      </c>
      <c r="Q72" s="62">
        <v>0.28518</v>
      </c>
      <c r="R72" s="63">
        <v>28702.95</v>
      </c>
      <c r="S72" s="63">
        <v>9675.32</v>
      </c>
      <c r="T72" s="69">
        <f t="shared" si="26"/>
        <v>0.813575680272109</v>
      </c>
      <c r="U72" s="69">
        <f t="shared" si="27"/>
        <v>0.942418433581909</v>
      </c>
      <c r="V72" s="67">
        <f t="shared" si="28"/>
        <v>0.739614254792826</v>
      </c>
      <c r="W72" s="67">
        <f t="shared" si="29"/>
        <v>0.874228602580621</v>
      </c>
      <c r="X72" s="66"/>
      <c r="Y72" s="74"/>
      <c r="Z72" s="75">
        <f t="shared" si="21"/>
        <v>-65.7705</v>
      </c>
      <c r="AA72" s="37">
        <v>10348.8</v>
      </c>
      <c r="AB72" s="37">
        <f t="shared" si="30"/>
        <v>20697.6</v>
      </c>
      <c r="AC72" s="48">
        <v>3058.0704</v>
      </c>
      <c r="AD72" s="48">
        <f t="shared" si="31"/>
        <v>6116.1408</v>
      </c>
      <c r="AE72" s="50">
        <v>0.2955</v>
      </c>
      <c r="AF72" s="51">
        <v>12108.096</v>
      </c>
      <c r="AG72" s="51">
        <f t="shared" si="32"/>
        <v>24216.192</v>
      </c>
      <c r="AH72" s="52">
        <v>3488.22137664</v>
      </c>
      <c r="AI72" s="52">
        <f t="shared" si="33"/>
        <v>6976.44275328</v>
      </c>
      <c r="AJ72" s="62">
        <v>0.28809</v>
      </c>
      <c r="AK72" s="81">
        <v>15266.78</v>
      </c>
      <c r="AL72" s="81">
        <v>4164.88</v>
      </c>
      <c r="AM72" s="83">
        <f t="shared" si="34"/>
        <v>0.737611123995053</v>
      </c>
      <c r="AN72" s="83">
        <f t="shared" si="35"/>
        <v>0.680965356454842</v>
      </c>
      <c r="AO72" s="91">
        <f t="shared" si="36"/>
        <v>0.63043685811543</v>
      </c>
      <c r="AP72" s="91">
        <f t="shared" si="37"/>
        <v>0.596991926586349</v>
      </c>
      <c r="AQ72" s="94"/>
      <c r="AR72" s="93">
        <f t="shared" si="38"/>
        <v>0</v>
      </c>
    </row>
    <row r="73" spans="1:44">
      <c r="A73" s="34">
        <v>71</v>
      </c>
      <c r="B73" s="34">
        <v>371</v>
      </c>
      <c r="C73" s="35" t="s">
        <v>128</v>
      </c>
      <c r="D73" s="35" t="s">
        <v>125</v>
      </c>
      <c r="E73" s="34" t="s">
        <v>118</v>
      </c>
      <c r="F73" s="36">
        <v>2</v>
      </c>
      <c r="G73" s="34"/>
      <c r="H73" s="37">
        <v>4290</v>
      </c>
      <c r="I73" s="47">
        <f t="shared" si="22"/>
        <v>12870</v>
      </c>
      <c r="J73" s="48">
        <v>1290.003</v>
      </c>
      <c r="K73" s="49">
        <f t="shared" si="23"/>
        <v>3870.009</v>
      </c>
      <c r="L73" s="50">
        <v>0.3007</v>
      </c>
      <c r="M73" s="51">
        <v>4719</v>
      </c>
      <c r="N73" s="51">
        <f t="shared" si="24"/>
        <v>14157</v>
      </c>
      <c r="O73" s="52">
        <v>1390.623234</v>
      </c>
      <c r="P73" s="52">
        <f t="shared" si="25"/>
        <v>4171.869702</v>
      </c>
      <c r="Q73" s="62">
        <v>0.294686</v>
      </c>
      <c r="R73" s="63">
        <v>10438.82</v>
      </c>
      <c r="S73" s="63">
        <v>3323.4</v>
      </c>
      <c r="T73" s="69">
        <f t="shared" si="26"/>
        <v>0.811097125097125</v>
      </c>
      <c r="U73" s="69">
        <f t="shared" si="27"/>
        <v>0.858757692811567</v>
      </c>
      <c r="V73" s="67">
        <f t="shared" si="28"/>
        <v>0.737361022815568</v>
      </c>
      <c r="W73" s="67">
        <f t="shared" si="29"/>
        <v>0.796621236374367</v>
      </c>
      <c r="X73" s="66"/>
      <c r="Y73" s="74"/>
      <c r="Z73" s="75">
        <f t="shared" si="21"/>
        <v>-24.3118</v>
      </c>
      <c r="AA73" s="37">
        <v>3775.2</v>
      </c>
      <c r="AB73" s="37">
        <f t="shared" si="30"/>
        <v>7550.4</v>
      </c>
      <c r="AC73" s="48">
        <v>1152.75732</v>
      </c>
      <c r="AD73" s="48">
        <f t="shared" si="31"/>
        <v>2305.51464</v>
      </c>
      <c r="AE73" s="50">
        <v>0.30535</v>
      </c>
      <c r="AF73" s="51">
        <v>4416.984</v>
      </c>
      <c r="AG73" s="51">
        <f t="shared" si="32"/>
        <v>8833.968</v>
      </c>
      <c r="AH73" s="52">
        <v>1314.905217912</v>
      </c>
      <c r="AI73" s="52">
        <f t="shared" si="33"/>
        <v>2629.810435824</v>
      </c>
      <c r="AJ73" s="62">
        <v>0.297693</v>
      </c>
      <c r="AK73" s="81">
        <v>5509.93</v>
      </c>
      <c r="AL73" s="81">
        <v>1925.58</v>
      </c>
      <c r="AM73" s="83">
        <f t="shared" si="34"/>
        <v>0.729753390548845</v>
      </c>
      <c r="AN73" s="83">
        <f t="shared" si="35"/>
        <v>0.835206147292129</v>
      </c>
      <c r="AO73" s="91">
        <f t="shared" si="36"/>
        <v>0.623720846622944</v>
      </c>
      <c r="AP73" s="91">
        <f t="shared" si="37"/>
        <v>0.732212471959659</v>
      </c>
      <c r="AQ73" s="94"/>
      <c r="AR73" s="93">
        <f t="shared" si="38"/>
        <v>0</v>
      </c>
    </row>
    <row r="74" spans="1:44">
      <c r="A74" s="34">
        <v>72</v>
      </c>
      <c r="B74" s="34">
        <v>110378</v>
      </c>
      <c r="C74" s="35" t="s">
        <v>129</v>
      </c>
      <c r="D74" s="35" t="s">
        <v>57</v>
      </c>
      <c r="E74" s="34" t="s">
        <v>118</v>
      </c>
      <c r="F74" s="36">
        <v>2</v>
      </c>
      <c r="G74" s="34"/>
      <c r="H74" s="37">
        <v>4620</v>
      </c>
      <c r="I74" s="47">
        <f t="shared" si="22"/>
        <v>13860</v>
      </c>
      <c r="J74" s="48">
        <v>1254.792</v>
      </c>
      <c r="K74" s="49">
        <f t="shared" si="23"/>
        <v>3764.376</v>
      </c>
      <c r="L74" s="50">
        <v>0.2716</v>
      </c>
      <c r="M74" s="51">
        <v>5082</v>
      </c>
      <c r="N74" s="51">
        <f t="shared" si="24"/>
        <v>15246</v>
      </c>
      <c r="O74" s="52">
        <v>1352.665776</v>
      </c>
      <c r="P74" s="52">
        <f t="shared" si="25"/>
        <v>4057.997328</v>
      </c>
      <c r="Q74" s="62">
        <v>0.266168</v>
      </c>
      <c r="R74" s="63">
        <v>11210.4</v>
      </c>
      <c r="S74" s="63">
        <v>2629.85</v>
      </c>
      <c r="T74" s="69">
        <f t="shared" si="26"/>
        <v>0.808831168831169</v>
      </c>
      <c r="U74" s="69">
        <f t="shared" si="27"/>
        <v>0.6986151224001</v>
      </c>
      <c r="V74" s="67">
        <f t="shared" si="28"/>
        <v>0.73530106257379</v>
      </c>
      <c r="W74" s="67">
        <f t="shared" si="29"/>
        <v>0.648065976252412</v>
      </c>
      <c r="X74" s="66"/>
      <c r="Y74" s="74"/>
      <c r="Z74" s="75">
        <f t="shared" si="21"/>
        <v>-26.496</v>
      </c>
      <c r="AA74" s="37">
        <v>4065.6</v>
      </c>
      <c r="AB74" s="37">
        <f t="shared" si="30"/>
        <v>8131.2</v>
      </c>
      <c r="AC74" s="48">
        <v>1121.29248</v>
      </c>
      <c r="AD74" s="48">
        <f t="shared" si="31"/>
        <v>2242.58496</v>
      </c>
      <c r="AE74" s="50">
        <v>0.2758</v>
      </c>
      <c r="AF74" s="51">
        <v>4756.752</v>
      </c>
      <c r="AG74" s="51">
        <f t="shared" si="32"/>
        <v>9513.504</v>
      </c>
      <c r="AH74" s="52">
        <v>1279.014504768</v>
      </c>
      <c r="AI74" s="52">
        <f t="shared" si="33"/>
        <v>2558.029009536</v>
      </c>
      <c r="AJ74" s="62">
        <v>0.268884</v>
      </c>
      <c r="AK74" s="81">
        <v>9575.42</v>
      </c>
      <c r="AL74" s="81">
        <v>2621.44</v>
      </c>
      <c r="AM74" s="82">
        <f t="shared" si="34"/>
        <v>1.17761462022826</v>
      </c>
      <c r="AN74" s="82">
        <f t="shared" si="35"/>
        <v>1.16893676126322</v>
      </c>
      <c r="AO74" s="90">
        <f t="shared" si="36"/>
        <v>1.00650822241731</v>
      </c>
      <c r="AP74" s="90">
        <f t="shared" si="37"/>
        <v>1.02478900365383</v>
      </c>
      <c r="AQ74" s="92">
        <v>300</v>
      </c>
      <c r="AR74" s="93">
        <f t="shared" si="38"/>
        <v>300</v>
      </c>
    </row>
    <row r="75" spans="1:44">
      <c r="A75" s="34">
        <v>73</v>
      </c>
      <c r="B75" s="34">
        <v>108656</v>
      </c>
      <c r="C75" s="35" t="s">
        <v>130</v>
      </c>
      <c r="D75" s="35" t="s">
        <v>125</v>
      </c>
      <c r="E75" s="34" t="s">
        <v>48</v>
      </c>
      <c r="F75" s="36">
        <v>2</v>
      </c>
      <c r="G75" s="34">
        <v>1</v>
      </c>
      <c r="H75" s="37">
        <v>9300</v>
      </c>
      <c r="I75" s="47">
        <f t="shared" si="22"/>
        <v>27900</v>
      </c>
      <c r="J75" s="48">
        <v>2165.04</v>
      </c>
      <c r="K75" s="49">
        <f t="shared" si="23"/>
        <v>6495.12</v>
      </c>
      <c r="L75" s="50">
        <v>0.2328</v>
      </c>
      <c r="M75" s="51">
        <v>10230</v>
      </c>
      <c r="N75" s="51">
        <f t="shared" si="24"/>
        <v>30690</v>
      </c>
      <c r="O75" s="52">
        <v>2333.91312</v>
      </c>
      <c r="P75" s="52">
        <f t="shared" si="25"/>
        <v>7001.73936</v>
      </c>
      <c r="Q75" s="62">
        <v>0.228144</v>
      </c>
      <c r="R75" s="63">
        <v>22310.57</v>
      </c>
      <c r="S75" s="63">
        <v>4377.82</v>
      </c>
      <c r="T75" s="69">
        <f t="shared" si="26"/>
        <v>0.799662007168459</v>
      </c>
      <c r="U75" s="69">
        <f t="shared" si="27"/>
        <v>0.67401680030546</v>
      </c>
      <c r="V75" s="67">
        <f t="shared" si="28"/>
        <v>0.726965461062235</v>
      </c>
      <c r="W75" s="67">
        <f t="shared" si="29"/>
        <v>0.625247495645139</v>
      </c>
      <c r="X75" s="66"/>
      <c r="Y75" s="74"/>
      <c r="Z75" s="75">
        <f t="shared" si="21"/>
        <v>-55.8943</v>
      </c>
      <c r="AA75" s="37">
        <v>8184</v>
      </c>
      <c r="AB75" s="37">
        <f t="shared" si="30"/>
        <v>16368</v>
      </c>
      <c r="AC75" s="48">
        <v>1934.6976</v>
      </c>
      <c r="AD75" s="48">
        <f t="shared" si="31"/>
        <v>3869.3952</v>
      </c>
      <c r="AE75" s="50">
        <v>0.2364</v>
      </c>
      <c r="AF75" s="51">
        <v>9575.28</v>
      </c>
      <c r="AG75" s="51">
        <f t="shared" si="32"/>
        <v>19150.56</v>
      </c>
      <c r="AH75" s="52">
        <v>2206.83393216</v>
      </c>
      <c r="AI75" s="52">
        <f t="shared" si="33"/>
        <v>4413.66786432</v>
      </c>
      <c r="AJ75" s="62">
        <v>0.230472</v>
      </c>
      <c r="AK75" s="81">
        <v>14210.83</v>
      </c>
      <c r="AL75" s="81">
        <v>3143.12</v>
      </c>
      <c r="AM75" s="83">
        <f t="shared" si="34"/>
        <v>0.868208088954057</v>
      </c>
      <c r="AN75" s="83">
        <f t="shared" si="35"/>
        <v>0.812302656497842</v>
      </c>
      <c r="AO75" s="91">
        <f t="shared" si="36"/>
        <v>0.742058195687228</v>
      </c>
      <c r="AP75" s="91">
        <f t="shared" si="37"/>
        <v>0.712133331420091</v>
      </c>
      <c r="AQ75" s="94"/>
      <c r="AR75" s="93">
        <f t="shared" si="38"/>
        <v>0</v>
      </c>
    </row>
    <row r="76" spans="1:44">
      <c r="A76" s="34">
        <v>74</v>
      </c>
      <c r="B76" s="34">
        <v>115971</v>
      </c>
      <c r="C76" s="35" t="s">
        <v>131</v>
      </c>
      <c r="D76" s="35" t="s">
        <v>64</v>
      </c>
      <c r="E76" s="34" t="s">
        <v>45</v>
      </c>
      <c r="F76" s="36">
        <v>2</v>
      </c>
      <c r="G76" s="34"/>
      <c r="H76" s="37">
        <v>5115</v>
      </c>
      <c r="I76" s="47">
        <f t="shared" si="22"/>
        <v>15345</v>
      </c>
      <c r="J76" s="48">
        <v>1339.6185</v>
      </c>
      <c r="K76" s="49">
        <f t="shared" si="23"/>
        <v>4018.8555</v>
      </c>
      <c r="L76" s="50">
        <v>0.2619</v>
      </c>
      <c r="M76" s="51">
        <v>5626.5</v>
      </c>
      <c r="N76" s="51">
        <f t="shared" si="24"/>
        <v>16879.5</v>
      </c>
      <c r="O76" s="52">
        <v>1444.108743</v>
      </c>
      <c r="P76" s="52">
        <f t="shared" si="25"/>
        <v>4332.326229</v>
      </c>
      <c r="Q76" s="62">
        <v>0.256662</v>
      </c>
      <c r="R76" s="63">
        <v>12212.87</v>
      </c>
      <c r="S76" s="63">
        <v>3474.54</v>
      </c>
      <c r="T76" s="69">
        <f t="shared" si="26"/>
        <v>0.795885956337569</v>
      </c>
      <c r="U76" s="69">
        <f t="shared" si="27"/>
        <v>0.864559574236994</v>
      </c>
      <c r="V76" s="67">
        <f t="shared" si="28"/>
        <v>0.723532687579608</v>
      </c>
      <c r="W76" s="67">
        <f t="shared" si="29"/>
        <v>0.802003315618732</v>
      </c>
      <c r="X76" s="66"/>
      <c r="Y76" s="74"/>
      <c r="Z76" s="75">
        <f t="shared" si="21"/>
        <v>-31.3213</v>
      </c>
      <c r="AA76" s="37">
        <v>4501.2</v>
      </c>
      <c r="AB76" s="37">
        <f t="shared" si="30"/>
        <v>9002.4</v>
      </c>
      <c r="AC76" s="48">
        <v>1197.09414</v>
      </c>
      <c r="AD76" s="48">
        <f t="shared" si="31"/>
        <v>2394.18828</v>
      </c>
      <c r="AE76" s="50">
        <v>0.26595</v>
      </c>
      <c r="AF76" s="51">
        <v>5266.404</v>
      </c>
      <c r="AG76" s="51">
        <f t="shared" si="32"/>
        <v>10532.808</v>
      </c>
      <c r="AH76" s="52">
        <v>1365.478495524</v>
      </c>
      <c r="AI76" s="52">
        <f t="shared" si="33"/>
        <v>2730.956991048</v>
      </c>
      <c r="AJ76" s="62">
        <v>0.259281</v>
      </c>
      <c r="AK76" s="81">
        <v>8224.97</v>
      </c>
      <c r="AL76" s="81">
        <v>2084.07</v>
      </c>
      <c r="AM76" s="83">
        <f t="shared" si="34"/>
        <v>0.913641917710833</v>
      </c>
      <c r="AN76" s="83">
        <f t="shared" si="35"/>
        <v>0.870470387567013</v>
      </c>
      <c r="AO76" s="91">
        <f t="shared" si="36"/>
        <v>0.780890527957977</v>
      </c>
      <c r="AP76" s="91">
        <f t="shared" si="37"/>
        <v>0.763128092764376</v>
      </c>
      <c r="AQ76" s="94"/>
      <c r="AR76" s="93">
        <f t="shared" si="38"/>
        <v>0</v>
      </c>
    </row>
    <row r="77" spans="1:44">
      <c r="A77" s="34">
        <v>75</v>
      </c>
      <c r="B77" s="34">
        <v>106399</v>
      </c>
      <c r="C77" s="35" t="s">
        <v>132</v>
      </c>
      <c r="D77" s="35" t="s">
        <v>44</v>
      </c>
      <c r="E77" s="34" t="s">
        <v>48</v>
      </c>
      <c r="F77" s="36">
        <v>2</v>
      </c>
      <c r="G77" s="34">
        <v>1</v>
      </c>
      <c r="H77" s="37">
        <v>9000</v>
      </c>
      <c r="I77" s="47">
        <f t="shared" si="22"/>
        <v>27000</v>
      </c>
      <c r="J77" s="48">
        <v>2706.3</v>
      </c>
      <c r="K77" s="49">
        <f t="shared" si="23"/>
        <v>8118.9</v>
      </c>
      <c r="L77" s="50">
        <v>0.3007</v>
      </c>
      <c r="M77" s="51">
        <v>9900</v>
      </c>
      <c r="N77" s="51">
        <f t="shared" si="24"/>
        <v>29700</v>
      </c>
      <c r="O77" s="52">
        <v>2917.3914</v>
      </c>
      <c r="P77" s="52">
        <f t="shared" si="25"/>
        <v>8752.1742</v>
      </c>
      <c r="Q77" s="62">
        <v>0.294686</v>
      </c>
      <c r="R77" s="63">
        <v>21381.84</v>
      </c>
      <c r="S77" s="63">
        <v>5904.13</v>
      </c>
      <c r="T77" s="69">
        <f t="shared" si="26"/>
        <v>0.79192</v>
      </c>
      <c r="U77" s="69">
        <f t="shared" si="27"/>
        <v>0.72720811932651</v>
      </c>
      <c r="V77" s="67">
        <f t="shared" si="28"/>
        <v>0.719927272727273</v>
      </c>
      <c r="W77" s="67">
        <f t="shared" si="29"/>
        <v>0.67459009213962</v>
      </c>
      <c r="X77" s="66"/>
      <c r="Y77" s="74"/>
      <c r="Z77" s="75">
        <f t="shared" si="21"/>
        <v>-56.1816</v>
      </c>
      <c r="AA77" s="37">
        <v>7920</v>
      </c>
      <c r="AB77" s="37">
        <f t="shared" si="30"/>
        <v>15840</v>
      </c>
      <c r="AC77" s="48">
        <v>2418.372</v>
      </c>
      <c r="AD77" s="48">
        <f t="shared" si="31"/>
        <v>4836.744</v>
      </c>
      <c r="AE77" s="50">
        <v>0.30535</v>
      </c>
      <c r="AF77" s="51">
        <v>9266.4</v>
      </c>
      <c r="AG77" s="51">
        <f t="shared" si="32"/>
        <v>18532.8</v>
      </c>
      <c r="AH77" s="52">
        <v>2758.5424152</v>
      </c>
      <c r="AI77" s="52">
        <f t="shared" si="33"/>
        <v>5517.0848304</v>
      </c>
      <c r="AJ77" s="62">
        <v>0.297693</v>
      </c>
      <c r="AK77" s="81">
        <v>16099.51</v>
      </c>
      <c r="AL77" s="81">
        <v>5148.27</v>
      </c>
      <c r="AM77" s="82">
        <f t="shared" si="34"/>
        <v>1.01638320707071</v>
      </c>
      <c r="AN77" s="82">
        <f t="shared" si="35"/>
        <v>1.06440820518928</v>
      </c>
      <c r="AO77" s="91">
        <f t="shared" si="36"/>
        <v>0.868703595786929</v>
      </c>
      <c r="AP77" s="91">
        <f t="shared" si="37"/>
        <v>0.933150415167124</v>
      </c>
      <c r="AQ77" s="92">
        <v>300</v>
      </c>
      <c r="AR77" s="93">
        <f t="shared" si="38"/>
        <v>300</v>
      </c>
    </row>
    <row r="78" spans="1:44">
      <c r="A78" s="34">
        <v>76</v>
      </c>
      <c r="B78" s="34">
        <v>113299</v>
      </c>
      <c r="C78" s="35" t="s">
        <v>133</v>
      </c>
      <c r="D78" s="35" t="s">
        <v>54</v>
      </c>
      <c r="E78" s="34" t="s">
        <v>118</v>
      </c>
      <c r="F78" s="36">
        <v>1</v>
      </c>
      <c r="G78" s="34">
        <v>1</v>
      </c>
      <c r="H78" s="37">
        <v>5280</v>
      </c>
      <c r="I78" s="47">
        <f t="shared" si="22"/>
        <v>15840</v>
      </c>
      <c r="J78" s="48">
        <v>1331.616</v>
      </c>
      <c r="K78" s="49">
        <f t="shared" si="23"/>
        <v>3994.848</v>
      </c>
      <c r="L78" s="50">
        <v>0.2522</v>
      </c>
      <c r="M78" s="51">
        <v>5808</v>
      </c>
      <c r="N78" s="51">
        <f t="shared" si="24"/>
        <v>17424</v>
      </c>
      <c r="O78" s="52">
        <v>1435.482048</v>
      </c>
      <c r="P78" s="52">
        <f t="shared" si="25"/>
        <v>4306.446144</v>
      </c>
      <c r="Q78" s="62">
        <v>0.247156</v>
      </c>
      <c r="R78" s="63">
        <v>12542.07</v>
      </c>
      <c r="S78" s="63">
        <v>3220.71</v>
      </c>
      <c r="T78" s="69">
        <f t="shared" si="26"/>
        <v>0.791797348484849</v>
      </c>
      <c r="U78" s="69">
        <f t="shared" si="27"/>
        <v>0.80621590608704</v>
      </c>
      <c r="V78" s="67">
        <f t="shared" si="28"/>
        <v>0.719815771349862</v>
      </c>
      <c r="W78" s="67">
        <f t="shared" si="29"/>
        <v>0.747881174477774</v>
      </c>
      <c r="X78" s="66"/>
      <c r="Y78" s="74"/>
      <c r="Z78" s="75">
        <f t="shared" si="21"/>
        <v>-32.9793</v>
      </c>
      <c r="AA78" s="37">
        <v>4646.4</v>
      </c>
      <c r="AB78" s="37">
        <f t="shared" si="30"/>
        <v>9292.8</v>
      </c>
      <c r="AC78" s="48">
        <v>1189.94304</v>
      </c>
      <c r="AD78" s="48">
        <f t="shared" si="31"/>
        <v>2379.88608</v>
      </c>
      <c r="AE78" s="50">
        <v>0.2561</v>
      </c>
      <c r="AF78" s="51">
        <v>5436.288</v>
      </c>
      <c r="AG78" s="51">
        <f t="shared" si="32"/>
        <v>10872.576</v>
      </c>
      <c r="AH78" s="52">
        <v>1357.321515264</v>
      </c>
      <c r="AI78" s="52">
        <f t="shared" si="33"/>
        <v>2714.643030528</v>
      </c>
      <c r="AJ78" s="62">
        <v>0.249678</v>
      </c>
      <c r="AK78" s="81">
        <v>5313.75</v>
      </c>
      <c r="AL78" s="81">
        <v>1625.49</v>
      </c>
      <c r="AM78" s="83">
        <f t="shared" si="34"/>
        <v>0.571813662190083</v>
      </c>
      <c r="AN78" s="83">
        <f t="shared" si="35"/>
        <v>0.683011684323982</v>
      </c>
      <c r="AO78" s="91">
        <f t="shared" si="36"/>
        <v>0.488729625803489</v>
      </c>
      <c r="AP78" s="91">
        <f t="shared" si="37"/>
        <v>0.598785910972553</v>
      </c>
      <c r="AQ78" s="94"/>
      <c r="AR78" s="93">
        <f t="shared" si="38"/>
        <v>0</v>
      </c>
    </row>
    <row r="79" spans="1:44">
      <c r="A79" s="34">
        <v>77</v>
      </c>
      <c r="B79" s="38">
        <v>337</v>
      </c>
      <c r="C79" s="39" t="s">
        <v>134</v>
      </c>
      <c r="D79" s="39" t="s">
        <v>54</v>
      </c>
      <c r="E79" s="34" t="s">
        <v>59</v>
      </c>
      <c r="F79" s="36">
        <v>5</v>
      </c>
      <c r="G79" s="34">
        <v>2</v>
      </c>
      <c r="H79" s="37">
        <v>32500</v>
      </c>
      <c r="I79" s="47">
        <f t="shared" si="22"/>
        <v>97500</v>
      </c>
      <c r="J79" s="48">
        <v>7250.75</v>
      </c>
      <c r="K79" s="49">
        <f t="shared" si="23"/>
        <v>21752.25</v>
      </c>
      <c r="L79" s="50">
        <v>0.2231</v>
      </c>
      <c r="M79" s="51">
        <v>35750</v>
      </c>
      <c r="N79" s="51">
        <f t="shared" si="24"/>
        <v>107250</v>
      </c>
      <c r="O79" s="52">
        <v>7816.3085</v>
      </c>
      <c r="P79" s="52">
        <f t="shared" si="25"/>
        <v>23448.9255</v>
      </c>
      <c r="Q79" s="62">
        <v>0.218638</v>
      </c>
      <c r="R79" s="68">
        <v>114721.61</v>
      </c>
      <c r="S79" s="68">
        <v>25260.51</v>
      </c>
      <c r="T79" s="64">
        <f t="shared" si="26"/>
        <v>1.1766318974359</v>
      </c>
      <c r="U79" s="64">
        <f t="shared" si="27"/>
        <v>1.16128262593525</v>
      </c>
      <c r="V79" s="65">
        <f t="shared" si="28"/>
        <v>1.06966536130536</v>
      </c>
      <c r="W79" s="65">
        <f t="shared" si="29"/>
        <v>1.07725661032954</v>
      </c>
      <c r="X79" s="66">
        <f>(F79*200)+(G79*100)</f>
        <v>1200</v>
      </c>
      <c r="Y79" s="74">
        <f>(S79-K79)*0.3</f>
        <v>1052.478</v>
      </c>
      <c r="Z79" s="75">
        <v>0</v>
      </c>
      <c r="AA79" s="37">
        <v>28600</v>
      </c>
      <c r="AB79" s="37">
        <f t="shared" si="30"/>
        <v>57200</v>
      </c>
      <c r="AC79" s="48">
        <v>6479.33</v>
      </c>
      <c r="AD79" s="48">
        <f t="shared" si="31"/>
        <v>12958.66</v>
      </c>
      <c r="AE79" s="50">
        <v>0.22655</v>
      </c>
      <c r="AF79" s="51">
        <v>33462</v>
      </c>
      <c r="AG79" s="51">
        <f t="shared" si="32"/>
        <v>66924</v>
      </c>
      <c r="AH79" s="52">
        <v>7390.718478</v>
      </c>
      <c r="AI79" s="52">
        <f t="shared" si="33"/>
        <v>14781.436956</v>
      </c>
      <c r="AJ79" s="62">
        <v>0.220869</v>
      </c>
      <c r="AK79" s="84">
        <v>41917.88</v>
      </c>
      <c r="AL79" s="84">
        <v>11455.8</v>
      </c>
      <c r="AM79" s="85">
        <f t="shared" si="34"/>
        <v>0.73283006993007</v>
      </c>
      <c r="AN79" s="85">
        <f t="shared" si="35"/>
        <v>0.884026589168942</v>
      </c>
      <c r="AO79" s="95">
        <f t="shared" si="36"/>
        <v>0.626350487119718</v>
      </c>
      <c r="AP79" s="95">
        <f t="shared" si="37"/>
        <v>0.775012607644342</v>
      </c>
      <c r="AQ79" s="96"/>
      <c r="AR79" s="93">
        <f t="shared" si="38"/>
        <v>2252.478</v>
      </c>
    </row>
    <row r="80" spans="1:44">
      <c r="A80" s="34">
        <v>78</v>
      </c>
      <c r="B80" s="34">
        <v>103198</v>
      </c>
      <c r="C80" s="35" t="s">
        <v>135</v>
      </c>
      <c r="D80" s="35" t="s">
        <v>44</v>
      </c>
      <c r="E80" s="34" t="s">
        <v>50</v>
      </c>
      <c r="F80" s="36">
        <v>3</v>
      </c>
      <c r="G80" s="34"/>
      <c r="H80" s="37">
        <v>9900</v>
      </c>
      <c r="I80" s="47">
        <f t="shared" si="22"/>
        <v>29700</v>
      </c>
      <c r="J80" s="48">
        <v>2688.84</v>
      </c>
      <c r="K80" s="49">
        <f t="shared" si="23"/>
        <v>8066.52</v>
      </c>
      <c r="L80" s="50">
        <v>0.2716</v>
      </c>
      <c r="M80" s="51">
        <v>10890</v>
      </c>
      <c r="N80" s="51">
        <f t="shared" si="24"/>
        <v>32670</v>
      </c>
      <c r="O80" s="52">
        <v>2898.56952</v>
      </c>
      <c r="P80" s="52">
        <f t="shared" si="25"/>
        <v>8695.70856</v>
      </c>
      <c r="Q80" s="62">
        <v>0.266168</v>
      </c>
      <c r="R80" s="63">
        <v>23459.79</v>
      </c>
      <c r="S80" s="63">
        <v>4698.55</v>
      </c>
      <c r="T80" s="69">
        <f t="shared" si="26"/>
        <v>0.789891919191919</v>
      </c>
      <c r="U80" s="69">
        <f t="shared" si="27"/>
        <v>0.582475466496085</v>
      </c>
      <c r="V80" s="67">
        <f t="shared" si="28"/>
        <v>0.718083562901745</v>
      </c>
      <c r="W80" s="67">
        <f t="shared" si="29"/>
        <v>0.540329746285793</v>
      </c>
      <c r="X80" s="66"/>
      <c r="Y80" s="74"/>
      <c r="Z80" s="75">
        <f t="shared" ref="Z79:Z110" si="39">(R80-I80)*0.01</f>
        <v>-62.4021</v>
      </c>
      <c r="AA80" s="37">
        <v>8712</v>
      </c>
      <c r="AB80" s="37">
        <f t="shared" si="30"/>
        <v>17424</v>
      </c>
      <c r="AC80" s="48">
        <v>2402.7696</v>
      </c>
      <c r="AD80" s="48">
        <f t="shared" si="31"/>
        <v>4805.5392</v>
      </c>
      <c r="AE80" s="50">
        <v>0.2758</v>
      </c>
      <c r="AF80" s="51">
        <v>10193.04</v>
      </c>
      <c r="AG80" s="51">
        <f t="shared" si="32"/>
        <v>20386.08</v>
      </c>
      <c r="AH80" s="52">
        <v>2740.74536736</v>
      </c>
      <c r="AI80" s="52">
        <f t="shared" si="33"/>
        <v>5481.49073472</v>
      </c>
      <c r="AJ80" s="62">
        <v>0.268884</v>
      </c>
      <c r="AK80" s="81">
        <v>12936.84</v>
      </c>
      <c r="AL80" s="81">
        <v>3742.16</v>
      </c>
      <c r="AM80" s="83">
        <f t="shared" si="34"/>
        <v>0.742472451790634</v>
      </c>
      <c r="AN80" s="83">
        <f t="shared" si="35"/>
        <v>0.778718026064588</v>
      </c>
      <c r="AO80" s="91">
        <f t="shared" si="36"/>
        <v>0.634591839137294</v>
      </c>
      <c r="AP80" s="91">
        <f t="shared" si="37"/>
        <v>0.6826901989083</v>
      </c>
      <c r="AQ80" s="94"/>
      <c r="AR80" s="93">
        <f t="shared" si="38"/>
        <v>0</v>
      </c>
    </row>
    <row r="81" spans="1:44">
      <c r="A81" s="34">
        <v>79</v>
      </c>
      <c r="B81" s="34">
        <v>106865</v>
      </c>
      <c r="C81" s="35" t="s">
        <v>136</v>
      </c>
      <c r="D81" s="35" t="s">
        <v>74</v>
      </c>
      <c r="E81" s="34" t="s">
        <v>45</v>
      </c>
      <c r="F81" s="36">
        <v>0</v>
      </c>
      <c r="G81" s="34"/>
      <c r="H81" s="37">
        <v>6600</v>
      </c>
      <c r="I81" s="47">
        <f t="shared" si="22"/>
        <v>19800</v>
      </c>
      <c r="J81" s="48">
        <v>1792.56</v>
      </c>
      <c r="K81" s="49">
        <f t="shared" si="23"/>
        <v>5377.68</v>
      </c>
      <c r="L81" s="50">
        <v>0.2716</v>
      </c>
      <c r="M81" s="51">
        <v>7260</v>
      </c>
      <c r="N81" s="51">
        <f t="shared" si="24"/>
        <v>21780</v>
      </c>
      <c r="O81" s="52">
        <v>1932.37968</v>
      </c>
      <c r="P81" s="52">
        <f t="shared" si="25"/>
        <v>5797.13904</v>
      </c>
      <c r="Q81" s="62">
        <v>0.266168</v>
      </c>
      <c r="R81" s="63">
        <v>15591.4</v>
      </c>
      <c r="S81" s="63">
        <v>3225.22</v>
      </c>
      <c r="T81" s="69">
        <f t="shared" si="26"/>
        <v>0.787444444444444</v>
      </c>
      <c r="U81" s="69">
        <f t="shared" si="27"/>
        <v>0.599741896133649</v>
      </c>
      <c r="V81" s="67">
        <f t="shared" si="28"/>
        <v>0.715858585858586</v>
      </c>
      <c r="W81" s="67">
        <f t="shared" si="29"/>
        <v>0.556346842424535</v>
      </c>
      <c r="X81" s="66"/>
      <c r="Y81" s="74"/>
      <c r="Z81" s="75">
        <v>0</v>
      </c>
      <c r="AA81" s="37">
        <v>5808</v>
      </c>
      <c r="AB81" s="37">
        <f t="shared" si="30"/>
        <v>11616</v>
      </c>
      <c r="AC81" s="48">
        <v>1601.8464</v>
      </c>
      <c r="AD81" s="48">
        <f t="shared" si="31"/>
        <v>3203.6928</v>
      </c>
      <c r="AE81" s="50">
        <v>0.2758</v>
      </c>
      <c r="AF81" s="51">
        <v>6795.36</v>
      </c>
      <c r="AG81" s="51">
        <f t="shared" si="32"/>
        <v>13590.72</v>
      </c>
      <c r="AH81" s="52">
        <v>1827.16357824</v>
      </c>
      <c r="AI81" s="52">
        <f t="shared" si="33"/>
        <v>3654.32715648</v>
      </c>
      <c r="AJ81" s="62">
        <v>0.268884</v>
      </c>
      <c r="AK81" s="81">
        <v>10652.34</v>
      </c>
      <c r="AL81" s="81">
        <v>2899.34</v>
      </c>
      <c r="AM81" s="83">
        <f t="shared" si="34"/>
        <v>0.917040289256198</v>
      </c>
      <c r="AN81" s="83">
        <f t="shared" si="35"/>
        <v>0.904999380714655</v>
      </c>
      <c r="AO81" s="91">
        <f t="shared" si="36"/>
        <v>0.783795119022392</v>
      </c>
      <c r="AP81" s="91">
        <f t="shared" si="37"/>
        <v>0.793399133643186</v>
      </c>
      <c r="AQ81" s="94"/>
      <c r="AR81" s="93">
        <f t="shared" si="38"/>
        <v>0</v>
      </c>
    </row>
    <row r="82" spans="1:44">
      <c r="A82" s="34">
        <v>80</v>
      </c>
      <c r="B82" s="34">
        <v>733</v>
      </c>
      <c r="C82" s="35" t="s">
        <v>137</v>
      </c>
      <c r="D82" s="35" t="s">
        <v>64</v>
      </c>
      <c r="E82" s="34" t="s">
        <v>45</v>
      </c>
      <c r="F82" s="36">
        <v>3</v>
      </c>
      <c r="G82" s="34"/>
      <c r="H82" s="37">
        <v>6435</v>
      </c>
      <c r="I82" s="47">
        <f t="shared" si="22"/>
        <v>19305</v>
      </c>
      <c r="J82" s="48">
        <v>2059.8435</v>
      </c>
      <c r="K82" s="49">
        <f t="shared" si="23"/>
        <v>6179.5305</v>
      </c>
      <c r="L82" s="50">
        <v>0.3201</v>
      </c>
      <c r="M82" s="51">
        <v>7078.5</v>
      </c>
      <c r="N82" s="51">
        <f t="shared" si="24"/>
        <v>21235.5</v>
      </c>
      <c r="O82" s="52">
        <v>2220.511293</v>
      </c>
      <c r="P82" s="52">
        <f t="shared" si="25"/>
        <v>6661.533879</v>
      </c>
      <c r="Q82" s="62">
        <v>0.313698</v>
      </c>
      <c r="R82" s="63">
        <v>15167.28</v>
      </c>
      <c r="S82" s="63">
        <v>4015.13</v>
      </c>
      <c r="T82" s="69">
        <f t="shared" si="26"/>
        <v>0.78566588966589</v>
      </c>
      <c r="U82" s="69">
        <f t="shared" si="27"/>
        <v>0.649746772833308</v>
      </c>
      <c r="V82" s="67">
        <f t="shared" si="28"/>
        <v>0.714241717878082</v>
      </c>
      <c r="W82" s="67">
        <f t="shared" si="29"/>
        <v>0.602733555503997</v>
      </c>
      <c r="X82" s="66"/>
      <c r="Y82" s="74"/>
      <c r="Z82" s="75">
        <f t="shared" si="39"/>
        <v>-41.3772</v>
      </c>
      <c r="AA82" s="37">
        <v>5662.8</v>
      </c>
      <c r="AB82" s="37">
        <f t="shared" si="30"/>
        <v>11325.6</v>
      </c>
      <c r="AC82" s="48">
        <v>1840.69314</v>
      </c>
      <c r="AD82" s="48">
        <f t="shared" si="31"/>
        <v>3681.38628</v>
      </c>
      <c r="AE82" s="50">
        <v>0.32505</v>
      </c>
      <c r="AF82" s="51">
        <v>6625.476</v>
      </c>
      <c r="AG82" s="51">
        <f t="shared" si="32"/>
        <v>13250.952</v>
      </c>
      <c r="AH82" s="52">
        <v>2099.606718924</v>
      </c>
      <c r="AI82" s="52">
        <f t="shared" si="33"/>
        <v>4199.213437848</v>
      </c>
      <c r="AJ82" s="62">
        <v>0.316899</v>
      </c>
      <c r="AK82" s="81">
        <v>6814.04</v>
      </c>
      <c r="AL82" s="81">
        <v>2264.03</v>
      </c>
      <c r="AM82" s="83">
        <f t="shared" si="34"/>
        <v>0.60164936074027</v>
      </c>
      <c r="AN82" s="83">
        <f t="shared" si="35"/>
        <v>0.614993871276122</v>
      </c>
      <c r="AO82" s="91">
        <f t="shared" si="36"/>
        <v>0.514230222854931</v>
      </c>
      <c r="AP82" s="91">
        <f t="shared" si="37"/>
        <v>0.539155733212805</v>
      </c>
      <c r="AQ82" s="94"/>
      <c r="AR82" s="93">
        <f t="shared" si="38"/>
        <v>0</v>
      </c>
    </row>
    <row r="83" spans="1:44">
      <c r="A83" s="34">
        <v>81</v>
      </c>
      <c r="B83" s="34">
        <v>116919</v>
      </c>
      <c r="C83" s="35" t="s">
        <v>138</v>
      </c>
      <c r="D83" s="35" t="s">
        <v>54</v>
      </c>
      <c r="E83" s="34" t="s">
        <v>45</v>
      </c>
      <c r="F83" s="36">
        <v>1</v>
      </c>
      <c r="G83" s="34"/>
      <c r="H83" s="37">
        <v>6270</v>
      </c>
      <c r="I83" s="47">
        <f t="shared" si="22"/>
        <v>18810</v>
      </c>
      <c r="J83" s="48">
        <v>1702.932</v>
      </c>
      <c r="K83" s="49">
        <f t="shared" si="23"/>
        <v>5108.796</v>
      </c>
      <c r="L83" s="50">
        <v>0.2716</v>
      </c>
      <c r="M83" s="51">
        <v>6897</v>
      </c>
      <c r="N83" s="51">
        <f t="shared" si="24"/>
        <v>20691</v>
      </c>
      <c r="O83" s="52">
        <v>1835.760696</v>
      </c>
      <c r="P83" s="52">
        <f t="shared" si="25"/>
        <v>5507.282088</v>
      </c>
      <c r="Q83" s="62">
        <v>0.266168</v>
      </c>
      <c r="R83" s="63">
        <v>14772.08</v>
      </c>
      <c r="S83" s="63">
        <v>4360.19</v>
      </c>
      <c r="T83" s="69">
        <f t="shared" si="26"/>
        <v>0.785331206804891</v>
      </c>
      <c r="U83" s="69">
        <f t="shared" si="27"/>
        <v>0.853467235724425</v>
      </c>
      <c r="V83" s="67">
        <f t="shared" si="28"/>
        <v>0.713937460731719</v>
      </c>
      <c r="W83" s="67">
        <f t="shared" si="29"/>
        <v>0.791713576738799</v>
      </c>
      <c r="X83" s="66"/>
      <c r="Y83" s="74"/>
      <c r="Z83" s="75">
        <f t="shared" si="39"/>
        <v>-40.3792</v>
      </c>
      <c r="AA83" s="37">
        <v>5517.6</v>
      </c>
      <c r="AB83" s="37">
        <f t="shared" si="30"/>
        <v>11035.2</v>
      </c>
      <c r="AC83" s="48">
        <v>1521.75408</v>
      </c>
      <c r="AD83" s="48">
        <f t="shared" si="31"/>
        <v>3043.50816</v>
      </c>
      <c r="AE83" s="50">
        <v>0.2758</v>
      </c>
      <c r="AF83" s="51">
        <v>6455.592</v>
      </c>
      <c r="AG83" s="51">
        <f t="shared" si="32"/>
        <v>12911.184</v>
      </c>
      <c r="AH83" s="52">
        <v>1735.805399328</v>
      </c>
      <c r="AI83" s="52">
        <f t="shared" si="33"/>
        <v>3471.610798656</v>
      </c>
      <c r="AJ83" s="62">
        <v>0.268884</v>
      </c>
      <c r="AK83" s="81">
        <v>8664.42</v>
      </c>
      <c r="AL83" s="81">
        <v>2952.8</v>
      </c>
      <c r="AM83" s="83">
        <f t="shared" si="34"/>
        <v>0.785162026968247</v>
      </c>
      <c r="AN83" s="83">
        <f t="shared" si="35"/>
        <v>0.970196183078412</v>
      </c>
      <c r="AO83" s="91">
        <f t="shared" si="36"/>
        <v>0.671078655528416</v>
      </c>
      <c r="AP83" s="91">
        <f t="shared" si="37"/>
        <v>0.850556174425759</v>
      </c>
      <c r="AQ83" s="94"/>
      <c r="AR83" s="93">
        <f t="shared" si="38"/>
        <v>0</v>
      </c>
    </row>
    <row r="84" spans="1:44">
      <c r="A84" s="34">
        <v>82</v>
      </c>
      <c r="B84" s="34">
        <v>721</v>
      </c>
      <c r="C84" s="35" t="s">
        <v>139</v>
      </c>
      <c r="D84" s="35" t="s">
        <v>99</v>
      </c>
      <c r="E84" s="34" t="s">
        <v>52</v>
      </c>
      <c r="F84" s="36">
        <v>3</v>
      </c>
      <c r="G84" s="34"/>
      <c r="H84" s="37">
        <v>8250</v>
      </c>
      <c r="I84" s="47">
        <f t="shared" si="22"/>
        <v>24750</v>
      </c>
      <c r="J84" s="48">
        <v>2640.825</v>
      </c>
      <c r="K84" s="49">
        <f t="shared" si="23"/>
        <v>7922.475</v>
      </c>
      <c r="L84" s="50">
        <v>0.3201</v>
      </c>
      <c r="M84" s="51">
        <v>9075</v>
      </c>
      <c r="N84" s="51">
        <f t="shared" si="24"/>
        <v>27225</v>
      </c>
      <c r="O84" s="52">
        <v>2846.80935</v>
      </c>
      <c r="P84" s="52">
        <f t="shared" si="25"/>
        <v>8540.42805</v>
      </c>
      <c r="Q84" s="62">
        <v>0.313698</v>
      </c>
      <c r="R84" s="63">
        <v>19366.33</v>
      </c>
      <c r="S84" s="63">
        <v>6037.66</v>
      </c>
      <c r="T84" s="69">
        <f t="shared" si="26"/>
        <v>0.78247797979798</v>
      </c>
      <c r="U84" s="69">
        <f t="shared" si="27"/>
        <v>0.762092654126393</v>
      </c>
      <c r="V84" s="67">
        <f t="shared" si="28"/>
        <v>0.711343617998163</v>
      </c>
      <c r="W84" s="67">
        <f t="shared" si="29"/>
        <v>0.706950514031905</v>
      </c>
      <c r="X84" s="66"/>
      <c r="Y84" s="74"/>
      <c r="Z84" s="75">
        <f t="shared" si="39"/>
        <v>-53.8367</v>
      </c>
      <c r="AA84" s="37">
        <v>7260</v>
      </c>
      <c r="AB84" s="37">
        <f t="shared" si="30"/>
        <v>14520</v>
      </c>
      <c r="AC84" s="48">
        <v>2359.863</v>
      </c>
      <c r="AD84" s="48">
        <f t="shared" si="31"/>
        <v>4719.726</v>
      </c>
      <c r="AE84" s="50">
        <v>0.32505</v>
      </c>
      <c r="AF84" s="51">
        <v>8494.2</v>
      </c>
      <c r="AG84" s="51">
        <f t="shared" si="32"/>
        <v>16988.4</v>
      </c>
      <c r="AH84" s="52">
        <v>2691.8034858</v>
      </c>
      <c r="AI84" s="52">
        <f t="shared" si="33"/>
        <v>5383.6069716</v>
      </c>
      <c r="AJ84" s="62">
        <v>0.316899</v>
      </c>
      <c r="AK84" s="81">
        <v>9701.41</v>
      </c>
      <c r="AL84" s="81">
        <v>3104.69</v>
      </c>
      <c r="AM84" s="83">
        <f t="shared" si="34"/>
        <v>0.668141184573003</v>
      </c>
      <c r="AN84" s="83">
        <f t="shared" si="35"/>
        <v>0.657811491599301</v>
      </c>
      <c r="AO84" s="91">
        <f t="shared" si="36"/>
        <v>0.571060841515387</v>
      </c>
      <c r="AP84" s="91">
        <f t="shared" si="37"/>
        <v>0.576693286931622</v>
      </c>
      <c r="AQ84" s="94"/>
      <c r="AR84" s="93">
        <f t="shared" si="38"/>
        <v>0</v>
      </c>
    </row>
    <row r="85" spans="1:44">
      <c r="A85" s="34">
        <v>83</v>
      </c>
      <c r="B85" s="34">
        <v>387</v>
      </c>
      <c r="C85" s="35" t="s">
        <v>140</v>
      </c>
      <c r="D85" s="35" t="s">
        <v>64</v>
      </c>
      <c r="E85" s="34" t="s">
        <v>55</v>
      </c>
      <c r="F85" s="36">
        <v>2</v>
      </c>
      <c r="G85" s="34">
        <v>2</v>
      </c>
      <c r="H85" s="37">
        <v>11760</v>
      </c>
      <c r="I85" s="47">
        <f t="shared" si="22"/>
        <v>35280</v>
      </c>
      <c r="J85" s="48">
        <v>2965.872</v>
      </c>
      <c r="K85" s="49">
        <f t="shared" si="23"/>
        <v>8897.616</v>
      </c>
      <c r="L85" s="50">
        <v>0.2522</v>
      </c>
      <c r="M85" s="51">
        <v>12936</v>
      </c>
      <c r="N85" s="51">
        <f t="shared" si="24"/>
        <v>38808</v>
      </c>
      <c r="O85" s="52">
        <v>3197.210016</v>
      </c>
      <c r="P85" s="52">
        <f t="shared" si="25"/>
        <v>9591.630048</v>
      </c>
      <c r="Q85" s="62">
        <v>0.247156</v>
      </c>
      <c r="R85" s="63">
        <v>27537.87</v>
      </c>
      <c r="S85" s="63">
        <v>7775.25</v>
      </c>
      <c r="T85" s="69">
        <f t="shared" si="26"/>
        <v>0.780551870748299</v>
      </c>
      <c r="U85" s="69">
        <f t="shared" si="27"/>
        <v>0.873857671538084</v>
      </c>
      <c r="V85" s="67">
        <f t="shared" si="28"/>
        <v>0.709592609771181</v>
      </c>
      <c r="W85" s="67">
        <f t="shared" si="29"/>
        <v>0.81062863779043</v>
      </c>
      <c r="X85" s="66"/>
      <c r="Y85" s="74"/>
      <c r="Z85" s="75">
        <f t="shared" si="39"/>
        <v>-77.4213</v>
      </c>
      <c r="AA85" s="37">
        <v>10348.8</v>
      </c>
      <c r="AB85" s="37">
        <f t="shared" si="30"/>
        <v>20697.6</v>
      </c>
      <c r="AC85" s="48">
        <v>2650.32768</v>
      </c>
      <c r="AD85" s="48">
        <f t="shared" si="31"/>
        <v>5300.65536</v>
      </c>
      <c r="AE85" s="50">
        <v>0.2561</v>
      </c>
      <c r="AF85" s="51">
        <v>12108.096</v>
      </c>
      <c r="AG85" s="51">
        <f t="shared" si="32"/>
        <v>24216.192</v>
      </c>
      <c r="AH85" s="52">
        <v>3023.125193088</v>
      </c>
      <c r="AI85" s="52">
        <f t="shared" si="33"/>
        <v>6046.250386176</v>
      </c>
      <c r="AJ85" s="62">
        <v>0.249678</v>
      </c>
      <c r="AK85" s="81">
        <v>16650.41</v>
      </c>
      <c r="AL85" s="81">
        <v>3722.02</v>
      </c>
      <c r="AM85" s="83">
        <f t="shared" si="34"/>
        <v>0.804460903679654</v>
      </c>
      <c r="AN85" s="83">
        <f t="shared" si="35"/>
        <v>0.702181097848248</v>
      </c>
      <c r="AO85" s="91">
        <f t="shared" si="36"/>
        <v>0.687573421948422</v>
      </c>
      <c r="AP85" s="91">
        <f t="shared" si="37"/>
        <v>0.615591443005724</v>
      </c>
      <c r="AQ85" s="94"/>
      <c r="AR85" s="93">
        <f t="shared" si="38"/>
        <v>0</v>
      </c>
    </row>
    <row r="86" spans="1:44">
      <c r="A86" s="34">
        <v>84</v>
      </c>
      <c r="B86" s="34">
        <v>716</v>
      </c>
      <c r="C86" s="35" t="s">
        <v>141</v>
      </c>
      <c r="D86" s="35" t="s">
        <v>47</v>
      </c>
      <c r="E86" s="34" t="s">
        <v>52</v>
      </c>
      <c r="F86" s="36">
        <v>3</v>
      </c>
      <c r="G86" s="34"/>
      <c r="H86" s="37">
        <v>8550</v>
      </c>
      <c r="I86" s="47">
        <f t="shared" si="22"/>
        <v>25650</v>
      </c>
      <c r="J86" s="48">
        <v>2405.115</v>
      </c>
      <c r="K86" s="49">
        <f t="shared" si="23"/>
        <v>7215.345</v>
      </c>
      <c r="L86" s="50">
        <v>0.2813</v>
      </c>
      <c r="M86" s="51">
        <v>9405</v>
      </c>
      <c r="N86" s="51">
        <f t="shared" si="24"/>
        <v>28215</v>
      </c>
      <c r="O86" s="52">
        <v>2592.71397</v>
      </c>
      <c r="P86" s="52">
        <f t="shared" si="25"/>
        <v>7778.14191</v>
      </c>
      <c r="Q86" s="62">
        <v>0.275674</v>
      </c>
      <c r="R86" s="63">
        <v>19694.99</v>
      </c>
      <c r="S86" s="63">
        <v>5527.89</v>
      </c>
      <c r="T86" s="69">
        <f t="shared" si="26"/>
        <v>0.767835867446394</v>
      </c>
      <c r="U86" s="69">
        <f t="shared" si="27"/>
        <v>0.766129686106486</v>
      </c>
      <c r="V86" s="67">
        <f t="shared" si="28"/>
        <v>0.698032606769449</v>
      </c>
      <c r="W86" s="67">
        <f t="shared" si="29"/>
        <v>0.710695441657222</v>
      </c>
      <c r="X86" s="66"/>
      <c r="Y86" s="74"/>
      <c r="Z86" s="75">
        <f t="shared" si="39"/>
        <v>-59.5501</v>
      </c>
      <c r="AA86" s="37">
        <v>7524</v>
      </c>
      <c r="AB86" s="37">
        <f t="shared" si="30"/>
        <v>15048</v>
      </c>
      <c r="AC86" s="48">
        <v>2149.2306</v>
      </c>
      <c r="AD86" s="48">
        <f t="shared" si="31"/>
        <v>4298.4612</v>
      </c>
      <c r="AE86" s="50">
        <v>0.28565</v>
      </c>
      <c r="AF86" s="51">
        <v>8803.08</v>
      </c>
      <c r="AG86" s="51">
        <f t="shared" si="32"/>
        <v>17606.16</v>
      </c>
      <c r="AH86" s="52">
        <v>2451.54333996</v>
      </c>
      <c r="AI86" s="52">
        <f t="shared" si="33"/>
        <v>4903.08667992</v>
      </c>
      <c r="AJ86" s="62">
        <v>0.278487</v>
      </c>
      <c r="AK86" s="81">
        <v>10613.6</v>
      </c>
      <c r="AL86" s="81">
        <v>3164.48</v>
      </c>
      <c r="AM86" s="83">
        <f t="shared" si="34"/>
        <v>0.705316321105795</v>
      </c>
      <c r="AN86" s="83">
        <f t="shared" si="35"/>
        <v>0.736189034345593</v>
      </c>
      <c r="AO86" s="91">
        <f t="shared" si="36"/>
        <v>0.602834462483585</v>
      </c>
      <c r="AP86" s="91">
        <f t="shared" si="37"/>
        <v>0.645405681478108</v>
      </c>
      <c r="AQ86" s="94"/>
      <c r="AR86" s="93">
        <f t="shared" si="38"/>
        <v>0</v>
      </c>
    </row>
    <row r="87" spans="1:44">
      <c r="A87" s="34">
        <v>85</v>
      </c>
      <c r="B87" s="34">
        <v>341</v>
      </c>
      <c r="C87" s="35" t="s">
        <v>142</v>
      </c>
      <c r="D87" s="35" t="s">
        <v>99</v>
      </c>
      <c r="E87" s="34" t="s">
        <v>50</v>
      </c>
      <c r="F87" s="36">
        <v>5</v>
      </c>
      <c r="G87" s="34">
        <v>1</v>
      </c>
      <c r="H87" s="37">
        <v>22500</v>
      </c>
      <c r="I87" s="47">
        <f t="shared" si="22"/>
        <v>67500</v>
      </c>
      <c r="J87" s="48">
        <v>6111</v>
      </c>
      <c r="K87" s="49">
        <f t="shared" si="23"/>
        <v>18333</v>
      </c>
      <c r="L87" s="50">
        <v>0.2716</v>
      </c>
      <c r="M87" s="51">
        <v>24750</v>
      </c>
      <c r="N87" s="51">
        <f t="shared" si="24"/>
        <v>74250</v>
      </c>
      <c r="O87" s="52">
        <v>6587.658</v>
      </c>
      <c r="P87" s="52">
        <f t="shared" si="25"/>
        <v>19762.974</v>
      </c>
      <c r="Q87" s="62">
        <v>0.266168</v>
      </c>
      <c r="R87" s="63">
        <v>51577.73</v>
      </c>
      <c r="S87" s="63">
        <v>14823.7</v>
      </c>
      <c r="T87" s="69">
        <f t="shared" si="26"/>
        <v>0.764114518518519</v>
      </c>
      <c r="U87" s="69">
        <f t="shared" si="27"/>
        <v>0.808580156002837</v>
      </c>
      <c r="V87" s="67">
        <f t="shared" si="28"/>
        <v>0.694649562289562</v>
      </c>
      <c r="W87" s="67">
        <f t="shared" si="29"/>
        <v>0.750074356217845</v>
      </c>
      <c r="X87" s="66"/>
      <c r="Y87" s="74"/>
      <c r="Z87" s="75">
        <f t="shared" si="39"/>
        <v>-159.2227</v>
      </c>
      <c r="AA87" s="37">
        <v>19800</v>
      </c>
      <c r="AB87" s="37">
        <f t="shared" si="30"/>
        <v>39600</v>
      </c>
      <c r="AC87" s="48">
        <v>5460.84</v>
      </c>
      <c r="AD87" s="48">
        <f t="shared" si="31"/>
        <v>10921.68</v>
      </c>
      <c r="AE87" s="50">
        <v>0.2758</v>
      </c>
      <c r="AF87" s="51">
        <v>23166</v>
      </c>
      <c r="AG87" s="51">
        <f t="shared" si="32"/>
        <v>46332</v>
      </c>
      <c r="AH87" s="52">
        <v>6228.966744</v>
      </c>
      <c r="AI87" s="52">
        <f t="shared" si="33"/>
        <v>12457.933488</v>
      </c>
      <c r="AJ87" s="62">
        <v>0.268884</v>
      </c>
      <c r="AK87" s="81">
        <v>24352.49</v>
      </c>
      <c r="AL87" s="81">
        <v>6628.53</v>
      </c>
      <c r="AM87" s="83">
        <f t="shared" si="34"/>
        <v>0.614961868686869</v>
      </c>
      <c r="AN87" s="83">
        <f t="shared" si="35"/>
        <v>0.606914870239743</v>
      </c>
      <c r="AO87" s="91">
        <f t="shared" si="36"/>
        <v>0.525608434775101</v>
      </c>
      <c r="AP87" s="91">
        <f t="shared" si="37"/>
        <v>0.532072996407059</v>
      </c>
      <c r="AQ87" s="94"/>
      <c r="AR87" s="93">
        <f t="shared" si="38"/>
        <v>0</v>
      </c>
    </row>
    <row r="88" spans="1:44">
      <c r="A88" s="34">
        <v>86</v>
      </c>
      <c r="B88" s="34">
        <v>102567</v>
      </c>
      <c r="C88" s="35" t="s">
        <v>143</v>
      </c>
      <c r="D88" s="35" t="s">
        <v>125</v>
      </c>
      <c r="E88" s="34" t="s">
        <v>45</v>
      </c>
      <c r="F88" s="36">
        <v>3</v>
      </c>
      <c r="G88" s="34"/>
      <c r="H88" s="37">
        <v>4950</v>
      </c>
      <c r="I88" s="47">
        <f t="shared" si="22"/>
        <v>14850</v>
      </c>
      <c r="J88" s="48">
        <v>1344.42</v>
      </c>
      <c r="K88" s="49">
        <f t="shared" si="23"/>
        <v>4033.26</v>
      </c>
      <c r="L88" s="50">
        <v>0.2716</v>
      </c>
      <c r="M88" s="51">
        <v>5445</v>
      </c>
      <c r="N88" s="51">
        <f t="shared" si="24"/>
        <v>16335</v>
      </c>
      <c r="O88" s="52">
        <v>1449.28476</v>
      </c>
      <c r="P88" s="52">
        <f t="shared" si="25"/>
        <v>4347.85428</v>
      </c>
      <c r="Q88" s="62">
        <v>0.266168</v>
      </c>
      <c r="R88" s="63">
        <v>11347.1</v>
      </c>
      <c r="S88" s="63">
        <v>2624.5</v>
      </c>
      <c r="T88" s="69">
        <f t="shared" si="26"/>
        <v>0.764114478114478</v>
      </c>
      <c r="U88" s="69">
        <f t="shared" si="27"/>
        <v>0.650714310508125</v>
      </c>
      <c r="V88" s="67">
        <f t="shared" si="28"/>
        <v>0.694649525558616</v>
      </c>
      <c r="W88" s="67">
        <f t="shared" si="29"/>
        <v>0.603631085814587</v>
      </c>
      <c r="X88" s="66"/>
      <c r="Y88" s="74"/>
      <c r="Z88" s="75">
        <f t="shared" si="39"/>
        <v>-35.029</v>
      </c>
      <c r="AA88" s="37">
        <v>4356</v>
      </c>
      <c r="AB88" s="37">
        <f t="shared" si="30"/>
        <v>8712</v>
      </c>
      <c r="AC88" s="48">
        <v>1201.3848</v>
      </c>
      <c r="AD88" s="48">
        <f t="shared" si="31"/>
        <v>2402.7696</v>
      </c>
      <c r="AE88" s="50">
        <v>0.2758</v>
      </c>
      <c r="AF88" s="51">
        <v>5096.52</v>
      </c>
      <c r="AG88" s="51">
        <f t="shared" si="32"/>
        <v>10193.04</v>
      </c>
      <c r="AH88" s="52">
        <v>1370.37268368</v>
      </c>
      <c r="AI88" s="52">
        <f t="shared" si="33"/>
        <v>2740.74536736</v>
      </c>
      <c r="AJ88" s="62">
        <v>0.268884</v>
      </c>
      <c r="AK88" s="81">
        <v>5294.77</v>
      </c>
      <c r="AL88" s="81">
        <v>1718.04</v>
      </c>
      <c r="AM88" s="83">
        <f t="shared" si="34"/>
        <v>0.607755968778696</v>
      </c>
      <c r="AN88" s="83">
        <f t="shared" si="35"/>
        <v>0.715024861310048</v>
      </c>
      <c r="AO88" s="91">
        <f t="shared" si="36"/>
        <v>0.519449545964698</v>
      </c>
      <c r="AP88" s="91">
        <f t="shared" si="37"/>
        <v>0.626851374250388</v>
      </c>
      <c r="AQ88" s="94"/>
      <c r="AR88" s="93">
        <f t="shared" si="38"/>
        <v>0</v>
      </c>
    </row>
    <row r="89" spans="1:44">
      <c r="A89" s="34">
        <v>87</v>
      </c>
      <c r="B89" s="34">
        <v>102564</v>
      </c>
      <c r="C89" s="35" t="s">
        <v>144</v>
      </c>
      <c r="D89" s="35" t="s">
        <v>99</v>
      </c>
      <c r="E89" s="34" t="s">
        <v>45</v>
      </c>
      <c r="F89" s="36">
        <v>3</v>
      </c>
      <c r="G89" s="34"/>
      <c r="H89" s="37">
        <v>7200</v>
      </c>
      <c r="I89" s="47">
        <f t="shared" si="22"/>
        <v>21600</v>
      </c>
      <c r="J89" s="48">
        <v>2095.2</v>
      </c>
      <c r="K89" s="49">
        <f t="shared" si="23"/>
        <v>6285.6</v>
      </c>
      <c r="L89" s="50">
        <v>0.291</v>
      </c>
      <c r="M89" s="51">
        <v>7920</v>
      </c>
      <c r="N89" s="51">
        <f t="shared" si="24"/>
        <v>23760</v>
      </c>
      <c r="O89" s="52">
        <v>2258.6256</v>
      </c>
      <c r="P89" s="52">
        <f t="shared" si="25"/>
        <v>6775.8768</v>
      </c>
      <c r="Q89" s="62">
        <v>0.28518</v>
      </c>
      <c r="R89" s="63">
        <v>16408.23</v>
      </c>
      <c r="S89" s="63">
        <v>4589.37</v>
      </c>
      <c r="T89" s="69">
        <f t="shared" si="26"/>
        <v>0.759640277777778</v>
      </c>
      <c r="U89" s="69">
        <f t="shared" si="27"/>
        <v>0.730140320733104</v>
      </c>
      <c r="V89" s="67">
        <f t="shared" si="28"/>
        <v>0.690582070707071</v>
      </c>
      <c r="W89" s="67">
        <f t="shared" si="29"/>
        <v>0.677310130550189</v>
      </c>
      <c r="X89" s="66"/>
      <c r="Y89" s="74"/>
      <c r="Z89" s="75">
        <f t="shared" si="39"/>
        <v>-51.9177</v>
      </c>
      <c r="AA89" s="37">
        <v>6336</v>
      </c>
      <c r="AB89" s="37">
        <f t="shared" si="30"/>
        <v>12672</v>
      </c>
      <c r="AC89" s="48">
        <v>1872.288</v>
      </c>
      <c r="AD89" s="48">
        <f t="shared" si="31"/>
        <v>3744.576</v>
      </c>
      <c r="AE89" s="50">
        <v>0.2955</v>
      </c>
      <c r="AF89" s="51">
        <v>7413.12</v>
      </c>
      <c r="AG89" s="51">
        <f t="shared" si="32"/>
        <v>14826.24</v>
      </c>
      <c r="AH89" s="52">
        <v>2135.6457408</v>
      </c>
      <c r="AI89" s="52">
        <f t="shared" si="33"/>
        <v>4271.2914816</v>
      </c>
      <c r="AJ89" s="62">
        <v>0.28809</v>
      </c>
      <c r="AK89" s="81">
        <v>10610.02</v>
      </c>
      <c r="AL89" s="81">
        <v>2689.05</v>
      </c>
      <c r="AM89" s="83">
        <f t="shared" si="34"/>
        <v>0.837280618686869</v>
      </c>
      <c r="AN89" s="83">
        <f t="shared" si="35"/>
        <v>0.718118686868687</v>
      </c>
      <c r="AO89" s="91">
        <f t="shared" si="36"/>
        <v>0.715624460416127</v>
      </c>
      <c r="AP89" s="91">
        <f t="shared" si="37"/>
        <v>0.629563683860952</v>
      </c>
      <c r="AQ89" s="94"/>
      <c r="AR89" s="93">
        <f t="shared" si="38"/>
        <v>0</v>
      </c>
    </row>
    <row r="90" spans="1:44">
      <c r="A90" s="34">
        <v>88</v>
      </c>
      <c r="B90" s="34">
        <v>377</v>
      </c>
      <c r="C90" s="35" t="s">
        <v>145</v>
      </c>
      <c r="D90" s="35" t="s">
        <v>64</v>
      </c>
      <c r="E90" s="34" t="s">
        <v>48</v>
      </c>
      <c r="F90" s="36">
        <v>3</v>
      </c>
      <c r="G90" s="34">
        <v>1</v>
      </c>
      <c r="H90" s="37">
        <v>10875</v>
      </c>
      <c r="I90" s="47">
        <f t="shared" si="22"/>
        <v>32625</v>
      </c>
      <c r="J90" s="48">
        <v>3322.85625</v>
      </c>
      <c r="K90" s="49">
        <f t="shared" si="23"/>
        <v>9968.56875</v>
      </c>
      <c r="L90" s="50">
        <v>0.30555</v>
      </c>
      <c r="M90" s="51">
        <v>11962.5</v>
      </c>
      <c r="N90" s="51">
        <f t="shared" si="24"/>
        <v>35887.5</v>
      </c>
      <c r="O90" s="52">
        <v>3582.0390375</v>
      </c>
      <c r="P90" s="52">
        <f t="shared" si="25"/>
        <v>10746.1171125</v>
      </c>
      <c r="Q90" s="62">
        <v>0.299439</v>
      </c>
      <c r="R90" s="63">
        <v>24610.77</v>
      </c>
      <c r="S90" s="63">
        <v>8442.26</v>
      </c>
      <c r="T90" s="69">
        <f t="shared" si="26"/>
        <v>0.754353103448276</v>
      </c>
      <c r="U90" s="69">
        <f t="shared" si="27"/>
        <v>0.846887874450382</v>
      </c>
      <c r="V90" s="67">
        <f t="shared" si="28"/>
        <v>0.685775548589342</v>
      </c>
      <c r="W90" s="67">
        <f t="shared" si="29"/>
        <v>0.785610273145067</v>
      </c>
      <c r="X90" s="66"/>
      <c r="Y90" s="74"/>
      <c r="Z90" s="75">
        <f t="shared" si="39"/>
        <v>-80.1423</v>
      </c>
      <c r="AA90" s="37">
        <v>9570</v>
      </c>
      <c r="AB90" s="37">
        <f t="shared" si="30"/>
        <v>19140</v>
      </c>
      <c r="AC90" s="48">
        <v>2969.33175</v>
      </c>
      <c r="AD90" s="48">
        <f t="shared" si="31"/>
        <v>5938.6635</v>
      </c>
      <c r="AE90" s="50">
        <v>0.310275</v>
      </c>
      <c r="AF90" s="51">
        <v>11196.9</v>
      </c>
      <c r="AG90" s="51">
        <f t="shared" si="32"/>
        <v>22393.8</v>
      </c>
      <c r="AH90" s="52">
        <v>3387.00066705</v>
      </c>
      <c r="AI90" s="52">
        <f t="shared" si="33"/>
        <v>6774.0013341</v>
      </c>
      <c r="AJ90" s="62">
        <v>0.3024945</v>
      </c>
      <c r="AK90" s="81">
        <v>14991.01</v>
      </c>
      <c r="AL90" s="81">
        <v>4961.81</v>
      </c>
      <c r="AM90" s="83">
        <f t="shared" si="34"/>
        <v>0.783229362591432</v>
      </c>
      <c r="AN90" s="83">
        <f t="shared" si="35"/>
        <v>0.835509538467704</v>
      </c>
      <c r="AO90" s="91">
        <f t="shared" si="36"/>
        <v>0.669426805633702</v>
      </c>
      <c r="AP90" s="91">
        <f t="shared" si="37"/>
        <v>0.732478450369132</v>
      </c>
      <c r="AQ90" s="94"/>
      <c r="AR90" s="93">
        <f t="shared" si="38"/>
        <v>0</v>
      </c>
    </row>
    <row r="91" spans="1:44">
      <c r="A91" s="34">
        <v>89</v>
      </c>
      <c r="B91" s="34">
        <v>101453</v>
      </c>
      <c r="C91" s="35" t="s">
        <v>146</v>
      </c>
      <c r="D91" s="35" t="s">
        <v>57</v>
      </c>
      <c r="E91" s="34" t="s">
        <v>48</v>
      </c>
      <c r="F91" s="36">
        <v>3</v>
      </c>
      <c r="G91" s="34">
        <v>1</v>
      </c>
      <c r="H91" s="37">
        <v>10150</v>
      </c>
      <c r="I91" s="47">
        <f t="shared" si="22"/>
        <v>30450</v>
      </c>
      <c r="J91" s="48">
        <v>3052.105</v>
      </c>
      <c r="K91" s="49">
        <f t="shared" si="23"/>
        <v>9156.315</v>
      </c>
      <c r="L91" s="50">
        <v>0.3007</v>
      </c>
      <c r="M91" s="51">
        <v>11165</v>
      </c>
      <c r="N91" s="51">
        <f t="shared" si="24"/>
        <v>33495</v>
      </c>
      <c r="O91" s="52">
        <v>3290.16919</v>
      </c>
      <c r="P91" s="52">
        <f t="shared" si="25"/>
        <v>9870.50757</v>
      </c>
      <c r="Q91" s="62">
        <v>0.294686</v>
      </c>
      <c r="R91" s="63">
        <v>22835.5</v>
      </c>
      <c r="S91" s="63">
        <v>7397.51</v>
      </c>
      <c r="T91" s="69">
        <f t="shared" si="26"/>
        <v>0.749934318555008</v>
      </c>
      <c r="U91" s="69">
        <f t="shared" si="27"/>
        <v>0.807913445529124</v>
      </c>
      <c r="V91" s="67">
        <f t="shared" si="28"/>
        <v>0.681758471413644</v>
      </c>
      <c r="W91" s="67">
        <f t="shared" si="29"/>
        <v>0.749455886390653</v>
      </c>
      <c r="X91" s="66"/>
      <c r="Y91" s="74"/>
      <c r="Z91" s="75">
        <f t="shared" si="39"/>
        <v>-76.145</v>
      </c>
      <c r="AA91" s="37">
        <v>8932</v>
      </c>
      <c r="AB91" s="37">
        <f t="shared" si="30"/>
        <v>17864</v>
      </c>
      <c r="AC91" s="48">
        <v>2727.3862</v>
      </c>
      <c r="AD91" s="48">
        <f t="shared" si="31"/>
        <v>5454.7724</v>
      </c>
      <c r="AE91" s="50">
        <v>0.30535</v>
      </c>
      <c r="AF91" s="51">
        <v>10450.44</v>
      </c>
      <c r="AG91" s="51">
        <f t="shared" si="32"/>
        <v>20900.88</v>
      </c>
      <c r="AH91" s="52">
        <v>3111.02283492</v>
      </c>
      <c r="AI91" s="52">
        <f t="shared" si="33"/>
        <v>6222.04566984</v>
      </c>
      <c r="AJ91" s="62">
        <v>0.297693</v>
      </c>
      <c r="AK91" s="81">
        <v>13981.32</v>
      </c>
      <c r="AL91" s="81">
        <v>5330.15</v>
      </c>
      <c r="AM91" s="83">
        <f t="shared" si="34"/>
        <v>0.782653381101657</v>
      </c>
      <c r="AN91" s="83">
        <f t="shared" si="35"/>
        <v>0.97715351056627</v>
      </c>
      <c r="AO91" s="91">
        <f t="shared" si="36"/>
        <v>0.6689345137621</v>
      </c>
      <c r="AP91" s="91">
        <f t="shared" si="37"/>
        <v>0.85665555716454</v>
      </c>
      <c r="AQ91" s="94"/>
      <c r="AR91" s="93">
        <f t="shared" si="38"/>
        <v>0</v>
      </c>
    </row>
    <row r="92" spans="1:44">
      <c r="A92" s="34">
        <v>90</v>
      </c>
      <c r="B92" s="38">
        <v>113833</v>
      </c>
      <c r="C92" s="39" t="s">
        <v>147</v>
      </c>
      <c r="D92" s="39" t="s">
        <v>44</v>
      </c>
      <c r="E92" s="34" t="s">
        <v>118</v>
      </c>
      <c r="F92" s="36">
        <v>2</v>
      </c>
      <c r="G92" s="34"/>
      <c r="H92" s="37">
        <v>4950</v>
      </c>
      <c r="I92" s="47">
        <f t="shared" si="22"/>
        <v>14850</v>
      </c>
      <c r="J92" s="48">
        <v>1296.405</v>
      </c>
      <c r="K92" s="49">
        <f t="shared" si="23"/>
        <v>3889.215</v>
      </c>
      <c r="L92" s="50">
        <v>0.2619</v>
      </c>
      <c r="M92" s="51">
        <v>5445</v>
      </c>
      <c r="N92" s="51">
        <f t="shared" si="24"/>
        <v>16335</v>
      </c>
      <c r="O92" s="52">
        <v>1397.52459</v>
      </c>
      <c r="P92" s="52">
        <f t="shared" si="25"/>
        <v>4192.57377</v>
      </c>
      <c r="Q92" s="62">
        <v>0.256662</v>
      </c>
      <c r="R92" s="68">
        <v>11609.32</v>
      </c>
      <c r="S92" s="68">
        <v>4307.3</v>
      </c>
      <c r="T92" s="69">
        <f t="shared" si="26"/>
        <v>0.781772390572391</v>
      </c>
      <c r="U92" s="69">
        <f t="shared" si="27"/>
        <v>1.10749855690673</v>
      </c>
      <c r="V92" s="67">
        <f t="shared" si="28"/>
        <v>0.710702173247628</v>
      </c>
      <c r="W92" s="67">
        <f t="shared" si="29"/>
        <v>1.0273641529747</v>
      </c>
      <c r="X92" s="66"/>
      <c r="Y92" s="74"/>
      <c r="Z92" s="75">
        <f t="shared" si="39"/>
        <v>-32.4068</v>
      </c>
      <c r="AA92" s="37">
        <v>4356</v>
      </c>
      <c r="AB92" s="37">
        <f t="shared" si="30"/>
        <v>8712</v>
      </c>
      <c r="AC92" s="48">
        <v>1158.4782</v>
      </c>
      <c r="AD92" s="48">
        <f t="shared" si="31"/>
        <v>2316.9564</v>
      </c>
      <c r="AE92" s="50">
        <v>0.26595</v>
      </c>
      <c r="AF92" s="51">
        <v>5096.52</v>
      </c>
      <c r="AG92" s="51">
        <f t="shared" si="32"/>
        <v>10193.04</v>
      </c>
      <c r="AH92" s="52">
        <v>1321.43080212</v>
      </c>
      <c r="AI92" s="52">
        <f t="shared" si="33"/>
        <v>2642.86160424</v>
      </c>
      <c r="AJ92" s="62">
        <v>0.259281</v>
      </c>
      <c r="AK92" s="84">
        <v>6259.23</v>
      </c>
      <c r="AL92" s="84">
        <v>2188.9</v>
      </c>
      <c r="AM92" s="83">
        <f t="shared" si="34"/>
        <v>0.718460743801653</v>
      </c>
      <c r="AN92" s="83">
        <f t="shared" si="35"/>
        <v>0.944730768347648</v>
      </c>
      <c r="AO92" s="91">
        <f t="shared" si="36"/>
        <v>0.614069011796284</v>
      </c>
      <c r="AP92" s="91">
        <f t="shared" si="37"/>
        <v>0.828231034303234</v>
      </c>
      <c r="AQ92" s="96"/>
      <c r="AR92" s="93">
        <f t="shared" si="38"/>
        <v>0</v>
      </c>
    </row>
    <row r="93" spans="1:44">
      <c r="A93" s="34">
        <v>91</v>
      </c>
      <c r="B93" s="34">
        <v>514</v>
      </c>
      <c r="C93" s="35" t="s">
        <v>148</v>
      </c>
      <c r="D93" s="35" t="s">
        <v>125</v>
      </c>
      <c r="E93" s="34" t="s">
        <v>55</v>
      </c>
      <c r="F93" s="36">
        <v>4</v>
      </c>
      <c r="G93" s="34"/>
      <c r="H93" s="37">
        <v>12300</v>
      </c>
      <c r="I93" s="47">
        <f t="shared" si="22"/>
        <v>36900</v>
      </c>
      <c r="J93" s="48">
        <v>3937.23</v>
      </c>
      <c r="K93" s="49">
        <f t="shared" si="23"/>
        <v>11811.69</v>
      </c>
      <c r="L93" s="50">
        <v>0.3201</v>
      </c>
      <c r="M93" s="51">
        <v>13530</v>
      </c>
      <c r="N93" s="51">
        <f t="shared" si="24"/>
        <v>40590</v>
      </c>
      <c r="O93" s="52">
        <v>4244.33394</v>
      </c>
      <c r="P93" s="52">
        <f t="shared" si="25"/>
        <v>12733.00182</v>
      </c>
      <c r="Q93" s="62">
        <v>0.313698</v>
      </c>
      <c r="R93" s="63">
        <v>27368.24</v>
      </c>
      <c r="S93" s="63">
        <v>9303.62</v>
      </c>
      <c r="T93" s="69">
        <f t="shared" si="26"/>
        <v>0.741686720867209</v>
      </c>
      <c r="U93" s="69">
        <f t="shared" si="27"/>
        <v>0.787662053440278</v>
      </c>
      <c r="V93" s="67">
        <f t="shared" si="28"/>
        <v>0.674260655333826</v>
      </c>
      <c r="W93" s="67">
        <f t="shared" si="29"/>
        <v>0.730669808386158</v>
      </c>
      <c r="X93" s="66"/>
      <c r="Y93" s="74"/>
      <c r="Z93" s="75">
        <f t="shared" si="39"/>
        <v>-95.3176</v>
      </c>
      <c r="AA93" s="37">
        <v>10824</v>
      </c>
      <c r="AB93" s="37">
        <f t="shared" si="30"/>
        <v>21648</v>
      </c>
      <c r="AC93" s="48">
        <v>3518.3412</v>
      </c>
      <c r="AD93" s="48">
        <f t="shared" si="31"/>
        <v>7036.6824</v>
      </c>
      <c r="AE93" s="50">
        <v>0.32505</v>
      </c>
      <c r="AF93" s="51">
        <v>12664.08</v>
      </c>
      <c r="AG93" s="51">
        <f t="shared" si="32"/>
        <v>25328.16</v>
      </c>
      <c r="AH93" s="52">
        <v>4013.23428792</v>
      </c>
      <c r="AI93" s="52">
        <f t="shared" si="33"/>
        <v>8026.46857584</v>
      </c>
      <c r="AJ93" s="62">
        <v>0.316899</v>
      </c>
      <c r="AK93" s="81">
        <v>18138.7</v>
      </c>
      <c r="AL93" s="81">
        <v>6234.87</v>
      </c>
      <c r="AM93" s="83">
        <f t="shared" si="34"/>
        <v>0.837892645971914</v>
      </c>
      <c r="AN93" s="83">
        <f t="shared" si="35"/>
        <v>0.886052495420285</v>
      </c>
      <c r="AO93" s="91">
        <f t="shared" si="36"/>
        <v>0.716147560659756</v>
      </c>
      <c r="AP93" s="91">
        <f t="shared" si="37"/>
        <v>0.776788688710153</v>
      </c>
      <c r="AQ93" s="94"/>
      <c r="AR93" s="93">
        <f t="shared" si="38"/>
        <v>0</v>
      </c>
    </row>
    <row r="94" spans="1:44">
      <c r="A94" s="34">
        <v>92</v>
      </c>
      <c r="B94" s="34">
        <v>104429</v>
      </c>
      <c r="C94" s="35" t="s">
        <v>149</v>
      </c>
      <c r="D94" s="35" t="s">
        <v>44</v>
      </c>
      <c r="E94" s="34" t="s">
        <v>118</v>
      </c>
      <c r="F94" s="36">
        <v>2</v>
      </c>
      <c r="G94" s="34"/>
      <c r="H94" s="37">
        <v>5775</v>
      </c>
      <c r="I94" s="47">
        <f t="shared" si="22"/>
        <v>17325</v>
      </c>
      <c r="J94" s="48">
        <v>1400.4375</v>
      </c>
      <c r="K94" s="49">
        <f t="shared" si="23"/>
        <v>4201.3125</v>
      </c>
      <c r="L94" s="50">
        <v>0.2425</v>
      </c>
      <c r="M94" s="51">
        <v>6352.5</v>
      </c>
      <c r="N94" s="51">
        <f t="shared" si="24"/>
        <v>19057.5</v>
      </c>
      <c r="O94" s="52">
        <v>1509.671625</v>
      </c>
      <c r="P94" s="52">
        <f t="shared" si="25"/>
        <v>4529.014875</v>
      </c>
      <c r="Q94" s="62">
        <v>0.23765</v>
      </c>
      <c r="R94" s="63">
        <v>12802.52</v>
      </c>
      <c r="S94" s="63">
        <v>2879.35</v>
      </c>
      <c r="T94" s="69">
        <f t="shared" si="26"/>
        <v>0.738962193362193</v>
      </c>
      <c r="U94" s="69">
        <f t="shared" si="27"/>
        <v>0.685345353386591</v>
      </c>
      <c r="V94" s="67">
        <f t="shared" si="28"/>
        <v>0.671783812147449</v>
      </c>
      <c r="W94" s="67">
        <f t="shared" si="29"/>
        <v>0.635756357501475</v>
      </c>
      <c r="X94" s="66"/>
      <c r="Y94" s="74"/>
      <c r="Z94" s="75">
        <f t="shared" si="39"/>
        <v>-45.2248</v>
      </c>
      <c r="AA94" s="37">
        <v>5082</v>
      </c>
      <c r="AB94" s="37">
        <f t="shared" si="30"/>
        <v>10164</v>
      </c>
      <c r="AC94" s="48">
        <v>1251.4425</v>
      </c>
      <c r="AD94" s="48">
        <f t="shared" si="31"/>
        <v>2502.885</v>
      </c>
      <c r="AE94" s="50">
        <v>0.24625</v>
      </c>
      <c r="AF94" s="51">
        <v>5945.94</v>
      </c>
      <c r="AG94" s="51">
        <f t="shared" si="32"/>
        <v>11891.88</v>
      </c>
      <c r="AH94" s="52">
        <v>1427.4715455</v>
      </c>
      <c r="AI94" s="52">
        <f t="shared" si="33"/>
        <v>2854.943091</v>
      </c>
      <c r="AJ94" s="62">
        <v>0.240075</v>
      </c>
      <c r="AK94" s="81">
        <v>4546.31</v>
      </c>
      <c r="AL94" s="81">
        <v>1016.39</v>
      </c>
      <c r="AM94" s="83">
        <f t="shared" si="34"/>
        <v>0.447295356158993</v>
      </c>
      <c r="AN94" s="83">
        <f t="shared" si="35"/>
        <v>0.406087375169055</v>
      </c>
      <c r="AO94" s="91">
        <f t="shared" si="36"/>
        <v>0.382303723212814</v>
      </c>
      <c r="AP94" s="91">
        <f t="shared" si="37"/>
        <v>0.356010599021779</v>
      </c>
      <c r="AQ94" s="94"/>
      <c r="AR94" s="93">
        <f t="shared" si="38"/>
        <v>0</v>
      </c>
    </row>
    <row r="95" spans="1:44">
      <c r="A95" s="34">
        <v>93</v>
      </c>
      <c r="B95" s="34">
        <v>106485</v>
      </c>
      <c r="C95" s="35" t="s">
        <v>150</v>
      </c>
      <c r="D95" s="35" t="s">
        <v>64</v>
      </c>
      <c r="E95" s="34" t="s">
        <v>45</v>
      </c>
      <c r="F95" s="36">
        <v>1</v>
      </c>
      <c r="G95" s="34">
        <v>1</v>
      </c>
      <c r="H95" s="37">
        <v>6435</v>
      </c>
      <c r="I95" s="47">
        <f t="shared" si="22"/>
        <v>19305</v>
      </c>
      <c r="J95" s="48">
        <v>1498.068</v>
      </c>
      <c r="K95" s="49">
        <f t="shared" si="23"/>
        <v>4494.204</v>
      </c>
      <c r="L95" s="50">
        <v>0.2328</v>
      </c>
      <c r="M95" s="51">
        <v>7078.5</v>
      </c>
      <c r="N95" s="51">
        <f t="shared" si="24"/>
        <v>21235.5</v>
      </c>
      <c r="O95" s="52">
        <v>1614.917304</v>
      </c>
      <c r="P95" s="52">
        <f t="shared" si="25"/>
        <v>4844.751912</v>
      </c>
      <c r="Q95" s="62">
        <v>0.228144</v>
      </c>
      <c r="R95" s="63">
        <v>14197.01</v>
      </c>
      <c r="S95" s="63">
        <v>3290.19</v>
      </c>
      <c r="T95" s="69">
        <f t="shared" si="26"/>
        <v>0.735405853405853</v>
      </c>
      <c r="U95" s="69">
        <f t="shared" si="27"/>
        <v>0.732096273333387</v>
      </c>
      <c r="V95" s="67">
        <f t="shared" si="28"/>
        <v>0.668550775823503</v>
      </c>
      <c r="W95" s="67">
        <f t="shared" si="29"/>
        <v>0.679124557823179</v>
      </c>
      <c r="X95" s="66"/>
      <c r="Y95" s="74"/>
      <c r="Z95" s="75">
        <f t="shared" si="39"/>
        <v>-51.0799</v>
      </c>
      <c r="AA95" s="37">
        <v>5662.8</v>
      </c>
      <c r="AB95" s="37">
        <f t="shared" si="30"/>
        <v>11325.6</v>
      </c>
      <c r="AC95" s="48">
        <v>1338.68592</v>
      </c>
      <c r="AD95" s="48">
        <f t="shared" si="31"/>
        <v>2677.37184</v>
      </c>
      <c r="AE95" s="50">
        <v>0.2364</v>
      </c>
      <c r="AF95" s="51">
        <v>6625.476</v>
      </c>
      <c r="AG95" s="51">
        <f t="shared" si="32"/>
        <v>13250.952</v>
      </c>
      <c r="AH95" s="52">
        <v>1526.986704672</v>
      </c>
      <c r="AI95" s="52">
        <f t="shared" si="33"/>
        <v>3053.973409344</v>
      </c>
      <c r="AJ95" s="62">
        <v>0.230472</v>
      </c>
      <c r="AK95" s="81">
        <v>7239.81</v>
      </c>
      <c r="AL95" s="81">
        <v>2184.22</v>
      </c>
      <c r="AM95" s="83">
        <f t="shared" si="34"/>
        <v>0.639242954015681</v>
      </c>
      <c r="AN95" s="83">
        <f t="shared" si="35"/>
        <v>0.815807489780725</v>
      </c>
      <c r="AO95" s="91">
        <f t="shared" si="36"/>
        <v>0.546361499158702</v>
      </c>
      <c r="AP95" s="91">
        <f t="shared" si="37"/>
        <v>0.715205965224555</v>
      </c>
      <c r="AQ95" s="94"/>
      <c r="AR95" s="93">
        <f t="shared" si="38"/>
        <v>0</v>
      </c>
    </row>
    <row r="96" spans="1:44">
      <c r="A96" s="34">
        <v>94</v>
      </c>
      <c r="B96" s="34">
        <v>573</v>
      </c>
      <c r="C96" s="35" t="s">
        <v>151</v>
      </c>
      <c r="D96" s="35" t="s">
        <v>64</v>
      </c>
      <c r="E96" s="34" t="s">
        <v>45</v>
      </c>
      <c r="F96" s="36">
        <v>2</v>
      </c>
      <c r="G96" s="34"/>
      <c r="H96" s="37">
        <v>6720</v>
      </c>
      <c r="I96" s="47">
        <f t="shared" si="22"/>
        <v>20160</v>
      </c>
      <c r="J96" s="48">
        <v>1955.52</v>
      </c>
      <c r="K96" s="49">
        <f t="shared" si="23"/>
        <v>5866.56</v>
      </c>
      <c r="L96" s="50">
        <v>0.291</v>
      </c>
      <c r="M96" s="51">
        <v>7392</v>
      </c>
      <c r="N96" s="51">
        <f t="shared" si="24"/>
        <v>22176</v>
      </c>
      <c r="O96" s="52">
        <v>2108.05056</v>
      </c>
      <c r="P96" s="52">
        <f t="shared" si="25"/>
        <v>6324.15168</v>
      </c>
      <c r="Q96" s="62">
        <v>0.28518</v>
      </c>
      <c r="R96" s="63">
        <v>14804.08</v>
      </c>
      <c r="S96" s="63">
        <v>4533.57</v>
      </c>
      <c r="T96" s="69">
        <f t="shared" si="26"/>
        <v>0.734329365079365</v>
      </c>
      <c r="U96" s="69">
        <f t="shared" si="27"/>
        <v>0.772781664212077</v>
      </c>
      <c r="V96" s="67">
        <f t="shared" si="28"/>
        <v>0.66757215007215</v>
      </c>
      <c r="W96" s="67">
        <f t="shared" si="29"/>
        <v>0.716866107803411</v>
      </c>
      <c r="X96" s="66"/>
      <c r="Y96" s="74"/>
      <c r="Z96" s="75">
        <f t="shared" si="39"/>
        <v>-53.5592</v>
      </c>
      <c r="AA96" s="37">
        <v>5913.6</v>
      </c>
      <c r="AB96" s="37">
        <f t="shared" si="30"/>
        <v>11827.2</v>
      </c>
      <c r="AC96" s="48">
        <v>1747.4688</v>
      </c>
      <c r="AD96" s="48">
        <f t="shared" si="31"/>
        <v>3494.9376</v>
      </c>
      <c r="AE96" s="50">
        <v>0.2955</v>
      </c>
      <c r="AF96" s="51">
        <v>6918.912</v>
      </c>
      <c r="AG96" s="51">
        <f t="shared" si="32"/>
        <v>13837.824</v>
      </c>
      <c r="AH96" s="52">
        <v>1993.26935808</v>
      </c>
      <c r="AI96" s="52">
        <f t="shared" si="33"/>
        <v>3986.53871616</v>
      </c>
      <c r="AJ96" s="62">
        <v>0.28809</v>
      </c>
      <c r="AK96" s="81">
        <v>6415.68</v>
      </c>
      <c r="AL96" s="81">
        <v>1969.67</v>
      </c>
      <c r="AM96" s="83">
        <f t="shared" si="34"/>
        <v>0.542451298701299</v>
      </c>
      <c r="AN96" s="83">
        <f t="shared" si="35"/>
        <v>0.563578016385757</v>
      </c>
      <c r="AO96" s="91">
        <f t="shared" si="36"/>
        <v>0.463633588633589</v>
      </c>
      <c r="AP96" s="91">
        <f t="shared" si="37"/>
        <v>0.494080238582825</v>
      </c>
      <c r="AQ96" s="94"/>
      <c r="AR96" s="93">
        <f t="shared" si="38"/>
        <v>0</v>
      </c>
    </row>
    <row r="97" spans="1:44">
      <c r="A97" s="34">
        <v>95</v>
      </c>
      <c r="B97" s="34">
        <v>105751</v>
      </c>
      <c r="C97" s="35" t="s">
        <v>152</v>
      </c>
      <c r="D97" s="35" t="s">
        <v>64</v>
      </c>
      <c r="E97" s="34" t="s">
        <v>48</v>
      </c>
      <c r="F97" s="36">
        <v>2</v>
      </c>
      <c r="G97" s="34">
        <v>2</v>
      </c>
      <c r="H97" s="37">
        <v>10150</v>
      </c>
      <c r="I97" s="47">
        <f t="shared" si="22"/>
        <v>30450</v>
      </c>
      <c r="J97" s="48">
        <v>3052.105</v>
      </c>
      <c r="K97" s="49">
        <f t="shared" si="23"/>
        <v>9156.315</v>
      </c>
      <c r="L97" s="50">
        <v>0.3007</v>
      </c>
      <c r="M97" s="51">
        <v>11165</v>
      </c>
      <c r="N97" s="51">
        <f t="shared" si="24"/>
        <v>33495</v>
      </c>
      <c r="O97" s="52">
        <v>3290.16919</v>
      </c>
      <c r="P97" s="52">
        <f t="shared" si="25"/>
        <v>9870.50757</v>
      </c>
      <c r="Q97" s="62">
        <v>0.294686</v>
      </c>
      <c r="R97" s="63">
        <v>22145.07</v>
      </c>
      <c r="S97" s="63">
        <v>7278.09</v>
      </c>
      <c r="T97" s="69">
        <f t="shared" si="26"/>
        <v>0.727260098522167</v>
      </c>
      <c r="U97" s="69">
        <f t="shared" si="27"/>
        <v>0.794871080778676</v>
      </c>
      <c r="V97" s="67">
        <f t="shared" si="28"/>
        <v>0.661145544111061</v>
      </c>
      <c r="W97" s="67">
        <f t="shared" si="29"/>
        <v>0.737357217790979</v>
      </c>
      <c r="X97" s="66"/>
      <c r="Y97" s="74"/>
      <c r="Z97" s="75">
        <f t="shared" si="39"/>
        <v>-83.0493</v>
      </c>
      <c r="AA97" s="37">
        <v>8932</v>
      </c>
      <c r="AB97" s="37">
        <f t="shared" si="30"/>
        <v>17864</v>
      </c>
      <c r="AC97" s="48">
        <v>2727.3862</v>
      </c>
      <c r="AD97" s="48">
        <f t="shared" si="31"/>
        <v>5454.7724</v>
      </c>
      <c r="AE97" s="50">
        <v>0.30535</v>
      </c>
      <c r="AF97" s="51">
        <v>10450.44</v>
      </c>
      <c r="AG97" s="51">
        <f t="shared" si="32"/>
        <v>20900.88</v>
      </c>
      <c r="AH97" s="52">
        <v>3111.02283492</v>
      </c>
      <c r="AI97" s="52">
        <f t="shared" si="33"/>
        <v>6222.04566984</v>
      </c>
      <c r="AJ97" s="62">
        <v>0.297693</v>
      </c>
      <c r="AK97" s="81">
        <v>14585.89</v>
      </c>
      <c r="AL97" s="81">
        <v>4703.29</v>
      </c>
      <c r="AM97" s="83">
        <f t="shared" si="34"/>
        <v>0.816496305418719</v>
      </c>
      <c r="AN97" s="83">
        <f t="shared" si="35"/>
        <v>0.862233958652427</v>
      </c>
      <c r="AO97" s="91">
        <f t="shared" si="36"/>
        <v>0.697860090101469</v>
      </c>
      <c r="AP97" s="91">
        <f t="shared" si="37"/>
        <v>0.755907341342441</v>
      </c>
      <c r="AQ97" s="94"/>
      <c r="AR97" s="93">
        <f t="shared" si="38"/>
        <v>0</v>
      </c>
    </row>
    <row r="98" spans="1:44">
      <c r="A98" s="34">
        <v>96</v>
      </c>
      <c r="B98" s="34">
        <v>102479</v>
      </c>
      <c r="C98" s="35" t="s">
        <v>153</v>
      </c>
      <c r="D98" s="35" t="s">
        <v>54</v>
      </c>
      <c r="E98" s="34" t="s">
        <v>45</v>
      </c>
      <c r="F98" s="36">
        <v>3</v>
      </c>
      <c r="G98" s="34">
        <v>1</v>
      </c>
      <c r="H98" s="37">
        <v>7200</v>
      </c>
      <c r="I98" s="47">
        <f t="shared" si="22"/>
        <v>21600</v>
      </c>
      <c r="J98" s="48">
        <v>2165.04</v>
      </c>
      <c r="K98" s="49">
        <f t="shared" si="23"/>
        <v>6495.12</v>
      </c>
      <c r="L98" s="50">
        <v>0.3007</v>
      </c>
      <c r="M98" s="51">
        <v>7920</v>
      </c>
      <c r="N98" s="51">
        <f t="shared" si="24"/>
        <v>23760</v>
      </c>
      <c r="O98" s="52">
        <v>2333.91312</v>
      </c>
      <c r="P98" s="52">
        <f t="shared" si="25"/>
        <v>7001.73936</v>
      </c>
      <c r="Q98" s="62">
        <v>0.294686</v>
      </c>
      <c r="R98" s="63">
        <v>15629.08</v>
      </c>
      <c r="S98" s="63">
        <v>3940.08</v>
      </c>
      <c r="T98" s="69">
        <f t="shared" si="26"/>
        <v>0.723568518518519</v>
      </c>
      <c r="U98" s="69">
        <f t="shared" si="27"/>
        <v>0.606621586668145</v>
      </c>
      <c r="V98" s="67">
        <f t="shared" si="28"/>
        <v>0.657789562289562</v>
      </c>
      <c r="W98" s="67">
        <f t="shared" si="29"/>
        <v>0.562728744590116</v>
      </c>
      <c r="X98" s="66"/>
      <c r="Y98" s="74"/>
      <c r="Z98" s="75">
        <f t="shared" si="39"/>
        <v>-59.7092</v>
      </c>
      <c r="AA98" s="37">
        <v>6336</v>
      </c>
      <c r="AB98" s="37">
        <f t="shared" si="30"/>
        <v>12672</v>
      </c>
      <c r="AC98" s="48">
        <v>1934.6976</v>
      </c>
      <c r="AD98" s="48">
        <f t="shared" si="31"/>
        <v>3869.3952</v>
      </c>
      <c r="AE98" s="50">
        <v>0.30535</v>
      </c>
      <c r="AF98" s="51">
        <v>7413.12</v>
      </c>
      <c r="AG98" s="51">
        <f t="shared" si="32"/>
        <v>14826.24</v>
      </c>
      <c r="AH98" s="52">
        <v>2206.83393216</v>
      </c>
      <c r="AI98" s="52">
        <f t="shared" si="33"/>
        <v>4413.66786432</v>
      </c>
      <c r="AJ98" s="62">
        <v>0.297693</v>
      </c>
      <c r="AK98" s="81">
        <v>9755.73</v>
      </c>
      <c r="AL98" s="81">
        <v>3013.33</v>
      </c>
      <c r="AM98" s="83">
        <f t="shared" si="34"/>
        <v>0.769865056818182</v>
      </c>
      <c r="AN98" s="83">
        <f t="shared" si="35"/>
        <v>0.778759946774111</v>
      </c>
      <c r="AO98" s="91">
        <f t="shared" si="36"/>
        <v>0.658004322066822</v>
      </c>
      <c r="AP98" s="91">
        <f t="shared" si="37"/>
        <v>0.68272695015402</v>
      </c>
      <c r="AQ98" s="94"/>
      <c r="AR98" s="93">
        <f t="shared" si="38"/>
        <v>0</v>
      </c>
    </row>
    <row r="99" spans="1:44">
      <c r="A99" s="34">
        <v>97</v>
      </c>
      <c r="B99" s="34">
        <v>102935</v>
      </c>
      <c r="C99" s="35" t="s">
        <v>154</v>
      </c>
      <c r="D99" s="35" t="s">
        <v>54</v>
      </c>
      <c r="E99" s="34" t="s">
        <v>45</v>
      </c>
      <c r="F99" s="36">
        <v>3</v>
      </c>
      <c r="G99" s="34">
        <v>1</v>
      </c>
      <c r="H99" s="37">
        <v>6750</v>
      </c>
      <c r="I99" s="47">
        <f t="shared" si="22"/>
        <v>20250</v>
      </c>
      <c r="J99" s="48">
        <v>2095.2</v>
      </c>
      <c r="K99" s="49">
        <f t="shared" si="23"/>
        <v>6285.6</v>
      </c>
      <c r="L99" s="50">
        <v>0.3104</v>
      </c>
      <c r="M99" s="51">
        <v>7425</v>
      </c>
      <c r="N99" s="51">
        <f t="shared" si="24"/>
        <v>22275</v>
      </c>
      <c r="O99" s="52">
        <v>2258.6256</v>
      </c>
      <c r="P99" s="52">
        <f t="shared" si="25"/>
        <v>6775.8768</v>
      </c>
      <c r="Q99" s="62">
        <v>0.304192</v>
      </c>
      <c r="R99" s="63">
        <v>14531.55</v>
      </c>
      <c r="S99" s="63">
        <v>4919.23</v>
      </c>
      <c r="T99" s="69">
        <f t="shared" si="26"/>
        <v>0.717607407407407</v>
      </c>
      <c r="U99" s="69">
        <f t="shared" si="27"/>
        <v>0.782619002163676</v>
      </c>
      <c r="V99" s="67">
        <f t="shared" si="28"/>
        <v>0.65237037037037</v>
      </c>
      <c r="W99" s="67">
        <f t="shared" si="29"/>
        <v>0.725991653213057</v>
      </c>
      <c r="X99" s="66"/>
      <c r="Y99" s="74"/>
      <c r="Z99" s="75">
        <f t="shared" si="39"/>
        <v>-57.1845</v>
      </c>
      <c r="AA99" s="37">
        <v>5940</v>
      </c>
      <c r="AB99" s="37">
        <f t="shared" si="30"/>
        <v>11880</v>
      </c>
      <c r="AC99" s="48">
        <v>1872.288</v>
      </c>
      <c r="AD99" s="48">
        <f t="shared" si="31"/>
        <v>3744.576</v>
      </c>
      <c r="AE99" s="50">
        <v>0.3152</v>
      </c>
      <c r="AF99" s="51">
        <v>6949.8</v>
      </c>
      <c r="AG99" s="51">
        <f t="shared" si="32"/>
        <v>13899.6</v>
      </c>
      <c r="AH99" s="52">
        <v>2135.6457408</v>
      </c>
      <c r="AI99" s="52">
        <f t="shared" si="33"/>
        <v>4271.2914816</v>
      </c>
      <c r="AJ99" s="62">
        <v>0.307296</v>
      </c>
      <c r="AK99" s="81">
        <v>10580.49</v>
      </c>
      <c r="AL99" s="81">
        <v>3515.62</v>
      </c>
      <c r="AM99" s="83">
        <f t="shared" si="34"/>
        <v>0.890613636363636</v>
      </c>
      <c r="AN99" s="83">
        <f t="shared" si="35"/>
        <v>0.9388566288947</v>
      </c>
      <c r="AO99" s="91">
        <f t="shared" si="36"/>
        <v>0.761208236208236</v>
      </c>
      <c r="AP99" s="91">
        <f t="shared" si="37"/>
        <v>0.823081265969484</v>
      </c>
      <c r="AQ99" s="94"/>
      <c r="AR99" s="93">
        <f t="shared" si="38"/>
        <v>0</v>
      </c>
    </row>
    <row r="100" spans="1:44">
      <c r="A100" s="34">
        <v>98</v>
      </c>
      <c r="B100" s="34">
        <v>748</v>
      </c>
      <c r="C100" s="35" t="s">
        <v>155</v>
      </c>
      <c r="D100" s="35" t="s">
        <v>47</v>
      </c>
      <c r="E100" s="34" t="s">
        <v>52</v>
      </c>
      <c r="F100" s="36">
        <v>3</v>
      </c>
      <c r="G100" s="34"/>
      <c r="H100" s="37">
        <v>8850</v>
      </c>
      <c r="I100" s="47">
        <f t="shared" si="22"/>
        <v>26550</v>
      </c>
      <c r="J100" s="48">
        <v>2575.35</v>
      </c>
      <c r="K100" s="49">
        <f t="shared" si="23"/>
        <v>7726.05</v>
      </c>
      <c r="L100" s="50">
        <v>0.291</v>
      </c>
      <c r="M100" s="51">
        <v>9735</v>
      </c>
      <c r="N100" s="51">
        <f t="shared" si="24"/>
        <v>29205</v>
      </c>
      <c r="O100" s="52">
        <v>2776.2273</v>
      </c>
      <c r="P100" s="52">
        <f t="shared" si="25"/>
        <v>8328.6819</v>
      </c>
      <c r="Q100" s="62">
        <v>0.28518</v>
      </c>
      <c r="R100" s="63">
        <v>18936.1</v>
      </c>
      <c r="S100" s="63">
        <v>5699.34</v>
      </c>
      <c r="T100" s="69">
        <f t="shared" si="26"/>
        <v>0.713224105461394</v>
      </c>
      <c r="U100" s="69">
        <f t="shared" si="27"/>
        <v>0.737678373813268</v>
      </c>
      <c r="V100" s="67">
        <f t="shared" si="28"/>
        <v>0.648385550419449</v>
      </c>
      <c r="W100" s="67">
        <f t="shared" si="29"/>
        <v>0.684302758639395</v>
      </c>
      <c r="X100" s="66"/>
      <c r="Y100" s="74"/>
      <c r="Z100" s="75">
        <f t="shared" si="39"/>
        <v>-76.139</v>
      </c>
      <c r="AA100" s="37">
        <v>7788</v>
      </c>
      <c r="AB100" s="37">
        <f t="shared" si="30"/>
        <v>15576</v>
      </c>
      <c r="AC100" s="48">
        <v>2301.354</v>
      </c>
      <c r="AD100" s="48">
        <f t="shared" si="31"/>
        <v>4602.708</v>
      </c>
      <c r="AE100" s="50">
        <v>0.2955</v>
      </c>
      <c r="AF100" s="51">
        <v>9111.96</v>
      </c>
      <c r="AG100" s="51">
        <f t="shared" si="32"/>
        <v>18223.92</v>
      </c>
      <c r="AH100" s="52">
        <v>2625.0645564</v>
      </c>
      <c r="AI100" s="52">
        <f t="shared" si="33"/>
        <v>5250.1291128</v>
      </c>
      <c r="AJ100" s="62">
        <v>0.28809</v>
      </c>
      <c r="AK100" s="81">
        <v>14564.75</v>
      </c>
      <c r="AL100" s="81">
        <v>4479.41</v>
      </c>
      <c r="AM100" s="83">
        <f t="shared" si="34"/>
        <v>0.935076399589111</v>
      </c>
      <c r="AN100" s="83">
        <f t="shared" si="35"/>
        <v>0.973211857019824</v>
      </c>
      <c r="AO100" s="91">
        <f t="shared" si="36"/>
        <v>0.799210597939412</v>
      </c>
      <c r="AP100" s="91">
        <f t="shared" si="37"/>
        <v>0.853199969707229</v>
      </c>
      <c r="AQ100" s="94"/>
      <c r="AR100" s="93">
        <f t="shared" ref="AR100:AR142" si="40">X100+Y100+AQ100</f>
        <v>0</v>
      </c>
    </row>
    <row r="101" spans="1:44">
      <c r="A101" s="34">
        <v>99</v>
      </c>
      <c r="B101" s="34">
        <v>339</v>
      </c>
      <c r="C101" s="35" t="s">
        <v>156</v>
      </c>
      <c r="D101" s="35" t="s">
        <v>44</v>
      </c>
      <c r="E101" s="34" t="s">
        <v>45</v>
      </c>
      <c r="F101" s="36">
        <v>2</v>
      </c>
      <c r="G101" s="34"/>
      <c r="H101" s="37">
        <v>6270</v>
      </c>
      <c r="I101" s="47">
        <f t="shared" si="22"/>
        <v>18810</v>
      </c>
      <c r="J101" s="48">
        <v>1763.751</v>
      </c>
      <c r="K101" s="49">
        <f t="shared" si="23"/>
        <v>5291.253</v>
      </c>
      <c r="L101" s="50">
        <v>0.2813</v>
      </c>
      <c r="M101" s="51">
        <v>6897</v>
      </c>
      <c r="N101" s="51">
        <f t="shared" si="24"/>
        <v>20691</v>
      </c>
      <c r="O101" s="52">
        <v>1901.323578</v>
      </c>
      <c r="P101" s="52">
        <f t="shared" si="25"/>
        <v>5703.970734</v>
      </c>
      <c r="Q101" s="62">
        <v>0.275674</v>
      </c>
      <c r="R101" s="63">
        <v>13369.77</v>
      </c>
      <c r="S101" s="63">
        <v>3799.52</v>
      </c>
      <c r="T101" s="69">
        <f t="shared" si="26"/>
        <v>0.71077990430622</v>
      </c>
      <c r="U101" s="69">
        <f t="shared" si="27"/>
        <v>0.718075661851739</v>
      </c>
      <c r="V101" s="67">
        <f t="shared" si="28"/>
        <v>0.646163549369291</v>
      </c>
      <c r="W101" s="67">
        <f t="shared" si="29"/>
        <v>0.66611842472332</v>
      </c>
      <c r="X101" s="66"/>
      <c r="Y101" s="74"/>
      <c r="Z101" s="75">
        <f t="shared" si="39"/>
        <v>-54.4023</v>
      </c>
      <c r="AA101" s="37">
        <v>5517.6</v>
      </c>
      <c r="AB101" s="37">
        <f t="shared" si="30"/>
        <v>11035.2</v>
      </c>
      <c r="AC101" s="48">
        <v>1576.10244</v>
      </c>
      <c r="AD101" s="48">
        <f t="shared" si="31"/>
        <v>3152.20488</v>
      </c>
      <c r="AE101" s="50">
        <v>0.28565</v>
      </c>
      <c r="AF101" s="51">
        <v>6455.592</v>
      </c>
      <c r="AG101" s="51">
        <f t="shared" si="32"/>
        <v>12911.184</v>
      </c>
      <c r="AH101" s="52">
        <v>1797.798449304</v>
      </c>
      <c r="AI101" s="52">
        <f t="shared" si="33"/>
        <v>3595.596898608</v>
      </c>
      <c r="AJ101" s="62">
        <v>0.278487</v>
      </c>
      <c r="AK101" s="81">
        <v>7784.87</v>
      </c>
      <c r="AL101" s="81">
        <v>2459.54</v>
      </c>
      <c r="AM101" s="83">
        <f t="shared" si="34"/>
        <v>0.705457988980716</v>
      </c>
      <c r="AN101" s="83">
        <f t="shared" si="35"/>
        <v>0.780260196792792</v>
      </c>
      <c r="AO101" s="91">
        <f t="shared" si="36"/>
        <v>0.602955546137364</v>
      </c>
      <c r="AP101" s="91">
        <f t="shared" si="37"/>
        <v>0.684042196429802</v>
      </c>
      <c r="AQ101" s="94"/>
      <c r="AR101" s="93">
        <f t="shared" si="40"/>
        <v>0</v>
      </c>
    </row>
    <row r="102" spans="1:44">
      <c r="A102" s="34">
        <v>100</v>
      </c>
      <c r="B102" s="34">
        <v>744</v>
      </c>
      <c r="C102" s="35" t="s">
        <v>157</v>
      </c>
      <c r="D102" s="35" t="s">
        <v>54</v>
      </c>
      <c r="E102" s="34" t="s">
        <v>48</v>
      </c>
      <c r="F102" s="36">
        <v>3</v>
      </c>
      <c r="G102" s="34">
        <v>1</v>
      </c>
      <c r="H102" s="37">
        <v>11340</v>
      </c>
      <c r="I102" s="47">
        <f t="shared" si="22"/>
        <v>34020</v>
      </c>
      <c r="J102" s="48">
        <v>3024.945</v>
      </c>
      <c r="K102" s="49">
        <f t="shared" si="23"/>
        <v>9074.835</v>
      </c>
      <c r="L102" s="50">
        <v>0.26675</v>
      </c>
      <c r="M102" s="51">
        <v>12474</v>
      </c>
      <c r="N102" s="51">
        <f t="shared" si="24"/>
        <v>37422</v>
      </c>
      <c r="O102" s="52">
        <v>3260.89071</v>
      </c>
      <c r="P102" s="52">
        <f t="shared" si="25"/>
        <v>9782.67213</v>
      </c>
      <c r="Q102" s="62">
        <v>0.261415</v>
      </c>
      <c r="R102" s="63">
        <v>23905.66</v>
      </c>
      <c r="S102" s="63">
        <v>6703.52</v>
      </c>
      <c r="T102" s="69">
        <f t="shared" si="26"/>
        <v>0.702694297472075</v>
      </c>
      <c r="U102" s="69">
        <f t="shared" si="27"/>
        <v>0.73869332059481</v>
      </c>
      <c r="V102" s="67">
        <f t="shared" si="28"/>
        <v>0.638812997701887</v>
      </c>
      <c r="W102" s="67">
        <f t="shared" si="29"/>
        <v>0.685244267713182</v>
      </c>
      <c r="X102" s="66"/>
      <c r="Y102" s="74"/>
      <c r="Z102" s="75">
        <f t="shared" si="39"/>
        <v>-101.1434</v>
      </c>
      <c r="AA102" s="37">
        <v>9979.2</v>
      </c>
      <c r="AB102" s="37">
        <f t="shared" si="30"/>
        <v>19958.4</v>
      </c>
      <c r="AC102" s="48">
        <v>2703.1158</v>
      </c>
      <c r="AD102" s="48">
        <f t="shared" si="31"/>
        <v>5406.2316</v>
      </c>
      <c r="AE102" s="50">
        <v>0.270875</v>
      </c>
      <c r="AF102" s="51">
        <v>11675.664</v>
      </c>
      <c r="AG102" s="51">
        <f t="shared" si="32"/>
        <v>23351.328</v>
      </c>
      <c r="AH102" s="52">
        <v>3083.33853828</v>
      </c>
      <c r="AI102" s="52">
        <f t="shared" si="33"/>
        <v>6166.67707656</v>
      </c>
      <c r="AJ102" s="62">
        <v>0.2640825</v>
      </c>
      <c r="AK102" s="81">
        <v>13520.1</v>
      </c>
      <c r="AL102" s="81">
        <v>3622.28</v>
      </c>
      <c r="AM102" s="83">
        <f t="shared" si="34"/>
        <v>0.677414021164021</v>
      </c>
      <c r="AN102" s="83">
        <f t="shared" si="35"/>
        <v>0.670019390216283</v>
      </c>
      <c r="AO102" s="91">
        <f t="shared" si="36"/>
        <v>0.578986342875232</v>
      </c>
      <c r="AP102" s="91">
        <f t="shared" si="37"/>
        <v>0.587395765179363</v>
      </c>
      <c r="AQ102" s="94"/>
      <c r="AR102" s="93">
        <f t="shared" si="40"/>
        <v>0</v>
      </c>
    </row>
    <row r="103" spans="1:44">
      <c r="A103" s="34">
        <v>101</v>
      </c>
      <c r="B103" s="34">
        <v>307</v>
      </c>
      <c r="C103" s="35" t="s">
        <v>158</v>
      </c>
      <c r="D103" s="35" t="s">
        <v>74</v>
      </c>
      <c r="E103" s="34" t="s">
        <v>159</v>
      </c>
      <c r="F103" s="36">
        <v>18</v>
      </c>
      <c r="G103" s="34">
        <v>4</v>
      </c>
      <c r="H103" s="37">
        <v>80000</v>
      </c>
      <c r="I103" s="47">
        <f t="shared" si="22"/>
        <v>240000</v>
      </c>
      <c r="J103" s="48">
        <v>21728</v>
      </c>
      <c r="K103" s="49">
        <f t="shared" si="23"/>
        <v>65184</v>
      </c>
      <c r="L103" s="50">
        <v>0.2716</v>
      </c>
      <c r="M103" s="51">
        <v>88000</v>
      </c>
      <c r="N103" s="51">
        <f t="shared" si="24"/>
        <v>264000</v>
      </c>
      <c r="O103" s="52">
        <v>23422.784</v>
      </c>
      <c r="P103" s="52">
        <f t="shared" si="25"/>
        <v>70268.352</v>
      </c>
      <c r="Q103" s="62">
        <v>0.266168</v>
      </c>
      <c r="R103" s="63">
        <v>168532.26</v>
      </c>
      <c r="S103" s="63">
        <v>27837.88</v>
      </c>
      <c r="T103" s="69">
        <f t="shared" si="26"/>
        <v>0.70221775</v>
      </c>
      <c r="U103" s="69">
        <f t="shared" si="27"/>
        <v>0.427066151202749</v>
      </c>
      <c r="V103" s="67">
        <f t="shared" si="28"/>
        <v>0.638379772727273</v>
      </c>
      <c r="W103" s="67">
        <f t="shared" si="29"/>
        <v>0.396165260855983</v>
      </c>
      <c r="X103" s="66"/>
      <c r="Y103" s="74"/>
      <c r="Z103" s="75">
        <v>-400</v>
      </c>
      <c r="AA103" s="37">
        <v>70400</v>
      </c>
      <c r="AB103" s="37">
        <f t="shared" si="30"/>
        <v>140800</v>
      </c>
      <c r="AC103" s="48">
        <v>19416.32</v>
      </c>
      <c r="AD103" s="48">
        <f t="shared" si="31"/>
        <v>38832.64</v>
      </c>
      <c r="AE103" s="50">
        <v>0.2758</v>
      </c>
      <c r="AF103" s="51">
        <v>82368</v>
      </c>
      <c r="AG103" s="51">
        <f t="shared" si="32"/>
        <v>164736</v>
      </c>
      <c r="AH103" s="52">
        <v>22147.437312</v>
      </c>
      <c r="AI103" s="52">
        <f t="shared" si="33"/>
        <v>44294.874624</v>
      </c>
      <c r="AJ103" s="62">
        <v>0.268884</v>
      </c>
      <c r="AK103" s="81">
        <v>170538.24</v>
      </c>
      <c r="AL103" s="81">
        <v>30604.93</v>
      </c>
      <c r="AM103" s="82">
        <f t="shared" si="34"/>
        <v>1.21120909090909</v>
      </c>
      <c r="AN103" s="83">
        <f t="shared" si="35"/>
        <v>0.788123856631947</v>
      </c>
      <c r="AO103" s="90">
        <f t="shared" si="36"/>
        <v>1.03522144522145</v>
      </c>
      <c r="AP103" s="91">
        <f t="shared" si="37"/>
        <v>0.690936146897175</v>
      </c>
      <c r="AQ103" s="92">
        <v>800</v>
      </c>
      <c r="AR103" s="93">
        <f t="shared" si="40"/>
        <v>800</v>
      </c>
    </row>
    <row r="104" spans="1:44">
      <c r="A104" s="34">
        <v>102</v>
      </c>
      <c r="B104" s="38">
        <v>114685</v>
      </c>
      <c r="C104" s="39" t="s">
        <v>160</v>
      </c>
      <c r="D104" s="39" t="s">
        <v>54</v>
      </c>
      <c r="E104" s="34" t="s">
        <v>50</v>
      </c>
      <c r="F104" s="36">
        <v>4</v>
      </c>
      <c r="G104" s="34"/>
      <c r="H104" s="37">
        <v>22100</v>
      </c>
      <c r="I104" s="47">
        <f t="shared" si="22"/>
        <v>66300</v>
      </c>
      <c r="J104" s="48">
        <v>3215.55</v>
      </c>
      <c r="K104" s="49">
        <f t="shared" si="23"/>
        <v>9646.65</v>
      </c>
      <c r="L104" s="50">
        <v>0.1455</v>
      </c>
      <c r="M104" s="51">
        <v>24310</v>
      </c>
      <c r="N104" s="51">
        <f t="shared" si="24"/>
        <v>72930</v>
      </c>
      <c r="O104" s="52">
        <v>3466.3629</v>
      </c>
      <c r="P104" s="52">
        <f t="shared" si="25"/>
        <v>10399.0887</v>
      </c>
      <c r="Q104" s="62">
        <v>0.14259</v>
      </c>
      <c r="R104" s="68">
        <v>87497.85</v>
      </c>
      <c r="S104" s="68">
        <v>9769.75</v>
      </c>
      <c r="T104" s="64">
        <f t="shared" si="26"/>
        <v>1.31972624434389</v>
      </c>
      <c r="U104" s="64">
        <f t="shared" si="27"/>
        <v>1.01276090663598</v>
      </c>
      <c r="V104" s="65">
        <f t="shared" si="28"/>
        <v>1.19975113122172</v>
      </c>
      <c r="W104" s="67">
        <f t="shared" si="29"/>
        <v>0.939481360515754</v>
      </c>
      <c r="X104" s="66">
        <f>(F104*200)+(G104*100)</f>
        <v>800</v>
      </c>
      <c r="Y104" s="74"/>
      <c r="Z104" s="75">
        <v>0</v>
      </c>
      <c r="AA104" s="37">
        <v>19448</v>
      </c>
      <c r="AB104" s="37">
        <f t="shared" si="30"/>
        <v>38896</v>
      </c>
      <c r="AC104" s="48">
        <v>2873.442</v>
      </c>
      <c r="AD104" s="48">
        <f t="shared" si="31"/>
        <v>5746.884</v>
      </c>
      <c r="AE104" s="50">
        <v>0.14775</v>
      </c>
      <c r="AF104" s="51">
        <v>22754.16</v>
      </c>
      <c r="AG104" s="51">
        <f t="shared" si="32"/>
        <v>45508.32</v>
      </c>
      <c r="AH104" s="52">
        <v>3277.6229772</v>
      </c>
      <c r="AI104" s="52">
        <f t="shared" si="33"/>
        <v>6555.2459544</v>
      </c>
      <c r="AJ104" s="62">
        <v>0.144045</v>
      </c>
      <c r="AK104" s="84">
        <v>16793.07</v>
      </c>
      <c r="AL104" s="84">
        <v>3104.53</v>
      </c>
      <c r="AM104" s="85">
        <f t="shared" si="34"/>
        <v>0.4317428527355</v>
      </c>
      <c r="AN104" s="85">
        <f t="shared" si="35"/>
        <v>0.540211008261173</v>
      </c>
      <c r="AO104" s="95">
        <f t="shared" si="36"/>
        <v>0.369010985244017</v>
      </c>
      <c r="AP104" s="95">
        <f t="shared" si="37"/>
        <v>0.473594739479788</v>
      </c>
      <c r="AQ104" s="96"/>
      <c r="AR104" s="93">
        <f t="shared" si="40"/>
        <v>800</v>
      </c>
    </row>
    <row r="105" spans="1:44">
      <c r="A105" s="34">
        <v>103</v>
      </c>
      <c r="B105" s="34">
        <v>724</v>
      </c>
      <c r="C105" s="35" t="s">
        <v>161</v>
      </c>
      <c r="D105" s="35" t="s">
        <v>64</v>
      </c>
      <c r="E105" s="34" t="s">
        <v>48</v>
      </c>
      <c r="F105" s="36">
        <v>2</v>
      </c>
      <c r="G105" s="34">
        <v>1</v>
      </c>
      <c r="H105" s="37">
        <v>11200</v>
      </c>
      <c r="I105" s="47">
        <f t="shared" si="22"/>
        <v>33600</v>
      </c>
      <c r="J105" s="48">
        <v>3367.84</v>
      </c>
      <c r="K105" s="49">
        <f t="shared" si="23"/>
        <v>10103.52</v>
      </c>
      <c r="L105" s="50">
        <v>0.3007</v>
      </c>
      <c r="M105" s="51">
        <v>12320</v>
      </c>
      <c r="N105" s="51">
        <f t="shared" si="24"/>
        <v>36960</v>
      </c>
      <c r="O105" s="52">
        <v>3630.53152</v>
      </c>
      <c r="P105" s="52">
        <f t="shared" si="25"/>
        <v>10891.59456</v>
      </c>
      <c r="Q105" s="62">
        <v>0.294686</v>
      </c>
      <c r="R105" s="63">
        <v>22774.09</v>
      </c>
      <c r="S105" s="63">
        <v>6806.08</v>
      </c>
      <c r="T105" s="69">
        <f t="shared" si="26"/>
        <v>0.677800297619048</v>
      </c>
      <c r="U105" s="69">
        <f t="shared" si="27"/>
        <v>0.673634535290671</v>
      </c>
      <c r="V105" s="67">
        <f t="shared" si="28"/>
        <v>0.616182088744589</v>
      </c>
      <c r="W105" s="67">
        <f t="shared" si="29"/>
        <v>0.624892889880029</v>
      </c>
      <c r="X105" s="66"/>
      <c r="Y105" s="74"/>
      <c r="Z105" s="75">
        <f t="shared" si="39"/>
        <v>-108.2591</v>
      </c>
      <c r="AA105" s="37">
        <v>9856</v>
      </c>
      <c r="AB105" s="37">
        <f t="shared" si="30"/>
        <v>19712</v>
      </c>
      <c r="AC105" s="48">
        <v>3009.5296</v>
      </c>
      <c r="AD105" s="48">
        <f t="shared" si="31"/>
        <v>6019.0592</v>
      </c>
      <c r="AE105" s="50">
        <v>0.30535</v>
      </c>
      <c r="AF105" s="51">
        <v>11531.52</v>
      </c>
      <c r="AG105" s="51">
        <f t="shared" si="32"/>
        <v>23063.04</v>
      </c>
      <c r="AH105" s="52">
        <v>3432.85278336</v>
      </c>
      <c r="AI105" s="52">
        <f t="shared" si="33"/>
        <v>6865.70556672</v>
      </c>
      <c r="AJ105" s="62">
        <v>0.297693</v>
      </c>
      <c r="AK105" s="81">
        <v>11865.99</v>
      </c>
      <c r="AL105" s="81">
        <v>4176.27</v>
      </c>
      <c r="AM105" s="83">
        <f t="shared" si="34"/>
        <v>0.601967836850649</v>
      </c>
      <c r="AN105" s="83">
        <f t="shared" si="35"/>
        <v>0.693840990964169</v>
      </c>
      <c r="AO105" s="91">
        <f t="shared" si="36"/>
        <v>0.514502424658675</v>
      </c>
      <c r="AP105" s="91">
        <f t="shared" si="37"/>
        <v>0.608279798691565</v>
      </c>
      <c r="AQ105" s="94"/>
      <c r="AR105" s="93">
        <f t="shared" si="40"/>
        <v>0</v>
      </c>
    </row>
    <row r="106" spans="1:44">
      <c r="A106" s="34">
        <v>104</v>
      </c>
      <c r="B106" s="34">
        <v>103199</v>
      </c>
      <c r="C106" s="35" t="s">
        <v>162</v>
      </c>
      <c r="D106" s="35" t="s">
        <v>54</v>
      </c>
      <c r="E106" s="34" t="s">
        <v>45</v>
      </c>
      <c r="F106" s="36">
        <v>4</v>
      </c>
      <c r="G106" s="34"/>
      <c r="H106" s="37">
        <v>8250</v>
      </c>
      <c r="I106" s="47">
        <f t="shared" si="22"/>
        <v>24750</v>
      </c>
      <c r="J106" s="48">
        <v>2400.75</v>
      </c>
      <c r="K106" s="49">
        <f t="shared" si="23"/>
        <v>7202.25</v>
      </c>
      <c r="L106" s="50">
        <v>0.291</v>
      </c>
      <c r="M106" s="51">
        <v>9075</v>
      </c>
      <c r="N106" s="51">
        <f t="shared" si="24"/>
        <v>27225</v>
      </c>
      <c r="O106" s="52">
        <v>2588.0085</v>
      </c>
      <c r="P106" s="52">
        <f t="shared" si="25"/>
        <v>7764.0255</v>
      </c>
      <c r="Q106" s="62">
        <v>0.28518</v>
      </c>
      <c r="R106" s="63">
        <v>16754.06</v>
      </c>
      <c r="S106" s="63">
        <v>5011.85</v>
      </c>
      <c r="T106" s="69">
        <f t="shared" si="26"/>
        <v>0.676931717171717</v>
      </c>
      <c r="U106" s="69">
        <f t="shared" si="27"/>
        <v>0.695872817522302</v>
      </c>
      <c r="V106" s="67">
        <f t="shared" si="28"/>
        <v>0.615392470156107</v>
      </c>
      <c r="W106" s="67">
        <f t="shared" si="29"/>
        <v>0.645522094176533</v>
      </c>
      <c r="X106" s="66"/>
      <c r="Y106" s="74"/>
      <c r="Z106" s="75">
        <f t="shared" si="39"/>
        <v>-79.9594</v>
      </c>
      <c r="AA106" s="37">
        <v>7260</v>
      </c>
      <c r="AB106" s="37">
        <f t="shared" si="30"/>
        <v>14520</v>
      </c>
      <c r="AC106" s="48">
        <v>2145.33</v>
      </c>
      <c r="AD106" s="48">
        <f t="shared" si="31"/>
        <v>4290.66</v>
      </c>
      <c r="AE106" s="50">
        <v>0.2955</v>
      </c>
      <c r="AF106" s="51">
        <v>8494.2</v>
      </c>
      <c r="AG106" s="51">
        <f t="shared" si="32"/>
        <v>16988.4</v>
      </c>
      <c r="AH106" s="52">
        <v>2447.094078</v>
      </c>
      <c r="AI106" s="52">
        <f t="shared" si="33"/>
        <v>4894.188156</v>
      </c>
      <c r="AJ106" s="62">
        <v>0.28809</v>
      </c>
      <c r="AK106" s="81">
        <v>8175.91</v>
      </c>
      <c r="AL106" s="81">
        <v>2842.79</v>
      </c>
      <c r="AM106" s="83">
        <f t="shared" si="34"/>
        <v>0.563079201101928</v>
      </c>
      <c r="AN106" s="83">
        <f t="shared" si="35"/>
        <v>0.662553080411871</v>
      </c>
      <c r="AO106" s="91">
        <f t="shared" si="36"/>
        <v>0.481264274446093</v>
      </c>
      <c r="AP106" s="91">
        <f t="shared" si="37"/>
        <v>0.580850165418119</v>
      </c>
      <c r="AQ106" s="94"/>
      <c r="AR106" s="93">
        <f t="shared" si="40"/>
        <v>0</v>
      </c>
    </row>
    <row r="107" spans="1:44">
      <c r="A107" s="34">
        <v>105</v>
      </c>
      <c r="B107" s="38">
        <v>750</v>
      </c>
      <c r="C107" s="39" t="s">
        <v>163</v>
      </c>
      <c r="D107" s="39" t="s">
        <v>64</v>
      </c>
      <c r="E107" s="34" t="s">
        <v>59</v>
      </c>
      <c r="F107" s="36">
        <v>6</v>
      </c>
      <c r="G107" s="34">
        <v>1</v>
      </c>
      <c r="H107" s="37">
        <v>38400</v>
      </c>
      <c r="I107" s="47">
        <f t="shared" si="22"/>
        <v>115200</v>
      </c>
      <c r="J107" s="48">
        <v>10801.92</v>
      </c>
      <c r="K107" s="49">
        <f t="shared" si="23"/>
        <v>32405.76</v>
      </c>
      <c r="L107" s="50">
        <v>0.2813</v>
      </c>
      <c r="M107" s="51">
        <v>42240</v>
      </c>
      <c r="N107" s="51">
        <f t="shared" si="24"/>
        <v>126720</v>
      </c>
      <c r="O107" s="52">
        <v>11644.46976</v>
      </c>
      <c r="P107" s="52">
        <f t="shared" si="25"/>
        <v>34933.40928</v>
      </c>
      <c r="Q107" s="62">
        <v>0.275674</v>
      </c>
      <c r="R107" s="68">
        <v>99753.01</v>
      </c>
      <c r="S107" s="68">
        <v>28064.26</v>
      </c>
      <c r="T107" s="69">
        <f t="shared" si="26"/>
        <v>0.865911545138889</v>
      </c>
      <c r="U107" s="69">
        <f t="shared" si="27"/>
        <v>0.866026903859067</v>
      </c>
      <c r="V107" s="67">
        <f t="shared" si="28"/>
        <v>0.787192313762626</v>
      </c>
      <c r="W107" s="67">
        <f t="shared" si="29"/>
        <v>0.803364474822882</v>
      </c>
      <c r="X107" s="66"/>
      <c r="Y107" s="74"/>
      <c r="Z107" s="75">
        <f t="shared" si="39"/>
        <v>-154.4699</v>
      </c>
      <c r="AA107" s="37">
        <v>33792</v>
      </c>
      <c r="AB107" s="37">
        <f t="shared" si="30"/>
        <v>67584</v>
      </c>
      <c r="AC107" s="48">
        <v>9652.6848</v>
      </c>
      <c r="AD107" s="48">
        <f t="shared" si="31"/>
        <v>19305.3696</v>
      </c>
      <c r="AE107" s="50">
        <v>0.28565</v>
      </c>
      <c r="AF107" s="51">
        <v>39536.64</v>
      </c>
      <c r="AG107" s="51">
        <f t="shared" si="32"/>
        <v>79073.28</v>
      </c>
      <c r="AH107" s="52">
        <v>11010.44026368</v>
      </c>
      <c r="AI107" s="52">
        <f t="shared" si="33"/>
        <v>22020.88052736</v>
      </c>
      <c r="AJ107" s="62">
        <v>0.278487</v>
      </c>
      <c r="AK107" s="84">
        <v>47246.58</v>
      </c>
      <c r="AL107" s="84">
        <v>12120.65</v>
      </c>
      <c r="AM107" s="85">
        <f t="shared" si="34"/>
        <v>0.699079367897727</v>
      </c>
      <c r="AN107" s="83">
        <f t="shared" si="35"/>
        <v>0.627838277698656</v>
      </c>
      <c r="AO107" s="91">
        <f t="shared" si="36"/>
        <v>0.597503733245921</v>
      </c>
      <c r="AP107" s="91">
        <f t="shared" si="37"/>
        <v>0.550416228131323</v>
      </c>
      <c r="AQ107" s="96"/>
      <c r="AR107" s="93">
        <f t="shared" si="40"/>
        <v>0</v>
      </c>
    </row>
    <row r="108" spans="1:44">
      <c r="A108" s="34">
        <v>106</v>
      </c>
      <c r="B108" s="34">
        <v>752</v>
      </c>
      <c r="C108" s="35" t="s">
        <v>164</v>
      </c>
      <c r="D108" s="35" t="s">
        <v>44</v>
      </c>
      <c r="E108" s="34" t="s">
        <v>45</v>
      </c>
      <c r="F108" s="36">
        <v>2</v>
      </c>
      <c r="G108" s="34">
        <v>1</v>
      </c>
      <c r="H108" s="37">
        <v>6270</v>
      </c>
      <c r="I108" s="47">
        <f t="shared" si="22"/>
        <v>18810</v>
      </c>
      <c r="J108" s="48">
        <v>1763.751</v>
      </c>
      <c r="K108" s="49">
        <f t="shared" si="23"/>
        <v>5291.253</v>
      </c>
      <c r="L108" s="50">
        <v>0.2813</v>
      </c>
      <c r="M108" s="51">
        <v>6897</v>
      </c>
      <c r="N108" s="51">
        <f t="shared" si="24"/>
        <v>20691</v>
      </c>
      <c r="O108" s="52">
        <v>1901.323578</v>
      </c>
      <c r="P108" s="52">
        <f t="shared" si="25"/>
        <v>5703.970734</v>
      </c>
      <c r="Q108" s="62">
        <v>0.275674</v>
      </c>
      <c r="R108" s="63">
        <v>12549.48</v>
      </c>
      <c r="S108" s="63">
        <v>3323.85</v>
      </c>
      <c r="T108" s="69">
        <f t="shared" si="26"/>
        <v>0.667170653907496</v>
      </c>
      <c r="U108" s="69">
        <f t="shared" si="27"/>
        <v>0.628178240579311</v>
      </c>
      <c r="V108" s="67">
        <f t="shared" si="28"/>
        <v>0.606518776279542</v>
      </c>
      <c r="W108" s="67">
        <f t="shared" si="29"/>
        <v>0.582725640611605</v>
      </c>
      <c r="X108" s="66"/>
      <c r="Y108" s="74"/>
      <c r="Z108" s="75">
        <f t="shared" si="39"/>
        <v>-62.6052</v>
      </c>
      <c r="AA108" s="37">
        <v>5517.6</v>
      </c>
      <c r="AB108" s="37">
        <f t="shared" si="30"/>
        <v>11035.2</v>
      </c>
      <c r="AC108" s="48">
        <v>1576.10244</v>
      </c>
      <c r="AD108" s="48">
        <f t="shared" si="31"/>
        <v>3152.20488</v>
      </c>
      <c r="AE108" s="50">
        <v>0.28565</v>
      </c>
      <c r="AF108" s="51">
        <v>6455.592</v>
      </c>
      <c r="AG108" s="51">
        <f t="shared" si="32"/>
        <v>12911.184</v>
      </c>
      <c r="AH108" s="52">
        <v>1797.798449304</v>
      </c>
      <c r="AI108" s="52">
        <f t="shared" si="33"/>
        <v>3595.596898608</v>
      </c>
      <c r="AJ108" s="62">
        <v>0.278487</v>
      </c>
      <c r="AK108" s="81">
        <v>4689.8</v>
      </c>
      <c r="AL108" s="81">
        <v>1696.09</v>
      </c>
      <c r="AM108" s="83">
        <f t="shared" si="34"/>
        <v>0.424985500942439</v>
      </c>
      <c r="AN108" s="83">
        <f t="shared" si="35"/>
        <v>0.538064645087409</v>
      </c>
      <c r="AO108" s="91">
        <f t="shared" si="36"/>
        <v>0.363235470890973</v>
      </c>
      <c r="AP108" s="91">
        <f t="shared" si="37"/>
        <v>0.471713055670013</v>
      </c>
      <c r="AQ108" s="94"/>
      <c r="AR108" s="93">
        <f t="shared" si="40"/>
        <v>0</v>
      </c>
    </row>
    <row r="109" spans="1:44">
      <c r="A109" s="34">
        <v>107</v>
      </c>
      <c r="B109" s="34">
        <v>114286</v>
      </c>
      <c r="C109" s="35" t="s">
        <v>165</v>
      </c>
      <c r="D109" s="35" t="s">
        <v>44</v>
      </c>
      <c r="E109" s="34" t="s">
        <v>45</v>
      </c>
      <c r="F109" s="36">
        <v>2</v>
      </c>
      <c r="G109" s="34">
        <v>1</v>
      </c>
      <c r="H109" s="37">
        <v>7200</v>
      </c>
      <c r="I109" s="47">
        <f t="shared" si="22"/>
        <v>21600</v>
      </c>
      <c r="J109" s="48">
        <v>1746</v>
      </c>
      <c r="K109" s="49">
        <f t="shared" si="23"/>
        <v>5238</v>
      </c>
      <c r="L109" s="50">
        <v>0.2425</v>
      </c>
      <c r="M109" s="51">
        <v>7920</v>
      </c>
      <c r="N109" s="51">
        <f t="shared" si="24"/>
        <v>23760</v>
      </c>
      <c r="O109" s="52">
        <v>1882.188</v>
      </c>
      <c r="P109" s="52">
        <f t="shared" si="25"/>
        <v>5646.564</v>
      </c>
      <c r="Q109" s="62">
        <v>0.23765</v>
      </c>
      <c r="R109" s="63">
        <v>14217.31</v>
      </c>
      <c r="S109" s="63">
        <v>3314.12</v>
      </c>
      <c r="T109" s="69">
        <f t="shared" si="26"/>
        <v>0.658208796296296</v>
      </c>
      <c r="U109" s="69">
        <f t="shared" si="27"/>
        <v>0.632707140129821</v>
      </c>
      <c r="V109" s="67">
        <f t="shared" si="28"/>
        <v>0.598371632996633</v>
      </c>
      <c r="W109" s="67">
        <f t="shared" si="29"/>
        <v>0.586926846131559</v>
      </c>
      <c r="X109" s="66"/>
      <c r="Y109" s="74"/>
      <c r="Z109" s="75">
        <f t="shared" si="39"/>
        <v>-73.8269</v>
      </c>
      <c r="AA109" s="37">
        <v>6336</v>
      </c>
      <c r="AB109" s="37">
        <f t="shared" si="30"/>
        <v>12672</v>
      </c>
      <c r="AC109" s="48">
        <v>1560.24</v>
      </c>
      <c r="AD109" s="48">
        <f t="shared" si="31"/>
        <v>3120.48</v>
      </c>
      <c r="AE109" s="50">
        <v>0.24625</v>
      </c>
      <c r="AF109" s="51">
        <v>7413.12</v>
      </c>
      <c r="AG109" s="51">
        <f t="shared" si="32"/>
        <v>14826.24</v>
      </c>
      <c r="AH109" s="52">
        <v>1779.704784</v>
      </c>
      <c r="AI109" s="52">
        <f t="shared" si="33"/>
        <v>3559.409568</v>
      </c>
      <c r="AJ109" s="62">
        <v>0.240075</v>
      </c>
      <c r="AK109" s="81">
        <v>7789.29</v>
      </c>
      <c r="AL109" s="81">
        <v>1831.51</v>
      </c>
      <c r="AM109" s="83">
        <f t="shared" si="34"/>
        <v>0.614685132575758</v>
      </c>
      <c r="AN109" s="83">
        <f t="shared" si="35"/>
        <v>0.586932138645337</v>
      </c>
      <c r="AO109" s="91">
        <f t="shared" si="36"/>
        <v>0.525371908184408</v>
      </c>
      <c r="AP109" s="91">
        <f t="shared" si="37"/>
        <v>0.514554440844836</v>
      </c>
      <c r="AQ109" s="94"/>
      <c r="AR109" s="93">
        <f t="shared" si="40"/>
        <v>0</v>
      </c>
    </row>
    <row r="110" spans="1:44">
      <c r="A110" s="34">
        <v>108</v>
      </c>
      <c r="B110" s="34">
        <v>113023</v>
      </c>
      <c r="C110" s="35" t="s">
        <v>166</v>
      </c>
      <c r="D110" s="35" t="s">
        <v>54</v>
      </c>
      <c r="E110" s="34" t="s">
        <v>118</v>
      </c>
      <c r="F110" s="36">
        <v>2</v>
      </c>
      <c r="G110" s="34"/>
      <c r="H110" s="37">
        <v>4125</v>
      </c>
      <c r="I110" s="47">
        <f t="shared" si="22"/>
        <v>12375</v>
      </c>
      <c r="J110" s="48">
        <v>840.2625</v>
      </c>
      <c r="K110" s="49">
        <f t="shared" si="23"/>
        <v>2520.7875</v>
      </c>
      <c r="L110" s="50">
        <v>0.2037</v>
      </c>
      <c r="M110" s="51">
        <v>4537.5</v>
      </c>
      <c r="N110" s="51">
        <f t="shared" si="24"/>
        <v>13612.5</v>
      </c>
      <c r="O110" s="52">
        <v>905.802975</v>
      </c>
      <c r="P110" s="52">
        <f t="shared" si="25"/>
        <v>2717.408925</v>
      </c>
      <c r="Q110" s="62">
        <v>0.199626</v>
      </c>
      <c r="R110" s="63">
        <v>8089.36</v>
      </c>
      <c r="S110" s="63">
        <v>1728.57</v>
      </c>
      <c r="T110" s="69">
        <f t="shared" si="26"/>
        <v>0.653685656565657</v>
      </c>
      <c r="U110" s="69">
        <f t="shared" si="27"/>
        <v>0.685726186757115</v>
      </c>
      <c r="V110" s="67">
        <f t="shared" si="28"/>
        <v>0.59425968778696</v>
      </c>
      <c r="W110" s="67">
        <f t="shared" si="29"/>
        <v>0.636109635210681</v>
      </c>
      <c r="X110" s="66"/>
      <c r="Y110" s="74"/>
      <c r="Z110" s="75">
        <f t="shared" si="39"/>
        <v>-42.8564</v>
      </c>
      <c r="AA110" s="37">
        <v>3630</v>
      </c>
      <c r="AB110" s="37">
        <f t="shared" si="30"/>
        <v>7260</v>
      </c>
      <c r="AC110" s="48">
        <v>750.8655</v>
      </c>
      <c r="AD110" s="48">
        <f t="shared" si="31"/>
        <v>1501.731</v>
      </c>
      <c r="AE110" s="50">
        <v>0.20685</v>
      </c>
      <c r="AF110" s="51">
        <v>4247.1</v>
      </c>
      <c r="AG110" s="51">
        <f t="shared" si="32"/>
        <v>8494.2</v>
      </c>
      <c r="AH110" s="52">
        <v>856.4829273</v>
      </c>
      <c r="AI110" s="52">
        <f t="shared" si="33"/>
        <v>1712.9658546</v>
      </c>
      <c r="AJ110" s="62">
        <v>0.201663</v>
      </c>
      <c r="AK110" s="81">
        <v>2211.71</v>
      </c>
      <c r="AL110" s="81">
        <v>597.03</v>
      </c>
      <c r="AM110" s="83">
        <f t="shared" si="34"/>
        <v>0.304643250688705</v>
      </c>
      <c r="AN110" s="83">
        <f t="shared" si="35"/>
        <v>0.39756121435863</v>
      </c>
      <c r="AO110" s="91">
        <f t="shared" si="36"/>
        <v>0.260378846742483</v>
      </c>
      <c r="AP110" s="91">
        <f t="shared" si="37"/>
        <v>0.348535844072277</v>
      </c>
      <c r="AQ110" s="94"/>
      <c r="AR110" s="93">
        <f t="shared" si="40"/>
        <v>0</v>
      </c>
    </row>
    <row r="111" spans="1:44">
      <c r="A111" s="34">
        <v>109</v>
      </c>
      <c r="B111" s="34">
        <v>107658</v>
      </c>
      <c r="C111" s="35" t="s">
        <v>167</v>
      </c>
      <c r="D111" s="35" t="s">
        <v>44</v>
      </c>
      <c r="E111" s="34" t="s">
        <v>48</v>
      </c>
      <c r="F111" s="36">
        <v>2</v>
      </c>
      <c r="G111" s="34">
        <v>1</v>
      </c>
      <c r="H111" s="37">
        <v>10150</v>
      </c>
      <c r="I111" s="47">
        <f t="shared" si="22"/>
        <v>30450</v>
      </c>
      <c r="J111" s="48">
        <v>2658.285</v>
      </c>
      <c r="K111" s="49">
        <f t="shared" si="23"/>
        <v>7974.855</v>
      </c>
      <c r="L111" s="50">
        <v>0.2619</v>
      </c>
      <c r="M111" s="51">
        <v>11165</v>
      </c>
      <c r="N111" s="51">
        <f t="shared" si="24"/>
        <v>33495</v>
      </c>
      <c r="O111" s="52">
        <v>2865.63123</v>
      </c>
      <c r="P111" s="52">
        <f t="shared" si="25"/>
        <v>8596.89369</v>
      </c>
      <c r="Q111" s="62">
        <v>0.256662</v>
      </c>
      <c r="R111" s="63">
        <v>19479.43</v>
      </c>
      <c r="S111" s="63">
        <v>4489.61</v>
      </c>
      <c r="T111" s="69">
        <f t="shared" si="26"/>
        <v>0.63971855500821</v>
      </c>
      <c r="U111" s="69">
        <f t="shared" si="27"/>
        <v>0.562970737398987</v>
      </c>
      <c r="V111" s="67">
        <f t="shared" si="28"/>
        <v>0.581562322734737</v>
      </c>
      <c r="W111" s="67">
        <f t="shared" si="29"/>
        <v>0.522236305564923</v>
      </c>
      <c r="X111" s="66"/>
      <c r="Y111" s="74"/>
      <c r="Z111" s="75">
        <f t="shared" ref="Z111:Z142" si="41">(R111-I111)*0.01</f>
        <v>-109.7057</v>
      </c>
      <c r="AA111" s="37">
        <v>8932</v>
      </c>
      <c r="AB111" s="37">
        <f t="shared" si="30"/>
        <v>17864</v>
      </c>
      <c r="AC111" s="48">
        <v>2375.4654</v>
      </c>
      <c r="AD111" s="48">
        <f t="shared" si="31"/>
        <v>4750.9308</v>
      </c>
      <c r="AE111" s="50">
        <v>0.26595</v>
      </c>
      <c r="AF111" s="51">
        <v>10450.44</v>
      </c>
      <c r="AG111" s="51">
        <f t="shared" si="32"/>
        <v>20900.88</v>
      </c>
      <c r="AH111" s="52">
        <v>2709.60053364</v>
      </c>
      <c r="AI111" s="52">
        <f t="shared" si="33"/>
        <v>5419.20106728</v>
      </c>
      <c r="AJ111" s="62">
        <v>0.259281</v>
      </c>
      <c r="AK111" s="81">
        <v>15293.47</v>
      </c>
      <c r="AL111" s="81">
        <v>3681.26</v>
      </c>
      <c r="AM111" s="83">
        <f t="shared" si="34"/>
        <v>0.856105575459024</v>
      </c>
      <c r="AN111" s="83">
        <f t="shared" si="35"/>
        <v>0.774850267236054</v>
      </c>
      <c r="AO111" s="91">
        <f t="shared" si="36"/>
        <v>0.731714167058995</v>
      </c>
      <c r="AP111" s="91">
        <f t="shared" si="37"/>
        <v>0.679299393821476</v>
      </c>
      <c r="AQ111" s="94"/>
      <c r="AR111" s="93">
        <f t="shared" si="40"/>
        <v>0</v>
      </c>
    </row>
    <row r="112" spans="1:44">
      <c r="A112" s="34">
        <v>110</v>
      </c>
      <c r="B112" s="34">
        <v>570</v>
      </c>
      <c r="C112" s="35" t="s">
        <v>168</v>
      </c>
      <c r="D112" s="35" t="s">
        <v>44</v>
      </c>
      <c r="E112" s="34" t="s">
        <v>45</v>
      </c>
      <c r="F112" s="36">
        <v>2</v>
      </c>
      <c r="G112" s="34">
        <v>1</v>
      </c>
      <c r="H112" s="37">
        <v>6720</v>
      </c>
      <c r="I112" s="47">
        <f t="shared" si="22"/>
        <v>20160</v>
      </c>
      <c r="J112" s="48">
        <v>1825.152</v>
      </c>
      <c r="K112" s="49">
        <f t="shared" si="23"/>
        <v>5475.456</v>
      </c>
      <c r="L112" s="50">
        <v>0.2716</v>
      </c>
      <c r="M112" s="51">
        <v>7392</v>
      </c>
      <c r="N112" s="51">
        <f t="shared" si="24"/>
        <v>22176</v>
      </c>
      <c r="O112" s="52">
        <v>1967.513856</v>
      </c>
      <c r="P112" s="52">
        <f t="shared" si="25"/>
        <v>5902.541568</v>
      </c>
      <c r="Q112" s="62">
        <v>0.266168</v>
      </c>
      <c r="R112" s="63">
        <v>12760.92</v>
      </c>
      <c r="S112" s="63">
        <v>3901.64</v>
      </c>
      <c r="T112" s="69">
        <f t="shared" si="26"/>
        <v>0.632982142857143</v>
      </c>
      <c r="U112" s="69">
        <f t="shared" si="27"/>
        <v>0.712568962292821</v>
      </c>
      <c r="V112" s="67">
        <f t="shared" si="28"/>
        <v>0.575438311688312</v>
      </c>
      <c r="W112" s="67">
        <f t="shared" si="29"/>
        <v>0.661010169102802</v>
      </c>
      <c r="X112" s="66"/>
      <c r="Y112" s="74"/>
      <c r="Z112" s="75">
        <f t="shared" si="41"/>
        <v>-73.9908</v>
      </c>
      <c r="AA112" s="37">
        <v>5913.6</v>
      </c>
      <c r="AB112" s="37">
        <f t="shared" si="30"/>
        <v>11827.2</v>
      </c>
      <c r="AC112" s="48">
        <v>1630.97088</v>
      </c>
      <c r="AD112" s="48">
        <f t="shared" si="31"/>
        <v>3261.94176</v>
      </c>
      <c r="AE112" s="50">
        <v>0.2758</v>
      </c>
      <c r="AF112" s="51">
        <v>6918.912</v>
      </c>
      <c r="AG112" s="51">
        <f t="shared" si="32"/>
        <v>13837.824</v>
      </c>
      <c r="AH112" s="52">
        <v>1860.384734208</v>
      </c>
      <c r="AI112" s="52">
        <f t="shared" si="33"/>
        <v>3720.769468416</v>
      </c>
      <c r="AJ112" s="62">
        <v>0.268884</v>
      </c>
      <c r="AK112" s="81">
        <v>7212.63</v>
      </c>
      <c r="AL112" s="81">
        <v>1941.74</v>
      </c>
      <c r="AM112" s="83">
        <f t="shared" si="34"/>
        <v>0.609834111201299</v>
      </c>
      <c r="AN112" s="83">
        <f t="shared" si="35"/>
        <v>0.595271204351607</v>
      </c>
      <c r="AO112" s="91">
        <f t="shared" si="36"/>
        <v>0.521225736069486</v>
      </c>
      <c r="AP112" s="91">
        <f t="shared" si="37"/>
        <v>0.521865172374314</v>
      </c>
      <c r="AQ112" s="94"/>
      <c r="AR112" s="93">
        <f t="shared" si="40"/>
        <v>0</v>
      </c>
    </row>
    <row r="113" spans="1:44">
      <c r="A113" s="34">
        <v>111</v>
      </c>
      <c r="B113" s="34">
        <v>118758</v>
      </c>
      <c r="C113" s="35" t="s">
        <v>169</v>
      </c>
      <c r="D113" s="35" t="s">
        <v>54</v>
      </c>
      <c r="E113" s="34" t="s">
        <v>118</v>
      </c>
      <c r="F113" s="36">
        <v>1</v>
      </c>
      <c r="G113" s="34">
        <v>2</v>
      </c>
      <c r="H113" s="37">
        <v>2970</v>
      </c>
      <c r="I113" s="47">
        <f t="shared" si="22"/>
        <v>8910</v>
      </c>
      <c r="J113" s="48">
        <v>806.652</v>
      </c>
      <c r="K113" s="49">
        <f t="shared" si="23"/>
        <v>2419.956</v>
      </c>
      <c r="L113" s="50">
        <v>0.2716</v>
      </c>
      <c r="M113" s="51">
        <v>3267</v>
      </c>
      <c r="N113" s="51">
        <f t="shared" si="24"/>
        <v>9801</v>
      </c>
      <c r="O113" s="52">
        <v>869.570856</v>
      </c>
      <c r="P113" s="52">
        <f t="shared" si="25"/>
        <v>2608.712568</v>
      </c>
      <c r="Q113" s="62">
        <v>0.266168</v>
      </c>
      <c r="R113" s="63">
        <v>5631.7</v>
      </c>
      <c r="S113" s="63">
        <v>1371.46</v>
      </c>
      <c r="T113" s="69">
        <f t="shared" si="26"/>
        <v>0.632065095398429</v>
      </c>
      <c r="U113" s="69">
        <f t="shared" si="27"/>
        <v>0.56672931243378</v>
      </c>
      <c r="V113" s="67">
        <f t="shared" si="28"/>
        <v>0.57460463218039</v>
      </c>
      <c r="W113" s="67">
        <f t="shared" si="29"/>
        <v>0.525722924335603</v>
      </c>
      <c r="X113" s="66"/>
      <c r="Y113" s="74"/>
      <c r="Z113" s="75">
        <v>0</v>
      </c>
      <c r="AA113" s="37">
        <v>2613.6</v>
      </c>
      <c r="AB113" s="37">
        <f t="shared" si="30"/>
        <v>5227.2</v>
      </c>
      <c r="AC113" s="48">
        <v>720.83088</v>
      </c>
      <c r="AD113" s="48">
        <f t="shared" si="31"/>
        <v>1441.66176</v>
      </c>
      <c r="AE113" s="50">
        <v>0.2758</v>
      </c>
      <c r="AF113" s="51">
        <v>3057.912</v>
      </c>
      <c r="AG113" s="51">
        <f t="shared" si="32"/>
        <v>6115.824</v>
      </c>
      <c r="AH113" s="52">
        <v>822.223610208</v>
      </c>
      <c r="AI113" s="52">
        <f t="shared" si="33"/>
        <v>1644.447220416</v>
      </c>
      <c r="AJ113" s="62">
        <v>0.268884</v>
      </c>
      <c r="AK113" s="81">
        <v>3397.39</v>
      </c>
      <c r="AL113" s="81">
        <v>1067.76</v>
      </c>
      <c r="AM113" s="83">
        <f t="shared" si="34"/>
        <v>0.649944520967248</v>
      </c>
      <c r="AN113" s="83">
        <f t="shared" si="35"/>
        <v>0.74064529532919</v>
      </c>
      <c r="AO113" s="91">
        <f t="shared" si="36"/>
        <v>0.555508137578845</v>
      </c>
      <c r="AP113" s="91">
        <f t="shared" si="37"/>
        <v>0.649312417415188</v>
      </c>
      <c r="AQ113" s="94"/>
      <c r="AR113" s="93">
        <f t="shared" si="40"/>
        <v>0</v>
      </c>
    </row>
    <row r="114" spans="1:44">
      <c r="A114" s="34">
        <v>112</v>
      </c>
      <c r="B114" s="34">
        <v>52</v>
      </c>
      <c r="C114" s="35" t="s">
        <v>170</v>
      </c>
      <c r="D114" s="35" t="s">
        <v>57</v>
      </c>
      <c r="E114" s="34" t="s">
        <v>45</v>
      </c>
      <c r="F114" s="36">
        <v>2</v>
      </c>
      <c r="G114" s="34"/>
      <c r="H114" s="37">
        <v>6270</v>
      </c>
      <c r="I114" s="47">
        <f t="shared" si="22"/>
        <v>18810</v>
      </c>
      <c r="J114" s="48">
        <v>1702.932</v>
      </c>
      <c r="K114" s="49">
        <f t="shared" si="23"/>
        <v>5108.796</v>
      </c>
      <c r="L114" s="50">
        <v>0.2716</v>
      </c>
      <c r="M114" s="51">
        <v>6897</v>
      </c>
      <c r="N114" s="51">
        <f t="shared" si="24"/>
        <v>20691</v>
      </c>
      <c r="O114" s="52">
        <v>1835.760696</v>
      </c>
      <c r="P114" s="52">
        <f t="shared" si="25"/>
        <v>5507.282088</v>
      </c>
      <c r="Q114" s="62">
        <v>0.266168</v>
      </c>
      <c r="R114" s="63">
        <v>11859.56</v>
      </c>
      <c r="S114" s="63">
        <v>3583.18</v>
      </c>
      <c r="T114" s="69">
        <f t="shared" si="26"/>
        <v>0.630492291334397</v>
      </c>
      <c r="U114" s="69">
        <f t="shared" si="27"/>
        <v>0.70137464874307</v>
      </c>
      <c r="V114" s="67">
        <f t="shared" si="28"/>
        <v>0.573174810303997</v>
      </c>
      <c r="W114" s="67">
        <f t="shared" si="29"/>
        <v>0.650625833713423</v>
      </c>
      <c r="X114" s="66"/>
      <c r="Y114" s="74"/>
      <c r="Z114" s="75">
        <f t="shared" si="41"/>
        <v>-69.5044</v>
      </c>
      <c r="AA114" s="37">
        <v>5517.6</v>
      </c>
      <c r="AB114" s="37">
        <f t="shared" si="30"/>
        <v>11035.2</v>
      </c>
      <c r="AC114" s="48">
        <v>1521.75408</v>
      </c>
      <c r="AD114" s="48">
        <f t="shared" si="31"/>
        <v>3043.50816</v>
      </c>
      <c r="AE114" s="50">
        <v>0.2758</v>
      </c>
      <c r="AF114" s="51">
        <v>6455.592</v>
      </c>
      <c r="AG114" s="51">
        <f t="shared" si="32"/>
        <v>12911.184</v>
      </c>
      <c r="AH114" s="52">
        <v>1735.805399328</v>
      </c>
      <c r="AI114" s="52">
        <f t="shared" si="33"/>
        <v>3471.610798656</v>
      </c>
      <c r="AJ114" s="62">
        <v>0.268884</v>
      </c>
      <c r="AK114" s="81">
        <v>6431.42</v>
      </c>
      <c r="AL114" s="81">
        <v>1790.57</v>
      </c>
      <c r="AM114" s="83">
        <f t="shared" si="34"/>
        <v>0.582809554878933</v>
      </c>
      <c r="AN114" s="83">
        <f t="shared" si="35"/>
        <v>0.588324363158599</v>
      </c>
      <c r="AO114" s="91">
        <f t="shared" si="36"/>
        <v>0.498127824682849</v>
      </c>
      <c r="AP114" s="91">
        <f t="shared" si="37"/>
        <v>0.515774982810055</v>
      </c>
      <c r="AQ114" s="94"/>
      <c r="AR114" s="93">
        <f t="shared" si="40"/>
        <v>0</v>
      </c>
    </row>
    <row r="115" spans="1:44">
      <c r="A115" s="34">
        <v>113</v>
      </c>
      <c r="B115" s="34">
        <v>737</v>
      </c>
      <c r="C115" s="35" t="s">
        <v>171</v>
      </c>
      <c r="D115" s="35" t="s">
        <v>64</v>
      </c>
      <c r="E115" s="34" t="s">
        <v>48</v>
      </c>
      <c r="F115" s="36">
        <v>2</v>
      </c>
      <c r="G115" s="34">
        <v>1</v>
      </c>
      <c r="H115" s="37">
        <v>11310</v>
      </c>
      <c r="I115" s="47">
        <f t="shared" si="22"/>
        <v>33930</v>
      </c>
      <c r="J115" s="48">
        <v>3455.7705</v>
      </c>
      <c r="K115" s="49">
        <f t="shared" si="23"/>
        <v>10367.3115</v>
      </c>
      <c r="L115" s="50">
        <v>0.30555</v>
      </c>
      <c r="M115" s="51">
        <v>12441</v>
      </c>
      <c r="N115" s="51">
        <f t="shared" si="24"/>
        <v>37323</v>
      </c>
      <c r="O115" s="52">
        <v>3725.320599</v>
      </c>
      <c r="P115" s="52">
        <f t="shared" si="25"/>
        <v>11175.961797</v>
      </c>
      <c r="Q115" s="62">
        <v>0.299439</v>
      </c>
      <c r="R115" s="63">
        <v>21337.34</v>
      </c>
      <c r="S115" s="63">
        <v>5725.07</v>
      </c>
      <c r="T115" s="69">
        <f t="shared" si="26"/>
        <v>0.628863542587681</v>
      </c>
      <c r="U115" s="69">
        <f t="shared" si="27"/>
        <v>0.552223206566138</v>
      </c>
      <c r="V115" s="67">
        <f t="shared" si="28"/>
        <v>0.571694129625164</v>
      </c>
      <c r="W115" s="67">
        <f t="shared" si="29"/>
        <v>0.512266425386028</v>
      </c>
      <c r="X115" s="66"/>
      <c r="Y115" s="74"/>
      <c r="Z115" s="75">
        <f t="shared" si="41"/>
        <v>-125.9266</v>
      </c>
      <c r="AA115" s="37">
        <v>9952.8</v>
      </c>
      <c r="AB115" s="37">
        <f t="shared" si="30"/>
        <v>19905.6</v>
      </c>
      <c r="AC115" s="48">
        <v>3088.10502</v>
      </c>
      <c r="AD115" s="48">
        <f t="shared" si="31"/>
        <v>6176.21004</v>
      </c>
      <c r="AE115" s="50">
        <v>0.310275</v>
      </c>
      <c r="AF115" s="51">
        <v>11644.776</v>
      </c>
      <c r="AG115" s="51">
        <f t="shared" si="32"/>
        <v>23289.552</v>
      </c>
      <c r="AH115" s="52">
        <v>3522.480693732</v>
      </c>
      <c r="AI115" s="52">
        <f t="shared" si="33"/>
        <v>7044.961387464</v>
      </c>
      <c r="AJ115" s="62">
        <v>0.3024945</v>
      </c>
      <c r="AK115" s="81">
        <v>16065.3</v>
      </c>
      <c r="AL115" s="81">
        <v>4750.26</v>
      </c>
      <c r="AM115" s="83">
        <f t="shared" si="34"/>
        <v>0.807074391126115</v>
      </c>
      <c r="AN115" s="83">
        <f t="shared" si="35"/>
        <v>0.769122158934867</v>
      </c>
      <c r="AO115" s="91">
        <f t="shared" si="36"/>
        <v>0.689807171902663</v>
      </c>
      <c r="AP115" s="91">
        <f t="shared" si="37"/>
        <v>0.674277648767919</v>
      </c>
      <c r="AQ115" s="94"/>
      <c r="AR115" s="93">
        <f t="shared" si="40"/>
        <v>0</v>
      </c>
    </row>
    <row r="116" spans="1:44">
      <c r="A116" s="34">
        <v>114</v>
      </c>
      <c r="B116" s="34">
        <v>571</v>
      </c>
      <c r="C116" s="35" t="s">
        <v>172</v>
      </c>
      <c r="D116" s="35" t="s">
        <v>64</v>
      </c>
      <c r="E116" s="34" t="s">
        <v>50</v>
      </c>
      <c r="F116" s="36">
        <v>3</v>
      </c>
      <c r="G116" s="34">
        <v>1</v>
      </c>
      <c r="H116" s="37">
        <v>20800</v>
      </c>
      <c r="I116" s="47">
        <f t="shared" si="22"/>
        <v>62400</v>
      </c>
      <c r="J116" s="48">
        <v>5548.4</v>
      </c>
      <c r="K116" s="49">
        <f t="shared" si="23"/>
        <v>16645.2</v>
      </c>
      <c r="L116" s="50">
        <v>0.26675</v>
      </c>
      <c r="M116" s="51">
        <v>22880</v>
      </c>
      <c r="N116" s="51">
        <f t="shared" si="24"/>
        <v>68640</v>
      </c>
      <c r="O116" s="52">
        <v>5981.1752</v>
      </c>
      <c r="P116" s="52">
        <f t="shared" si="25"/>
        <v>17943.5256</v>
      </c>
      <c r="Q116" s="62">
        <v>0.261415</v>
      </c>
      <c r="R116" s="63">
        <v>39132.06</v>
      </c>
      <c r="S116" s="63">
        <v>7905.79</v>
      </c>
      <c r="T116" s="69">
        <f t="shared" si="26"/>
        <v>0.627116346153846</v>
      </c>
      <c r="U116" s="69">
        <f t="shared" si="27"/>
        <v>0.474959147381828</v>
      </c>
      <c r="V116" s="67">
        <f t="shared" si="28"/>
        <v>0.570105769230769</v>
      </c>
      <c r="W116" s="67">
        <f t="shared" si="29"/>
        <v>0.440592901096315</v>
      </c>
      <c r="X116" s="66"/>
      <c r="Y116" s="74"/>
      <c r="Z116" s="75">
        <f t="shared" si="41"/>
        <v>-232.6794</v>
      </c>
      <c r="AA116" s="37">
        <v>18304</v>
      </c>
      <c r="AB116" s="37">
        <f t="shared" si="30"/>
        <v>36608</v>
      </c>
      <c r="AC116" s="48">
        <v>4958.096</v>
      </c>
      <c r="AD116" s="48">
        <f t="shared" si="31"/>
        <v>9916.192</v>
      </c>
      <c r="AE116" s="50">
        <v>0.270875</v>
      </c>
      <c r="AF116" s="51">
        <v>21415.68</v>
      </c>
      <c r="AG116" s="51">
        <f t="shared" si="32"/>
        <v>42831.36</v>
      </c>
      <c r="AH116" s="52">
        <v>5655.5063136</v>
      </c>
      <c r="AI116" s="52">
        <f t="shared" si="33"/>
        <v>11311.0126272</v>
      </c>
      <c r="AJ116" s="62">
        <v>0.2640825</v>
      </c>
      <c r="AK116" s="81">
        <v>22360.2</v>
      </c>
      <c r="AL116" s="81">
        <v>5820.01</v>
      </c>
      <c r="AM116" s="83">
        <f t="shared" si="34"/>
        <v>0.610800917832168</v>
      </c>
      <c r="AN116" s="83">
        <f t="shared" si="35"/>
        <v>0.586919857945469</v>
      </c>
      <c r="AO116" s="91">
        <f t="shared" si="36"/>
        <v>0.52205206652322</v>
      </c>
      <c r="AP116" s="91">
        <f t="shared" si="37"/>
        <v>0.514543674542844</v>
      </c>
      <c r="AQ116" s="94"/>
      <c r="AR116" s="93">
        <f t="shared" si="40"/>
        <v>0</v>
      </c>
    </row>
    <row r="117" spans="1:44">
      <c r="A117" s="34">
        <v>115</v>
      </c>
      <c r="B117" s="34">
        <v>106568</v>
      </c>
      <c r="C117" s="35" t="s">
        <v>173</v>
      </c>
      <c r="D117" s="35" t="s">
        <v>64</v>
      </c>
      <c r="E117" s="34" t="s">
        <v>118</v>
      </c>
      <c r="F117" s="36">
        <v>2</v>
      </c>
      <c r="G117" s="34"/>
      <c r="H117" s="37">
        <v>4950</v>
      </c>
      <c r="I117" s="47">
        <f t="shared" si="22"/>
        <v>14850</v>
      </c>
      <c r="J117" s="48">
        <v>1536.48</v>
      </c>
      <c r="K117" s="49">
        <f t="shared" si="23"/>
        <v>4609.44</v>
      </c>
      <c r="L117" s="50">
        <v>0.3104</v>
      </c>
      <c r="M117" s="51">
        <v>5445</v>
      </c>
      <c r="N117" s="51">
        <f t="shared" si="24"/>
        <v>16335</v>
      </c>
      <c r="O117" s="52">
        <v>1656.32544</v>
      </c>
      <c r="P117" s="52">
        <f t="shared" si="25"/>
        <v>4968.97632</v>
      </c>
      <c r="Q117" s="62">
        <v>0.304192</v>
      </c>
      <c r="R117" s="63">
        <v>9269.88</v>
      </c>
      <c r="S117" s="63">
        <v>2658.12</v>
      </c>
      <c r="T117" s="69">
        <f t="shared" si="26"/>
        <v>0.624234343434343</v>
      </c>
      <c r="U117" s="69">
        <f t="shared" si="27"/>
        <v>0.576668749349162</v>
      </c>
      <c r="V117" s="67">
        <f t="shared" si="28"/>
        <v>0.567485766758494</v>
      </c>
      <c r="W117" s="67">
        <f t="shared" si="29"/>
        <v>0.534943181214436</v>
      </c>
      <c r="X117" s="66"/>
      <c r="Y117" s="74"/>
      <c r="Z117" s="75">
        <f t="shared" si="41"/>
        <v>-55.8012</v>
      </c>
      <c r="AA117" s="37">
        <v>4356</v>
      </c>
      <c r="AB117" s="37">
        <f t="shared" si="30"/>
        <v>8712</v>
      </c>
      <c r="AC117" s="48">
        <v>1373.0112</v>
      </c>
      <c r="AD117" s="48">
        <f t="shared" si="31"/>
        <v>2746.0224</v>
      </c>
      <c r="AE117" s="50">
        <v>0.3152</v>
      </c>
      <c r="AF117" s="51">
        <v>5096.52</v>
      </c>
      <c r="AG117" s="51">
        <f t="shared" si="32"/>
        <v>10193.04</v>
      </c>
      <c r="AH117" s="52">
        <v>1566.14020992</v>
      </c>
      <c r="AI117" s="52">
        <f t="shared" si="33"/>
        <v>3132.28041984</v>
      </c>
      <c r="AJ117" s="62">
        <v>0.307296</v>
      </c>
      <c r="AK117" s="81">
        <v>5656.32</v>
      </c>
      <c r="AL117" s="81">
        <v>1660.88</v>
      </c>
      <c r="AM117" s="83">
        <f t="shared" si="34"/>
        <v>0.649256198347107</v>
      </c>
      <c r="AN117" s="83">
        <f t="shared" si="35"/>
        <v>0.604831191471708</v>
      </c>
      <c r="AO117" s="91">
        <f t="shared" si="36"/>
        <v>0.5549198276471</v>
      </c>
      <c r="AP117" s="91">
        <f t="shared" si="37"/>
        <v>0.530246267058311</v>
      </c>
      <c r="AQ117" s="94"/>
      <c r="AR117" s="93">
        <f t="shared" si="40"/>
        <v>0</v>
      </c>
    </row>
    <row r="118" spans="1:44">
      <c r="A118" s="34">
        <v>116</v>
      </c>
      <c r="B118" s="34">
        <v>513</v>
      </c>
      <c r="C118" s="35" t="s">
        <v>174</v>
      </c>
      <c r="D118" s="35" t="s">
        <v>44</v>
      </c>
      <c r="E118" s="34" t="s">
        <v>55</v>
      </c>
      <c r="F118" s="36">
        <v>2</v>
      </c>
      <c r="G118" s="34">
        <v>2</v>
      </c>
      <c r="H118" s="37">
        <v>12000</v>
      </c>
      <c r="I118" s="47">
        <f t="shared" si="22"/>
        <v>36000</v>
      </c>
      <c r="J118" s="48">
        <v>3550.2</v>
      </c>
      <c r="K118" s="49">
        <f t="shared" si="23"/>
        <v>10650.6</v>
      </c>
      <c r="L118" s="50">
        <v>0.29585</v>
      </c>
      <c r="M118" s="51">
        <v>13200</v>
      </c>
      <c r="N118" s="51">
        <f t="shared" si="24"/>
        <v>39600</v>
      </c>
      <c r="O118" s="52">
        <v>3827.1156</v>
      </c>
      <c r="P118" s="52">
        <f t="shared" si="25"/>
        <v>11481.3468</v>
      </c>
      <c r="Q118" s="62">
        <v>0.289933</v>
      </c>
      <c r="R118" s="63">
        <v>22254.26</v>
      </c>
      <c r="S118" s="63">
        <v>6391.22</v>
      </c>
      <c r="T118" s="69">
        <f t="shared" si="26"/>
        <v>0.618173888888889</v>
      </c>
      <c r="U118" s="69">
        <f t="shared" si="27"/>
        <v>0.600080746624603</v>
      </c>
      <c r="V118" s="67">
        <f t="shared" si="28"/>
        <v>0.561976262626263</v>
      </c>
      <c r="W118" s="67">
        <f t="shared" si="29"/>
        <v>0.556661174976441</v>
      </c>
      <c r="X118" s="66"/>
      <c r="Y118" s="74"/>
      <c r="Z118" s="75">
        <f t="shared" si="41"/>
        <v>-137.4574</v>
      </c>
      <c r="AA118" s="37">
        <v>10560</v>
      </c>
      <c r="AB118" s="37">
        <f t="shared" si="30"/>
        <v>21120</v>
      </c>
      <c r="AC118" s="48">
        <v>3172.488</v>
      </c>
      <c r="AD118" s="48">
        <f t="shared" si="31"/>
        <v>6344.976</v>
      </c>
      <c r="AE118" s="50">
        <v>0.300425</v>
      </c>
      <c r="AF118" s="51">
        <v>12355.2</v>
      </c>
      <c r="AG118" s="51">
        <f t="shared" si="32"/>
        <v>24710.4</v>
      </c>
      <c r="AH118" s="52">
        <v>3618.7330608</v>
      </c>
      <c r="AI118" s="52">
        <f t="shared" si="33"/>
        <v>7237.4661216</v>
      </c>
      <c r="AJ118" s="62">
        <v>0.2928915</v>
      </c>
      <c r="AK118" s="81">
        <v>21045.04</v>
      </c>
      <c r="AL118" s="81">
        <v>4973.47</v>
      </c>
      <c r="AM118" s="83">
        <f t="shared" si="34"/>
        <v>0.996450757575758</v>
      </c>
      <c r="AN118" s="83">
        <f t="shared" si="35"/>
        <v>0.783843784436695</v>
      </c>
      <c r="AO118" s="91">
        <f t="shared" si="36"/>
        <v>0.851667314167314</v>
      </c>
      <c r="AP118" s="91">
        <f t="shared" si="37"/>
        <v>0.687183872979637</v>
      </c>
      <c r="AQ118" s="94"/>
      <c r="AR118" s="93">
        <f t="shared" si="40"/>
        <v>0</v>
      </c>
    </row>
    <row r="119" spans="1:44">
      <c r="A119" s="34">
        <v>117</v>
      </c>
      <c r="B119" s="34">
        <v>717</v>
      </c>
      <c r="C119" s="35" t="s">
        <v>175</v>
      </c>
      <c r="D119" s="35" t="s">
        <v>47</v>
      </c>
      <c r="E119" s="34" t="s">
        <v>45</v>
      </c>
      <c r="F119" s="36">
        <v>2</v>
      </c>
      <c r="G119" s="34">
        <v>1</v>
      </c>
      <c r="H119" s="37">
        <v>8250</v>
      </c>
      <c r="I119" s="47">
        <f t="shared" si="22"/>
        <v>24750</v>
      </c>
      <c r="J119" s="48">
        <v>2640.825</v>
      </c>
      <c r="K119" s="49">
        <f t="shared" si="23"/>
        <v>7922.475</v>
      </c>
      <c r="L119" s="50">
        <v>0.3201</v>
      </c>
      <c r="M119" s="51">
        <v>9075</v>
      </c>
      <c r="N119" s="51">
        <f t="shared" si="24"/>
        <v>27225</v>
      </c>
      <c r="O119" s="52">
        <v>2846.80935</v>
      </c>
      <c r="P119" s="52">
        <f t="shared" si="25"/>
        <v>8540.42805</v>
      </c>
      <c r="Q119" s="62">
        <v>0.313698</v>
      </c>
      <c r="R119" s="63">
        <v>15273.15</v>
      </c>
      <c r="S119" s="63">
        <v>4426.82</v>
      </c>
      <c r="T119" s="69">
        <f t="shared" si="26"/>
        <v>0.61709696969697</v>
      </c>
      <c r="U119" s="69">
        <f t="shared" si="27"/>
        <v>0.558767304409291</v>
      </c>
      <c r="V119" s="67">
        <f t="shared" si="28"/>
        <v>0.560997245179063</v>
      </c>
      <c r="W119" s="67">
        <f t="shared" si="29"/>
        <v>0.518337017077265</v>
      </c>
      <c r="X119" s="66"/>
      <c r="Y119" s="74"/>
      <c r="Z119" s="75">
        <f t="shared" si="41"/>
        <v>-94.7685</v>
      </c>
      <c r="AA119" s="37">
        <v>7260</v>
      </c>
      <c r="AB119" s="37">
        <f t="shared" si="30"/>
        <v>14520</v>
      </c>
      <c r="AC119" s="48">
        <v>2359.863</v>
      </c>
      <c r="AD119" s="48">
        <f t="shared" si="31"/>
        <v>4719.726</v>
      </c>
      <c r="AE119" s="50">
        <v>0.32505</v>
      </c>
      <c r="AF119" s="51">
        <v>8494.2</v>
      </c>
      <c r="AG119" s="51">
        <f t="shared" si="32"/>
        <v>16988.4</v>
      </c>
      <c r="AH119" s="52">
        <v>2691.8034858</v>
      </c>
      <c r="AI119" s="52">
        <f t="shared" si="33"/>
        <v>5383.6069716</v>
      </c>
      <c r="AJ119" s="62">
        <v>0.316899</v>
      </c>
      <c r="AK119" s="81">
        <v>8020.06</v>
      </c>
      <c r="AL119" s="81">
        <v>2586.11</v>
      </c>
      <c r="AM119" s="83">
        <f t="shared" si="34"/>
        <v>0.552345730027548</v>
      </c>
      <c r="AN119" s="83">
        <f t="shared" si="35"/>
        <v>0.547936469193339</v>
      </c>
      <c r="AO119" s="91">
        <f t="shared" si="36"/>
        <v>0.472090367544913</v>
      </c>
      <c r="AP119" s="91">
        <f t="shared" si="37"/>
        <v>0.480367533076326</v>
      </c>
      <c r="AQ119" s="94"/>
      <c r="AR119" s="93">
        <f t="shared" si="40"/>
        <v>0</v>
      </c>
    </row>
    <row r="120" spans="1:44">
      <c r="A120" s="34">
        <v>118</v>
      </c>
      <c r="B120" s="34">
        <v>118074</v>
      </c>
      <c r="C120" s="35" t="s">
        <v>176</v>
      </c>
      <c r="D120" s="35" t="s">
        <v>64</v>
      </c>
      <c r="E120" s="34" t="s">
        <v>118</v>
      </c>
      <c r="F120" s="36">
        <v>1</v>
      </c>
      <c r="G120" s="34">
        <v>2</v>
      </c>
      <c r="H120" s="37">
        <v>3300</v>
      </c>
      <c r="I120" s="47">
        <f t="shared" si="22"/>
        <v>9900</v>
      </c>
      <c r="J120" s="48">
        <v>896.28</v>
      </c>
      <c r="K120" s="49">
        <f t="shared" si="23"/>
        <v>2688.84</v>
      </c>
      <c r="L120" s="50">
        <v>0.2716</v>
      </c>
      <c r="M120" s="51">
        <v>3630</v>
      </c>
      <c r="N120" s="51">
        <f t="shared" si="24"/>
        <v>10890</v>
      </c>
      <c r="O120" s="52">
        <v>966.18984</v>
      </c>
      <c r="P120" s="52">
        <f t="shared" si="25"/>
        <v>2898.56952</v>
      </c>
      <c r="Q120" s="62">
        <v>0.266168</v>
      </c>
      <c r="R120" s="63">
        <v>6049.43</v>
      </c>
      <c r="S120" s="63">
        <v>1700.1</v>
      </c>
      <c r="T120" s="69">
        <f t="shared" si="26"/>
        <v>0.611053535353535</v>
      </c>
      <c r="U120" s="69">
        <f t="shared" si="27"/>
        <v>0.632280091042978</v>
      </c>
      <c r="V120" s="67">
        <f t="shared" si="28"/>
        <v>0.555503213957759</v>
      </c>
      <c r="W120" s="67">
        <f t="shared" si="29"/>
        <v>0.58653069670035</v>
      </c>
      <c r="X120" s="66"/>
      <c r="Y120" s="74"/>
      <c r="Z120" s="75">
        <v>0</v>
      </c>
      <c r="AA120" s="37">
        <v>2904</v>
      </c>
      <c r="AB120" s="37">
        <f t="shared" si="30"/>
        <v>5808</v>
      </c>
      <c r="AC120" s="48">
        <v>800.9232</v>
      </c>
      <c r="AD120" s="48">
        <f t="shared" si="31"/>
        <v>1601.8464</v>
      </c>
      <c r="AE120" s="50">
        <v>0.2758</v>
      </c>
      <c r="AF120" s="51">
        <v>3397.68</v>
      </c>
      <c r="AG120" s="51">
        <f t="shared" si="32"/>
        <v>6795.36</v>
      </c>
      <c r="AH120" s="52">
        <v>913.58178912</v>
      </c>
      <c r="AI120" s="52">
        <f t="shared" si="33"/>
        <v>1827.16357824</v>
      </c>
      <c r="AJ120" s="62">
        <v>0.268884</v>
      </c>
      <c r="AK120" s="81">
        <v>4420.85</v>
      </c>
      <c r="AL120" s="81">
        <v>1202.35</v>
      </c>
      <c r="AM120" s="83">
        <f t="shared" si="34"/>
        <v>0.761165633608816</v>
      </c>
      <c r="AN120" s="83">
        <f t="shared" si="35"/>
        <v>0.750602554651932</v>
      </c>
      <c r="AO120" s="91">
        <f t="shared" si="36"/>
        <v>0.650568917614372</v>
      </c>
      <c r="AP120" s="91">
        <f t="shared" si="37"/>
        <v>0.658041794571099</v>
      </c>
      <c r="AQ120" s="94"/>
      <c r="AR120" s="93">
        <f t="shared" si="40"/>
        <v>0</v>
      </c>
    </row>
    <row r="121" spans="1:44">
      <c r="A121" s="34">
        <v>119</v>
      </c>
      <c r="B121" s="38">
        <v>308</v>
      </c>
      <c r="C121" s="39" t="s">
        <v>177</v>
      </c>
      <c r="D121" s="39" t="s">
        <v>54</v>
      </c>
      <c r="E121" s="34" t="s">
        <v>45</v>
      </c>
      <c r="F121" s="36">
        <v>2</v>
      </c>
      <c r="G121" s="34">
        <v>1</v>
      </c>
      <c r="H121" s="37">
        <v>7500</v>
      </c>
      <c r="I121" s="47">
        <f t="shared" si="22"/>
        <v>22500</v>
      </c>
      <c r="J121" s="48">
        <v>2328</v>
      </c>
      <c r="K121" s="49">
        <f t="shared" si="23"/>
        <v>6984</v>
      </c>
      <c r="L121" s="50">
        <v>0.3104</v>
      </c>
      <c r="M121" s="51">
        <v>8250</v>
      </c>
      <c r="N121" s="51">
        <f t="shared" si="24"/>
        <v>24750</v>
      </c>
      <c r="O121" s="52">
        <v>2509.584</v>
      </c>
      <c r="P121" s="52">
        <f t="shared" si="25"/>
        <v>7528.752</v>
      </c>
      <c r="Q121" s="62">
        <v>0.304192</v>
      </c>
      <c r="R121" s="68">
        <v>18332.52</v>
      </c>
      <c r="S121" s="68">
        <v>5881.51</v>
      </c>
      <c r="T121" s="69">
        <f t="shared" si="26"/>
        <v>0.814778666666667</v>
      </c>
      <c r="U121" s="69">
        <f t="shared" si="27"/>
        <v>0.842140607101947</v>
      </c>
      <c r="V121" s="67">
        <f t="shared" si="28"/>
        <v>0.740707878787879</v>
      </c>
      <c r="W121" s="67">
        <f t="shared" si="29"/>
        <v>0.781206500094571</v>
      </c>
      <c r="X121" s="66"/>
      <c r="Y121" s="74"/>
      <c r="Z121" s="75">
        <f t="shared" si="41"/>
        <v>-41.6748</v>
      </c>
      <c r="AA121" s="37">
        <v>6600</v>
      </c>
      <c r="AB121" s="37">
        <f t="shared" si="30"/>
        <v>13200</v>
      </c>
      <c r="AC121" s="48">
        <v>2080.32</v>
      </c>
      <c r="AD121" s="48">
        <f t="shared" si="31"/>
        <v>4160.64</v>
      </c>
      <c r="AE121" s="50">
        <v>0.3152</v>
      </c>
      <c r="AF121" s="51">
        <v>7722</v>
      </c>
      <c r="AG121" s="51">
        <f t="shared" si="32"/>
        <v>15444</v>
      </c>
      <c r="AH121" s="52">
        <v>2372.939712</v>
      </c>
      <c r="AI121" s="52">
        <f t="shared" si="33"/>
        <v>4745.879424</v>
      </c>
      <c r="AJ121" s="62">
        <v>0.307296</v>
      </c>
      <c r="AK121" s="84">
        <v>8075.38</v>
      </c>
      <c r="AL121" s="84">
        <v>2259.31</v>
      </c>
      <c r="AM121" s="83">
        <f t="shared" si="34"/>
        <v>0.611771212121212</v>
      </c>
      <c r="AN121" s="83">
        <f t="shared" si="35"/>
        <v>0.54301982387325</v>
      </c>
      <c r="AO121" s="91">
        <f t="shared" si="36"/>
        <v>0.522881377881378</v>
      </c>
      <c r="AP121" s="91">
        <f t="shared" si="37"/>
        <v>0.476057185223592</v>
      </c>
      <c r="AQ121" s="96"/>
      <c r="AR121" s="93">
        <f t="shared" si="40"/>
        <v>0</v>
      </c>
    </row>
    <row r="122" spans="1:44">
      <c r="A122" s="34">
        <v>120</v>
      </c>
      <c r="B122" s="34">
        <v>704</v>
      </c>
      <c r="C122" s="35" t="s">
        <v>178</v>
      </c>
      <c r="D122" s="35" t="s">
        <v>57</v>
      </c>
      <c r="E122" s="34" t="s">
        <v>45</v>
      </c>
      <c r="F122" s="36">
        <v>3</v>
      </c>
      <c r="G122" s="34"/>
      <c r="H122" s="37">
        <v>7310</v>
      </c>
      <c r="I122" s="47">
        <f t="shared" si="22"/>
        <v>21930</v>
      </c>
      <c r="J122" s="48">
        <v>2056.303</v>
      </c>
      <c r="K122" s="49">
        <f t="shared" si="23"/>
        <v>6168.909</v>
      </c>
      <c r="L122" s="50">
        <v>0.2813</v>
      </c>
      <c r="M122" s="51">
        <v>8041</v>
      </c>
      <c r="N122" s="51">
        <f t="shared" si="24"/>
        <v>24123</v>
      </c>
      <c r="O122" s="52">
        <v>2216.694634</v>
      </c>
      <c r="P122" s="52">
        <f t="shared" si="25"/>
        <v>6650.083902</v>
      </c>
      <c r="Q122" s="62">
        <v>0.275674</v>
      </c>
      <c r="R122" s="63">
        <v>13277.28</v>
      </c>
      <c r="S122" s="63">
        <v>3754.84</v>
      </c>
      <c r="T122" s="69">
        <f t="shared" si="26"/>
        <v>0.605439124487004</v>
      </c>
      <c r="U122" s="69">
        <f t="shared" si="27"/>
        <v>0.608671646801728</v>
      </c>
      <c r="V122" s="67">
        <f t="shared" si="28"/>
        <v>0.550399204079095</v>
      </c>
      <c r="W122" s="67">
        <f t="shared" si="29"/>
        <v>0.564630470131473</v>
      </c>
      <c r="X122" s="66"/>
      <c r="Y122" s="74"/>
      <c r="Z122" s="75">
        <f t="shared" si="41"/>
        <v>-86.5272</v>
      </c>
      <c r="AA122" s="37">
        <v>6432.8</v>
      </c>
      <c r="AB122" s="37">
        <f t="shared" si="30"/>
        <v>12865.6</v>
      </c>
      <c r="AC122" s="48">
        <v>1837.52932</v>
      </c>
      <c r="AD122" s="48">
        <f t="shared" si="31"/>
        <v>3675.05864</v>
      </c>
      <c r="AE122" s="50">
        <v>0.28565</v>
      </c>
      <c r="AF122" s="51">
        <v>7526.376</v>
      </c>
      <c r="AG122" s="51">
        <f t="shared" si="32"/>
        <v>15052.752</v>
      </c>
      <c r="AH122" s="52">
        <v>2095.997873112</v>
      </c>
      <c r="AI122" s="52">
        <f t="shared" si="33"/>
        <v>4191.995746224</v>
      </c>
      <c r="AJ122" s="62">
        <v>0.278487</v>
      </c>
      <c r="AK122" s="81">
        <v>9420.05</v>
      </c>
      <c r="AL122" s="81">
        <v>2545.2</v>
      </c>
      <c r="AM122" s="83">
        <f t="shared" si="34"/>
        <v>0.732188937943042</v>
      </c>
      <c r="AN122" s="83">
        <f t="shared" si="35"/>
        <v>0.692560377757673</v>
      </c>
      <c r="AO122" s="91">
        <f t="shared" si="36"/>
        <v>0.625802511062429</v>
      </c>
      <c r="AP122" s="91">
        <f t="shared" si="37"/>
        <v>0.607157104654179</v>
      </c>
      <c r="AQ122" s="94"/>
      <c r="AR122" s="93">
        <f t="shared" si="40"/>
        <v>0</v>
      </c>
    </row>
    <row r="123" spans="1:44">
      <c r="A123" s="34">
        <v>121</v>
      </c>
      <c r="B123" s="34">
        <v>116773</v>
      </c>
      <c r="C123" s="35" t="s">
        <v>179</v>
      </c>
      <c r="D123" s="35" t="s">
        <v>44</v>
      </c>
      <c r="E123" s="34" t="s">
        <v>118</v>
      </c>
      <c r="F123" s="36">
        <v>1</v>
      </c>
      <c r="G123" s="34">
        <v>1</v>
      </c>
      <c r="H123" s="37">
        <v>4950</v>
      </c>
      <c r="I123" s="47">
        <f t="shared" si="22"/>
        <v>14850</v>
      </c>
      <c r="J123" s="48">
        <v>1344.42</v>
      </c>
      <c r="K123" s="49">
        <f t="shared" si="23"/>
        <v>4033.26</v>
      </c>
      <c r="L123" s="50">
        <v>0.2716</v>
      </c>
      <c r="M123" s="51">
        <v>5445</v>
      </c>
      <c r="N123" s="51">
        <f t="shared" si="24"/>
        <v>16335</v>
      </c>
      <c r="O123" s="52">
        <v>1449.28476</v>
      </c>
      <c r="P123" s="52">
        <f t="shared" si="25"/>
        <v>4347.85428</v>
      </c>
      <c r="Q123" s="62">
        <v>0.266168</v>
      </c>
      <c r="R123" s="63">
        <v>8990.12</v>
      </c>
      <c r="S123" s="63">
        <v>2249.54</v>
      </c>
      <c r="T123" s="69">
        <f t="shared" si="26"/>
        <v>0.605395286195286</v>
      </c>
      <c r="U123" s="69">
        <f t="shared" si="27"/>
        <v>0.557747330943207</v>
      </c>
      <c r="V123" s="67">
        <f t="shared" si="28"/>
        <v>0.550359351086624</v>
      </c>
      <c r="W123" s="67">
        <f t="shared" si="29"/>
        <v>0.517390845030805</v>
      </c>
      <c r="X123" s="66"/>
      <c r="Y123" s="74"/>
      <c r="Z123" s="75">
        <f t="shared" si="41"/>
        <v>-58.5988</v>
      </c>
      <c r="AA123" s="37">
        <v>4356</v>
      </c>
      <c r="AB123" s="37">
        <f t="shared" si="30"/>
        <v>8712</v>
      </c>
      <c r="AC123" s="48">
        <v>1201.3848</v>
      </c>
      <c r="AD123" s="48">
        <f t="shared" si="31"/>
        <v>2402.7696</v>
      </c>
      <c r="AE123" s="50">
        <v>0.2758</v>
      </c>
      <c r="AF123" s="51">
        <v>5096.52</v>
      </c>
      <c r="AG123" s="51">
        <f t="shared" si="32"/>
        <v>10193.04</v>
      </c>
      <c r="AH123" s="52">
        <v>1370.37268368</v>
      </c>
      <c r="AI123" s="52">
        <f t="shared" si="33"/>
        <v>2740.74536736</v>
      </c>
      <c r="AJ123" s="62">
        <v>0.268884</v>
      </c>
      <c r="AK123" s="81">
        <v>5876.65</v>
      </c>
      <c r="AL123" s="81">
        <v>1762.34</v>
      </c>
      <c r="AM123" s="83">
        <f t="shared" si="34"/>
        <v>0.674546602387511</v>
      </c>
      <c r="AN123" s="83">
        <f t="shared" si="35"/>
        <v>0.733461918279639</v>
      </c>
      <c r="AO123" s="91">
        <f t="shared" si="36"/>
        <v>0.576535557596164</v>
      </c>
      <c r="AP123" s="91">
        <f t="shared" si="37"/>
        <v>0.643014860478469</v>
      </c>
      <c r="AQ123" s="94"/>
      <c r="AR123" s="93">
        <f t="shared" si="40"/>
        <v>0</v>
      </c>
    </row>
    <row r="124" spans="1:44">
      <c r="A124" s="34">
        <v>122</v>
      </c>
      <c r="B124" s="34">
        <v>113298</v>
      </c>
      <c r="C124" s="35" t="s">
        <v>180</v>
      </c>
      <c r="D124" s="35" t="s">
        <v>44</v>
      </c>
      <c r="E124" s="34" t="s">
        <v>45</v>
      </c>
      <c r="F124" s="36">
        <v>2</v>
      </c>
      <c r="G124" s="34">
        <v>1</v>
      </c>
      <c r="H124" s="37">
        <v>6022.5</v>
      </c>
      <c r="I124" s="47">
        <f t="shared" si="22"/>
        <v>18067.5</v>
      </c>
      <c r="J124" s="48">
        <v>1635.711</v>
      </c>
      <c r="K124" s="49">
        <f t="shared" si="23"/>
        <v>4907.133</v>
      </c>
      <c r="L124" s="50">
        <v>0.2716</v>
      </c>
      <c r="M124" s="51">
        <v>6624.75</v>
      </c>
      <c r="N124" s="51">
        <f t="shared" si="24"/>
        <v>19874.25</v>
      </c>
      <c r="O124" s="52">
        <v>1763.296458</v>
      </c>
      <c r="P124" s="52">
        <f t="shared" si="25"/>
        <v>5289.889374</v>
      </c>
      <c r="Q124" s="62">
        <v>0.266168</v>
      </c>
      <c r="R124" s="63">
        <v>10724.8</v>
      </c>
      <c r="S124" s="63">
        <v>2480.46</v>
      </c>
      <c r="T124" s="69">
        <f t="shared" si="26"/>
        <v>0.593596236335962</v>
      </c>
      <c r="U124" s="69">
        <f t="shared" si="27"/>
        <v>0.505480491358192</v>
      </c>
      <c r="V124" s="67">
        <f t="shared" si="28"/>
        <v>0.539632942123602</v>
      </c>
      <c r="W124" s="67">
        <f t="shared" si="29"/>
        <v>0.468905836139325</v>
      </c>
      <c r="X124" s="66"/>
      <c r="Y124" s="74"/>
      <c r="Z124" s="75">
        <f t="shared" si="41"/>
        <v>-73.427</v>
      </c>
      <c r="AA124" s="37">
        <v>5299.8</v>
      </c>
      <c r="AB124" s="37">
        <f t="shared" si="30"/>
        <v>10599.6</v>
      </c>
      <c r="AC124" s="48">
        <v>1461.68484</v>
      </c>
      <c r="AD124" s="48">
        <f t="shared" si="31"/>
        <v>2923.36968</v>
      </c>
      <c r="AE124" s="50">
        <v>0.2758</v>
      </c>
      <c r="AF124" s="51">
        <v>6200.766</v>
      </c>
      <c r="AG124" s="51">
        <f t="shared" si="32"/>
        <v>12401.532</v>
      </c>
      <c r="AH124" s="52">
        <v>1667.286765144</v>
      </c>
      <c r="AI124" s="52">
        <f t="shared" si="33"/>
        <v>3334.573530288</v>
      </c>
      <c r="AJ124" s="62">
        <v>0.268884</v>
      </c>
      <c r="AK124" s="81">
        <v>7251.5</v>
      </c>
      <c r="AL124" s="81">
        <v>2088.54</v>
      </c>
      <c r="AM124" s="83">
        <f t="shared" si="34"/>
        <v>0.684129589795841</v>
      </c>
      <c r="AN124" s="83">
        <f t="shared" si="35"/>
        <v>0.714428973621975</v>
      </c>
      <c r="AO124" s="91">
        <f t="shared" si="36"/>
        <v>0.584726145124651</v>
      </c>
      <c r="AP124" s="91">
        <f t="shared" si="37"/>
        <v>0.626328968616151</v>
      </c>
      <c r="AQ124" s="94"/>
      <c r="AR124" s="93">
        <f t="shared" si="40"/>
        <v>0</v>
      </c>
    </row>
    <row r="125" s="9" customFormat="1" spans="1:44">
      <c r="A125" s="34">
        <v>123</v>
      </c>
      <c r="B125" s="34">
        <v>112415</v>
      </c>
      <c r="C125" s="35" t="s">
        <v>181</v>
      </c>
      <c r="D125" s="35" t="s">
        <v>44</v>
      </c>
      <c r="E125" s="34" t="s">
        <v>45</v>
      </c>
      <c r="F125" s="36">
        <v>2</v>
      </c>
      <c r="G125" s="34"/>
      <c r="H125" s="37">
        <v>6600</v>
      </c>
      <c r="I125" s="47">
        <f t="shared" si="22"/>
        <v>19800</v>
      </c>
      <c r="J125" s="48">
        <v>1600.5</v>
      </c>
      <c r="K125" s="49">
        <f t="shared" si="23"/>
        <v>4801.5</v>
      </c>
      <c r="L125" s="50">
        <v>0.2425</v>
      </c>
      <c r="M125" s="51">
        <v>7260</v>
      </c>
      <c r="N125" s="51">
        <f t="shared" si="24"/>
        <v>21780</v>
      </c>
      <c r="O125" s="52">
        <v>1725.339</v>
      </c>
      <c r="P125" s="52">
        <f t="shared" si="25"/>
        <v>5176.017</v>
      </c>
      <c r="Q125" s="62">
        <v>0.23765</v>
      </c>
      <c r="R125" s="63">
        <v>11472.39</v>
      </c>
      <c r="S125" s="63">
        <v>2930.7</v>
      </c>
      <c r="T125" s="69">
        <f t="shared" si="26"/>
        <v>0.579413636363636</v>
      </c>
      <c r="U125" s="69">
        <f t="shared" si="27"/>
        <v>0.610371758825367</v>
      </c>
      <c r="V125" s="67">
        <f t="shared" si="28"/>
        <v>0.526739669421488</v>
      </c>
      <c r="W125" s="67">
        <f t="shared" si="29"/>
        <v>0.566207568483643</v>
      </c>
      <c r="X125" s="66"/>
      <c r="Y125" s="74"/>
      <c r="Z125" s="75">
        <f t="shared" si="41"/>
        <v>-83.2761</v>
      </c>
      <c r="AA125" s="37">
        <v>5808</v>
      </c>
      <c r="AB125" s="37">
        <f t="shared" si="30"/>
        <v>11616</v>
      </c>
      <c r="AC125" s="48">
        <v>1430.22</v>
      </c>
      <c r="AD125" s="48">
        <f t="shared" si="31"/>
        <v>2860.44</v>
      </c>
      <c r="AE125" s="50">
        <v>0.24625</v>
      </c>
      <c r="AF125" s="51">
        <v>6795.36</v>
      </c>
      <c r="AG125" s="51">
        <f t="shared" si="32"/>
        <v>13590.72</v>
      </c>
      <c r="AH125" s="52">
        <v>1631.396052</v>
      </c>
      <c r="AI125" s="52">
        <f t="shared" si="33"/>
        <v>3262.792104</v>
      </c>
      <c r="AJ125" s="62">
        <v>0.240075</v>
      </c>
      <c r="AK125" s="81">
        <v>9720.84</v>
      </c>
      <c r="AL125" s="81">
        <v>2782.38</v>
      </c>
      <c r="AM125" s="83">
        <f t="shared" si="34"/>
        <v>0.836849173553719</v>
      </c>
      <c r="AN125" s="83">
        <f t="shared" si="35"/>
        <v>0.972710492092126</v>
      </c>
      <c r="AO125" s="91">
        <f t="shared" si="36"/>
        <v>0.715255703892068</v>
      </c>
      <c r="AP125" s="91">
        <f t="shared" si="37"/>
        <v>0.852760430733223</v>
      </c>
      <c r="AQ125" s="97"/>
      <c r="AR125" s="93">
        <f t="shared" si="40"/>
        <v>0</v>
      </c>
    </row>
    <row r="126" spans="1:44">
      <c r="A126" s="34">
        <v>124</v>
      </c>
      <c r="B126" s="34">
        <v>351</v>
      </c>
      <c r="C126" s="35" t="s">
        <v>182</v>
      </c>
      <c r="D126" s="35" t="s">
        <v>57</v>
      </c>
      <c r="E126" s="34" t="s">
        <v>45</v>
      </c>
      <c r="F126" s="36">
        <v>3</v>
      </c>
      <c r="G126" s="34"/>
      <c r="H126" s="37">
        <v>7740</v>
      </c>
      <c r="I126" s="47">
        <f t="shared" si="22"/>
        <v>23220</v>
      </c>
      <c r="J126" s="48">
        <v>1801.872</v>
      </c>
      <c r="K126" s="49">
        <f t="shared" si="23"/>
        <v>5405.616</v>
      </c>
      <c r="L126" s="50">
        <v>0.2328</v>
      </c>
      <c r="M126" s="51">
        <v>8514</v>
      </c>
      <c r="N126" s="51">
        <f t="shared" si="24"/>
        <v>25542</v>
      </c>
      <c r="O126" s="52">
        <v>1942.418016</v>
      </c>
      <c r="P126" s="52">
        <f t="shared" si="25"/>
        <v>5827.254048</v>
      </c>
      <c r="Q126" s="62">
        <v>0.228144</v>
      </c>
      <c r="R126" s="63">
        <v>13380.52</v>
      </c>
      <c r="S126" s="63">
        <v>3511.93</v>
      </c>
      <c r="T126" s="69">
        <f t="shared" si="26"/>
        <v>0.576249784668389</v>
      </c>
      <c r="U126" s="69">
        <f t="shared" si="27"/>
        <v>0.649681738399472</v>
      </c>
      <c r="V126" s="67">
        <f t="shared" si="28"/>
        <v>0.523863440607627</v>
      </c>
      <c r="W126" s="67">
        <f t="shared" si="29"/>
        <v>0.602673226715651</v>
      </c>
      <c r="X126" s="66"/>
      <c r="Y126" s="74"/>
      <c r="Z126" s="75">
        <f t="shared" si="41"/>
        <v>-98.3948</v>
      </c>
      <c r="AA126" s="37">
        <v>6811.2</v>
      </c>
      <c r="AB126" s="37">
        <f t="shared" si="30"/>
        <v>13622.4</v>
      </c>
      <c r="AC126" s="48">
        <v>1610.16768</v>
      </c>
      <c r="AD126" s="48">
        <f t="shared" si="31"/>
        <v>3220.33536</v>
      </c>
      <c r="AE126" s="50">
        <v>0.2364</v>
      </c>
      <c r="AF126" s="51">
        <v>7969.104</v>
      </c>
      <c r="AG126" s="51">
        <f t="shared" si="32"/>
        <v>15938.208</v>
      </c>
      <c r="AH126" s="52">
        <v>1836.655337088</v>
      </c>
      <c r="AI126" s="52">
        <f t="shared" si="33"/>
        <v>3673.310674176</v>
      </c>
      <c r="AJ126" s="62">
        <v>0.230472</v>
      </c>
      <c r="AK126" s="81">
        <v>10540.9</v>
      </c>
      <c r="AL126" s="81">
        <v>1140.14</v>
      </c>
      <c r="AM126" s="83">
        <f t="shared" si="34"/>
        <v>0.773791696030068</v>
      </c>
      <c r="AN126" s="83">
        <f t="shared" si="35"/>
        <v>0.3540438720022</v>
      </c>
      <c r="AO126" s="91">
        <f t="shared" si="36"/>
        <v>0.661360423957323</v>
      </c>
      <c r="AP126" s="91">
        <f t="shared" si="37"/>
        <v>0.310384854734825</v>
      </c>
      <c r="AQ126" s="94"/>
      <c r="AR126" s="93">
        <f t="shared" si="40"/>
        <v>0</v>
      </c>
    </row>
    <row r="127" spans="1:44">
      <c r="A127" s="34">
        <v>125</v>
      </c>
      <c r="B127" s="34">
        <v>56</v>
      </c>
      <c r="C127" s="35" t="s">
        <v>183</v>
      </c>
      <c r="D127" s="35" t="s">
        <v>57</v>
      </c>
      <c r="E127" s="34" t="s">
        <v>45</v>
      </c>
      <c r="F127" s="36">
        <v>2</v>
      </c>
      <c r="G127" s="34"/>
      <c r="H127" s="37">
        <v>5940</v>
      </c>
      <c r="I127" s="47">
        <f t="shared" si="22"/>
        <v>17820</v>
      </c>
      <c r="J127" s="48">
        <v>1728.54</v>
      </c>
      <c r="K127" s="49">
        <f t="shared" si="23"/>
        <v>5185.62</v>
      </c>
      <c r="L127" s="50">
        <v>0.291</v>
      </c>
      <c r="M127" s="51">
        <v>6534</v>
      </c>
      <c r="N127" s="51">
        <f t="shared" si="24"/>
        <v>19602</v>
      </c>
      <c r="O127" s="52">
        <v>1863.36612</v>
      </c>
      <c r="P127" s="52">
        <f t="shared" si="25"/>
        <v>5590.09836</v>
      </c>
      <c r="Q127" s="62">
        <v>0.28518</v>
      </c>
      <c r="R127" s="63">
        <v>10140.73</v>
      </c>
      <c r="S127" s="63">
        <v>2622</v>
      </c>
      <c r="T127" s="69">
        <f t="shared" si="26"/>
        <v>0.569064534231201</v>
      </c>
      <c r="U127" s="69">
        <f t="shared" si="27"/>
        <v>0.505629027965798</v>
      </c>
      <c r="V127" s="67">
        <f t="shared" si="28"/>
        <v>0.517331394755637</v>
      </c>
      <c r="W127" s="67">
        <f t="shared" si="29"/>
        <v>0.469043625200183</v>
      </c>
      <c r="X127" s="66"/>
      <c r="Y127" s="74"/>
      <c r="Z127" s="75">
        <f t="shared" si="41"/>
        <v>-76.7927</v>
      </c>
      <c r="AA127" s="37">
        <v>5227.2</v>
      </c>
      <c r="AB127" s="37">
        <f t="shared" si="30"/>
        <v>10454.4</v>
      </c>
      <c r="AC127" s="48">
        <v>1544.6376</v>
      </c>
      <c r="AD127" s="48">
        <f t="shared" si="31"/>
        <v>3089.2752</v>
      </c>
      <c r="AE127" s="50">
        <v>0.2955</v>
      </c>
      <c r="AF127" s="51">
        <v>6115.824</v>
      </c>
      <c r="AG127" s="51">
        <f t="shared" si="32"/>
        <v>12231.648</v>
      </c>
      <c r="AH127" s="52">
        <v>1761.90773616</v>
      </c>
      <c r="AI127" s="52">
        <f t="shared" si="33"/>
        <v>3523.81547232</v>
      </c>
      <c r="AJ127" s="62">
        <v>0.28809</v>
      </c>
      <c r="AK127" s="81">
        <v>8817.55</v>
      </c>
      <c r="AL127" s="81">
        <v>2982.58</v>
      </c>
      <c r="AM127" s="83">
        <f t="shared" si="34"/>
        <v>0.843429560759106</v>
      </c>
      <c r="AN127" s="83">
        <f t="shared" si="35"/>
        <v>0.96546270788695</v>
      </c>
      <c r="AO127" s="91">
        <f t="shared" si="36"/>
        <v>0.720879966460775</v>
      </c>
      <c r="AP127" s="91">
        <f t="shared" si="37"/>
        <v>0.846406409026957</v>
      </c>
      <c r="AQ127" s="94"/>
      <c r="AR127" s="93">
        <f t="shared" si="40"/>
        <v>0</v>
      </c>
    </row>
    <row r="128" spans="1:44">
      <c r="A128" s="34">
        <v>126</v>
      </c>
      <c r="B128" s="34">
        <v>709</v>
      </c>
      <c r="C128" s="35" t="s">
        <v>184</v>
      </c>
      <c r="D128" s="35" t="s">
        <v>44</v>
      </c>
      <c r="E128" s="34" t="s">
        <v>55</v>
      </c>
      <c r="F128" s="36">
        <v>3</v>
      </c>
      <c r="G128" s="34"/>
      <c r="H128" s="37">
        <v>13440</v>
      </c>
      <c r="I128" s="47">
        <f t="shared" si="22"/>
        <v>40320</v>
      </c>
      <c r="J128" s="48">
        <v>3715.488</v>
      </c>
      <c r="K128" s="49">
        <f t="shared" si="23"/>
        <v>11146.464</v>
      </c>
      <c r="L128" s="50">
        <v>0.27645</v>
      </c>
      <c r="M128" s="51">
        <v>14784</v>
      </c>
      <c r="N128" s="51">
        <f t="shared" si="24"/>
        <v>44352</v>
      </c>
      <c r="O128" s="52">
        <v>4005.296064</v>
      </c>
      <c r="P128" s="52">
        <f t="shared" si="25"/>
        <v>12015.888192</v>
      </c>
      <c r="Q128" s="62">
        <v>0.270921</v>
      </c>
      <c r="R128" s="63">
        <v>22820.32</v>
      </c>
      <c r="S128" s="63">
        <v>6561</v>
      </c>
      <c r="T128" s="69">
        <f t="shared" si="26"/>
        <v>0.565980158730159</v>
      </c>
      <c r="U128" s="69">
        <f t="shared" si="27"/>
        <v>0.588617161460352</v>
      </c>
      <c r="V128" s="67">
        <f t="shared" si="28"/>
        <v>0.514527417027417</v>
      </c>
      <c r="W128" s="67">
        <f t="shared" si="29"/>
        <v>0.546027051447451</v>
      </c>
      <c r="X128" s="66"/>
      <c r="Y128" s="74"/>
      <c r="Z128" s="75">
        <f t="shared" si="41"/>
        <v>-174.9968</v>
      </c>
      <c r="AA128" s="37">
        <v>11827.2</v>
      </c>
      <c r="AB128" s="37">
        <f t="shared" si="30"/>
        <v>23654.4</v>
      </c>
      <c r="AC128" s="48">
        <v>3320.19072</v>
      </c>
      <c r="AD128" s="48">
        <f t="shared" si="31"/>
        <v>6640.38144</v>
      </c>
      <c r="AE128" s="50">
        <v>0.280725</v>
      </c>
      <c r="AF128" s="51">
        <v>13837.824</v>
      </c>
      <c r="AG128" s="51">
        <f t="shared" si="32"/>
        <v>27675.648</v>
      </c>
      <c r="AH128" s="52">
        <v>3787.211780352</v>
      </c>
      <c r="AI128" s="52">
        <f t="shared" si="33"/>
        <v>7574.423560704</v>
      </c>
      <c r="AJ128" s="62">
        <v>0.2736855</v>
      </c>
      <c r="AK128" s="81">
        <v>16381.34</v>
      </c>
      <c r="AL128" s="81">
        <v>4519.82</v>
      </c>
      <c r="AM128" s="83">
        <f t="shared" si="34"/>
        <v>0.692528239989177</v>
      </c>
      <c r="AN128" s="83">
        <f t="shared" si="35"/>
        <v>0.680656682276372</v>
      </c>
      <c r="AO128" s="91">
        <f t="shared" si="36"/>
        <v>0.591904478623229</v>
      </c>
      <c r="AP128" s="91">
        <f t="shared" si="37"/>
        <v>0.596721316648934</v>
      </c>
      <c r="AQ128" s="94"/>
      <c r="AR128" s="93">
        <f t="shared" si="40"/>
        <v>0</v>
      </c>
    </row>
    <row r="129" spans="1:44">
      <c r="A129" s="34">
        <v>127</v>
      </c>
      <c r="B129" s="38">
        <v>107728</v>
      </c>
      <c r="C129" s="39" t="s">
        <v>185</v>
      </c>
      <c r="D129" s="98" t="s">
        <v>47</v>
      </c>
      <c r="E129" s="34" t="s">
        <v>45</v>
      </c>
      <c r="F129" s="36">
        <v>2</v>
      </c>
      <c r="G129" s="34">
        <v>1</v>
      </c>
      <c r="H129" s="37">
        <v>7590</v>
      </c>
      <c r="I129" s="47">
        <f t="shared" si="22"/>
        <v>22770</v>
      </c>
      <c r="J129" s="48">
        <v>1951.0095</v>
      </c>
      <c r="K129" s="49">
        <f t="shared" si="23"/>
        <v>5853.0285</v>
      </c>
      <c r="L129" s="50">
        <v>0.25705</v>
      </c>
      <c r="M129" s="51">
        <v>8349</v>
      </c>
      <c r="N129" s="51">
        <f t="shared" si="24"/>
        <v>25047</v>
      </c>
      <c r="O129" s="52">
        <v>2103.188241</v>
      </c>
      <c r="P129" s="52">
        <f t="shared" si="25"/>
        <v>6309.564723</v>
      </c>
      <c r="Q129" s="62">
        <v>0.251909</v>
      </c>
      <c r="R129" s="68">
        <v>12454.52</v>
      </c>
      <c r="S129" s="68">
        <v>2880.62</v>
      </c>
      <c r="T129" s="69">
        <f t="shared" si="26"/>
        <v>0.546970575318401</v>
      </c>
      <c r="U129" s="69">
        <f t="shared" si="27"/>
        <v>0.492158888343018</v>
      </c>
      <c r="V129" s="67">
        <f t="shared" si="28"/>
        <v>0.497245977562183</v>
      </c>
      <c r="W129" s="67">
        <f t="shared" si="29"/>
        <v>0.456548133898903</v>
      </c>
      <c r="X129" s="66"/>
      <c r="Y129" s="74"/>
      <c r="Z129" s="75">
        <f t="shared" si="41"/>
        <v>-103.1548</v>
      </c>
      <c r="AA129" s="37">
        <v>6679.2</v>
      </c>
      <c r="AB129" s="37">
        <f t="shared" si="30"/>
        <v>13358.4</v>
      </c>
      <c r="AC129" s="48">
        <v>1743.43818</v>
      </c>
      <c r="AD129" s="48">
        <f t="shared" si="31"/>
        <v>3486.87636</v>
      </c>
      <c r="AE129" s="50">
        <v>0.261025</v>
      </c>
      <c r="AF129" s="51">
        <v>7814.664</v>
      </c>
      <c r="AG129" s="51">
        <f t="shared" si="32"/>
        <v>15629.328</v>
      </c>
      <c r="AH129" s="52">
        <v>1988.671787388</v>
      </c>
      <c r="AI129" s="52">
        <f t="shared" si="33"/>
        <v>3977.343574776</v>
      </c>
      <c r="AJ129" s="62">
        <v>0.2544795</v>
      </c>
      <c r="AK129" s="84">
        <v>7703.36</v>
      </c>
      <c r="AL129" s="84">
        <v>1713.35</v>
      </c>
      <c r="AM129" s="83">
        <f t="shared" si="34"/>
        <v>0.5766678644149</v>
      </c>
      <c r="AN129" s="83">
        <f t="shared" si="35"/>
        <v>0.491371021827685</v>
      </c>
      <c r="AO129" s="91">
        <f t="shared" si="36"/>
        <v>0.492878516593932</v>
      </c>
      <c r="AP129" s="91">
        <f t="shared" si="37"/>
        <v>0.430777469380803</v>
      </c>
      <c r="AQ129" s="96"/>
      <c r="AR129" s="93">
        <f t="shared" si="40"/>
        <v>0</v>
      </c>
    </row>
    <row r="130" spans="1:44">
      <c r="A130" s="34">
        <v>128</v>
      </c>
      <c r="B130" s="34">
        <v>117923</v>
      </c>
      <c r="C130" s="35" t="s">
        <v>186</v>
      </c>
      <c r="D130" s="35" t="s">
        <v>47</v>
      </c>
      <c r="E130" s="34" t="s">
        <v>118</v>
      </c>
      <c r="F130" s="36">
        <v>2</v>
      </c>
      <c r="G130" s="34"/>
      <c r="H130" s="37">
        <v>3300</v>
      </c>
      <c r="I130" s="47">
        <f t="shared" si="22"/>
        <v>9900</v>
      </c>
      <c r="J130" s="48">
        <v>896.28</v>
      </c>
      <c r="K130" s="49">
        <f t="shared" si="23"/>
        <v>2688.84</v>
      </c>
      <c r="L130" s="50">
        <v>0.2716</v>
      </c>
      <c r="M130" s="51">
        <v>3630</v>
      </c>
      <c r="N130" s="51">
        <f t="shared" si="24"/>
        <v>10890</v>
      </c>
      <c r="O130" s="52">
        <v>966.18984</v>
      </c>
      <c r="P130" s="52">
        <f t="shared" si="25"/>
        <v>2898.56952</v>
      </c>
      <c r="Q130" s="62">
        <v>0.266168</v>
      </c>
      <c r="R130" s="63">
        <v>5364.44</v>
      </c>
      <c r="S130" s="63">
        <v>1741.41</v>
      </c>
      <c r="T130" s="69">
        <f t="shared" si="26"/>
        <v>0.541862626262626</v>
      </c>
      <c r="U130" s="69">
        <f t="shared" si="27"/>
        <v>0.647643593519882</v>
      </c>
      <c r="V130" s="67">
        <f t="shared" si="28"/>
        <v>0.492602387511478</v>
      </c>
      <c r="W130" s="67">
        <f t="shared" si="29"/>
        <v>0.600782554285605</v>
      </c>
      <c r="X130" s="66"/>
      <c r="Y130" s="74"/>
      <c r="Z130" s="75">
        <v>0</v>
      </c>
      <c r="AA130" s="37">
        <v>2904</v>
      </c>
      <c r="AB130" s="37">
        <f t="shared" si="30"/>
        <v>5808</v>
      </c>
      <c r="AC130" s="48">
        <v>800.9232</v>
      </c>
      <c r="AD130" s="48">
        <f t="shared" si="31"/>
        <v>1601.8464</v>
      </c>
      <c r="AE130" s="50">
        <v>0.2758</v>
      </c>
      <c r="AF130" s="51">
        <v>3397.68</v>
      </c>
      <c r="AG130" s="51">
        <f t="shared" si="32"/>
        <v>6795.36</v>
      </c>
      <c r="AH130" s="52">
        <v>913.58178912</v>
      </c>
      <c r="AI130" s="52">
        <f t="shared" si="33"/>
        <v>1827.16357824</v>
      </c>
      <c r="AJ130" s="62">
        <v>0.268884</v>
      </c>
      <c r="AK130" s="81">
        <v>3037.98</v>
      </c>
      <c r="AL130" s="81">
        <v>1092</v>
      </c>
      <c r="AM130" s="83">
        <f t="shared" si="34"/>
        <v>0.523068181818182</v>
      </c>
      <c r="AN130" s="83">
        <f t="shared" si="35"/>
        <v>0.681713302848513</v>
      </c>
      <c r="AO130" s="91">
        <f t="shared" si="36"/>
        <v>0.447066822066822</v>
      </c>
      <c r="AP130" s="91">
        <f t="shared" si="37"/>
        <v>0.59764763976516</v>
      </c>
      <c r="AQ130" s="94"/>
      <c r="AR130" s="93">
        <f t="shared" si="40"/>
        <v>0</v>
      </c>
    </row>
    <row r="131" spans="1:44">
      <c r="A131" s="34">
        <v>129</v>
      </c>
      <c r="B131" s="34">
        <v>118951</v>
      </c>
      <c r="C131" s="35" t="s">
        <v>187</v>
      </c>
      <c r="D131" s="35" t="s">
        <v>44</v>
      </c>
      <c r="E131" s="34" t="s">
        <v>118</v>
      </c>
      <c r="F131" s="36">
        <v>2</v>
      </c>
      <c r="G131" s="34"/>
      <c r="H131" s="37">
        <v>3300</v>
      </c>
      <c r="I131" s="47">
        <f t="shared" ref="I131:I142" si="42">H131*3</f>
        <v>9900</v>
      </c>
      <c r="J131" s="48">
        <v>896.28</v>
      </c>
      <c r="K131" s="49">
        <f t="shared" ref="K131:K142" si="43">J131*3</f>
        <v>2688.84</v>
      </c>
      <c r="L131" s="50">
        <v>0.2716</v>
      </c>
      <c r="M131" s="51">
        <v>3630</v>
      </c>
      <c r="N131" s="51">
        <f t="shared" ref="N131:N142" si="44">M131*3</f>
        <v>10890</v>
      </c>
      <c r="O131" s="52">
        <v>966.18984</v>
      </c>
      <c r="P131" s="52">
        <f t="shared" ref="P131:P142" si="45">O131*3</f>
        <v>2898.56952</v>
      </c>
      <c r="Q131" s="62">
        <v>0.266168</v>
      </c>
      <c r="R131" s="63">
        <v>5346.63</v>
      </c>
      <c r="S131" s="63">
        <v>1798.09</v>
      </c>
      <c r="T131" s="69">
        <f t="shared" ref="T131:T143" si="46">R131/I131</f>
        <v>0.540063636363636</v>
      </c>
      <c r="U131" s="69">
        <f t="shared" ref="U131:U143" si="47">S131/K131</f>
        <v>0.668723315630532</v>
      </c>
      <c r="V131" s="67">
        <f t="shared" ref="V131:V143" si="48">R131/N131</f>
        <v>0.49096694214876</v>
      </c>
      <c r="W131" s="67">
        <f t="shared" ref="W131:W143" si="49">S131/P131</f>
        <v>0.620337027486579</v>
      </c>
      <c r="X131" s="66"/>
      <c r="Y131" s="74"/>
      <c r="Z131" s="75">
        <v>0</v>
      </c>
      <c r="AA131" s="37">
        <v>2904</v>
      </c>
      <c r="AB131" s="37">
        <f t="shared" ref="AB131:AB142" si="50">AA131*2</f>
        <v>5808</v>
      </c>
      <c r="AC131" s="48">
        <v>800.9232</v>
      </c>
      <c r="AD131" s="48">
        <f t="shared" ref="AD131:AD142" si="51">AC131*2</f>
        <v>1601.8464</v>
      </c>
      <c r="AE131" s="50">
        <v>0.2758</v>
      </c>
      <c r="AF131" s="51">
        <v>3397.68</v>
      </c>
      <c r="AG131" s="51">
        <f t="shared" ref="AG131:AG142" si="52">AF131*2</f>
        <v>6795.36</v>
      </c>
      <c r="AH131" s="52">
        <v>913.58178912</v>
      </c>
      <c r="AI131" s="52">
        <f t="shared" ref="AI131:AI142" si="53">AH131*2</f>
        <v>1827.16357824</v>
      </c>
      <c r="AJ131" s="62">
        <v>0.268884</v>
      </c>
      <c r="AK131" s="81">
        <v>2820.34</v>
      </c>
      <c r="AL131" s="81">
        <v>797.4</v>
      </c>
      <c r="AM131" s="83">
        <f t="shared" ref="AM131:AM143" si="54">AK131/AB131</f>
        <v>0.485595730027548</v>
      </c>
      <c r="AN131" s="83">
        <f t="shared" ref="AN131:AN143" si="55">AL131/AD131</f>
        <v>0.497800538178942</v>
      </c>
      <c r="AO131" s="91">
        <f t="shared" ref="AO131:AO143" si="56">AK131/AG131</f>
        <v>0.415039085493631</v>
      </c>
      <c r="AP131" s="91">
        <f t="shared" ref="AP131:AP143" si="57">AL131/AI131</f>
        <v>0.436414128158185</v>
      </c>
      <c r="AQ131" s="94"/>
      <c r="AR131" s="93">
        <f t="shared" si="40"/>
        <v>0</v>
      </c>
    </row>
    <row r="132" spans="1:44">
      <c r="A132" s="34">
        <v>130</v>
      </c>
      <c r="B132" s="34">
        <v>591</v>
      </c>
      <c r="C132" s="35" t="s">
        <v>188</v>
      </c>
      <c r="D132" s="35" t="s">
        <v>99</v>
      </c>
      <c r="E132" s="34" t="s">
        <v>118</v>
      </c>
      <c r="F132" s="36">
        <v>2</v>
      </c>
      <c r="G132" s="34"/>
      <c r="H132" s="37">
        <v>5115</v>
      </c>
      <c r="I132" s="47">
        <f t="shared" si="42"/>
        <v>15345</v>
      </c>
      <c r="J132" s="48">
        <v>1587.696</v>
      </c>
      <c r="K132" s="49">
        <f t="shared" si="43"/>
        <v>4763.088</v>
      </c>
      <c r="L132" s="50">
        <v>0.3104</v>
      </c>
      <c r="M132" s="51">
        <v>5626.5</v>
      </c>
      <c r="N132" s="51">
        <f t="shared" si="44"/>
        <v>16879.5</v>
      </c>
      <c r="O132" s="52">
        <v>1711.536288</v>
      </c>
      <c r="P132" s="52">
        <f t="shared" si="45"/>
        <v>5134.608864</v>
      </c>
      <c r="Q132" s="62">
        <v>0.304192</v>
      </c>
      <c r="R132" s="63">
        <v>8186.87</v>
      </c>
      <c r="S132" s="63">
        <v>2397.17</v>
      </c>
      <c r="T132" s="69">
        <f t="shared" si="46"/>
        <v>0.53352036493972</v>
      </c>
      <c r="U132" s="69">
        <f t="shared" si="47"/>
        <v>0.503280644825374</v>
      </c>
      <c r="V132" s="67">
        <f t="shared" si="48"/>
        <v>0.485018513581563</v>
      </c>
      <c r="W132" s="67">
        <f t="shared" si="49"/>
        <v>0.466865162175671</v>
      </c>
      <c r="X132" s="66"/>
      <c r="Y132" s="74"/>
      <c r="Z132" s="75">
        <f t="shared" si="41"/>
        <v>-71.5813</v>
      </c>
      <c r="AA132" s="37">
        <v>4501.2</v>
      </c>
      <c r="AB132" s="37">
        <f t="shared" si="50"/>
        <v>9002.4</v>
      </c>
      <c r="AC132" s="48">
        <v>1418.77824</v>
      </c>
      <c r="AD132" s="48">
        <f t="shared" si="51"/>
        <v>2837.55648</v>
      </c>
      <c r="AE132" s="50">
        <v>0.3152</v>
      </c>
      <c r="AF132" s="51">
        <v>5266.404</v>
      </c>
      <c r="AG132" s="51">
        <f t="shared" si="52"/>
        <v>10532.808</v>
      </c>
      <c r="AH132" s="52">
        <v>1618.344883584</v>
      </c>
      <c r="AI132" s="52">
        <f t="shared" si="53"/>
        <v>3236.689767168</v>
      </c>
      <c r="AJ132" s="62">
        <v>0.307296</v>
      </c>
      <c r="AK132" s="81">
        <v>4337.76</v>
      </c>
      <c r="AL132" s="81">
        <v>1418.84</v>
      </c>
      <c r="AM132" s="83">
        <f t="shared" si="54"/>
        <v>0.481844841375633</v>
      </c>
      <c r="AN132" s="83">
        <f t="shared" si="55"/>
        <v>0.500021765205533</v>
      </c>
      <c r="AO132" s="91">
        <f t="shared" si="56"/>
        <v>0.411833197756951</v>
      </c>
      <c r="AP132" s="91">
        <f t="shared" si="57"/>
        <v>0.438361443964226</v>
      </c>
      <c r="AQ132" s="94"/>
      <c r="AR132" s="93">
        <f t="shared" si="40"/>
        <v>0</v>
      </c>
    </row>
    <row r="133" spans="1:44">
      <c r="A133" s="34">
        <v>131</v>
      </c>
      <c r="B133" s="38">
        <v>118151</v>
      </c>
      <c r="C133" s="39" t="s">
        <v>189</v>
      </c>
      <c r="D133" s="39" t="s">
        <v>44</v>
      </c>
      <c r="E133" s="34" t="s">
        <v>118</v>
      </c>
      <c r="F133" s="36">
        <v>1</v>
      </c>
      <c r="G133" s="34">
        <v>1</v>
      </c>
      <c r="H133" s="37">
        <v>3300</v>
      </c>
      <c r="I133" s="47">
        <f t="shared" si="42"/>
        <v>9900</v>
      </c>
      <c r="J133" s="48">
        <v>640.2</v>
      </c>
      <c r="K133" s="49">
        <f t="shared" si="43"/>
        <v>1920.6</v>
      </c>
      <c r="L133" s="50">
        <v>0.194</v>
      </c>
      <c r="M133" s="51">
        <v>3630</v>
      </c>
      <c r="N133" s="51">
        <f t="shared" si="44"/>
        <v>10890</v>
      </c>
      <c r="O133" s="52">
        <v>690.1356</v>
      </c>
      <c r="P133" s="52">
        <f t="shared" si="45"/>
        <v>2070.4068</v>
      </c>
      <c r="Q133" s="62">
        <v>0.19012</v>
      </c>
      <c r="R133" s="68">
        <v>10492.58</v>
      </c>
      <c r="S133" s="68">
        <v>1783.68</v>
      </c>
      <c r="T133" s="64">
        <f t="shared" si="46"/>
        <v>1.05985656565657</v>
      </c>
      <c r="U133" s="69">
        <f t="shared" si="47"/>
        <v>0.928709778194314</v>
      </c>
      <c r="V133" s="67">
        <f t="shared" si="48"/>
        <v>0.963505968778696</v>
      </c>
      <c r="W133" s="67">
        <f t="shared" si="49"/>
        <v>0.861511853612536</v>
      </c>
      <c r="X133" s="66">
        <f>(F133*100)+(G133*50)</f>
        <v>150</v>
      </c>
      <c r="Y133" s="74"/>
      <c r="Z133" s="75">
        <v>0</v>
      </c>
      <c r="AA133" s="37">
        <v>2904</v>
      </c>
      <c r="AB133" s="37">
        <f t="shared" si="50"/>
        <v>5808</v>
      </c>
      <c r="AC133" s="48">
        <v>572.088</v>
      </c>
      <c r="AD133" s="48">
        <f t="shared" si="51"/>
        <v>1144.176</v>
      </c>
      <c r="AE133" s="50">
        <v>0.197</v>
      </c>
      <c r="AF133" s="51">
        <v>3397.68</v>
      </c>
      <c r="AG133" s="51">
        <f t="shared" si="52"/>
        <v>6795.36</v>
      </c>
      <c r="AH133" s="52">
        <v>652.5584208</v>
      </c>
      <c r="AI133" s="52">
        <f t="shared" si="53"/>
        <v>1305.1168416</v>
      </c>
      <c r="AJ133" s="62">
        <v>0.19206</v>
      </c>
      <c r="AK133" s="84">
        <v>2629.93</v>
      </c>
      <c r="AL133" s="84">
        <v>591.4</v>
      </c>
      <c r="AM133" s="85">
        <f t="shared" si="54"/>
        <v>0.452811639118457</v>
      </c>
      <c r="AN133" s="85">
        <f t="shared" si="55"/>
        <v>0.516878522185398</v>
      </c>
      <c r="AO133" s="95">
        <f t="shared" si="56"/>
        <v>0.38701849497304</v>
      </c>
      <c r="AP133" s="95">
        <f t="shared" si="57"/>
        <v>0.453139505329635</v>
      </c>
      <c r="AQ133" s="96"/>
      <c r="AR133" s="93">
        <f t="shared" si="40"/>
        <v>150</v>
      </c>
    </row>
    <row r="134" spans="1:44">
      <c r="A134" s="34">
        <v>132</v>
      </c>
      <c r="B134" s="34">
        <v>754</v>
      </c>
      <c r="C134" s="35" t="s">
        <v>190</v>
      </c>
      <c r="D134" s="35" t="s">
        <v>57</v>
      </c>
      <c r="E134" s="34" t="s">
        <v>45</v>
      </c>
      <c r="F134" s="36">
        <v>3</v>
      </c>
      <c r="G134" s="34"/>
      <c r="H134" s="37">
        <v>8960</v>
      </c>
      <c r="I134" s="47">
        <f t="shared" si="42"/>
        <v>26880</v>
      </c>
      <c r="J134" s="48">
        <v>2563.904</v>
      </c>
      <c r="K134" s="49">
        <f t="shared" si="43"/>
        <v>7691.712</v>
      </c>
      <c r="L134" s="50">
        <v>0.28615</v>
      </c>
      <c r="M134" s="51">
        <v>9856</v>
      </c>
      <c r="N134" s="51">
        <f t="shared" si="44"/>
        <v>29568</v>
      </c>
      <c r="O134" s="52">
        <v>2763.888512</v>
      </c>
      <c r="P134" s="52">
        <f t="shared" si="45"/>
        <v>8291.665536</v>
      </c>
      <c r="Q134" s="62">
        <v>0.280427</v>
      </c>
      <c r="R134" s="63">
        <v>13622.77</v>
      </c>
      <c r="S134" s="63">
        <v>3745.32</v>
      </c>
      <c r="T134" s="69">
        <f t="shared" si="46"/>
        <v>0.506799479166667</v>
      </c>
      <c r="U134" s="69">
        <f t="shared" si="47"/>
        <v>0.486929307805596</v>
      </c>
      <c r="V134" s="67">
        <f t="shared" si="48"/>
        <v>0.460726799242424</v>
      </c>
      <c r="W134" s="67">
        <f t="shared" si="49"/>
        <v>0.451696946016323</v>
      </c>
      <c r="X134" s="66"/>
      <c r="Y134" s="74"/>
      <c r="Z134" s="75">
        <f t="shared" si="41"/>
        <v>-132.5723</v>
      </c>
      <c r="AA134" s="37">
        <v>7884.8</v>
      </c>
      <c r="AB134" s="37">
        <f t="shared" si="50"/>
        <v>15769.6</v>
      </c>
      <c r="AC134" s="48">
        <v>2291.12576</v>
      </c>
      <c r="AD134" s="48">
        <f t="shared" si="51"/>
        <v>4582.25152</v>
      </c>
      <c r="AE134" s="50">
        <v>0.290575</v>
      </c>
      <c r="AF134" s="51">
        <v>9225.216</v>
      </c>
      <c r="AG134" s="51">
        <f t="shared" si="52"/>
        <v>18450.432</v>
      </c>
      <c r="AH134" s="52">
        <v>2613.397602816</v>
      </c>
      <c r="AI134" s="52">
        <f t="shared" si="53"/>
        <v>5226.795205632</v>
      </c>
      <c r="AJ134" s="62">
        <v>0.2832885</v>
      </c>
      <c r="AK134" s="81">
        <v>22377.72</v>
      </c>
      <c r="AL134" s="81">
        <v>6006.09</v>
      </c>
      <c r="AM134" s="82">
        <f t="shared" si="54"/>
        <v>1.41904170048701</v>
      </c>
      <c r="AN134" s="82">
        <f t="shared" si="55"/>
        <v>1.31072901035341</v>
      </c>
      <c r="AO134" s="90">
        <f t="shared" si="56"/>
        <v>1.2128561542624</v>
      </c>
      <c r="AP134" s="90">
        <f t="shared" si="57"/>
        <v>1.14909610262294</v>
      </c>
      <c r="AQ134" s="92">
        <v>300</v>
      </c>
      <c r="AR134" s="93">
        <f t="shared" si="40"/>
        <v>300</v>
      </c>
    </row>
    <row r="135" spans="1:44">
      <c r="A135" s="34">
        <v>133</v>
      </c>
      <c r="B135" s="38">
        <v>391</v>
      </c>
      <c r="C135" s="39" t="s">
        <v>191</v>
      </c>
      <c r="D135" s="39" t="s">
        <v>54</v>
      </c>
      <c r="E135" s="34" t="s">
        <v>52</v>
      </c>
      <c r="F135" s="36">
        <v>2</v>
      </c>
      <c r="G135" s="34">
        <v>1</v>
      </c>
      <c r="H135" s="37">
        <v>8700</v>
      </c>
      <c r="I135" s="47">
        <f t="shared" si="42"/>
        <v>26100</v>
      </c>
      <c r="J135" s="48">
        <v>2700.48</v>
      </c>
      <c r="K135" s="49">
        <f t="shared" si="43"/>
        <v>8101.44</v>
      </c>
      <c r="L135" s="50">
        <v>0.3104</v>
      </c>
      <c r="M135" s="51">
        <v>9570</v>
      </c>
      <c r="N135" s="51">
        <f t="shared" si="44"/>
        <v>28710</v>
      </c>
      <c r="O135" s="52">
        <v>2911.11744</v>
      </c>
      <c r="P135" s="52">
        <f t="shared" si="45"/>
        <v>8733.35232</v>
      </c>
      <c r="Q135" s="62">
        <v>0.304192</v>
      </c>
      <c r="R135" s="68">
        <v>16673.77</v>
      </c>
      <c r="S135" s="68">
        <v>6045.89</v>
      </c>
      <c r="T135" s="69">
        <f t="shared" si="46"/>
        <v>0.638841762452107</v>
      </c>
      <c r="U135" s="69">
        <f t="shared" si="47"/>
        <v>0.746273501994707</v>
      </c>
      <c r="V135" s="67">
        <f t="shared" si="48"/>
        <v>0.580765238592825</v>
      </c>
      <c r="W135" s="67">
        <f t="shared" si="49"/>
        <v>0.692275975876352</v>
      </c>
      <c r="X135" s="66"/>
      <c r="Y135" s="74"/>
      <c r="Z135" s="75">
        <f t="shared" si="41"/>
        <v>-94.2623</v>
      </c>
      <c r="AA135" s="37">
        <v>7656</v>
      </c>
      <c r="AB135" s="37">
        <f t="shared" si="50"/>
        <v>15312</v>
      </c>
      <c r="AC135" s="48">
        <v>2413.1712</v>
      </c>
      <c r="AD135" s="48">
        <f t="shared" si="51"/>
        <v>4826.3424</v>
      </c>
      <c r="AE135" s="50">
        <v>0.3152</v>
      </c>
      <c r="AF135" s="51">
        <v>8957.52</v>
      </c>
      <c r="AG135" s="51">
        <f t="shared" si="52"/>
        <v>17915.04</v>
      </c>
      <c r="AH135" s="52">
        <v>2752.61006592</v>
      </c>
      <c r="AI135" s="52">
        <f t="shared" si="53"/>
        <v>5505.22013184</v>
      </c>
      <c r="AJ135" s="62">
        <v>0.307296</v>
      </c>
      <c r="AK135" s="84">
        <v>7377.66</v>
      </c>
      <c r="AL135" s="84">
        <v>2281.23</v>
      </c>
      <c r="AM135" s="83">
        <f t="shared" si="54"/>
        <v>0.48182210031348</v>
      </c>
      <c r="AN135" s="83">
        <f t="shared" si="55"/>
        <v>0.472662279410595</v>
      </c>
      <c r="AO135" s="91">
        <f t="shared" si="56"/>
        <v>0.411813760951692</v>
      </c>
      <c r="AP135" s="91">
        <f t="shared" si="57"/>
        <v>0.414375800670762</v>
      </c>
      <c r="AQ135" s="96"/>
      <c r="AR135" s="93">
        <f t="shared" si="40"/>
        <v>0</v>
      </c>
    </row>
    <row r="136" spans="1:44">
      <c r="A136" s="34">
        <v>134</v>
      </c>
      <c r="B136" s="34">
        <v>111064</v>
      </c>
      <c r="C136" s="35" t="s">
        <v>192</v>
      </c>
      <c r="D136" s="35" t="s">
        <v>99</v>
      </c>
      <c r="E136" s="34" t="s">
        <v>118</v>
      </c>
      <c r="F136" s="36">
        <v>1</v>
      </c>
      <c r="G136" s="34">
        <v>1</v>
      </c>
      <c r="H136" s="37">
        <v>2475</v>
      </c>
      <c r="I136" s="47">
        <f t="shared" si="42"/>
        <v>7425</v>
      </c>
      <c r="J136" s="48">
        <v>696.2175</v>
      </c>
      <c r="K136" s="49">
        <f t="shared" si="43"/>
        <v>2088.6525</v>
      </c>
      <c r="L136" s="50">
        <v>0.2813</v>
      </c>
      <c r="M136" s="51">
        <v>2722.5</v>
      </c>
      <c r="N136" s="51">
        <f t="shared" si="44"/>
        <v>8167.5</v>
      </c>
      <c r="O136" s="52">
        <v>750.522465</v>
      </c>
      <c r="P136" s="52">
        <f t="shared" si="45"/>
        <v>2251.567395</v>
      </c>
      <c r="Q136" s="62">
        <v>0.275674</v>
      </c>
      <c r="R136" s="63">
        <v>3706.31</v>
      </c>
      <c r="S136" s="63">
        <v>1259.54</v>
      </c>
      <c r="T136" s="69">
        <f t="shared" si="46"/>
        <v>0.49916632996633</v>
      </c>
      <c r="U136" s="69">
        <f t="shared" si="47"/>
        <v>0.603039519498816</v>
      </c>
      <c r="V136" s="67">
        <f t="shared" si="48"/>
        <v>0.453787572696664</v>
      </c>
      <c r="W136" s="67">
        <f t="shared" si="49"/>
        <v>0.559405862243799</v>
      </c>
      <c r="X136" s="66"/>
      <c r="Y136" s="74"/>
      <c r="Z136" s="75">
        <f t="shared" si="41"/>
        <v>-37.1869</v>
      </c>
      <c r="AA136" s="37">
        <v>2178</v>
      </c>
      <c r="AB136" s="37">
        <f t="shared" si="50"/>
        <v>4356</v>
      </c>
      <c r="AC136" s="48">
        <v>622.1457</v>
      </c>
      <c r="AD136" s="48">
        <f t="shared" si="51"/>
        <v>1244.2914</v>
      </c>
      <c r="AE136" s="50">
        <v>0.28565</v>
      </c>
      <c r="AF136" s="51">
        <v>2548.26</v>
      </c>
      <c r="AG136" s="51">
        <f t="shared" si="52"/>
        <v>5096.52</v>
      </c>
      <c r="AH136" s="52">
        <v>709.65728262</v>
      </c>
      <c r="AI136" s="52">
        <f t="shared" si="53"/>
        <v>1419.31456524</v>
      </c>
      <c r="AJ136" s="62">
        <v>0.278487</v>
      </c>
      <c r="AK136" s="81">
        <v>3293.21</v>
      </c>
      <c r="AL136" s="81">
        <v>1038.68</v>
      </c>
      <c r="AM136" s="83">
        <f t="shared" si="54"/>
        <v>0.756016988062443</v>
      </c>
      <c r="AN136" s="83">
        <f t="shared" si="55"/>
        <v>0.834756231538689</v>
      </c>
      <c r="AO136" s="91">
        <f t="shared" si="56"/>
        <v>0.646168365865336</v>
      </c>
      <c r="AP136" s="91">
        <f t="shared" si="57"/>
        <v>0.731818037690865</v>
      </c>
      <c r="AQ136" s="94"/>
      <c r="AR136" s="93">
        <f t="shared" si="40"/>
        <v>0</v>
      </c>
    </row>
    <row r="137" spans="1:44">
      <c r="A137" s="34">
        <v>135</v>
      </c>
      <c r="B137" s="38">
        <v>105396</v>
      </c>
      <c r="C137" s="39" t="s">
        <v>193</v>
      </c>
      <c r="D137" s="39" t="s">
        <v>64</v>
      </c>
      <c r="E137" s="34" t="s">
        <v>45</v>
      </c>
      <c r="F137" s="36">
        <v>2</v>
      </c>
      <c r="G137" s="34"/>
      <c r="H137" s="37">
        <v>5280</v>
      </c>
      <c r="I137" s="47">
        <f t="shared" si="42"/>
        <v>15840</v>
      </c>
      <c r="J137" s="48">
        <v>1638.912</v>
      </c>
      <c r="K137" s="49">
        <f t="shared" si="43"/>
        <v>4916.736</v>
      </c>
      <c r="L137" s="50">
        <v>0.3104</v>
      </c>
      <c r="M137" s="51">
        <v>5808</v>
      </c>
      <c r="N137" s="51">
        <f t="shared" si="44"/>
        <v>17424</v>
      </c>
      <c r="O137" s="52">
        <v>1766.747136</v>
      </c>
      <c r="P137" s="52">
        <f t="shared" si="45"/>
        <v>5300.241408</v>
      </c>
      <c r="Q137" s="62">
        <v>0.304192</v>
      </c>
      <c r="R137" s="68">
        <v>14158.32</v>
      </c>
      <c r="S137" s="68">
        <v>4835.88</v>
      </c>
      <c r="T137" s="69">
        <f t="shared" si="46"/>
        <v>0.893833333333333</v>
      </c>
      <c r="U137" s="69">
        <f t="shared" si="47"/>
        <v>0.983554943767573</v>
      </c>
      <c r="V137" s="67">
        <f t="shared" si="48"/>
        <v>0.812575757575758</v>
      </c>
      <c r="W137" s="67">
        <f t="shared" si="49"/>
        <v>0.912388630582164</v>
      </c>
      <c r="X137" s="66"/>
      <c r="Y137" s="74"/>
      <c r="Z137" s="75">
        <f t="shared" si="41"/>
        <v>-16.8168</v>
      </c>
      <c r="AA137" s="37">
        <v>4646.4</v>
      </c>
      <c r="AB137" s="37">
        <f t="shared" si="50"/>
        <v>9292.8</v>
      </c>
      <c r="AC137" s="48">
        <v>1464.54528</v>
      </c>
      <c r="AD137" s="48">
        <f t="shared" si="51"/>
        <v>2929.09056</v>
      </c>
      <c r="AE137" s="50">
        <v>0.3152</v>
      </c>
      <c r="AF137" s="51">
        <v>5436.288</v>
      </c>
      <c r="AG137" s="51">
        <f t="shared" si="52"/>
        <v>10872.576</v>
      </c>
      <c r="AH137" s="52">
        <v>1670.549557248</v>
      </c>
      <c r="AI137" s="52">
        <f t="shared" si="53"/>
        <v>3341.099114496</v>
      </c>
      <c r="AJ137" s="62">
        <v>0.307296</v>
      </c>
      <c r="AK137" s="84">
        <v>1755.44</v>
      </c>
      <c r="AL137" s="84">
        <v>734.66</v>
      </c>
      <c r="AM137" s="83">
        <f t="shared" si="54"/>
        <v>0.188903236914601</v>
      </c>
      <c r="AN137" s="83">
        <f t="shared" si="55"/>
        <v>0.250815051617933</v>
      </c>
      <c r="AO137" s="91">
        <f t="shared" si="56"/>
        <v>0.161455758046667</v>
      </c>
      <c r="AP137" s="91">
        <f t="shared" si="57"/>
        <v>0.219885724674415</v>
      </c>
      <c r="AQ137" s="96"/>
      <c r="AR137" s="93">
        <f t="shared" si="40"/>
        <v>0</v>
      </c>
    </row>
    <row r="138" spans="1:44">
      <c r="A138" s="34">
        <v>136</v>
      </c>
      <c r="B138" s="99">
        <v>117310</v>
      </c>
      <c r="C138" s="98" t="s">
        <v>194</v>
      </c>
      <c r="D138" s="98" t="s">
        <v>64</v>
      </c>
      <c r="E138" s="34" t="s">
        <v>118</v>
      </c>
      <c r="F138" s="36">
        <v>1</v>
      </c>
      <c r="G138" s="34">
        <v>1</v>
      </c>
      <c r="H138" s="100">
        <v>4125</v>
      </c>
      <c r="I138" s="47">
        <f t="shared" si="42"/>
        <v>12375</v>
      </c>
      <c r="J138" s="106">
        <f>H138*L138</f>
        <v>1040.325</v>
      </c>
      <c r="K138" s="49">
        <f t="shared" si="43"/>
        <v>3120.975</v>
      </c>
      <c r="L138" s="107">
        <v>0.2522</v>
      </c>
      <c r="M138" s="108">
        <v>4537.5</v>
      </c>
      <c r="N138" s="51">
        <f t="shared" si="44"/>
        <v>13612.5</v>
      </c>
      <c r="O138" s="109">
        <f>M138*Q138</f>
        <v>1121.47035</v>
      </c>
      <c r="P138" s="52">
        <f t="shared" si="45"/>
        <v>3364.41105</v>
      </c>
      <c r="Q138" s="110">
        <v>0.247156</v>
      </c>
      <c r="R138" s="63">
        <v>5742.72</v>
      </c>
      <c r="S138" s="63">
        <v>1422.41</v>
      </c>
      <c r="T138" s="69">
        <f t="shared" si="46"/>
        <v>0.464058181818182</v>
      </c>
      <c r="U138" s="69">
        <f t="shared" si="47"/>
        <v>0.455758216582959</v>
      </c>
      <c r="V138" s="67">
        <f t="shared" si="48"/>
        <v>0.421871074380165</v>
      </c>
      <c r="W138" s="67">
        <f t="shared" si="49"/>
        <v>0.422781276978626</v>
      </c>
      <c r="X138" s="66"/>
      <c r="Y138" s="74"/>
      <c r="Z138" s="75">
        <f t="shared" si="41"/>
        <v>-66.3228</v>
      </c>
      <c r="AA138" s="100">
        <v>3630</v>
      </c>
      <c r="AB138" s="37">
        <f t="shared" si="50"/>
        <v>7260</v>
      </c>
      <c r="AC138" s="106">
        <f>AA138*AE138</f>
        <v>929.643</v>
      </c>
      <c r="AD138" s="48">
        <f t="shared" si="51"/>
        <v>1859.286</v>
      </c>
      <c r="AE138" s="107">
        <v>0.2561</v>
      </c>
      <c r="AF138" s="108">
        <v>4247.1</v>
      </c>
      <c r="AG138" s="51">
        <f t="shared" si="52"/>
        <v>8494.2</v>
      </c>
      <c r="AH138" s="109">
        <f>AF138*AJ138</f>
        <v>1060.4074338</v>
      </c>
      <c r="AI138" s="52">
        <f t="shared" si="53"/>
        <v>2120.8148676</v>
      </c>
      <c r="AJ138" s="110">
        <v>0.249678</v>
      </c>
      <c r="AK138" s="81">
        <v>5352.17</v>
      </c>
      <c r="AL138" s="81">
        <v>1442.97</v>
      </c>
      <c r="AM138" s="83">
        <f t="shared" si="54"/>
        <v>0.73721349862259</v>
      </c>
      <c r="AN138" s="83">
        <f t="shared" si="55"/>
        <v>0.776088240324512</v>
      </c>
      <c r="AO138" s="91">
        <f t="shared" si="56"/>
        <v>0.630097007369735</v>
      </c>
      <c r="AP138" s="91">
        <f t="shared" si="57"/>
        <v>0.680384705918685</v>
      </c>
      <c r="AQ138" s="94"/>
      <c r="AR138" s="93">
        <f t="shared" si="40"/>
        <v>0</v>
      </c>
    </row>
    <row r="139" spans="1:44">
      <c r="A139" s="34">
        <v>137</v>
      </c>
      <c r="B139" s="34">
        <v>114069</v>
      </c>
      <c r="C139" s="35" t="s">
        <v>195</v>
      </c>
      <c r="D139" s="35" t="s">
        <v>64</v>
      </c>
      <c r="E139" s="34" t="s">
        <v>118</v>
      </c>
      <c r="F139" s="36">
        <v>1</v>
      </c>
      <c r="G139" s="34">
        <v>1</v>
      </c>
      <c r="H139" s="37">
        <v>4125</v>
      </c>
      <c r="I139" s="47">
        <f t="shared" si="42"/>
        <v>12375</v>
      </c>
      <c r="J139" s="48">
        <v>1320.4125</v>
      </c>
      <c r="K139" s="49">
        <f t="shared" si="43"/>
        <v>3961.2375</v>
      </c>
      <c r="L139" s="50">
        <v>0.3201</v>
      </c>
      <c r="M139" s="51">
        <v>4537.5</v>
      </c>
      <c r="N139" s="51">
        <f t="shared" si="44"/>
        <v>13612.5</v>
      </c>
      <c r="O139" s="52">
        <v>1423.404675</v>
      </c>
      <c r="P139" s="52">
        <f t="shared" si="45"/>
        <v>4270.214025</v>
      </c>
      <c r="Q139" s="62">
        <v>0.313698</v>
      </c>
      <c r="R139" s="63">
        <v>5512.04</v>
      </c>
      <c r="S139" s="63">
        <v>2008.27</v>
      </c>
      <c r="T139" s="69">
        <f t="shared" si="46"/>
        <v>0.445417373737374</v>
      </c>
      <c r="U139" s="69">
        <f t="shared" si="47"/>
        <v>0.506980457495921</v>
      </c>
      <c r="V139" s="67">
        <f t="shared" si="48"/>
        <v>0.404924885215794</v>
      </c>
      <c r="W139" s="67">
        <f t="shared" si="49"/>
        <v>0.47029727040438</v>
      </c>
      <c r="X139" s="66"/>
      <c r="Y139" s="74"/>
      <c r="Z139" s="75">
        <f t="shared" si="41"/>
        <v>-68.6296</v>
      </c>
      <c r="AA139" s="37">
        <v>3630</v>
      </c>
      <c r="AB139" s="37">
        <f t="shared" si="50"/>
        <v>7260</v>
      </c>
      <c r="AC139" s="48">
        <v>1179.9315</v>
      </c>
      <c r="AD139" s="48">
        <f t="shared" si="51"/>
        <v>2359.863</v>
      </c>
      <c r="AE139" s="50">
        <v>0.32505</v>
      </c>
      <c r="AF139" s="51">
        <v>4247.1</v>
      </c>
      <c r="AG139" s="51">
        <f t="shared" si="52"/>
        <v>8494.2</v>
      </c>
      <c r="AH139" s="52">
        <v>1345.9017429</v>
      </c>
      <c r="AI139" s="52">
        <f t="shared" si="53"/>
        <v>2691.8034858</v>
      </c>
      <c r="AJ139" s="62">
        <v>0.316899</v>
      </c>
      <c r="AK139" s="81">
        <v>4518.48</v>
      </c>
      <c r="AL139" s="81">
        <v>1307.47</v>
      </c>
      <c r="AM139" s="83">
        <f t="shared" si="54"/>
        <v>0.622380165289256</v>
      </c>
      <c r="AN139" s="83">
        <f t="shared" si="55"/>
        <v>0.554044874638909</v>
      </c>
      <c r="AO139" s="91">
        <f t="shared" si="56"/>
        <v>0.531948859221586</v>
      </c>
      <c r="AP139" s="91">
        <f t="shared" si="57"/>
        <v>0.485722678827508</v>
      </c>
      <c r="AQ139" s="94"/>
      <c r="AR139" s="93">
        <f t="shared" si="40"/>
        <v>0</v>
      </c>
    </row>
    <row r="140" spans="1:44">
      <c r="A140" s="34">
        <v>138</v>
      </c>
      <c r="B140" s="34">
        <v>117637</v>
      </c>
      <c r="C140" s="35" t="s">
        <v>196</v>
      </c>
      <c r="D140" s="35" t="s">
        <v>47</v>
      </c>
      <c r="E140" s="34" t="s">
        <v>118</v>
      </c>
      <c r="F140" s="36">
        <v>3</v>
      </c>
      <c r="G140" s="34"/>
      <c r="H140" s="37">
        <v>3960</v>
      </c>
      <c r="I140" s="47">
        <f t="shared" si="42"/>
        <v>11880</v>
      </c>
      <c r="J140" s="48">
        <v>1075.536</v>
      </c>
      <c r="K140" s="49">
        <f t="shared" si="43"/>
        <v>3226.608</v>
      </c>
      <c r="L140" s="50">
        <v>0.2716</v>
      </c>
      <c r="M140" s="51">
        <v>4356</v>
      </c>
      <c r="N140" s="51">
        <f t="shared" si="44"/>
        <v>13068</v>
      </c>
      <c r="O140" s="52">
        <v>1159.427808</v>
      </c>
      <c r="P140" s="52">
        <f t="shared" si="45"/>
        <v>3478.283424</v>
      </c>
      <c r="Q140" s="62">
        <v>0.266168</v>
      </c>
      <c r="R140" s="63">
        <v>5226.09</v>
      </c>
      <c r="S140" s="63">
        <v>1682.83</v>
      </c>
      <c r="T140" s="69">
        <f t="shared" si="46"/>
        <v>0.439906565656566</v>
      </c>
      <c r="U140" s="69">
        <f t="shared" si="47"/>
        <v>0.521547705826056</v>
      </c>
      <c r="V140" s="67">
        <f t="shared" si="48"/>
        <v>0.399915059687787</v>
      </c>
      <c r="W140" s="67">
        <f t="shared" si="49"/>
        <v>0.483810487779273</v>
      </c>
      <c r="X140" s="66"/>
      <c r="Y140" s="74"/>
      <c r="Z140" s="75">
        <v>0</v>
      </c>
      <c r="AA140" s="37">
        <v>3484.8</v>
      </c>
      <c r="AB140" s="37">
        <f t="shared" si="50"/>
        <v>6969.6</v>
      </c>
      <c r="AC140" s="48">
        <v>961.10784</v>
      </c>
      <c r="AD140" s="48">
        <f t="shared" si="51"/>
        <v>1922.21568</v>
      </c>
      <c r="AE140" s="50">
        <v>0.2758</v>
      </c>
      <c r="AF140" s="51">
        <v>4077.216</v>
      </c>
      <c r="AG140" s="51">
        <f t="shared" si="52"/>
        <v>8154.432</v>
      </c>
      <c r="AH140" s="52">
        <v>1096.298146944</v>
      </c>
      <c r="AI140" s="52">
        <f t="shared" si="53"/>
        <v>2192.596293888</v>
      </c>
      <c r="AJ140" s="62">
        <v>0.268884</v>
      </c>
      <c r="AK140" s="81">
        <v>4654.64</v>
      </c>
      <c r="AL140" s="81">
        <v>1164.65</v>
      </c>
      <c r="AM140" s="83">
        <f t="shared" si="54"/>
        <v>0.667848943985308</v>
      </c>
      <c r="AN140" s="83">
        <f t="shared" si="55"/>
        <v>0.605889345362119</v>
      </c>
      <c r="AO140" s="91">
        <f t="shared" si="56"/>
        <v>0.570811063235306</v>
      </c>
      <c r="AP140" s="91">
        <f t="shared" si="57"/>
        <v>0.531173934411243</v>
      </c>
      <c r="AQ140" s="94"/>
      <c r="AR140" s="93">
        <f t="shared" si="40"/>
        <v>0</v>
      </c>
    </row>
    <row r="141" s="8" customFormat="1" spans="1:44">
      <c r="A141" s="34">
        <v>139</v>
      </c>
      <c r="B141" s="101">
        <v>113008</v>
      </c>
      <c r="C141" s="102" t="s">
        <v>197</v>
      </c>
      <c r="D141" s="103" t="s">
        <v>64</v>
      </c>
      <c r="E141" s="34" t="s">
        <v>118</v>
      </c>
      <c r="F141" s="36">
        <v>2</v>
      </c>
      <c r="G141" s="34"/>
      <c r="H141" s="37">
        <v>3300</v>
      </c>
      <c r="I141" s="47">
        <f t="shared" si="42"/>
        <v>9900</v>
      </c>
      <c r="J141" s="48">
        <v>896.28</v>
      </c>
      <c r="K141" s="49">
        <f t="shared" si="43"/>
        <v>2688.84</v>
      </c>
      <c r="L141" s="50">
        <v>0.2716</v>
      </c>
      <c r="M141" s="51">
        <v>3630</v>
      </c>
      <c r="N141" s="51">
        <f t="shared" si="44"/>
        <v>10890</v>
      </c>
      <c r="O141" s="52">
        <v>966.18984</v>
      </c>
      <c r="P141" s="52">
        <f t="shared" si="45"/>
        <v>2898.56952</v>
      </c>
      <c r="Q141" s="62">
        <v>0.266168</v>
      </c>
      <c r="R141" s="63">
        <v>2730.51</v>
      </c>
      <c r="S141" s="63">
        <v>701.35</v>
      </c>
      <c r="T141" s="69">
        <f t="shared" si="46"/>
        <v>0.275809090909091</v>
      </c>
      <c r="U141" s="69">
        <f t="shared" si="47"/>
        <v>0.260837387126047</v>
      </c>
      <c r="V141" s="67">
        <f t="shared" si="48"/>
        <v>0.250735537190083</v>
      </c>
      <c r="W141" s="67">
        <f t="shared" si="49"/>
        <v>0.241964181007465</v>
      </c>
      <c r="X141" s="66"/>
      <c r="Y141" s="74"/>
      <c r="Z141" s="75">
        <v>0</v>
      </c>
      <c r="AA141" s="37">
        <v>2904</v>
      </c>
      <c r="AB141" s="37">
        <f t="shared" si="50"/>
        <v>5808</v>
      </c>
      <c r="AC141" s="48">
        <v>800.9232</v>
      </c>
      <c r="AD141" s="48">
        <f t="shared" si="51"/>
        <v>1601.8464</v>
      </c>
      <c r="AE141" s="50">
        <v>0.2758</v>
      </c>
      <c r="AF141" s="51">
        <v>3397.68</v>
      </c>
      <c r="AG141" s="51">
        <f t="shared" si="52"/>
        <v>6795.36</v>
      </c>
      <c r="AH141" s="52">
        <v>913.58178912</v>
      </c>
      <c r="AI141" s="52">
        <f t="shared" si="53"/>
        <v>1827.16357824</v>
      </c>
      <c r="AJ141" s="62">
        <v>0.268884</v>
      </c>
      <c r="AK141" s="81">
        <v>297</v>
      </c>
      <c r="AL141" s="81">
        <v>207.99</v>
      </c>
      <c r="AM141" s="83">
        <f t="shared" si="54"/>
        <v>0.0511363636363636</v>
      </c>
      <c r="AN141" s="83">
        <f t="shared" si="55"/>
        <v>0.129843910127713</v>
      </c>
      <c r="AO141" s="91">
        <f t="shared" si="56"/>
        <v>0.0437062937062937</v>
      </c>
      <c r="AP141" s="91">
        <f t="shared" si="57"/>
        <v>0.11383217270582</v>
      </c>
      <c r="AQ141" s="111"/>
      <c r="AR141" s="93">
        <f t="shared" si="40"/>
        <v>0</v>
      </c>
    </row>
    <row r="142" spans="1:44">
      <c r="A142" s="34">
        <v>140</v>
      </c>
      <c r="B142" s="34">
        <v>102478</v>
      </c>
      <c r="C142" s="35" t="s">
        <v>198</v>
      </c>
      <c r="D142" s="35" t="s">
        <v>54</v>
      </c>
      <c r="E142" s="34" t="s">
        <v>118</v>
      </c>
      <c r="F142" s="36">
        <v>2</v>
      </c>
      <c r="G142" s="34"/>
      <c r="H142" s="37">
        <v>4125</v>
      </c>
      <c r="I142" s="47">
        <f t="shared" si="42"/>
        <v>12375</v>
      </c>
      <c r="J142" s="48">
        <v>920.2875</v>
      </c>
      <c r="K142" s="49">
        <f t="shared" si="43"/>
        <v>2760.8625</v>
      </c>
      <c r="L142" s="50">
        <v>0.2231</v>
      </c>
      <c r="M142" s="51">
        <v>4537.5</v>
      </c>
      <c r="N142" s="51">
        <f t="shared" si="44"/>
        <v>13612.5</v>
      </c>
      <c r="O142" s="52">
        <v>992.069925</v>
      </c>
      <c r="P142" s="52">
        <f t="shared" si="45"/>
        <v>2976.209775</v>
      </c>
      <c r="Q142" s="62">
        <v>0.218638</v>
      </c>
      <c r="R142" s="63">
        <v>2058.69</v>
      </c>
      <c r="S142" s="63">
        <v>355.01</v>
      </c>
      <c r="T142" s="69">
        <f t="shared" si="46"/>
        <v>0.166358787878788</v>
      </c>
      <c r="U142" s="69">
        <f t="shared" si="47"/>
        <v>0.128586628272868</v>
      </c>
      <c r="V142" s="67">
        <f t="shared" si="48"/>
        <v>0.151235261707989</v>
      </c>
      <c r="W142" s="67">
        <f t="shared" si="49"/>
        <v>0.119282586523996</v>
      </c>
      <c r="X142" s="66"/>
      <c r="Y142" s="74"/>
      <c r="Z142" s="75">
        <v>0</v>
      </c>
      <c r="AA142" s="37">
        <v>3630</v>
      </c>
      <c r="AB142" s="37">
        <f t="shared" si="50"/>
        <v>7260</v>
      </c>
      <c r="AC142" s="48">
        <v>822.3765</v>
      </c>
      <c r="AD142" s="48">
        <f t="shared" si="51"/>
        <v>1644.753</v>
      </c>
      <c r="AE142" s="50">
        <v>0.22655</v>
      </c>
      <c r="AF142" s="51">
        <v>4247.1</v>
      </c>
      <c r="AG142" s="51">
        <f t="shared" si="52"/>
        <v>8494.2</v>
      </c>
      <c r="AH142" s="52">
        <v>938.0527299</v>
      </c>
      <c r="AI142" s="52">
        <f t="shared" si="53"/>
        <v>1876.1054598</v>
      </c>
      <c r="AJ142" s="62">
        <v>0.220869</v>
      </c>
      <c r="AK142" s="81">
        <v>1151.81</v>
      </c>
      <c r="AL142" s="81">
        <v>78.21</v>
      </c>
      <c r="AM142" s="83">
        <f t="shared" si="54"/>
        <v>0.158651515151515</v>
      </c>
      <c r="AN142" s="83">
        <f t="shared" si="55"/>
        <v>0.0475512128568849</v>
      </c>
      <c r="AO142" s="91">
        <f t="shared" si="56"/>
        <v>0.135599585599586</v>
      </c>
      <c r="AP142" s="91">
        <f t="shared" si="57"/>
        <v>0.0416874219897732</v>
      </c>
      <c r="AQ142" s="94"/>
      <c r="AR142" s="93">
        <f t="shared" si="40"/>
        <v>0</v>
      </c>
    </row>
    <row r="143" spans="1:44">
      <c r="A143" s="34"/>
      <c r="B143" s="104"/>
      <c r="C143" s="104"/>
      <c r="D143" s="104"/>
      <c r="E143" s="34"/>
      <c r="F143" s="36">
        <f>SUM(F3:F142)</f>
        <v>361</v>
      </c>
      <c r="G143" s="34">
        <v>79</v>
      </c>
      <c r="H143" s="105">
        <f>SUM(H3:H142)</f>
        <v>1366973.5</v>
      </c>
      <c r="I143" s="47">
        <f>SUM(I3:I142)</f>
        <v>4100920.5</v>
      </c>
      <c r="J143" s="42">
        <f>SUM(J3:J142)</f>
        <v>364891.4281</v>
      </c>
      <c r="K143" s="49">
        <f>SUM(K3:K142)</f>
        <v>1094674.2843</v>
      </c>
      <c r="L143" s="43">
        <v>0.265396793468335</v>
      </c>
      <c r="M143" s="44">
        <f>SUM(M3:M142)</f>
        <v>1503670.85</v>
      </c>
      <c r="N143" s="51">
        <f>SUM(N3:N142)</f>
        <v>4511012.55</v>
      </c>
      <c r="O143" s="46">
        <f>SUM(O3:O142)</f>
        <v>393352.9594918</v>
      </c>
      <c r="P143" s="52">
        <f>SUM(P3:P142)</f>
        <v>1180058.8784754</v>
      </c>
      <c r="Q143" s="57">
        <v>0.260088857598969</v>
      </c>
      <c r="R143" s="63">
        <f>SUM(R3:R142)</f>
        <v>3722122.76</v>
      </c>
      <c r="S143" s="63">
        <f>SUM(S3:S142)</f>
        <v>883405.9</v>
      </c>
      <c r="T143" s="69">
        <f t="shared" si="46"/>
        <v>0.90763104527386</v>
      </c>
      <c r="U143" s="69">
        <f t="shared" si="47"/>
        <v>0.807003428024165</v>
      </c>
      <c r="V143" s="67">
        <f t="shared" si="48"/>
        <v>0.825119132067145</v>
      </c>
      <c r="W143" s="67">
        <f t="shared" si="49"/>
        <v>0.748611714308131</v>
      </c>
      <c r="X143" s="66"/>
      <c r="Y143" s="74"/>
      <c r="Z143" s="75"/>
      <c r="AA143" s="105">
        <f>SUM(AA3:AA142)</f>
        <v>1202936.68</v>
      </c>
      <c r="AB143" s="37">
        <f>SUM(AB3:AB142)</f>
        <v>2405873.36</v>
      </c>
      <c r="AC143" s="42">
        <f>SUM(AC3:AC142)</f>
        <v>326069.989564</v>
      </c>
      <c r="AD143" s="48">
        <f>SUM(AD3:AD142)</f>
        <v>652139.979128</v>
      </c>
      <c r="AE143" s="43">
        <v>0.269500867594134</v>
      </c>
      <c r="AF143" s="44">
        <f>SUM(AF3:AF142)</f>
        <v>1407435.9156</v>
      </c>
      <c r="AG143" s="51">
        <f>SUM(AG3:AG142)</f>
        <v>2814871.8312</v>
      </c>
      <c r="AH143" s="46">
        <f>SUM(AH3:AH142)</f>
        <v>371935.292228042</v>
      </c>
      <c r="AI143" s="52">
        <f>SUM(AI3:AI142)</f>
        <v>743870.584456085</v>
      </c>
      <c r="AJ143" s="57">
        <v>0.264</v>
      </c>
      <c r="AK143" s="81">
        <f>SUM(AK3:AK142)</f>
        <v>1962670.86</v>
      </c>
      <c r="AL143" s="81">
        <f>SUM(AL3:AL142)</f>
        <v>511797.5</v>
      </c>
      <c r="AM143" s="83">
        <f t="shared" si="54"/>
        <v>0.815783113372185</v>
      </c>
      <c r="AN143" s="83">
        <f t="shared" si="55"/>
        <v>0.784797001227165</v>
      </c>
      <c r="AO143" s="91">
        <f t="shared" si="56"/>
        <v>0.697250524249731</v>
      </c>
      <c r="AP143" s="91">
        <f t="shared" si="57"/>
        <v>0.688019543579915</v>
      </c>
      <c r="AQ143" s="94"/>
      <c r="AR143" s="93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9"/>
  <sheetViews>
    <sheetView tabSelected="1" topLeftCell="A34" workbookViewId="0">
      <selection activeCell="L41" sqref="L41"/>
    </sheetView>
  </sheetViews>
  <sheetFormatPr defaultColWidth="9" defaultRowHeight="24" customHeight="1" outlineLevelCol="7"/>
  <cols>
    <col min="1" max="16384" width="9" style="1"/>
  </cols>
  <sheetData>
    <row r="1" customHeight="1" spans="1:8">
      <c r="A1" s="2" t="s">
        <v>199</v>
      </c>
      <c r="B1" s="2"/>
      <c r="C1" s="2"/>
      <c r="D1" s="2"/>
      <c r="E1" s="2"/>
      <c r="F1" s="2"/>
      <c r="G1" s="2"/>
      <c r="H1" s="3"/>
    </row>
    <row r="2" customHeight="1" spans="1:8">
      <c r="A2" s="2" t="s">
        <v>10</v>
      </c>
      <c r="B2" s="2" t="s">
        <v>200</v>
      </c>
      <c r="C2" s="2" t="s">
        <v>11</v>
      </c>
      <c r="D2" s="2" t="s">
        <v>201</v>
      </c>
      <c r="E2" s="2" t="s">
        <v>202</v>
      </c>
      <c r="F2" s="2" t="s">
        <v>203</v>
      </c>
      <c r="G2" s="4" t="s">
        <v>204</v>
      </c>
      <c r="H2" s="3"/>
    </row>
    <row r="3" customHeight="1" spans="1:8">
      <c r="A3" s="5">
        <v>1</v>
      </c>
      <c r="B3" s="5" t="s">
        <v>205</v>
      </c>
      <c r="C3" s="5">
        <v>116482</v>
      </c>
      <c r="D3" s="5" t="s">
        <v>206</v>
      </c>
      <c r="E3" s="5">
        <v>12190</v>
      </c>
      <c r="F3" s="5" t="s">
        <v>207</v>
      </c>
      <c r="G3" s="5">
        <v>384.6</v>
      </c>
      <c r="H3" s="3"/>
    </row>
    <row r="4" customHeight="1" spans="1:8">
      <c r="A4" s="5">
        <v>2</v>
      </c>
      <c r="B4" s="5" t="s">
        <v>205</v>
      </c>
      <c r="C4" s="5">
        <v>116482</v>
      </c>
      <c r="D4" s="5" t="s">
        <v>206</v>
      </c>
      <c r="E4" s="5">
        <v>5880</v>
      </c>
      <c r="F4" s="5" t="s">
        <v>208</v>
      </c>
      <c r="G4" s="5">
        <v>384.6</v>
      </c>
      <c r="H4" s="3"/>
    </row>
    <row r="5" customHeight="1" spans="1:8">
      <c r="A5" s="5">
        <v>3</v>
      </c>
      <c r="B5" s="5" t="s">
        <v>205</v>
      </c>
      <c r="C5" s="5">
        <v>116482</v>
      </c>
      <c r="D5" s="5" t="s">
        <v>206</v>
      </c>
      <c r="E5" s="5">
        <v>13407</v>
      </c>
      <c r="F5" s="5" t="s">
        <v>209</v>
      </c>
      <c r="G5" s="5">
        <v>284.6</v>
      </c>
      <c r="H5" s="3"/>
    </row>
    <row r="6" customHeight="1" spans="1:8">
      <c r="A6" s="5">
        <v>4</v>
      </c>
      <c r="B6" s="5" t="s">
        <v>205</v>
      </c>
      <c r="C6" s="5">
        <v>337</v>
      </c>
      <c r="D6" s="5" t="s">
        <v>210</v>
      </c>
      <c r="E6" s="5">
        <v>8763</v>
      </c>
      <c r="F6" s="5" t="s">
        <v>211</v>
      </c>
      <c r="G6" s="5">
        <v>331.56</v>
      </c>
      <c r="H6" s="3"/>
    </row>
    <row r="7" customHeight="1" spans="1:8">
      <c r="A7" s="5">
        <v>5</v>
      </c>
      <c r="B7" s="5" t="s">
        <v>205</v>
      </c>
      <c r="C7" s="5">
        <v>337</v>
      </c>
      <c r="D7" s="5" t="s">
        <v>210</v>
      </c>
      <c r="E7" s="5">
        <v>4061</v>
      </c>
      <c r="F7" s="5" t="s">
        <v>212</v>
      </c>
      <c r="G7" s="5">
        <v>331.56</v>
      </c>
      <c r="H7" s="3"/>
    </row>
    <row r="8" customHeight="1" spans="1:8">
      <c r="A8" s="5">
        <v>6</v>
      </c>
      <c r="B8" s="5" t="s">
        <v>205</v>
      </c>
      <c r="C8" s="5">
        <v>337</v>
      </c>
      <c r="D8" s="5" t="s">
        <v>210</v>
      </c>
      <c r="E8" s="5">
        <v>11883</v>
      </c>
      <c r="F8" s="5" t="s">
        <v>213</v>
      </c>
      <c r="G8" s="5">
        <v>331.56</v>
      </c>
      <c r="H8" s="3"/>
    </row>
    <row r="9" customHeight="1" spans="1:8">
      <c r="A9" s="5">
        <v>7</v>
      </c>
      <c r="B9" s="5" t="s">
        <v>205</v>
      </c>
      <c r="C9" s="5">
        <v>337</v>
      </c>
      <c r="D9" s="5" t="s">
        <v>210</v>
      </c>
      <c r="E9" s="5">
        <v>6965</v>
      </c>
      <c r="F9" s="5" t="s">
        <v>214</v>
      </c>
      <c r="G9" s="5">
        <v>331.56</v>
      </c>
      <c r="H9" s="3"/>
    </row>
    <row r="10" customHeight="1" spans="1:8">
      <c r="A10" s="5">
        <v>8</v>
      </c>
      <c r="B10" s="5" t="s">
        <v>205</v>
      </c>
      <c r="C10" s="5">
        <v>337</v>
      </c>
      <c r="D10" s="5" t="s">
        <v>210</v>
      </c>
      <c r="E10" s="5">
        <v>13719</v>
      </c>
      <c r="F10" s="5" t="s">
        <v>215</v>
      </c>
      <c r="G10" s="5">
        <v>331.56</v>
      </c>
      <c r="H10" s="3"/>
    </row>
    <row r="11" customHeight="1" spans="1:8">
      <c r="A11" s="5">
        <v>9</v>
      </c>
      <c r="B11" s="5" t="s">
        <v>205</v>
      </c>
      <c r="C11" s="5">
        <v>337</v>
      </c>
      <c r="D11" s="5" t="s">
        <v>210</v>
      </c>
      <c r="E11" s="5">
        <v>990451</v>
      </c>
      <c r="F11" s="5" t="s">
        <v>216</v>
      </c>
      <c r="G11" s="5">
        <v>331.56</v>
      </c>
      <c r="H11" s="3"/>
    </row>
    <row r="12" customHeight="1" spans="1:8">
      <c r="A12" s="5">
        <v>10</v>
      </c>
      <c r="B12" s="5" t="s">
        <v>205</v>
      </c>
      <c r="C12" s="5">
        <v>337</v>
      </c>
      <c r="D12" s="5" t="s">
        <v>210</v>
      </c>
      <c r="E12" s="5">
        <v>990176</v>
      </c>
      <c r="F12" s="5" t="s">
        <v>217</v>
      </c>
      <c r="G12" s="5">
        <v>331.56</v>
      </c>
      <c r="H12" s="3"/>
    </row>
    <row r="13" customHeight="1" spans="1:8">
      <c r="A13" s="5">
        <v>11</v>
      </c>
      <c r="B13" s="5" t="s">
        <v>205</v>
      </c>
      <c r="C13" s="5">
        <v>337</v>
      </c>
      <c r="D13" s="5" t="s">
        <v>210</v>
      </c>
      <c r="E13" s="5">
        <v>4264</v>
      </c>
      <c r="F13" s="5" t="s">
        <v>218</v>
      </c>
      <c r="G13" s="5">
        <v>331.56</v>
      </c>
      <c r="H13" s="3"/>
    </row>
    <row r="14" customHeight="1" spans="1:8">
      <c r="A14" s="5">
        <v>12</v>
      </c>
      <c r="B14" s="5" t="s">
        <v>219</v>
      </c>
      <c r="C14" s="5">
        <v>511</v>
      </c>
      <c r="D14" s="5" t="s">
        <v>220</v>
      </c>
      <c r="E14" s="5">
        <v>5527</v>
      </c>
      <c r="F14" s="5" t="s">
        <v>221</v>
      </c>
      <c r="G14" s="5">
        <v>150</v>
      </c>
      <c r="H14" s="3"/>
    </row>
    <row r="15" customHeight="1" spans="1:8">
      <c r="A15" s="5">
        <v>13</v>
      </c>
      <c r="B15" s="5" t="s">
        <v>219</v>
      </c>
      <c r="C15" s="5">
        <v>511</v>
      </c>
      <c r="D15" s="5" t="s">
        <v>220</v>
      </c>
      <c r="E15" s="5">
        <v>13308</v>
      </c>
      <c r="F15" s="5" t="s">
        <v>222</v>
      </c>
      <c r="G15" s="5">
        <v>100</v>
      </c>
      <c r="H15" s="3"/>
    </row>
    <row r="16" customHeight="1" spans="1:8">
      <c r="A16" s="5">
        <v>14</v>
      </c>
      <c r="B16" s="5" t="s">
        <v>219</v>
      </c>
      <c r="C16" s="5">
        <v>511</v>
      </c>
      <c r="D16" s="5" t="s">
        <v>220</v>
      </c>
      <c r="E16" s="5">
        <v>13405</v>
      </c>
      <c r="F16" s="5" t="s">
        <v>223</v>
      </c>
      <c r="G16" s="5">
        <v>100</v>
      </c>
      <c r="H16" s="3"/>
    </row>
    <row r="17" customHeight="1" spans="1:8">
      <c r="A17" s="5">
        <v>15</v>
      </c>
      <c r="B17" s="5" t="s">
        <v>54</v>
      </c>
      <c r="C17" s="5">
        <v>349</v>
      </c>
      <c r="D17" s="5" t="s">
        <v>224</v>
      </c>
      <c r="E17" s="5">
        <v>8386</v>
      </c>
      <c r="F17" s="5" t="s">
        <v>225</v>
      </c>
      <c r="G17" s="5">
        <v>100</v>
      </c>
      <c r="H17" s="3"/>
    </row>
    <row r="18" customHeight="1" spans="1:8">
      <c r="A18" s="5">
        <v>16</v>
      </c>
      <c r="B18" s="5" t="s">
        <v>54</v>
      </c>
      <c r="C18" s="5">
        <v>349</v>
      </c>
      <c r="D18" s="5" t="s">
        <v>224</v>
      </c>
      <c r="E18" s="5">
        <v>5844</v>
      </c>
      <c r="F18" s="5" t="s">
        <v>226</v>
      </c>
      <c r="G18" s="5">
        <v>100</v>
      </c>
      <c r="H18" s="3"/>
    </row>
    <row r="19" customHeight="1" spans="1:8">
      <c r="A19" s="5">
        <v>17</v>
      </c>
      <c r="B19" s="5" t="s">
        <v>54</v>
      </c>
      <c r="C19" s="5">
        <v>349</v>
      </c>
      <c r="D19" s="5" t="s">
        <v>224</v>
      </c>
      <c r="E19" s="5">
        <v>13127</v>
      </c>
      <c r="F19" s="5" t="s">
        <v>227</v>
      </c>
      <c r="G19" s="5">
        <v>50</v>
      </c>
      <c r="H19" s="3"/>
    </row>
    <row r="20" customHeight="1" spans="1:8">
      <c r="A20" s="5">
        <v>18</v>
      </c>
      <c r="B20" s="5" t="s">
        <v>219</v>
      </c>
      <c r="C20" s="5">
        <v>517</v>
      </c>
      <c r="D20" s="5" t="s">
        <v>228</v>
      </c>
      <c r="E20" s="5">
        <v>4024</v>
      </c>
      <c r="F20" s="5" t="s">
        <v>229</v>
      </c>
      <c r="G20" s="5">
        <v>450</v>
      </c>
      <c r="H20" s="3"/>
    </row>
    <row r="21" customHeight="1" spans="1:8">
      <c r="A21" s="5">
        <v>19</v>
      </c>
      <c r="B21" s="5" t="s">
        <v>219</v>
      </c>
      <c r="C21" s="5">
        <v>517</v>
      </c>
      <c r="D21" s="5" t="s">
        <v>228</v>
      </c>
      <c r="E21" s="5">
        <v>13001</v>
      </c>
      <c r="F21" s="5" t="s">
        <v>230</v>
      </c>
      <c r="G21" s="5">
        <v>450</v>
      </c>
      <c r="H21" s="3"/>
    </row>
    <row r="22" customHeight="1" spans="1:8">
      <c r="A22" s="5">
        <v>20</v>
      </c>
      <c r="B22" s="5" t="s">
        <v>219</v>
      </c>
      <c r="C22" s="5">
        <v>517</v>
      </c>
      <c r="D22" s="5" t="s">
        <v>228</v>
      </c>
      <c r="E22" s="5">
        <v>11335</v>
      </c>
      <c r="F22" s="5" t="s">
        <v>231</v>
      </c>
      <c r="G22" s="5">
        <v>445.58</v>
      </c>
      <c r="H22" s="3"/>
    </row>
    <row r="23" customHeight="1" spans="1:8">
      <c r="A23" s="5">
        <v>21</v>
      </c>
      <c r="B23" s="5" t="s">
        <v>219</v>
      </c>
      <c r="C23" s="5">
        <v>517</v>
      </c>
      <c r="D23" s="5" t="s">
        <v>228</v>
      </c>
      <c r="E23" s="5">
        <v>13198</v>
      </c>
      <c r="F23" s="5" t="s">
        <v>232</v>
      </c>
      <c r="G23" s="5">
        <v>450</v>
      </c>
      <c r="H23" s="3"/>
    </row>
    <row r="24" customHeight="1" spans="1:8">
      <c r="A24" s="5">
        <v>22</v>
      </c>
      <c r="B24" s="5" t="s">
        <v>219</v>
      </c>
      <c r="C24" s="5">
        <v>517</v>
      </c>
      <c r="D24" s="5" t="s">
        <v>228</v>
      </c>
      <c r="E24" s="5">
        <v>11872</v>
      </c>
      <c r="F24" s="5" t="s">
        <v>233</v>
      </c>
      <c r="G24" s="5">
        <v>450</v>
      </c>
      <c r="H24" s="3"/>
    </row>
    <row r="25" customHeight="1" spans="1:8">
      <c r="A25" s="5">
        <v>23</v>
      </c>
      <c r="B25" s="5" t="s">
        <v>219</v>
      </c>
      <c r="C25" s="5">
        <v>581</v>
      </c>
      <c r="D25" s="5" t="s">
        <v>234</v>
      </c>
      <c r="E25" s="5">
        <v>11621</v>
      </c>
      <c r="F25" s="5" t="s">
        <v>235</v>
      </c>
      <c r="G25" s="5">
        <v>366.6</v>
      </c>
      <c r="H25" s="3"/>
    </row>
    <row r="26" customHeight="1" spans="1:8">
      <c r="A26" s="5">
        <v>24</v>
      </c>
      <c r="B26" s="5" t="s">
        <v>219</v>
      </c>
      <c r="C26" s="5">
        <v>581</v>
      </c>
      <c r="D26" s="5" t="s">
        <v>234</v>
      </c>
      <c r="E26" s="5">
        <v>13052</v>
      </c>
      <c r="F26" s="5" t="s">
        <v>236</v>
      </c>
      <c r="G26" s="5">
        <v>366.6</v>
      </c>
      <c r="H26" s="3"/>
    </row>
    <row r="27" customHeight="1" spans="1:8">
      <c r="A27" s="5">
        <v>25</v>
      </c>
      <c r="B27" s="5" t="s">
        <v>219</v>
      </c>
      <c r="C27" s="5">
        <v>581</v>
      </c>
      <c r="D27" s="5" t="s">
        <v>234</v>
      </c>
      <c r="E27" s="5">
        <v>13581</v>
      </c>
      <c r="F27" s="5" t="s">
        <v>237</v>
      </c>
      <c r="G27" s="5">
        <v>366.8</v>
      </c>
      <c r="H27" s="3"/>
    </row>
    <row r="28" customHeight="1" spans="1:8">
      <c r="A28" s="5">
        <v>26</v>
      </c>
      <c r="B28" s="6" t="s">
        <v>54</v>
      </c>
      <c r="C28" s="6">
        <v>723</v>
      </c>
      <c r="D28" s="6" t="s">
        <v>238</v>
      </c>
      <c r="E28" s="6">
        <v>12516</v>
      </c>
      <c r="F28" s="6" t="s">
        <v>239</v>
      </c>
      <c r="G28" s="6">
        <v>260</v>
      </c>
      <c r="H28" s="3"/>
    </row>
    <row r="29" customHeight="1" spans="1:8">
      <c r="A29" s="5">
        <v>27</v>
      </c>
      <c r="B29" s="6" t="s">
        <v>54</v>
      </c>
      <c r="C29" s="6">
        <v>723</v>
      </c>
      <c r="D29" s="6" t="s">
        <v>238</v>
      </c>
      <c r="E29" s="6">
        <v>13020</v>
      </c>
      <c r="F29" s="6" t="s">
        <v>240</v>
      </c>
      <c r="G29" s="6">
        <v>260</v>
      </c>
      <c r="H29" s="3"/>
    </row>
    <row r="30" customHeight="1" spans="1:8">
      <c r="A30" s="5">
        <v>28</v>
      </c>
      <c r="B30" s="6" t="s">
        <v>54</v>
      </c>
      <c r="C30" s="6">
        <v>723</v>
      </c>
      <c r="D30" s="6" t="s">
        <v>238</v>
      </c>
      <c r="E30" s="6">
        <v>14050</v>
      </c>
      <c r="F30" s="6" t="s">
        <v>241</v>
      </c>
      <c r="G30" s="6">
        <v>139.99</v>
      </c>
      <c r="H30" s="3"/>
    </row>
    <row r="31" customHeight="1" spans="1:8">
      <c r="A31" s="5">
        <v>29</v>
      </c>
      <c r="B31" s="7" t="s">
        <v>54</v>
      </c>
      <c r="C31" s="7">
        <v>747</v>
      </c>
      <c r="D31" s="7" t="s">
        <v>242</v>
      </c>
      <c r="E31" s="7">
        <v>10907</v>
      </c>
      <c r="F31" s="7" t="s">
        <v>243</v>
      </c>
      <c r="G31" s="7">
        <v>263.5</v>
      </c>
      <c r="H31" s="3"/>
    </row>
    <row r="32" customHeight="1" spans="1:8">
      <c r="A32" s="5">
        <v>30</v>
      </c>
      <c r="B32" s="7" t="s">
        <v>54</v>
      </c>
      <c r="C32" s="7">
        <v>747</v>
      </c>
      <c r="D32" s="7" t="s">
        <v>242</v>
      </c>
      <c r="E32" s="7">
        <v>11964</v>
      </c>
      <c r="F32" s="7" t="s">
        <v>244</v>
      </c>
      <c r="G32" s="7">
        <v>263.47</v>
      </c>
      <c r="H32" s="3"/>
    </row>
    <row r="33" customHeight="1" spans="1:8">
      <c r="A33" s="5">
        <v>31</v>
      </c>
      <c r="B33" s="7" t="s">
        <v>54</v>
      </c>
      <c r="C33" s="7">
        <v>747</v>
      </c>
      <c r="D33" s="7" t="s">
        <v>242</v>
      </c>
      <c r="E33" s="7">
        <v>12467</v>
      </c>
      <c r="F33" s="7" t="s">
        <v>245</v>
      </c>
      <c r="G33" s="7">
        <v>263.47</v>
      </c>
      <c r="H33" s="3"/>
    </row>
    <row r="34" customHeight="1" spans="1:8">
      <c r="A34" s="5">
        <v>32</v>
      </c>
      <c r="B34" s="7" t="s">
        <v>54</v>
      </c>
      <c r="C34" s="7">
        <v>747</v>
      </c>
      <c r="D34" s="7" t="s">
        <v>242</v>
      </c>
      <c r="E34" s="7">
        <v>13269</v>
      </c>
      <c r="F34" s="7" t="s">
        <v>246</v>
      </c>
      <c r="G34" s="7">
        <v>263.47</v>
      </c>
      <c r="H34" s="3"/>
    </row>
    <row r="35" customHeight="1" spans="1:8">
      <c r="A35" s="5">
        <v>33</v>
      </c>
      <c r="B35" s="5" t="s">
        <v>54</v>
      </c>
      <c r="C35" s="5">
        <v>373</v>
      </c>
      <c r="D35" s="5" t="s">
        <v>247</v>
      </c>
      <c r="E35" s="5">
        <v>11602</v>
      </c>
      <c r="F35" s="5" t="s">
        <v>248</v>
      </c>
      <c r="G35" s="5">
        <v>100</v>
      </c>
      <c r="H35" s="3"/>
    </row>
    <row r="36" customHeight="1" spans="1:8">
      <c r="A36" s="5">
        <v>34</v>
      </c>
      <c r="B36" s="5" t="s">
        <v>54</v>
      </c>
      <c r="C36" s="5">
        <v>373</v>
      </c>
      <c r="D36" s="5" t="s">
        <v>247</v>
      </c>
      <c r="E36" s="5">
        <v>10949</v>
      </c>
      <c r="F36" s="5" t="s">
        <v>249</v>
      </c>
      <c r="G36" s="5">
        <v>100</v>
      </c>
      <c r="H36" s="3"/>
    </row>
    <row r="37" customHeight="1" spans="1:8">
      <c r="A37" s="5">
        <v>35</v>
      </c>
      <c r="B37" s="5" t="s">
        <v>54</v>
      </c>
      <c r="C37" s="5">
        <v>373</v>
      </c>
      <c r="D37" s="5" t="s">
        <v>247</v>
      </c>
      <c r="E37" s="5">
        <v>12203</v>
      </c>
      <c r="F37" s="5" t="s">
        <v>250</v>
      </c>
      <c r="G37" s="5">
        <v>100</v>
      </c>
      <c r="H37" s="3"/>
    </row>
    <row r="38" customHeight="1" spans="1:8">
      <c r="A38" s="5">
        <v>36</v>
      </c>
      <c r="B38" s="5" t="s">
        <v>54</v>
      </c>
      <c r="C38" s="5">
        <v>373</v>
      </c>
      <c r="D38" s="5" t="s">
        <v>247</v>
      </c>
      <c r="E38" s="5">
        <v>11876</v>
      </c>
      <c r="F38" s="5" t="s">
        <v>251</v>
      </c>
      <c r="G38" s="5">
        <v>100</v>
      </c>
      <c r="H38" s="3"/>
    </row>
    <row r="39" customHeight="1" spans="1:8">
      <c r="A39" s="5">
        <v>37</v>
      </c>
      <c r="B39" s="5" t="s">
        <v>54</v>
      </c>
      <c r="C39" s="5">
        <v>373</v>
      </c>
      <c r="D39" s="5" t="s">
        <v>252</v>
      </c>
      <c r="E39" s="5">
        <v>11769</v>
      </c>
      <c r="F39" s="5" t="s">
        <v>253</v>
      </c>
      <c r="G39" s="5">
        <v>98</v>
      </c>
      <c r="H39" s="3"/>
    </row>
    <row r="40" customHeight="1" spans="1:8">
      <c r="A40" s="5">
        <v>38</v>
      </c>
      <c r="B40" s="5" t="s">
        <v>54</v>
      </c>
      <c r="C40" s="5">
        <v>373</v>
      </c>
      <c r="D40" s="5" t="s">
        <v>252</v>
      </c>
      <c r="E40" s="5">
        <v>8075</v>
      </c>
      <c r="F40" s="5" t="s">
        <v>254</v>
      </c>
      <c r="G40" s="5">
        <v>98</v>
      </c>
      <c r="H40" s="3"/>
    </row>
    <row r="41" customHeight="1" spans="1:8">
      <c r="A41" s="5">
        <v>39</v>
      </c>
      <c r="B41" s="5" t="s">
        <v>54</v>
      </c>
      <c r="C41" s="5">
        <v>373</v>
      </c>
      <c r="D41" s="5" t="s">
        <v>252</v>
      </c>
      <c r="E41" s="5">
        <v>12845</v>
      </c>
      <c r="F41" s="5" t="s">
        <v>255</v>
      </c>
      <c r="G41" s="5">
        <v>87</v>
      </c>
      <c r="H41" s="3"/>
    </row>
    <row r="42" customHeight="1" spans="1:8">
      <c r="A42" s="5">
        <v>40</v>
      </c>
      <c r="B42" s="5" t="s">
        <v>54</v>
      </c>
      <c r="C42" s="5">
        <v>373</v>
      </c>
      <c r="D42" s="5" t="s">
        <v>252</v>
      </c>
      <c r="E42" s="5">
        <v>13295</v>
      </c>
      <c r="F42" s="5" t="s">
        <v>256</v>
      </c>
      <c r="G42" s="5">
        <v>67</v>
      </c>
      <c r="H42" s="3"/>
    </row>
    <row r="43" customHeight="1" spans="1:8">
      <c r="A43" s="5">
        <v>41</v>
      </c>
      <c r="B43" s="3" t="s">
        <v>54</v>
      </c>
      <c r="C43" s="3">
        <v>355</v>
      </c>
      <c r="D43" s="3" t="s">
        <v>257</v>
      </c>
      <c r="E43" s="3">
        <v>9895</v>
      </c>
      <c r="F43" s="3" t="s">
        <v>258</v>
      </c>
      <c r="G43" s="3">
        <v>100</v>
      </c>
      <c r="H43" s="3"/>
    </row>
    <row r="44" customHeight="1" spans="1:8">
      <c r="A44" s="5">
        <v>42</v>
      </c>
      <c r="B44" s="3" t="s">
        <v>54</v>
      </c>
      <c r="C44" s="3">
        <v>355</v>
      </c>
      <c r="D44" s="3" t="s">
        <v>257</v>
      </c>
      <c r="E44" s="3">
        <v>8233</v>
      </c>
      <c r="F44" s="3" t="s">
        <v>259</v>
      </c>
      <c r="G44" s="3">
        <v>100</v>
      </c>
      <c r="H44" s="3"/>
    </row>
    <row r="45" customHeight="1" spans="1:8">
      <c r="A45" s="5">
        <v>43</v>
      </c>
      <c r="B45" s="3" t="s">
        <v>54</v>
      </c>
      <c r="C45" s="3">
        <v>355</v>
      </c>
      <c r="D45" s="3" t="s">
        <v>257</v>
      </c>
      <c r="E45" s="3">
        <v>12940</v>
      </c>
      <c r="F45" s="3" t="s">
        <v>260</v>
      </c>
      <c r="G45" s="3">
        <v>100</v>
      </c>
      <c r="H45" s="3"/>
    </row>
    <row r="46" customHeight="1" spans="1:8">
      <c r="A46" s="5">
        <v>44</v>
      </c>
      <c r="B46" s="5" t="s">
        <v>54</v>
      </c>
      <c r="C46" s="5">
        <v>114685</v>
      </c>
      <c r="D46" s="5" t="s">
        <v>261</v>
      </c>
      <c r="E46" s="5">
        <v>4086</v>
      </c>
      <c r="F46" s="5" t="s">
        <v>262</v>
      </c>
      <c r="G46" s="5">
        <v>200</v>
      </c>
      <c r="H46" s="3"/>
    </row>
    <row r="47" customHeight="1" spans="1:8">
      <c r="A47" s="5">
        <v>45</v>
      </c>
      <c r="B47" s="5" t="s">
        <v>54</v>
      </c>
      <c r="C47" s="5">
        <v>114685</v>
      </c>
      <c r="D47" s="5" t="s">
        <v>261</v>
      </c>
      <c r="E47" s="5">
        <v>7279</v>
      </c>
      <c r="F47" s="5" t="s">
        <v>263</v>
      </c>
      <c r="G47" s="5">
        <v>200</v>
      </c>
      <c r="H47" s="3"/>
    </row>
    <row r="48" customHeight="1" spans="1:8">
      <c r="A48" s="5">
        <v>46</v>
      </c>
      <c r="B48" s="5" t="s">
        <v>54</v>
      </c>
      <c r="C48" s="5">
        <v>114685</v>
      </c>
      <c r="D48" s="5" t="s">
        <v>261</v>
      </c>
      <c r="E48" s="5">
        <v>12480</v>
      </c>
      <c r="F48" s="5" t="s">
        <v>264</v>
      </c>
      <c r="G48" s="5">
        <v>200</v>
      </c>
      <c r="H48" s="3"/>
    </row>
    <row r="49" customHeight="1" spans="1:8">
      <c r="A49" s="5">
        <v>47</v>
      </c>
      <c r="B49" s="5" t="s">
        <v>54</v>
      </c>
      <c r="C49" s="5">
        <v>1146854</v>
      </c>
      <c r="D49" s="5" t="s">
        <v>261</v>
      </c>
      <c r="E49" s="5">
        <v>13313</v>
      </c>
      <c r="F49" s="5" t="s">
        <v>265</v>
      </c>
      <c r="G49" s="5">
        <v>200</v>
      </c>
      <c r="H49" s="3"/>
    </row>
  </sheetData>
  <autoFilter ref="A2:H34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4.17-4.21考核目标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太极大药房金丝街店15680893797</cp:lastModifiedBy>
  <dcterms:created xsi:type="dcterms:W3CDTF">2021-04-13T03:22:00Z</dcterms:created>
  <dcterms:modified xsi:type="dcterms:W3CDTF">2021-04-29T05:39:36Z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2E31F75A037E49C093CD077F7F0966D6</vt:lpwstr>
  </property>
  <property fmtid="{D5CDD505-2E9C-101B-9397-08002B2CF9AE}" pid="3" name="KSOProductBuildVer">
    <vt:lpwstr>2052-11.1.0.10463</vt:lpwstr>
  </property>
</Properties>
</file>