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840" activeTab="3"/>
  </bookViews>
  <sheets>
    <sheet name="4.17-4.21考核目标" sheetId="1" r:id="rId1"/>
    <sheet name="片区完成情况" sheetId="2" r:id="rId2"/>
    <sheet name="存健康考试" sheetId="3" r:id="rId3"/>
    <sheet name="员工奖励明细" sheetId="4" r:id="rId4"/>
  </sheets>
  <definedNames>
    <definedName name="_xlnm._FilterDatabase" localSheetId="0" hidden="1">'4.17-4.21考核目标'!$A$2:$AR$143</definedName>
    <definedName name="_xlnm._FilterDatabase" localSheetId="2" hidden="1">存健康考试!$A$1:$J$435</definedName>
  </definedNames>
  <calcPr calcId="125725"/>
</workbook>
</file>

<file path=xl/calcChain.xml><?xml version="1.0" encoding="utf-8"?>
<calcChain xmlns="http://schemas.openxmlformats.org/spreadsheetml/2006/main">
  <c r="G11" i="2"/>
  <c r="E11"/>
  <c r="D11"/>
  <c r="C11"/>
  <c r="G10"/>
  <c r="E10"/>
  <c r="E9"/>
  <c r="G8"/>
  <c r="E8"/>
  <c r="G7"/>
  <c r="E7"/>
  <c r="G6"/>
  <c r="E6"/>
  <c r="G5"/>
  <c r="E5"/>
  <c r="G4"/>
  <c r="E4"/>
  <c r="G3"/>
  <c r="E3"/>
  <c r="AR143" i="1"/>
  <c r="AP143"/>
  <c r="AO143"/>
  <c r="AN143"/>
  <c r="AM143"/>
  <c r="AL143"/>
  <c r="AK143"/>
  <c r="AI143"/>
  <c r="AH143"/>
  <c r="AG143"/>
  <c r="AF143"/>
  <c r="AD143"/>
  <c r="AC143"/>
  <c r="AB143"/>
  <c r="AA143"/>
  <c r="W143"/>
  <c r="V143"/>
  <c r="U143"/>
  <c r="T143"/>
  <c r="S143"/>
  <c r="R143"/>
  <c r="P143"/>
  <c r="O143"/>
  <c r="N143"/>
  <c r="M143"/>
  <c r="K143"/>
  <c r="J143"/>
  <c r="I143"/>
  <c r="H143"/>
  <c r="F143"/>
  <c r="AR142"/>
  <c r="AP142"/>
  <c r="AO142"/>
  <c r="AN142"/>
  <c r="AM142"/>
  <c r="AI142"/>
  <c r="AG142"/>
  <c r="AD142"/>
  <c r="AB142"/>
  <c r="W142"/>
  <c r="V142"/>
  <c r="U142"/>
  <c r="T142"/>
  <c r="P142"/>
  <c r="N142"/>
  <c r="K142"/>
  <c r="I142"/>
  <c r="AR141"/>
  <c r="AP141"/>
  <c r="AO141"/>
  <c r="AN141"/>
  <c r="AM141"/>
  <c r="AI141"/>
  <c r="AG141"/>
  <c r="AD141"/>
  <c r="AB141"/>
  <c r="W141"/>
  <c r="V141"/>
  <c r="U141"/>
  <c r="T141"/>
  <c r="P141"/>
  <c r="N141"/>
  <c r="K141"/>
  <c r="I141"/>
  <c r="AR140"/>
  <c r="AP140"/>
  <c r="AO140"/>
  <c r="AN140"/>
  <c r="AM140"/>
  <c r="AI140"/>
  <c r="AG140"/>
  <c r="AD140"/>
  <c r="AB140"/>
  <c r="W140"/>
  <c r="V140"/>
  <c r="U140"/>
  <c r="T140"/>
  <c r="P140"/>
  <c r="N140"/>
  <c r="K140"/>
  <c r="I140"/>
  <c r="AR139"/>
  <c r="AP139"/>
  <c r="AO139"/>
  <c r="AN139"/>
  <c r="AM139"/>
  <c r="AI139"/>
  <c r="AG139"/>
  <c r="AD139"/>
  <c r="AB139"/>
  <c r="Z139"/>
  <c r="W139"/>
  <c r="V139"/>
  <c r="U139"/>
  <c r="T139"/>
  <c r="P139"/>
  <c r="N139"/>
  <c r="K139"/>
  <c r="I139"/>
  <c r="AR138"/>
  <c r="AP138"/>
  <c r="AO138"/>
  <c r="AN138"/>
  <c r="AM138"/>
  <c r="AI138"/>
  <c r="AH138"/>
  <c r="AG138"/>
  <c r="AD138"/>
  <c r="AC138"/>
  <c r="AB138"/>
  <c r="Z138"/>
  <c r="W138"/>
  <c r="V138"/>
  <c r="U138"/>
  <c r="T138"/>
  <c r="P138"/>
  <c r="O138"/>
  <c r="N138"/>
  <c r="K138"/>
  <c r="J138"/>
  <c r="I138"/>
  <c r="AR137"/>
  <c r="AP137"/>
  <c r="AO137"/>
  <c r="AN137"/>
  <c r="AM137"/>
  <c r="AI137"/>
  <c r="AG137"/>
  <c r="AD137"/>
  <c r="AB137"/>
  <c r="Z137"/>
  <c r="W137"/>
  <c r="V137"/>
  <c r="U137"/>
  <c r="T137"/>
  <c r="P137"/>
  <c r="N137"/>
  <c r="K137"/>
  <c r="I137"/>
  <c r="AR136"/>
  <c r="AP136"/>
  <c r="AO136"/>
  <c r="AN136"/>
  <c r="AM136"/>
  <c r="AI136"/>
  <c r="AG136"/>
  <c r="AD136"/>
  <c r="AB136"/>
  <c r="Z136"/>
  <c r="W136"/>
  <c r="V136"/>
  <c r="U136"/>
  <c r="T136"/>
  <c r="P136"/>
  <c r="N136"/>
  <c r="K136"/>
  <c r="I136"/>
  <c r="AR135"/>
  <c r="AP135"/>
  <c r="AO135"/>
  <c r="AN135"/>
  <c r="AM135"/>
  <c r="AI135"/>
  <c r="AG135"/>
  <c r="AD135"/>
  <c r="AB135"/>
  <c r="Z135"/>
  <c r="W135"/>
  <c r="V135"/>
  <c r="U135"/>
  <c r="T135"/>
  <c r="P135"/>
  <c r="N135"/>
  <c r="K135"/>
  <c r="I135"/>
  <c r="AR134"/>
  <c r="AP134"/>
  <c r="AO134"/>
  <c r="AN134"/>
  <c r="AM134"/>
  <c r="AI134"/>
  <c r="AG134"/>
  <c r="AD134"/>
  <c r="AB134"/>
  <c r="Z134"/>
  <c r="W134"/>
  <c r="V134"/>
  <c r="U134"/>
  <c r="T134"/>
  <c r="P134"/>
  <c r="N134"/>
  <c r="K134"/>
  <c r="I134"/>
  <c r="AR133"/>
  <c r="AP133"/>
  <c r="AO133"/>
  <c r="AN133"/>
  <c r="AM133"/>
  <c r="AI133"/>
  <c r="AG133"/>
  <c r="AD133"/>
  <c r="AB133"/>
  <c r="X133"/>
  <c r="W133"/>
  <c r="V133"/>
  <c r="U133"/>
  <c r="T133"/>
  <c r="P133"/>
  <c r="N133"/>
  <c r="K133"/>
  <c r="I133"/>
  <c r="AR132"/>
  <c r="AP132"/>
  <c r="AO132"/>
  <c r="AN132"/>
  <c r="AM132"/>
  <c r="AI132"/>
  <c r="AG132"/>
  <c r="AD132"/>
  <c r="AB132"/>
  <c r="Z132"/>
  <c r="W132"/>
  <c r="V132"/>
  <c r="U132"/>
  <c r="T132"/>
  <c r="P132"/>
  <c r="N132"/>
  <c r="K132"/>
  <c r="I132"/>
  <c r="AR131"/>
  <c r="AP131"/>
  <c r="AO131"/>
  <c r="AN131"/>
  <c r="AM131"/>
  <c r="AI131"/>
  <c r="AG131"/>
  <c r="AD131"/>
  <c r="AB131"/>
  <c r="W131"/>
  <c r="V131"/>
  <c r="U131"/>
  <c r="T131"/>
  <c r="P131"/>
  <c r="N131"/>
  <c r="K131"/>
  <c r="I131"/>
  <c r="AR130"/>
  <c r="AP130"/>
  <c r="AO130"/>
  <c r="AN130"/>
  <c r="AM130"/>
  <c r="AI130"/>
  <c r="AG130"/>
  <c r="AD130"/>
  <c r="AB130"/>
  <c r="W130"/>
  <c r="V130"/>
  <c r="U130"/>
  <c r="T130"/>
  <c r="P130"/>
  <c r="N130"/>
  <c r="K130"/>
  <c r="I130"/>
  <c r="AR129"/>
  <c r="AP129"/>
  <c r="AO129"/>
  <c r="AN129"/>
  <c r="AM129"/>
  <c r="AI129"/>
  <c r="AG129"/>
  <c r="AD129"/>
  <c r="AB129"/>
  <c r="Z129"/>
  <c r="W129"/>
  <c r="V129"/>
  <c r="U129"/>
  <c r="T129"/>
  <c r="P129"/>
  <c r="N129"/>
  <c r="K129"/>
  <c r="I129"/>
  <c r="AR128"/>
  <c r="AP128"/>
  <c r="AO128"/>
  <c r="AN128"/>
  <c r="AM128"/>
  <c r="AI128"/>
  <c r="AG128"/>
  <c r="AD128"/>
  <c r="AB128"/>
  <c r="Z128"/>
  <c r="W128"/>
  <c r="V128"/>
  <c r="U128"/>
  <c r="T128"/>
  <c r="P128"/>
  <c r="N128"/>
  <c r="K128"/>
  <c r="I128"/>
  <c r="AR127"/>
  <c r="AP127"/>
  <c r="AO127"/>
  <c r="AN127"/>
  <c r="AM127"/>
  <c r="AI127"/>
  <c r="AG127"/>
  <c r="AD127"/>
  <c r="AB127"/>
  <c r="Z127"/>
  <c r="W127"/>
  <c r="V127"/>
  <c r="U127"/>
  <c r="T127"/>
  <c r="P127"/>
  <c r="N127"/>
  <c r="K127"/>
  <c r="I127"/>
  <c r="AR126"/>
  <c r="AP126"/>
  <c r="AO126"/>
  <c r="AN126"/>
  <c r="AM126"/>
  <c r="AI126"/>
  <c r="AG126"/>
  <c r="AD126"/>
  <c r="AB126"/>
  <c r="Z126"/>
  <c r="W126"/>
  <c r="V126"/>
  <c r="U126"/>
  <c r="T126"/>
  <c r="P126"/>
  <c r="N126"/>
  <c r="K126"/>
  <c r="I126"/>
  <c r="AR125"/>
  <c r="AP125"/>
  <c r="AO125"/>
  <c r="AN125"/>
  <c r="AM125"/>
  <c r="AI125"/>
  <c r="AG125"/>
  <c r="AD125"/>
  <c r="AB125"/>
  <c r="Z125"/>
  <c r="W125"/>
  <c r="V125"/>
  <c r="U125"/>
  <c r="T125"/>
  <c r="P125"/>
  <c r="N125"/>
  <c r="K125"/>
  <c r="I125"/>
  <c r="AR124"/>
  <c r="AP124"/>
  <c r="AO124"/>
  <c r="AN124"/>
  <c r="AM124"/>
  <c r="AI124"/>
  <c r="AG124"/>
  <c r="AD124"/>
  <c r="AB124"/>
  <c r="Z124"/>
  <c r="W124"/>
  <c r="V124"/>
  <c r="U124"/>
  <c r="T124"/>
  <c r="P124"/>
  <c r="N124"/>
  <c r="K124"/>
  <c r="I124"/>
  <c r="AR123"/>
  <c r="AP123"/>
  <c r="AO123"/>
  <c r="AN123"/>
  <c r="AM123"/>
  <c r="AI123"/>
  <c r="AG123"/>
  <c r="AD123"/>
  <c r="AB123"/>
  <c r="Z123"/>
  <c r="W123"/>
  <c r="V123"/>
  <c r="U123"/>
  <c r="T123"/>
  <c r="P123"/>
  <c r="N123"/>
  <c r="K123"/>
  <c r="I123"/>
  <c r="AR122"/>
  <c r="AP122"/>
  <c r="AO122"/>
  <c r="AN122"/>
  <c r="AM122"/>
  <c r="AI122"/>
  <c r="AG122"/>
  <c r="AD122"/>
  <c r="AB122"/>
  <c r="Z122"/>
  <c r="W122"/>
  <c r="V122"/>
  <c r="U122"/>
  <c r="T122"/>
  <c r="P122"/>
  <c r="N122"/>
  <c r="K122"/>
  <c r="I122"/>
  <c r="AR121"/>
  <c r="AP121"/>
  <c r="AO121"/>
  <c r="AN121"/>
  <c r="AM121"/>
  <c r="AI121"/>
  <c r="AG121"/>
  <c r="AD121"/>
  <c r="AB121"/>
  <c r="Z121"/>
  <c r="W121"/>
  <c r="V121"/>
  <c r="U121"/>
  <c r="T121"/>
  <c r="P121"/>
  <c r="N121"/>
  <c r="K121"/>
  <c r="I121"/>
  <c r="AR120"/>
  <c r="AP120"/>
  <c r="AO120"/>
  <c r="AN120"/>
  <c r="AM120"/>
  <c r="AI120"/>
  <c r="AG120"/>
  <c r="AD120"/>
  <c r="AB120"/>
  <c r="W120"/>
  <c r="V120"/>
  <c r="U120"/>
  <c r="T120"/>
  <c r="P120"/>
  <c r="N120"/>
  <c r="K120"/>
  <c r="I120"/>
  <c r="AR119"/>
  <c r="AP119"/>
  <c r="AO119"/>
  <c r="AN119"/>
  <c r="AM119"/>
  <c r="AI119"/>
  <c r="AG119"/>
  <c r="AD119"/>
  <c r="AB119"/>
  <c r="Z119"/>
  <c r="W119"/>
  <c r="V119"/>
  <c r="U119"/>
  <c r="T119"/>
  <c r="P119"/>
  <c r="N119"/>
  <c r="K119"/>
  <c r="I119"/>
  <c r="AR118"/>
  <c r="AP118"/>
  <c r="AO118"/>
  <c r="AN118"/>
  <c r="AM118"/>
  <c r="AI118"/>
  <c r="AG118"/>
  <c r="AD118"/>
  <c r="AB118"/>
  <c r="Z118"/>
  <c r="W118"/>
  <c r="V118"/>
  <c r="U118"/>
  <c r="T118"/>
  <c r="P118"/>
  <c r="N118"/>
  <c r="K118"/>
  <c r="I118"/>
  <c r="AR117"/>
  <c r="AP117"/>
  <c r="AO117"/>
  <c r="AN117"/>
  <c r="AM117"/>
  <c r="AI117"/>
  <c r="AG117"/>
  <c r="AD117"/>
  <c r="AB117"/>
  <c r="Z117"/>
  <c r="W117"/>
  <c r="V117"/>
  <c r="U117"/>
  <c r="T117"/>
  <c r="P117"/>
  <c r="N117"/>
  <c r="K117"/>
  <c r="I117"/>
  <c r="AR116"/>
  <c r="AP116"/>
  <c r="AO116"/>
  <c r="AN116"/>
  <c r="AM116"/>
  <c r="AI116"/>
  <c r="AG116"/>
  <c r="AD116"/>
  <c r="AB116"/>
  <c r="Z116"/>
  <c r="W116"/>
  <c r="V116"/>
  <c r="U116"/>
  <c r="T116"/>
  <c r="P116"/>
  <c r="N116"/>
  <c r="K116"/>
  <c r="I116"/>
  <c r="AR115"/>
  <c r="AP115"/>
  <c r="AO115"/>
  <c r="AN115"/>
  <c r="AM115"/>
  <c r="AI115"/>
  <c r="AG115"/>
  <c r="AD115"/>
  <c r="AB115"/>
  <c r="Z115"/>
  <c r="W115"/>
  <c r="V115"/>
  <c r="U115"/>
  <c r="T115"/>
  <c r="P115"/>
  <c r="N115"/>
  <c r="K115"/>
  <c r="I115"/>
  <c r="AR114"/>
  <c r="AP114"/>
  <c r="AO114"/>
  <c r="AN114"/>
  <c r="AM114"/>
  <c r="AI114"/>
  <c r="AG114"/>
  <c r="AD114"/>
  <c r="AB114"/>
  <c r="Z114"/>
  <c r="W114"/>
  <c r="V114"/>
  <c r="U114"/>
  <c r="T114"/>
  <c r="P114"/>
  <c r="N114"/>
  <c r="K114"/>
  <c r="I114"/>
  <c r="AR113"/>
  <c r="AP113"/>
  <c r="AO113"/>
  <c r="AN113"/>
  <c r="AM113"/>
  <c r="AI113"/>
  <c r="AG113"/>
  <c r="AD113"/>
  <c r="AB113"/>
  <c r="W113"/>
  <c r="V113"/>
  <c r="U113"/>
  <c r="T113"/>
  <c r="P113"/>
  <c r="N113"/>
  <c r="K113"/>
  <c r="I113"/>
  <c r="AR112"/>
  <c r="AP112"/>
  <c r="AO112"/>
  <c r="AN112"/>
  <c r="AM112"/>
  <c r="AI112"/>
  <c r="AG112"/>
  <c r="AD112"/>
  <c r="AB112"/>
  <c r="Z112"/>
  <c r="W112"/>
  <c r="V112"/>
  <c r="U112"/>
  <c r="T112"/>
  <c r="P112"/>
  <c r="N112"/>
  <c r="K112"/>
  <c r="I112"/>
  <c r="AR111"/>
  <c r="AP111"/>
  <c r="AO111"/>
  <c r="AN111"/>
  <c r="AM111"/>
  <c r="AI111"/>
  <c r="AG111"/>
  <c r="AD111"/>
  <c r="AB111"/>
  <c r="Z111"/>
  <c r="W111"/>
  <c r="V111"/>
  <c r="U111"/>
  <c r="T111"/>
  <c r="P111"/>
  <c r="N111"/>
  <c r="K111"/>
  <c r="I111"/>
  <c r="AR110"/>
  <c r="AP110"/>
  <c r="AO110"/>
  <c r="AN110"/>
  <c r="AM110"/>
  <c r="AI110"/>
  <c r="AG110"/>
  <c r="AD110"/>
  <c r="AB110"/>
  <c r="Z110"/>
  <c r="W110"/>
  <c r="V110"/>
  <c r="U110"/>
  <c r="T110"/>
  <c r="P110"/>
  <c r="N110"/>
  <c r="K110"/>
  <c r="I110"/>
  <c r="AR109"/>
  <c r="AP109"/>
  <c r="AO109"/>
  <c r="AN109"/>
  <c r="AM109"/>
  <c r="AI109"/>
  <c r="AG109"/>
  <c r="AD109"/>
  <c r="AB109"/>
  <c r="Z109"/>
  <c r="W109"/>
  <c r="V109"/>
  <c r="U109"/>
  <c r="T109"/>
  <c r="P109"/>
  <c r="N109"/>
  <c r="K109"/>
  <c r="I109"/>
  <c r="AR108"/>
  <c r="AP108"/>
  <c r="AO108"/>
  <c r="AN108"/>
  <c r="AM108"/>
  <c r="AI108"/>
  <c r="AG108"/>
  <c r="AD108"/>
  <c r="AB108"/>
  <c r="Z108"/>
  <c r="W108"/>
  <c r="V108"/>
  <c r="U108"/>
  <c r="T108"/>
  <c r="P108"/>
  <c r="N108"/>
  <c r="K108"/>
  <c r="I108"/>
  <c r="AR107"/>
  <c r="AP107"/>
  <c r="AO107"/>
  <c r="AN107"/>
  <c r="AM107"/>
  <c r="AI107"/>
  <c r="AG107"/>
  <c r="AD107"/>
  <c r="AB107"/>
  <c r="Z107"/>
  <c r="W107"/>
  <c r="V107"/>
  <c r="U107"/>
  <c r="T107"/>
  <c r="P107"/>
  <c r="N107"/>
  <c r="K107"/>
  <c r="I107"/>
  <c r="AR106"/>
  <c r="AP106"/>
  <c r="AO106"/>
  <c r="AN106"/>
  <c r="AM106"/>
  <c r="AI106"/>
  <c r="AG106"/>
  <c r="AD106"/>
  <c r="AB106"/>
  <c r="Z106"/>
  <c r="W106"/>
  <c r="V106"/>
  <c r="U106"/>
  <c r="T106"/>
  <c r="P106"/>
  <c r="N106"/>
  <c r="K106"/>
  <c r="I106"/>
  <c r="AR105"/>
  <c r="AP105"/>
  <c r="AO105"/>
  <c r="AN105"/>
  <c r="AM105"/>
  <c r="AI105"/>
  <c r="AG105"/>
  <c r="AD105"/>
  <c r="AB105"/>
  <c r="Z105"/>
  <c r="W105"/>
  <c r="V105"/>
  <c r="U105"/>
  <c r="T105"/>
  <c r="P105"/>
  <c r="N105"/>
  <c r="K105"/>
  <c r="I105"/>
  <c r="AR104"/>
  <c r="AP104"/>
  <c r="AO104"/>
  <c r="AN104"/>
  <c r="AM104"/>
  <c r="AI104"/>
  <c r="AG104"/>
  <c r="AD104"/>
  <c r="AB104"/>
  <c r="X104"/>
  <c r="W104"/>
  <c r="V104"/>
  <c r="U104"/>
  <c r="T104"/>
  <c r="P104"/>
  <c r="N104"/>
  <c r="K104"/>
  <c r="I104"/>
  <c r="AR103"/>
  <c r="AP103"/>
  <c r="AO103"/>
  <c r="AN103"/>
  <c r="AM103"/>
  <c r="AI103"/>
  <c r="AG103"/>
  <c r="AD103"/>
  <c r="AB103"/>
  <c r="W103"/>
  <c r="V103"/>
  <c r="U103"/>
  <c r="T103"/>
  <c r="P103"/>
  <c r="N103"/>
  <c r="K103"/>
  <c r="I103"/>
  <c r="AR102"/>
  <c r="AP102"/>
  <c r="AO102"/>
  <c r="AN102"/>
  <c r="AM102"/>
  <c r="AI102"/>
  <c r="AG102"/>
  <c r="AD102"/>
  <c r="AB102"/>
  <c r="Z102"/>
  <c r="W102"/>
  <c r="V102"/>
  <c r="U102"/>
  <c r="T102"/>
  <c r="P102"/>
  <c r="N102"/>
  <c r="K102"/>
  <c r="I102"/>
  <c r="AR101"/>
  <c r="AP101"/>
  <c r="AO101"/>
  <c r="AN101"/>
  <c r="AM101"/>
  <c r="AI101"/>
  <c r="AG101"/>
  <c r="AD101"/>
  <c r="AB101"/>
  <c r="Z101"/>
  <c r="W101"/>
  <c r="V101"/>
  <c r="U101"/>
  <c r="T101"/>
  <c r="P101"/>
  <c r="N101"/>
  <c r="K101"/>
  <c r="I101"/>
  <c r="AR100"/>
  <c r="AP100"/>
  <c r="AO100"/>
  <c r="AN100"/>
  <c r="AM100"/>
  <c r="AI100"/>
  <c r="AG100"/>
  <c r="AD100"/>
  <c r="AB100"/>
  <c r="Z100"/>
  <c r="W100"/>
  <c r="V100"/>
  <c r="U100"/>
  <c r="T100"/>
  <c r="P100"/>
  <c r="N100"/>
  <c r="K100"/>
  <c r="I100"/>
  <c r="AR99"/>
  <c r="AP99"/>
  <c r="AO99"/>
  <c r="AN99"/>
  <c r="AM99"/>
  <c r="AI99"/>
  <c r="AG99"/>
  <c r="AD99"/>
  <c r="AB99"/>
  <c r="Z99"/>
  <c r="W99"/>
  <c r="V99"/>
  <c r="U99"/>
  <c r="T99"/>
  <c r="P99"/>
  <c r="N99"/>
  <c r="K99"/>
  <c r="I99"/>
  <c r="AR98"/>
  <c r="AP98"/>
  <c r="AO98"/>
  <c r="AN98"/>
  <c r="AM98"/>
  <c r="AI98"/>
  <c r="AG98"/>
  <c r="AD98"/>
  <c r="AB98"/>
  <c r="Z98"/>
  <c r="W98"/>
  <c r="V98"/>
  <c r="U98"/>
  <c r="T98"/>
  <c r="P98"/>
  <c r="N98"/>
  <c r="K98"/>
  <c r="I98"/>
  <c r="AR97"/>
  <c r="AP97"/>
  <c r="AO97"/>
  <c r="AN97"/>
  <c r="AM97"/>
  <c r="AI97"/>
  <c r="AG97"/>
  <c r="AD97"/>
  <c r="AB97"/>
  <c r="Z97"/>
  <c r="W97"/>
  <c r="V97"/>
  <c r="U97"/>
  <c r="T97"/>
  <c r="P97"/>
  <c r="N97"/>
  <c r="K97"/>
  <c r="I97"/>
  <c r="AR96"/>
  <c r="AP96"/>
  <c r="AO96"/>
  <c r="AN96"/>
  <c r="AM96"/>
  <c r="AI96"/>
  <c r="AG96"/>
  <c r="AD96"/>
  <c r="AB96"/>
  <c r="Z96"/>
  <c r="W96"/>
  <c r="V96"/>
  <c r="U96"/>
  <c r="T96"/>
  <c r="P96"/>
  <c r="N96"/>
  <c r="K96"/>
  <c r="I96"/>
  <c r="AR95"/>
  <c r="AP95"/>
  <c r="AO95"/>
  <c r="AN95"/>
  <c r="AM95"/>
  <c r="AI95"/>
  <c r="AG95"/>
  <c r="AD95"/>
  <c r="AB95"/>
  <c r="Z95"/>
  <c r="W95"/>
  <c r="V95"/>
  <c r="U95"/>
  <c r="T95"/>
  <c r="P95"/>
  <c r="N95"/>
  <c r="K95"/>
  <c r="I95"/>
  <c r="AR94"/>
  <c r="AP94"/>
  <c r="AO94"/>
  <c r="AN94"/>
  <c r="AM94"/>
  <c r="AI94"/>
  <c r="AG94"/>
  <c r="AD94"/>
  <c r="AB94"/>
  <c r="Z94"/>
  <c r="W94"/>
  <c r="V94"/>
  <c r="U94"/>
  <c r="T94"/>
  <c r="P94"/>
  <c r="N94"/>
  <c r="K94"/>
  <c r="I94"/>
  <c r="AR93"/>
  <c r="AP93"/>
  <c r="AO93"/>
  <c r="AN93"/>
  <c r="AM93"/>
  <c r="AI93"/>
  <c r="AG93"/>
  <c r="AD93"/>
  <c r="AB93"/>
  <c r="Z93"/>
  <c r="W93"/>
  <c r="V93"/>
  <c r="U93"/>
  <c r="T93"/>
  <c r="P93"/>
  <c r="N93"/>
  <c r="K93"/>
  <c r="I93"/>
  <c r="AR92"/>
  <c r="AP92"/>
  <c r="AO92"/>
  <c r="AN92"/>
  <c r="AM92"/>
  <c r="AI92"/>
  <c r="AG92"/>
  <c r="AD92"/>
  <c r="AB92"/>
  <c r="Z92"/>
  <c r="W92"/>
  <c r="V92"/>
  <c r="U92"/>
  <c r="T92"/>
  <c r="P92"/>
  <c r="N92"/>
  <c r="K92"/>
  <c r="I92"/>
  <c r="AR91"/>
  <c r="AP91"/>
  <c r="AO91"/>
  <c r="AN91"/>
  <c r="AM91"/>
  <c r="AI91"/>
  <c r="AG91"/>
  <c r="AD91"/>
  <c r="AB91"/>
  <c r="Z91"/>
  <c r="W91"/>
  <c r="V91"/>
  <c r="U91"/>
  <c r="T91"/>
  <c r="P91"/>
  <c r="N91"/>
  <c r="K91"/>
  <c r="I91"/>
  <c r="AR90"/>
  <c r="AP90"/>
  <c r="AO90"/>
  <c r="AN90"/>
  <c r="AM90"/>
  <c r="AI90"/>
  <c r="AG90"/>
  <c r="AD90"/>
  <c r="AB90"/>
  <c r="Z90"/>
  <c r="W90"/>
  <c r="V90"/>
  <c r="U90"/>
  <c r="T90"/>
  <c r="P90"/>
  <c r="N90"/>
  <c r="K90"/>
  <c r="I90"/>
  <c r="AR89"/>
  <c r="AP89"/>
  <c r="AO89"/>
  <c r="AN89"/>
  <c r="AM89"/>
  <c r="AI89"/>
  <c r="AG89"/>
  <c r="AD89"/>
  <c r="AB89"/>
  <c r="Z89"/>
  <c r="W89"/>
  <c r="V89"/>
  <c r="U89"/>
  <c r="T89"/>
  <c r="P89"/>
  <c r="N89"/>
  <c r="K89"/>
  <c r="I89"/>
  <c r="AR88"/>
  <c r="AP88"/>
  <c r="AO88"/>
  <c r="AN88"/>
  <c r="AM88"/>
  <c r="AI88"/>
  <c r="AG88"/>
  <c r="AD88"/>
  <c r="AB88"/>
  <c r="Z88"/>
  <c r="W88"/>
  <c r="V88"/>
  <c r="U88"/>
  <c r="T88"/>
  <c r="P88"/>
  <c r="N88"/>
  <c r="K88"/>
  <c r="I88"/>
  <c r="AR87"/>
  <c r="AP87"/>
  <c r="AO87"/>
  <c r="AN87"/>
  <c r="AM87"/>
  <c r="AI87"/>
  <c r="AG87"/>
  <c r="AD87"/>
  <c r="AB87"/>
  <c r="Z87"/>
  <c r="W87"/>
  <c r="V87"/>
  <c r="U87"/>
  <c r="T87"/>
  <c r="P87"/>
  <c r="N87"/>
  <c r="K87"/>
  <c r="I87"/>
  <c r="AR86"/>
  <c r="AP86"/>
  <c r="AO86"/>
  <c r="AN86"/>
  <c r="AM86"/>
  <c r="AI86"/>
  <c r="AG86"/>
  <c r="AD86"/>
  <c r="AB86"/>
  <c r="Z86"/>
  <c r="W86"/>
  <c r="V86"/>
  <c r="U86"/>
  <c r="T86"/>
  <c r="P86"/>
  <c r="N86"/>
  <c r="K86"/>
  <c r="I86"/>
  <c r="AR85"/>
  <c r="AP85"/>
  <c r="AO85"/>
  <c r="AN85"/>
  <c r="AM85"/>
  <c r="AI85"/>
  <c r="AG85"/>
  <c r="AD85"/>
  <c r="AB85"/>
  <c r="Z85"/>
  <c r="W85"/>
  <c r="V85"/>
  <c r="U85"/>
  <c r="T85"/>
  <c r="P85"/>
  <c r="N85"/>
  <c r="K85"/>
  <c r="I85"/>
  <c r="AR84"/>
  <c r="AP84"/>
  <c r="AO84"/>
  <c r="AN84"/>
  <c r="AM84"/>
  <c r="AI84"/>
  <c r="AG84"/>
  <c r="AD84"/>
  <c r="AB84"/>
  <c r="Z84"/>
  <c r="W84"/>
  <c r="V84"/>
  <c r="U84"/>
  <c r="T84"/>
  <c r="P84"/>
  <c r="N84"/>
  <c r="K84"/>
  <c r="I84"/>
  <c r="AR83"/>
  <c r="AP83"/>
  <c r="AO83"/>
  <c r="AN83"/>
  <c r="AM83"/>
  <c r="AI83"/>
  <c r="AG83"/>
  <c r="AD83"/>
  <c r="AB83"/>
  <c r="Z83"/>
  <c r="W83"/>
  <c r="V83"/>
  <c r="U83"/>
  <c r="T83"/>
  <c r="P83"/>
  <c r="N83"/>
  <c r="K83"/>
  <c r="I83"/>
  <c r="AR82"/>
  <c r="AP82"/>
  <c r="AO82"/>
  <c r="AN82"/>
  <c r="AM82"/>
  <c r="AI82"/>
  <c r="AG82"/>
  <c r="AD82"/>
  <c r="AB82"/>
  <c r="Z82"/>
  <c r="W82"/>
  <c r="V82"/>
  <c r="U82"/>
  <c r="T82"/>
  <c r="P82"/>
  <c r="N82"/>
  <c r="K82"/>
  <c r="I82"/>
  <c r="AR81"/>
  <c r="AP81"/>
  <c r="AO81"/>
  <c r="AN81"/>
  <c r="AM81"/>
  <c r="AI81"/>
  <c r="AG81"/>
  <c r="AD81"/>
  <c r="AB81"/>
  <c r="W81"/>
  <c r="V81"/>
  <c r="U81"/>
  <c r="T81"/>
  <c r="P81"/>
  <c r="N81"/>
  <c r="K81"/>
  <c r="I81"/>
  <c r="AR80"/>
  <c r="AP80"/>
  <c r="AO80"/>
  <c r="AN80"/>
  <c r="AM80"/>
  <c r="AI80"/>
  <c r="AG80"/>
  <c r="AD80"/>
  <c r="AB80"/>
  <c r="Z80"/>
  <c r="W80"/>
  <c r="V80"/>
  <c r="U80"/>
  <c r="T80"/>
  <c r="P80"/>
  <c r="N80"/>
  <c r="K80"/>
  <c r="I80"/>
  <c r="AR79"/>
  <c r="AP79"/>
  <c r="AO79"/>
  <c r="AN79"/>
  <c r="AM79"/>
  <c r="AI79"/>
  <c r="AG79"/>
  <c r="AD79"/>
  <c r="AB79"/>
  <c r="Y79"/>
  <c r="X79"/>
  <c r="W79"/>
  <c r="V79"/>
  <c r="U79"/>
  <c r="T79"/>
  <c r="P79"/>
  <c r="N79"/>
  <c r="K79"/>
  <c r="I79"/>
  <c r="AR78"/>
  <c r="AP78"/>
  <c r="AO78"/>
  <c r="AN78"/>
  <c r="AM78"/>
  <c r="AI78"/>
  <c r="AG78"/>
  <c r="AD78"/>
  <c r="AB78"/>
  <c r="Z78"/>
  <c r="W78"/>
  <c r="V78"/>
  <c r="U78"/>
  <c r="T78"/>
  <c r="P78"/>
  <c r="N78"/>
  <c r="K78"/>
  <c r="I78"/>
  <c r="AR77"/>
  <c r="AP77"/>
  <c r="AO77"/>
  <c r="AN77"/>
  <c r="AM77"/>
  <c r="AI77"/>
  <c r="AG77"/>
  <c r="AD77"/>
  <c r="AB77"/>
  <c r="Z77"/>
  <c r="W77"/>
  <c r="V77"/>
  <c r="U77"/>
  <c r="T77"/>
  <c r="P77"/>
  <c r="N77"/>
  <c r="K77"/>
  <c r="I77"/>
  <c r="AR76"/>
  <c r="AP76"/>
  <c r="AO76"/>
  <c r="AN76"/>
  <c r="AM76"/>
  <c r="AI76"/>
  <c r="AG76"/>
  <c r="AD76"/>
  <c r="AB76"/>
  <c r="Z76"/>
  <c r="W76"/>
  <c r="V76"/>
  <c r="U76"/>
  <c r="T76"/>
  <c r="P76"/>
  <c r="N76"/>
  <c r="K76"/>
  <c r="I76"/>
  <c r="AR75"/>
  <c r="AP75"/>
  <c r="AO75"/>
  <c r="AN75"/>
  <c r="AM75"/>
  <c r="AI75"/>
  <c r="AG75"/>
  <c r="AD75"/>
  <c r="AB75"/>
  <c r="Z75"/>
  <c r="W75"/>
  <c r="V75"/>
  <c r="U75"/>
  <c r="T75"/>
  <c r="P75"/>
  <c r="N75"/>
  <c r="K75"/>
  <c r="I75"/>
  <c r="AR74"/>
  <c r="AP74"/>
  <c r="AO74"/>
  <c r="AN74"/>
  <c r="AM74"/>
  <c r="AI74"/>
  <c r="AG74"/>
  <c r="AD74"/>
  <c r="AB74"/>
  <c r="Z74"/>
  <c r="W74"/>
  <c r="V74"/>
  <c r="U74"/>
  <c r="T74"/>
  <c r="P74"/>
  <c r="N74"/>
  <c r="K74"/>
  <c r="I74"/>
  <c r="AR73"/>
  <c r="AP73"/>
  <c r="AO73"/>
  <c r="AN73"/>
  <c r="AM73"/>
  <c r="AI73"/>
  <c r="AG73"/>
  <c r="AD73"/>
  <c r="AB73"/>
  <c r="Z73"/>
  <c r="W73"/>
  <c r="V73"/>
  <c r="U73"/>
  <c r="T73"/>
  <c r="P73"/>
  <c r="N73"/>
  <c r="K73"/>
  <c r="I73"/>
  <c r="AR72"/>
  <c r="AP72"/>
  <c r="AO72"/>
  <c r="AN72"/>
  <c r="AM72"/>
  <c r="AI72"/>
  <c r="AG72"/>
  <c r="AD72"/>
  <c r="AB72"/>
  <c r="Z72"/>
  <c r="W72"/>
  <c r="V72"/>
  <c r="U72"/>
  <c r="T72"/>
  <c r="P72"/>
  <c r="N72"/>
  <c r="K72"/>
  <c r="I72"/>
  <c r="AR71"/>
  <c r="AP71"/>
  <c r="AO71"/>
  <c r="AN71"/>
  <c r="AM71"/>
  <c r="AI71"/>
  <c r="AG71"/>
  <c r="AD71"/>
  <c r="AB71"/>
  <c r="Z71"/>
  <c r="W71"/>
  <c r="V71"/>
  <c r="U71"/>
  <c r="T71"/>
  <c r="P71"/>
  <c r="N71"/>
  <c r="K71"/>
  <c r="I71"/>
  <c r="AR70"/>
  <c r="AP70"/>
  <c r="AO70"/>
  <c r="AN70"/>
  <c r="AM70"/>
  <c r="AI70"/>
  <c r="AG70"/>
  <c r="AD70"/>
  <c r="AB70"/>
  <c r="Z70"/>
  <c r="W70"/>
  <c r="V70"/>
  <c r="U70"/>
  <c r="T70"/>
  <c r="P70"/>
  <c r="N70"/>
  <c r="K70"/>
  <c r="I70"/>
  <c r="AR69"/>
  <c r="AP69"/>
  <c r="AO69"/>
  <c r="AN69"/>
  <c r="AM69"/>
  <c r="AI69"/>
  <c r="AG69"/>
  <c r="AD69"/>
  <c r="AB69"/>
  <c r="Z69"/>
  <c r="W69"/>
  <c r="V69"/>
  <c r="U69"/>
  <c r="T69"/>
  <c r="P69"/>
  <c r="N69"/>
  <c r="K69"/>
  <c r="I69"/>
  <c r="AR68"/>
  <c r="AP68"/>
  <c r="AO68"/>
  <c r="AN68"/>
  <c r="AM68"/>
  <c r="AI68"/>
  <c r="AG68"/>
  <c r="AD68"/>
  <c r="AB68"/>
  <c r="Z68"/>
  <c r="W68"/>
  <c r="V68"/>
  <c r="U68"/>
  <c r="T68"/>
  <c r="P68"/>
  <c r="N68"/>
  <c r="K68"/>
  <c r="I68"/>
  <c r="AR67"/>
  <c r="AP67"/>
  <c r="AO67"/>
  <c r="AN67"/>
  <c r="AM67"/>
  <c r="AI67"/>
  <c r="AG67"/>
  <c r="AD67"/>
  <c r="AB67"/>
  <c r="Z67"/>
  <c r="W67"/>
  <c r="V67"/>
  <c r="U67"/>
  <c r="T67"/>
  <c r="P67"/>
  <c r="N67"/>
  <c r="K67"/>
  <c r="I67"/>
  <c r="AR66"/>
  <c r="AP66"/>
  <c r="AO66"/>
  <c r="AN66"/>
  <c r="AM66"/>
  <c r="AI66"/>
  <c r="AG66"/>
  <c r="AD66"/>
  <c r="AB66"/>
  <c r="Z66"/>
  <c r="W66"/>
  <c r="V66"/>
  <c r="U66"/>
  <c r="T66"/>
  <c r="P66"/>
  <c r="N66"/>
  <c r="K66"/>
  <c r="I66"/>
  <c r="AR65"/>
  <c r="AP65"/>
  <c r="AO65"/>
  <c r="AN65"/>
  <c r="AM65"/>
  <c r="AI65"/>
  <c r="AG65"/>
  <c r="AD65"/>
  <c r="AB65"/>
  <c r="Z65"/>
  <c r="W65"/>
  <c r="V65"/>
  <c r="U65"/>
  <c r="T65"/>
  <c r="P65"/>
  <c r="N65"/>
  <c r="K65"/>
  <c r="I65"/>
  <c r="AR64"/>
  <c r="AP64"/>
  <c r="AO64"/>
  <c r="AN64"/>
  <c r="AM64"/>
  <c r="AI64"/>
  <c r="AG64"/>
  <c r="AD64"/>
  <c r="AB64"/>
  <c r="Z64"/>
  <c r="W64"/>
  <c r="V64"/>
  <c r="U64"/>
  <c r="T64"/>
  <c r="P64"/>
  <c r="N64"/>
  <c r="K64"/>
  <c r="I64"/>
  <c r="AR63"/>
  <c r="AP63"/>
  <c r="AO63"/>
  <c r="AN63"/>
  <c r="AM63"/>
  <c r="AI63"/>
  <c r="AG63"/>
  <c r="AD63"/>
  <c r="AB63"/>
  <c r="Z63"/>
  <c r="W63"/>
  <c r="V63"/>
  <c r="U63"/>
  <c r="T63"/>
  <c r="P63"/>
  <c r="N63"/>
  <c r="K63"/>
  <c r="I63"/>
  <c r="AR62"/>
  <c r="AP62"/>
  <c r="AO62"/>
  <c r="AN62"/>
  <c r="AM62"/>
  <c r="AI62"/>
  <c r="AG62"/>
  <c r="AD62"/>
  <c r="AB62"/>
  <c r="Z62"/>
  <c r="W62"/>
  <c r="V62"/>
  <c r="U62"/>
  <c r="T62"/>
  <c r="P62"/>
  <c r="N62"/>
  <c r="K62"/>
  <c r="I62"/>
  <c r="AR61"/>
  <c r="AP61"/>
  <c r="AO61"/>
  <c r="AN61"/>
  <c r="AM61"/>
  <c r="AI61"/>
  <c r="AG61"/>
  <c r="AD61"/>
  <c r="AB61"/>
  <c r="Z61"/>
  <c r="W61"/>
  <c r="V61"/>
  <c r="U61"/>
  <c r="T61"/>
  <c r="P61"/>
  <c r="N61"/>
  <c r="K61"/>
  <c r="I61"/>
  <c r="AR60"/>
  <c r="AP60"/>
  <c r="AO60"/>
  <c r="AN60"/>
  <c r="AM60"/>
  <c r="AI60"/>
  <c r="AG60"/>
  <c r="AD60"/>
  <c r="AB60"/>
  <c r="Z60"/>
  <c r="W60"/>
  <c r="V60"/>
  <c r="U60"/>
  <c r="T60"/>
  <c r="P60"/>
  <c r="N60"/>
  <c r="K60"/>
  <c r="I60"/>
  <c r="AR59"/>
  <c r="AP59"/>
  <c r="AO59"/>
  <c r="AN59"/>
  <c r="AM59"/>
  <c r="AI59"/>
  <c r="AG59"/>
  <c r="AD59"/>
  <c r="AB59"/>
  <c r="Z59"/>
  <c r="W59"/>
  <c r="V59"/>
  <c r="U59"/>
  <c r="T59"/>
  <c r="P59"/>
  <c r="N59"/>
  <c r="K59"/>
  <c r="I59"/>
  <c r="AR58"/>
  <c r="AP58"/>
  <c r="AO58"/>
  <c r="AN58"/>
  <c r="AM58"/>
  <c r="AI58"/>
  <c r="AG58"/>
  <c r="AD58"/>
  <c r="AB58"/>
  <c r="Z58"/>
  <c r="W58"/>
  <c r="V58"/>
  <c r="U58"/>
  <c r="T58"/>
  <c r="P58"/>
  <c r="N58"/>
  <c r="K58"/>
  <c r="I58"/>
  <c r="AR57"/>
  <c r="AP57"/>
  <c r="AO57"/>
  <c r="AN57"/>
  <c r="AM57"/>
  <c r="AI57"/>
  <c r="AG57"/>
  <c r="AD57"/>
  <c r="AB57"/>
  <c r="Z57"/>
  <c r="W57"/>
  <c r="V57"/>
  <c r="U57"/>
  <c r="T57"/>
  <c r="P57"/>
  <c r="N57"/>
  <c r="K57"/>
  <c r="I57"/>
  <c r="AR56"/>
  <c r="AP56"/>
  <c r="AO56"/>
  <c r="AN56"/>
  <c r="AM56"/>
  <c r="AI56"/>
  <c r="AG56"/>
  <c r="AD56"/>
  <c r="AB56"/>
  <c r="Z56"/>
  <c r="W56"/>
  <c r="V56"/>
  <c r="U56"/>
  <c r="T56"/>
  <c r="P56"/>
  <c r="N56"/>
  <c r="K56"/>
  <c r="I56"/>
  <c r="AR55"/>
  <c r="AP55"/>
  <c r="AO55"/>
  <c r="AN55"/>
  <c r="AM55"/>
  <c r="AI55"/>
  <c r="AG55"/>
  <c r="AD55"/>
  <c r="AB55"/>
  <c r="Z55"/>
  <c r="W55"/>
  <c r="V55"/>
  <c r="U55"/>
  <c r="T55"/>
  <c r="P55"/>
  <c r="N55"/>
  <c r="K55"/>
  <c r="I55"/>
  <c r="AR54"/>
  <c r="AP54"/>
  <c r="AO54"/>
  <c r="AN54"/>
  <c r="AM54"/>
  <c r="AI54"/>
  <c r="AG54"/>
  <c r="AD54"/>
  <c r="AB54"/>
  <c r="Z54"/>
  <c r="W54"/>
  <c r="V54"/>
  <c r="U54"/>
  <c r="T54"/>
  <c r="P54"/>
  <c r="N54"/>
  <c r="K54"/>
  <c r="I54"/>
  <c r="AR53"/>
  <c r="AP53"/>
  <c r="AO53"/>
  <c r="AN53"/>
  <c r="AM53"/>
  <c r="AI53"/>
  <c r="AG53"/>
  <c r="AD53"/>
  <c r="AB53"/>
  <c r="Z53"/>
  <c r="W53"/>
  <c r="V53"/>
  <c r="U53"/>
  <c r="T53"/>
  <c r="P53"/>
  <c r="N53"/>
  <c r="K53"/>
  <c r="I53"/>
  <c r="AR52"/>
  <c r="AP52"/>
  <c r="AO52"/>
  <c r="AN52"/>
  <c r="AM52"/>
  <c r="AI52"/>
  <c r="AG52"/>
  <c r="AD52"/>
  <c r="AB52"/>
  <c r="Z52"/>
  <c r="W52"/>
  <c r="V52"/>
  <c r="U52"/>
  <c r="T52"/>
  <c r="P52"/>
  <c r="N52"/>
  <c r="K52"/>
  <c r="I52"/>
  <c r="AR51"/>
  <c r="AP51"/>
  <c r="AO51"/>
  <c r="AN51"/>
  <c r="AM51"/>
  <c r="AI51"/>
  <c r="AG51"/>
  <c r="AD51"/>
  <c r="AB51"/>
  <c r="Z51"/>
  <c r="W51"/>
  <c r="V51"/>
  <c r="U51"/>
  <c r="T51"/>
  <c r="P51"/>
  <c r="N51"/>
  <c r="K51"/>
  <c r="I51"/>
  <c r="AR50"/>
  <c r="AP50"/>
  <c r="AO50"/>
  <c r="AN50"/>
  <c r="AM50"/>
  <c r="AI50"/>
  <c r="AG50"/>
  <c r="AD50"/>
  <c r="AB50"/>
  <c r="Z50"/>
  <c r="W50"/>
  <c r="V50"/>
  <c r="U50"/>
  <c r="T50"/>
  <c r="P50"/>
  <c r="N50"/>
  <c r="K50"/>
  <c r="I50"/>
  <c r="AR49"/>
  <c r="AP49"/>
  <c r="AO49"/>
  <c r="AN49"/>
  <c r="AM49"/>
  <c r="AI49"/>
  <c r="AG49"/>
  <c r="AD49"/>
  <c r="AB49"/>
  <c r="Z49"/>
  <c r="W49"/>
  <c r="V49"/>
  <c r="U49"/>
  <c r="T49"/>
  <c r="P49"/>
  <c r="N49"/>
  <c r="K49"/>
  <c r="I49"/>
  <c r="AR48"/>
  <c r="AP48"/>
  <c r="AO48"/>
  <c r="AN48"/>
  <c r="AM48"/>
  <c r="AI48"/>
  <c r="AG48"/>
  <c r="AD48"/>
  <c r="AB48"/>
  <c r="Z48"/>
  <c r="W48"/>
  <c r="V48"/>
  <c r="U48"/>
  <c r="T48"/>
  <c r="P48"/>
  <c r="N48"/>
  <c r="K48"/>
  <c r="I48"/>
  <c r="AR47"/>
  <c r="AP47"/>
  <c r="AO47"/>
  <c r="AN47"/>
  <c r="AM47"/>
  <c r="AI47"/>
  <c r="AG47"/>
  <c r="AD47"/>
  <c r="AB47"/>
  <c r="X47"/>
  <c r="W47"/>
  <c r="V47"/>
  <c r="U47"/>
  <c r="T47"/>
  <c r="P47"/>
  <c r="N47"/>
  <c r="K47"/>
  <c r="I47"/>
  <c r="AR46"/>
  <c r="AP46"/>
  <c r="AO46"/>
  <c r="AN46"/>
  <c r="AM46"/>
  <c r="AI46"/>
  <c r="AG46"/>
  <c r="AD46"/>
  <c r="AB46"/>
  <c r="X46"/>
  <c r="W46"/>
  <c r="V46"/>
  <c r="U46"/>
  <c r="T46"/>
  <c r="P46"/>
  <c r="N46"/>
  <c r="K46"/>
  <c r="I46"/>
  <c r="AR45"/>
  <c r="AP45"/>
  <c r="AO45"/>
  <c r="AN45"/>
  <c r="AM45"/>
  <c r="AI45"/>
  <c r="AG45"/>
  <c r="AD45"/>
  <c r="AB45"/>
  <c r="W45"/>
  <c r="V45"/>
  <c r="U45"/>
  <c r="T45"/>
  <c r="P45"/>
  <c r="N45"/>
  <c r="K45"/>
  <c r="I45"/>
  <c r="AR44"/>
  <c r="AP44"/>
  <c r="AO44"/>
  <c r="AN44"/>
  <c r="AM44"/>
  <c r="AI44"/>
  <c r="AG44"/>
  <c r="AD44"/>
  <c r="AB44"/>
  <c r="X44"/>
  <c r="W44"/>
  <c r="V44"/>
  <c r="U44"/>
  <c r="T44"/>
  <c r="P44"/>
  <c r="N44"/>
  <c r="K44"/>
  <c r="I44"/>
  <c r="AR43"/>
  <c r="AP43"/>
  <c r="AO43"/>
  <c r="AN43"/>
  <c r="AM43"/>
  <c r="AI43"/>
  <c r="AG43"/>
  <c r="AD43"/>
  <c r="AB43"/>
  <c r="X43"/>
  <c r="W43"/>
  <c r="V43"/>
  <c r="U43"/>
  <c r="T43"/>
  <c r="P43"/>
  <c r="N43"/>
  <c r="K43"/>
  <c r="I43"/>
  <c r="AR42"/>
  <c r="AP42"/>
  <c r="AO42"/>
  <c r="AN42"/>
  <c r="AM42"/>
  <c r="AI42"/>
  <c r="AG42"/>
  <c r="AD42"/>
  <c r="AB42"/>
  <c r="X42"/>
  <c r="W42"/>
  <c r="V42"/>
  <c r="U42"/>
  <c r="T42"/>
  <c r="P42"/>
  <c r="N42"/>
  <c r="K42"/>
  <c r="I42"/>
  <c r="AR41"/>
  <c r="AP41"/>
  <c r="AO41"/>
  <c r="AN41"/>
  <c r="AM41"/>
  <c r="AI41"/>
  <c r="AG41"/>
  <c r="AD41"/>
  <c r="AB41"/>
  <c r="X41"/>
  <c r="W41"/>
  <c r="V41"/>
  <c r="U41"/>
  <c r="T41"/>
  <c r="P41"/>
  <c r="N41"/>
  <c r="K41"/>
  <c r="I41"/>
  <c r="AR40"/>
  <c r="AP40"/>
  <c r="AO40"/>
  <c r="AN40"/>
  <c r="AM40"/>
  <c r="AI40"/>
  <c r="AG40"/>
  <c r="AD40"/>
  <c r="AB40"/>
  <c r="X40"/>
  <c r="W40"/>
  <c r="V40"/>
  <c r="U40"/>
  <c r="T40"/>
  <c r="P40"/>
  <c r="N40"/>
  <c r="K40"/>
  <c r="I40"/>
  <c r="AR39"/>
  <c r="AP39"/>
  <c r="AO39"/>
  <c r="AN39"/>
  <c r="AM39"/>
  <c r="AI39"/>
  <c r="AG39"/>
  <c r="AD39"/>
  <c r="AB39"/>
  <c r="X39"/>
  <c r="W39"/>
  <c r="V39"/>
  <c r="U39"/>
  <c r="T39"/>
  <c r="P39"/>
  <c r="N39"/>
  <c r="K39"/>
  <c r="I39"/>
  <c r="AR38"/>
  <c r="AP38"/>
  <c r="AO38"/>
  <c r="AN38"/>
  <c r="AM38"/>
  <c r="AI38"/>
  <c r="AG38"/>
  <c r="AD38"/>
  <c r="AB38"/>
  <c r="X38"/>
  <c r="W38"/>
  <c r="V38"/>
  <c r="U38"/>
  <c r="T38"/>
  <c r="P38"/>
  <c r="N38"/>
  <c r="K38"/>
  <c r="I38"/>
  <c r="AR37"/>
  <c r="AP37"/>
  <c r="AO37"/>
  <c r="AN37"/>
  <c r="AM37"/>
  <c r="AI37"/>
  <c r="AG37"/>
  <c r="AD37"/>
  <c r="AB37"/>
  <c r="X37"/>
  <c r="W37"/>
  <c r="V37"/>
  <c r="U37"/>
  <c r="T37"/>
  <c r="P37"/>
  <c r="N37"/>
  <c r="K37"/>
  <c r="I37"/>
  <c r="AR36"/>
  <c r="AP36"/>
  <c r="AO36"/>
  <c r="AN36"/>
  <c r="AM36"/>
  <c r="AI36"/>
  <c r="AG36"/>
  <c r="AD36"/>
  <c r="AB36"/>
  <c r="X36"/>
  <c r="W36"/>
  <c r="V36"/>
  <c r="U36"/>
  <c r="T36"/>
  <c r="P36"/>
  <c r="N36"/>
  <c r="K36"/>
  <c r="I36"/>
  <c r="AR35"/>
  <c r="AP35"/>
  <c r="AO35"/>
  <c r="AN35"/>
  <c r="AM35"/>
  <c r="AI35"/>
  <c r="AG35"/>
  <c r="AD35"/>
  <c r="AB35"/>
  <c r="X35"/>
  <c r="W35"/>
  <c r="V35"/>
  <c r="U35"/>
  <c r="T35"/>
  <c r="P35"/>
  <c r="N35"/>
  <c r="K35"/>
  <c r="I35"/>
  <c r="AR34"/>
  <c r="AP34"/>
  <c r="AO34"/>
  <c r="AN34"/>
  <c r="AM34"/>
  <c r="AI34"/>
  <c r="AG34"/>
  <c r="AD34"/>
  <c r="AB34"/>
  <c r="X34"/>
  <c r="W34"/>
  <c r="V34"/>
  <c r="U34"/>
  <c r="T34"/>
  <c r="P34"/>
  <c r="N34"/>
  <c r="K34"/>
  <c r="I34"/>
  <c r="AR33"/>
  <c r="AP33"/>
  <c r="AO33"/>
  <c r="AN33"/>
  <c r="AM33"/>
  <c r="AI33"/>
  <c r="AG33"/>
  <c r="AD33"/>
  <c r="AB33"/>
  <c r="X33"/>
  <c r="W33"/>
  <c r="V33"/>
  <c r="U33"/>
  <c r="T33"/>
  <c r="P33"/>
  <c r="N33"/>
  <c r="K33"/>
  <c r="I33"/>
  <c r="AR32"/>
  <c r="AP32"/>
  <c r="AO32"/>
  <c r="AN32"/>
  <c r="AM32"/>
  <c r="AI32"/>
  <c r="AG32"/>
  <c r="AD32"/>
  <c r="AB32"/>
  <c r="X32"/>
  <c r="W32"/>
  <c r="V32"/>
  <c r="U32"/>
  <c r="T32"/>
  <c r="P32"/>
  <c r="N32"/>
  <c r="K32"/>
  <c r="I32"/>
  <c r="AR31"/>
  <c r="AP31"/>
  <c r="AO31"/>
  <c r="AN31"/>
  <c r="AM31"/>
  <c r="AI31"/>
  <c r="AG31"/>
  <c r="AD31"/>
  <c r="AB31"/>
  <c r="X31"/>
  <c r="W31"/>
  <c r="V31"/>
  <c r="U31"/>
  <c r="T31"/>
  <c r="P31"/>
  <c r="N31"/>
  <c r="K31"/>
  <c r="I31"/>
  <c r="AR30"/>
  <c r="AP30"/>
  <c r="AO30"/>
  <c r="AN30"/>
  <c r="AM30"/>
  <c r="AI30"/>
  <c r="AG30"/>
  <c r="AD30"/>
  <c r="AB30"/>
  <c r="X30"/>
  <c r="W30"/>
  <c r="V30"/>
  <c r="U30"/>
  <c r="T30"/>
  <c r="P30"/>
  <c r="N30"/>
  <c r="K30"/>
  <c r="I30"/>
  <c r="AR29"/>
  <c r="AP29"/>
  <c r="AO29"/>
  <c r="AN29"/>
  <c r="AM29"/>
  <c r="AI29"/>
  <c r="AG29"/>
  <c r="AD29"/>
  <c r="AB29"/>
  <c r="X29"/>
  <c r="W29"/>
  <c r="V29"/>
  <c r="U29"/>
  <c r="T29"/>
  <c r="P29"/>
  <c r="N29"/>
  <c r="K29"/>
  <c r="I29"/>
  <c r="AR28"/>
  <c r="AP28"/>
  <c r="AO28"/>
  <c r="AN28"/>
  <c r="AM28"/>
  <c r="AI28"/>
  <c r="AG28"/>
  <c r="AD28"/>
  <c r="AB28"/>
  <c r="X28"/>
  <c r="W28"/>
  <c r="V28"/>
  <c r="U28"/>
  <c r="T28"/>
  <c r="P28"/>
  <c r="N28"/>
  <c r="K28"/>
  <c r="I28"/>
  <c r="AR27"/>
  <c r="AP27"/>
  <c r="AO27"/>
  <c r="AN27"/>
  <c r="AM27"/>
  <c r="AI27"/>
  <c r="AG27"/>
  <c r="AD27"/>
  <c r="AB27"/>
  <c r="X27"/>
  <c r="W27"/>
  <c r="V27"/>
  <c r="U27"/>
  <c r="T27"/>
  <c r="P27"/>
  <c r="N27"/>
  <c r="K27"/>
  <c r="I27"/>
  <c r="AR26"/>
  <c r="AP26"/>
  <c r="AO26"/>
  <c r="AN26"/>
  <c r="AM26"/>
  <c r="AI26"/>
  <c r="AG26"/>
  <c r="AD26"/>
  <c r="AB26"/>
  <c r="X26"/>
  <c r="W26"/>
  <c r="V26"/>
  <c r="U26"/>
  <c r="T26"/>
  <c r="P26"/>
  <c r="N26"/>
  <c r="K26"/>
  <c r="I26"/>
  <c r="AR25"/>
  <c r="AP25"/>
  <c r="AO25"/>
  <c r="AN25"/>
  <c r="AM25"/>
  <c r="AI25"/>
  <c r="AG25"/>
  <c r="AD25"/>
  <c r="AB25"/>
  <c r="X25"/>
  <c r="W25"/>
  <c r="V25"/>
  <c r="U25"/>
  <c r="T25"/>
  <c r="P25"/>
  <c r="N25"/>
  <c r="K25"/>
  <c r="I25"/>
  <c r="AR24"/>
  <c r="AP24"/>
  <c r="AO24"/>
  <c r="AN24"/>
  <c r="AM24"/>
  <c r="AI24"/>
  <c r="AG24"/>
  <c r="AD24"/>
  <c r="AB24"/>
  <c r="X24"/>
  <c r="W24"/>
  <c r="V24"/>
  <c r="U24"/>
  <c r="T24"/>
  <c r="P24"/>
  <c r="N24"/>
  <c r="K24"/>
  <c r="I24"/>
  <c r="AR23"/>
  <c r="AP23"/>
  <c r="AO23"/>
  <c r="AN23"/>
  <c r="AM23"/>
  <c r="AI23"/>
  <c r="AG23"/>
  <c r="AD23"/>
  <c r="AB23"/>
  <c r="X23"/>
  <c r="W23"/>
  <c r="V23"/>
  <c r="U23"/>
  <c r="T23"/>
  <c r="P23"/>
  <c r="N23"/>
  <c r="K23"/>
  <c r="I23"/>
  <c r="AR22"/>
  <c r="AP22"/>
  <c r="AO22"/>
  <c r="AN22"/>
  <c r="AM22"/>
  <c r="AI22"/>
  <c r="AG22"/>
  <c r="AD22"/>
  <c r="AB22"/>
  <c r="X22"/>
  <c r="W22"/>
  <c r="V22"/>
  <c r="U22"/>
  <c r="T22"/>
  <c r="P22"/>
  <c r="N22"/>
  <c r="K22"/>
  <c r="I22"/>
  <c r="AR21"/>
  <c r="AP21"/>
  <c r="AO21"/>
  <c r="AN21"/>
  <c r="AM21"/>
  <c r="AI21"/>
  <c r="AG21"/>
  <c r="AD21"/>
  <c r="AB21"/>
  <c r="X21"/>
  <c r="W21"/>
  <c r="V21"/>
  <c r="U21"/>
  <c r="T21"/>
  <c r="P21"/>
  <c r="N21"/>
  <c r="K21"/>
  <c r="I21"/>
  <c r="AR20"/>
  <c r="AP20"/>
  <c r="AO20"/>
  <c r="AN20"/>
  <c r="AM20"/>
  <c r="AI20"/>
  <c r="AG20"/>
  <c r="AD20"/>
  <c r="AB20"/>
  <c r="X20"/>
  <c r="W20"/>
  <c r="V20"/>
  <c r="U20"/>
  <c r="T20"/>
  <c r="P20"/>
  <c r="N20"/>
  <c r="K20"/>
  <c r="I20"/>
  <c r="AR19"/>
  <c r="AP19"/>
  <c r="AO19"/>
  <c r="AN19"/>
  <c r="AM19"/>
  <c r="AI19"/>
  <c r="AG19"/>
  <c r="AD19"/>
  <c r="AB19"/>
  <c r="X19"/>
  <c r="W19"/>
  <c r="V19"/>
  <c r="U19"/>
  <c r="T19"/>
  <c r="P19"/>
  <c r="N19"/>
  <c r="K19"/>
  <c r="I19"/>
  <c r="AR18"/>
  <c r="AP18"/>
  <c r="AO18"/>
  <c r="AN18"/>
  <c r="AM18"/>
  <c r="AI18"/>
  <c r="AG18"/>
  <c r="AD18"/>
  <c r="AB18"/>
  <c r="Y18"/>
  <c r="X18"/>
  <c r="W18"/>
  <c r="V18"/>
  <c r="U18"/>
  <c r="T18"/>
  <c r="P18"/>
  <c r="N18"/>
  <c r="K18"/>
  <c r="I18"/>
  <c r="AR17"/>
  <c r="AP17"/>
  <c r="AO17"/>
  <c r="AN17"/>
  <c r="AM17"/>
  <c r="AI17"/>
  <c r="AG17"/>
  <c r="AD17"/>
  <c r="AB17"/>
  <c r="Y17"/>
  <c r="X17"/>
  <c r="W17"/>
  <c r="V17"/>
  <c r="U17"/>
  <c r="T17"/>
  <c r="P17"/>
  <c r="N17"/>
  <c r="K17"/>
  <c r="I17"/>
  <c r="AR16"/>
  <c r="AP16"/>
  <c r="AO16"/>
  <c r="AN16"/>
  <c r="AM16"/>
  <c r="AI16"/>
  <c r="AG16"/>
  <c r="AD16"/>
  <c r="AB16"/>
  <c r="Y16"/>
  <c r="X16"/>
  <c r="W16"/>
  <c r="V16"/>
  <c r="U16"/>
  <c r="T16"/>
  <c r="P16"/>
  <c r="N16"/>
  <c r="K16"/>
  <c r="I16"/>
  <c r="AR15"/>
  <c r="AP15"/>
  <c r="AO15"/>
  <c r="AN15"/>
  <c r="AM15"/>
  <c r="AI15"/>
  <c r="AG15"/>
  <c r="AD15"/>
  <c r="AB15"/>
  <c r="X15"/>
  <c r="W15"/>
  <c r="V15"/>
  <c r="U15"/>
  <c r="T15"/>
  <c r="P15"/>
  <c r="N15"/>
  <c r="K15"/>
  <c r="I15"/>
  <c r="AR14"/>
  <c r="AP14"/>
  <c r="AO14"/>
  <c r="AN14"/>
  <c r="AM14"/>
  <c r="AI14"/>
  <c r="AG14"/>
  <c r="AD14"/>
  <c r="AB14"/>
  <c r="X14"/>
  <c r="W14"/>
  <c r="V14"/>
  <c r="U14"/>
  <c r="T14"/>
  <c r="P14"/>
  <c r="N14"/>
  <c r="K14"/>
  <c r="I14"/>
  <c r="AR13"/>
  <c r="AP13"/>
  <c r="AO13"/>
  <c r="AN13"/>
  <c r="AM13"/>
  <c r="AI13"/>
  <c r="AG13"/>
  <c r="AD13"/>
  <c r="AB13"/>
  <c r="Y13"/>
  <c r="X13"/>
  <c r="W13"/>
  <c r="V13"/>
  <c r="U13"/>
  <c r="T13"/>
  <c r="P13"/>
  <c r="N13"/>
  <c r="K13"/>
  <c r="I13"/>
  <c r="AR12"/>
  <c r="AP12"/>
  <c r="AO12"/>
  <c r="AN12"/>
  <c r="AM12"/>
  <c r="AI12"/>
  <c r="AG12"/>
  <c r="AD12"/>
  <c r="AB12"/>
  <c r="X12"/>
  <c r="W12"/>
  <c r="V12"/>
  <c r="U12"/>
  <c r="T12"/>
  <c r="P12"/>
  <c r="N12"/>
  <c r="K12"/>
  <c r="I12"/>
  <c r="AR11"/>
  <c r="AP11"/>
  <c r="AO11"/>
  <c r="AN11"/>
  <c r="AM11"/>
  <c r="AI11"/>
  <c r="AG11"/>
  <c r="AD11"/>
  <c r="AB11"/>
  <c r="Y11"/>
  <c r="X11"/>
  <c r="W11"/>
  <c r="V11"/>
  <c r="U11"/>
  <c r="T11"/>
  <c r="P11"/>
  <c r="N11"/>
  <c r="K11"/>
  <c r="I11"/>
  <c r="AR10"/>
  <c r="AP10"/>
  <c r="AO10"/>
  <c r="AN10"/>
  <c r="AM10"/>
  <c r="AI10"/>
  <c r="AG10"/>
  <c r="AD10"/>
  <c r="AB10"/>
  <c r="Y10"/>
  <c r="X10"/>
  <c r="W10"/>
  <c r="V10"/>
  <c r="U10"/>
  <c r="T10"/>
  <c r="P10"/>
  <c r="N10"/>
  <c r="K10"/>
  <c r="I10"/>
  <c r="AR9"/>
  <c r="AP9"/>
  <c r="AO9"/>
  <c r="AN9"/>
  <c r="AM9"/>
  <c r="AI9"/>
  <c r="AG9"/>
  <c r="AD9"/>
  <c r="AB9"/>
  <c r="Y9"/>
  <c r="X9"/>
  <c r="W9"/>
  <c r="V9"/>
  <c r="U9"/>
  <c r="T9"/>
  <c r="P9"/>
  <c r="N9"/>
  <c r="K9"/>
  <c r="I9"/>
  <c r="AR8"/>
  <c r="AP8"/>
  <c r="AO8"/>
  <c r="AN8"/>
  <c r="AM8"/>
  <c r="AI8"/>
  <c r="AG8"/>
  <c r="AD8"/>
  <c r="AB8"/>
  <c r="X8"/>
  <c r="W8"/>
  <c r="V8"/>
  <c r="U8"/>
  <c r="T8"/>
  <c r="P8"/>
  <c r="N8"/>
  <c r="K8"/>
  <c r="I8"/>
  <c r="AR7"/>
  <c r="AP7"/>
  <c r="AO7"/>
  <c r="AN7"/>
  <c r="AM7"/>
  <c r="AI7"/>
  <c r="AG7"/>
  <c r="AD7"/>
  <c r="AB7"/>
  <c r="Y7"/>
  <c r="X7"/>
  <c r="W7"/>
  <c r="V7"/>
  <c r="U7"/>
  <c r="T7"/>
  <c r="P7"/>
  <c r="N7"/>
  <c r="K7"/>
  <c r="I7"/>
  <c r="AR6"/>
  <c r="AP6"/>
  <c r="AO6"/>
  <c r="AN6"/>
  <c r="AM6"/>
  <c r="AI6"/>
  <c r="AG6"/>
  <c r="AD6"/>
  <c r="AB6"/>
  <c r="Y6"/>
  <c r="X6"/>
  <c r="W6"/>
  <c r="V6"/>
  <c r="U6"/>
  <c r="T6"/>
  <c r="P6"/>
  <c r="N6"/>
  <c r="K6"/>
  <c r="I6"/>
  <c r="AR5"/>
  <c r="AP5"/>
  <c r="AO5"/>
  <c r="AN5"/>
  <c r="AM5"/>
  <c r="AI5"/>
  <c r="AG5"/>
  <c r="AD5"/>
  <c r="AB5"/>
  <c r="Y5"/>
  <c r="X5"/>
  <c r="W5"/>
  <c r="V5"/>
  <c r="U5"/>
  <c r="T5"/>
  <c r="P5"/>
  <c r="N5"/>
  <c r="K5"/>
  <c r="I5"/>
  <c r="AR4"/>
  <c r="AP4"/>
  <c r="AO4"/>
  <c r="AN4"/>
  <c r="AM4"/>
  <c r="AI4"/>
  <c r="AG4"/>
  <c r="AD4"/>
  <c r="AB4"/>
  <c r="X4"/>
  <c r="W4"/>
  <c r="V4"/>
  <c r="U4"/>
  <c r="T4"/>
  <c r="P4"/>
  <c r="N4"/>
  <c r="K4"/>
  <c r="I4"/>
  <c r="AR3"/>
  <c r="AP3"/>
  <c r="AO3"/>
  <c r="AN3"/>
  <c r="AM3"/>
  <c r="AI3"/>
  <c r="AG3"/>
  <c r="AD3"/>
  <c r="AB3"/>
  <c r="Y3"/>
  <c r="X3"/>
  <c r="W3"/>
  <c r="V3"/>
  <c r="U3"/>
  <c r="T3"/>
  <c r="P3"/>
  <c r="N3"/>
  <c r="K3"/>
  <c r="I3"/>
</calcChain>
</file>

<file path=xl/sharedStrings.xml><?xml version="1.0" encoding="utf-8"?>
<sst xmlns="http://schemas.openxmlformats.org/spreadsheetml/2006/main" count="4860" uniqueCount="1401">
  <si>
    <t>4.17—4.21 考核目标</t>
  </si>
  <si>
    <t>一阶段（4.17-4.19）</t>
  </si>
  <si>
    <t>4.17-4.19</t>
  </si>
  <si>
    <t>一阶段完成情况</t>
  </si>
  <si>
    <t>奖励</t>
  </si>
  <si>
    <t>处罚</t>
  </si>
  <si>
    <t>二阶段（4.20-4.21）</t>
  </si>
  <si>
    <t>4.20-4.21</t>
  </si>
  <si>
    <t>二阶段完成情况</t>
  </si>
  <si>
    <t>合计奖励</t>
  </si>
  <si>
    <t>序号</t>
  </si>
  <si>
    <t>门店ID</t>
  </si>
  <si>
    <t>门店名称</t>
  </si>
  <si>
    <t>片区名称</t>
  </si>
  <si>
    <t>分类</t>
  </si>
  <si>
    <t>正式员工</t>
  </si>
  <si>
    <t>实习生</t>
  </si>
  <si>
    <t>1档销售</t>
  </si>
  <si>
    <t>1档3天销售</t>
  </si>
  <si>
    <t>1档毛利</t>
  </si>
  <si>
    <t>1档3天   毛利</t>
  </si>
  <si>
    <t>1档毛利率</t>
  </si>
  <si>
    <t>2档销售</t>
  </si>
  <si>
    <t>2档3天  销售</t>
  </si>
  <si>
    <t>2档毛利</t>
  </si>
  <si>
    <t>2档3天   毛利</t>
  </si>
  <si>
    <t>2档毛利率</t>
  </si>
  <si>
    <t>销售</t>
  </si>
  <si>
    <t>毛利</t>
  </si>
  <si>
    <t>1档销售完成率%</t>
  </si>
  <si>
    <t>1档毛利完成率%</t>
  </si>
  <si>
    <t>2档销售完成率%</t>
  </si>
  <si>
    <t>2档毛利完成率%</t>
  </si>
  <si>
    <t>销售 奖励</t>
  </si>
  <si>
    <t>超毛奖励</t>
  </si>
  <si>
    <t>1档2天销售</t>
  </si>
  <si>
    <t>1档2天毛利</t>
  </si>
  <si>
    <t>2档2天    销售</t>
  </si>
  <si>
    <t>2档2天   毛利</t>
  </si>
  <si>
    <t>1档销售  完成率%</t>
  </si>
  <si>
    <t>1档毛利  完成率%</t>
  </si>
  <si>
    <t>2档销售 完成率%</t>
  </si>
  <si>
    <t>2档毛利 完成率%</t>
  </si>
  <si>
    <t>四川太极金牛区黄苑东街药店</t>
  </si>
  <si>
    <t>西北片区</t>
  </si>
  <si>
    <t>C1</t>
  </si>
  <si>
    <t>四川太极大邑县晋原镇内蒙古大道桃源药店</t>
  </si>
  <si>
    <t>城郊一片/大邑片</t>
  </si>
  <si>
    <t>B1</t>
  </si>
  <si>
    <t>四川太极光华村街药店</t>
  </si>
  <si>
    <t>A2</t>
  </si>
  <si>
    <t>四川太极金牛区花照壁中横街药店</t>
  </si>
  <si>
    <t>B2</t>
  </si>
  <si>
    <t>四川太极郫县郫筒镇一环路东南段药店</t>
  </si>
  <si>
    <t>城中片区</t>
  </si>
  <si>
    <t>A3</t>
  </si>
  <si>
    <t>四川太极温江店</t>
  </si>
  <si>
    <t>城郊二片区</t>
  </si>
  <si>
    <t>四川太极青羊区北东街店</t>
  </si>
  <si>
    <t>A1</t>
  </si>
  <si>
    <t>四川太极都江堰市蒲阳路药店</t>
  </si>
  <si>
    <t>四川太极锦江区宏济中路药店</t>
  </si>
  <si>
    <t>四川太极成华区二环路北四段药店（汇融名城）</t>
  </si>
  <si>
    <t>四川太极成华区万科路药店</t>
  </si>
  <si>
    <t>东南片区</t>
  </si>
  <si>
    <t>四川太极怀远店</t>
  </si>
  <si>
    <t>四川太极青羊区十二桥药店</t>
  </si>
  <si>
    <t>四川太极成华区金马河路药店</t>
  </si>
  <si>
    <t>四川太极锦江区柳翠路药店</t>
  </si>
  <si>
    <t>四川太极高新区中和大道药店</t>
  </si>
  <si>
    <t>四川太极武侯区大悦路药店</t>
  </si>
  <si>
    <t>四川太极金牛区银河北街药店</t>
  </si>
  <si>
    <t>四川太极通盈街药店</t>
  </si>
  <si>
    <t>四川太极锦江区梨花街药店</t>
  </si>
  <si>
    <t>旗舰片</t>
  </si>
  <si>
    <t>四川太极成华杉板桥南一路店</t>
  </si>
  <si>
    <t>四川太极高新区紫薇东路药店</t>
  </si>
  <si>
    <t>四川太极金带街药店</t>
  </si>
  <si>
    <t>四川太极双林路药店</t>
  </si>
  <si>
    <t>四川太极大邑县晋原镇子龙路店</t>
  </si>
  <si>
    <t>四川太极金牛区交大路第三药店</t>
  </si>
  <si>
    <t>四川太极都江堰聚源镇药店</t>
  </si>
  <si>
    <t>四川太极武侯区佳灵路药店</t>
  </si>
  <si>
    <t>四川太极金牛区金沙路药店</t>
  </si>
  <si>
    <t>四川太极金牛区银沙路药店</t>
  </si>
  <si>
    <t>四川太极都江堰幸福镇翔凤路药店</t>
  </si>
  <si>
    <t>四川太极西部店</t>
  </si>
  <si>
    <t>四川太极锦江区水杉街药店</t>
  </si>
  <si>
    <t>四川太极大邑县新场镇文昌街药店</t>
  </si>
  <si>
    <t>四川太极锦江区静沙南路药店</t>
  </si>
  <si>
    <t>四川太极都江堰景中路店</t>
  </si>
  <si>
    <t>四川太极土龙路药店</t>
  </si>
  <si>
    <t xml:space="preserve">四川太极崇州市崇阳镇永康东路药店 </t>
  </si>
  <si>
    <t>四川太极武侯区双楠路药店</t>
  </si>
  <si>
    <t>四川太极成华区华泰路药店</t>
  </si>
  <si>
    <t>四川太极人民中路店</t>
  </si>
  <si>
    <t>四川太极成华区华康路药店</t>
  </si>
  <si>
    <t>四川太极都江堰市蒲阳镇堰问道西路药店</t>
  </si>
  <si>
    <t>四川太极邛崃市文君街道杏林路药店</t>
  </si>
  <si>
    <t>城郊一片/邛崃片</t>
  </si>
  <si>
    <t>四川太极锦江区庆云南街药店</t>
  </si>
  <si>
    <t>四川太极郫县郫筒镇东大街药店</t>
  </si>
  <si>
    <t>四川太极锦江区榕声路店</t>
  </si>
  <si>
    <t>四川太极金牛区蜀汉路药店</t>
  </si>
  <si>
    <t>四川太极大邑县安仁镇千禧街药店</t>
  </si>
  <si>
    <t>四川太极清江东路药店</t>
  </si>
  <si>
    <t>四川太极成华区培华东路药店</t>
  </si>
  <si>
    <t>四川太极成华区东昌路一药店</t>
  </si>
  <si>
    <t>四川太极崇州市崇阳镇蜀州中路药店</t>
  </si>
  <si>
    <t>四川太极青羊区蜀鑫路药店</t>
  </si>
  <si>
    <t>四川太极成华区崔家店路药店</t>
  </si>
  <si>
    <t>四川太极大邑县晋原镇潘家街药店</t>
  </si>
  <si>
    <t>四川太极高新天久北巷药店</t>
  </si>
  <si>
    <t>四川太极成华区羊子山西路药店（兴元华盛）</t>
  </si>
  <si>
    <t>四川太极新都区新繁镇繁江北路药店</t>
  </si>
  <si>
    <t>四川太极青羊区清江东路三药店</t>
  </si>
  <si>
    <t>四川太极金牛区花照壁药店</t>
  </si>
  <si>
    <t>四川太极锦江区合欢树街药店</t>
  </si>
  <si>
    <t>C2</t>
  </si>
  <si>
    <t>四川太极光华药店</t>
  </si>
  <si>
    <t>四川太极邛崃市羊安镇永康大道药店</t>
  </si>
  <si>
    <t>四川太极枣子巷药店</t>
  </si>
  <si>
    <t>四川太极成华区龙潭西路药店</t>
  </si>
  <si>
    <t>四川太极大邑县晋源镇东壕沟段药店</t>
  </si>
  <si>
    <t>四川太极五津西路药店</t>
  </si>
  <si>
    <t>城郊一片/新津片</t>
  </si>
  <si>
    <t>四川太极成华区万宇路药店</t>
  </si>
  <si>
    <t>四川太极成华区华油路药店</t>
  </si>
  <si>
    <t>四川太极兴义镇万兴路药店</t>
  </si>
  <si>
    <t>四川太极都江堰市永丰街道宝莲路药店</t>
  </si>
  <si>
    <t>四川太极新津县五津镇五津西路二药房</t>
  </si>
  <si>
    <t>四川太极高新区天顺路药店</t>
  </si>
  <si>
    <t>四川太极青羊区蜀辉路药店</t>
  </si>
  <si>
    <t>四川太极武侯区倪家桥路药店</t>
  </si>
  <si>
    <t>四川太极浆洗街药店</t>
  </si>
  <si>
    <t>四川太极青羊区贝森北路药店</t>
  </si>
  <si>
    <t>四川太极武侯区丝竹路药店</t>
  </si>
  <si>
    <t>四川太极双流区东升街道三强西路药店</t>
  </si>
  <si>
    <t>四川太极武侯区科华北路药店</t>
  </si>
  <si>
    <t>四川太极邛崃市临邛镇洪川小区药店</t>
  </si>
  <si>
    <t>四川太极新乐中街药店</t>
  </si>
  <si>
    <t>四川太极大邑县沙渠镇方圆路药店</t>
  </si>
  <si>
    <t>四川太极邛崃中心药店</t>
  </si>
  <si>
    <t>四川太极新津县五津镇武阳西路药店</t>
  </si>
  <si>
    <t>四川太极邛崃市临邛镇翠荫街药店</t>
  </si>
  <si>
    <t>四川太极新园大道药店</t>
  </si>
  <si>
    <t>四川太极温江区公平街道江安路药店</t>
  </si>
  <si>
    <t>四川太极青羊区光华西一路药店</t>
  </si>
  <si>
    <t>四川太极新津邓双镇岷江店</t>
  </si>
  <si>
    <t>四川太极武侯区大华街药店</t>
  </si>
  <si>
    <t>四川太极成都高新区元华二巷药店</t>
  </si>
  <si>
    <t>四川太极双流县西航港街道锦华路一段药店</t>
  </si>
  <si>
    <t>四川太极高新区新下街药店</t>
  </si>
  <si>
    <t>四川太极锦江区劼人路药店</t>
  </si>
  <si>
    <t>四川太极青羊区童子街药店</t>
  </si>
  <si>
    <t>四川太极大邑县晋原镇东街药店</t>
  </si>
  <si>
    <t>四川太极沙河源药店</t>
  </si>
  <si>
    <t>四川太极武侯区科华街药店</t>
  </si>
  <si>
    <t>四川太极旗舰店</t>
  </si>
  <si>
    <t>T</t>
  </si>
  <si>
    <t>四川太极青羊区青龙街药店</t>
  </si>
  <si>
    <t>四川太极锦江区观音桥街药店</t>
  </si>
  <si>
    <t>四川太极成华区西林一街药店</t>
  </si>
  <si>
    <t>成都成汉太极大药房有限公司</t>
  </si>
  <si>
    <t>四川太极大药房连锁有限公司武侯区聚萃街药店</t>
  </si>
  <si>
    <t>四川太极青羊区光华北五路药店</t>
  </si>
  <si>
    <t>四川太极成华区云龙南路药店</t>
  </si>
  <si>
    <t>四川太极新都区新都街道万和北路药店</t>
  </si>
  <si>
    <t>四川太极青羊区大石西路药店</t>
  </si>
  <si>
    <t>四川太极成华区水碾河路药店</t>
  </si>
  <si>
    <t>四川太极崇州中心店</t>
  </si>
  <si>
    <t>四川太极高新区大源北街药店</t>
  </si>
  <si>
    <t>四川太极高新区锦城大道药店</t>
  </si>
  <si>
    <t>四川太极高新区中和公济桥路药店</t>
  </si>
  <si>
    <t>四川太极武侯区顺和街店</t>
  </si>
  <si>
    <t>四川太极大邑县晋原镇通达东路五段药店</t>
  </si>
  <si>
    <t>四川太极高新区泰和二街药店</t>
  </si>
  <si>
    <t>四川太极红星店</t>
  </si>
  <si>
    <t>四川太极都江堰奎光路中段药店</t>
  </si>
  <si>
    <t>四川太极青羊区经一路药店</t>
  </si>
  <si>
    <t>四川太极武侯区逸都路药店</t>
  </si>
  <si>
    <t>四川太极金牛区五福桥东路药店</t>
  </si>
  <si>
    <t>四川太极都江堰药店</t>
  </si>
  <si>
    <t>四川太极三江店</t>
  </si>
  <si>
    <t>四川太极新都区马超东路店</t>
  </si>
  <si>
    <t>四川太极大邑县晋原镇北街药店</t>
  </si>
  <si>
    <t>四川太极大邑县观音阁街西段店</t>
  </si>
  <si>
    <t>四川太极青羊区金祥路药店</t>
  </si>
  <si>
    <t>四川太极邛崃市临邛镇长安大道药店</t>
  </si>
  <si>
    <t>四川太极金牛区沙湾东一路药店</t>
  </si>
  <si>
    <t>四川太极崇州市崇阳镇尚贤坊街药店</t>
  </si>
  <si>
    <t>四川太极金丝街药店</t>
  </si>
  <si>
    <t>四川太极邛崃市临邛街道涌泉街药店</t>
  </si>
  <si>
    <t>四川太极武侯区航中街药店</t>
  </si>
  <si>
    <t>四川太极武侯区长寿路药店</t>
  </si>
  <si>
    <t>四川太极高新区剑南大道药店</t>
  </si>
  <si>
    <t>四川太极大邑晋原街道金巷西街药店</t>
  </si>
  <si>
    <t>四川太极高新区南华巷药店</t>
  </si>
  <si>
    <t>四川太极锦江区静明路药店</t>
  </si>
  <si>
    <t>4.17-4.21 片区完成情况</t>
  </si>
  <si>
    <t>片区</t>
  </si>
  <si>
    <t>管辖店数</t>
  </si>
  <si>
    <t>销售完成门店数</t>
  </si>
  <si>
    <t>门店店数完成率</t>
  </si>
  <si>
    <t>未开卡/关  门店</t>
  </si>
  <si>
    <t>实际扣分                （绩效活动5分）</t>
  </si>
  <si>
    <t>合计</t>
  </si>
  <si>
    <t>门店编码</t>
  </si>
  <si>
    <t>店员姓名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</si>
  <si>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</si>
  <si>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</si>
  <si>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</si>
  <si>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</si>
  <si>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</si>
  <si>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</si>
  <si>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</si>
  <si>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最高分数</t>
  </si>
  <si>
    <t>301_355</t>
  </si>
  <si>
    <t>罗晓艳</t>
  </si>
  <si>
    <t>正常</t>
  </si>
  <si>
    <t>营业员新</t>
  </si>
  <si>
    <t>双林路药店</t>
  </si>
  <si>
    <t>城中片区&gt;川太极分公司&gt;周日（城中片区）&gt;四川太极大药房连锁有限公司</t>
  </si>
  <si>
    <t>13551156768</t>
  </si>
  <si>
    <t>未参与</t>
  </si>
  <si>
    <t>0</t>
  </si>
  <si>
    <t>--</t>
  </si>
  <si>
    <t>301_737</t>
  </si>
  <si>
    <t>刘娟</t>
  </si>
  <si>
    <t>大源北街药店</t>
  </si>
  <si>
    <t>东南片区&gt;川太极分公司&gt;周三（东南片区）&gt;四川太极大药房连锁有限公司</t>
  </si>
  <si>
    <t>18308360768</t>
  </si>
  <si>
    <t>301_105267</t>
  </si>
  <si>
    <t>吴绪妍</t>
  </si>
  <si>
    <t>蜀汉路店</t>
  </si>
  <si>
    <t>西北片区&gt;川太极分公司&gt;周三（西北片区）&gt;四川太极大药房连锁有限公司</t>
  </si>
  <si>
    <t>18282632192</t>
  </si>
  <si>
    <t>301_113008</t>
  </si>
  <si>
    <t>易建军</t>
  </si>
  <si>
    <t>东南片区&gt;川太极分公司&gt;四川太极大药房连锁有限公司</t>
  </si>
  <si>
    <t>13881743994</t>
  </si>
  <si>
    <t>301_105751</t>
  </si>
  <si>
    <t>谭凤旭</t>
  </si>
  <si>
    <t>门店店长(新)</t>
  </si>
  <si>
    <t>新下街店</t>
  </si>
  <si>
    <t>13880827770</t>
  </si>
  <si>
    <t>301_102478</t>
  </si>
  <si>
    <t>毛茜</t>
  </si>
  <si>
    <t>静明路药店</t>
  </si>
  <si>
    <t>18583963997</t>
  </si>
  <si>
    <t>301_102935</t>
  </si>
  <si>
    <t>杨莎</t>
  </si>
  <si>
    <t>童子街店</t>
  </si>
  <si>
    <t>城中片区&gt;川太极分公司&gt;周三（城中片区）&gt;四川太极大药房连锁有限公司</t>
  </si>
  <si>
    <t>17381996339</t>
  </si>
  <si>
    <t>301_102934</t>
  </si>
  <si>
    <t>万雪倩</t>
  </si>
  <si>
    <t>银河北街店</t>
  </si>
  <si>
    <t>西北片区&gt;川太极分公司&gt;周日（西北片区）&gt;四川太极大药房连锁有限公司</t>
  </si>
  <si>
    <t>17882293412</t>
  </si>
  <si>
    <t>301_106399</t>
  </si>
  <si>
    <t>付能梅</t>
  </si>
  <si>
    <t>蜀辉路店</t>
  </si>
  <si>
    <t>15756323750</t>
  </si>
  <si>
    <t>301_329</t>
  </si>
  <si>
    <t>龚玉林</t>
  </si>
  <si>
    <t xml:space="preserve"> 温江店</t>
  </si>
  <si>
    <t>城郊二片&gt;川太极分公司&gt;周三（城郊2）&gt;四川太极大药房连锁有限公司</t>
  </si>
  <si>
    <t>15308057342</t>
  </si>
  <si>
    <t>苏婷婷</t>
  </si>
  <si>
    <t>18883982564</t>
  </si>
  <si>
    <t>301_104429</t>
  </si>
  <si>
    <t>李雪</t>
  </si>
  <si>
    <t>大华街店</t>
  </si>
  <si>
    <t>18328665277</t>
  </si>
  <si>
    <t>301_341</t>
  </si>
  <si>
    <t>李巧</t>
  </si>
  <si>
    <t>邛崃中心药店</t>
  </si>
  <si>
    <t>城郊一片&gt;川太极分公司&gt;周日（城郊一片）&gt;四川太极大药房连锁有限公司</t>
  </si>
  <si>
    <t>18681279363</t>
  </si>
  <si>
    <t>301_108277</t>
  </si>
  <si>
    <t>高敏</t>
  </si>
  <si>
    <t>银沙路店</t>
  </si>
  <si>
    <t>13219566180</t>
  </si>
  <si>
    <t>301_106569</t>
  </si>
  <si>
    <t>钟海洋</t>
  </si>
  <si>
    <t>大悦路店</t>
  </si>
  <si>
    <t>15828044020</t>
  </si>
  <si>
    <t>301_752</t>
  </si>
  <si>
    <t>何青蓉</t>
  </si>
  <si>
    <t>聚萃街药店</t>
  </si>
  <si>
    <t>15082746508</t>
  </si>
  <si>
    <t>301_570</t>
  </si>
  <si>
    <t>李奕</t>
  </si>
  <si>
    <t xml:space="preserve"> 浣花滨河路药店</t>
  </si>
  <si>
    <t>17383310214</t>
  </si>
  <si>
    <t>301_349</t>
  </si>
  <si>
    <t>吕越</t>
  </si>
  <si>
    <t xml:space="preserve"> 人民中路店</t>
  </si>
  <si>
    <t>18382357167</t>
  </si>
  <si>
    <t>301_114844</t>
  </si>
  <si>
    <t>付新宇</t>
  </si>
  <si>
    <t>六医院店（培华路）</t>
  </si>
  <si>
    <t>15608188856</t>
  </si>
  <si>
    <t>301_112888</t>
  </si>
  <si>
    <t>胡晓娟</t>
  </si>
  <si>
    <t>四川太极大药房连锁有限公司</t>
  </si>
  <si>
    <t>15528079559</t>
  </si>
  <si>
    <t>301_745</t>
  </si>
  <si>
    <t>何姣姣</t>
  </si>
  <si>
    <t>金沙路药店</t>
  </si>
  <si>
    <t>18281745764</t>
  </si>
  <si>
    <t>301_750</t>
  </si>
  <si>
    <t>欧双雪</t>
  </si>
  <si>
    <t>成汉南路店</t>
  </si>
  <si>
    <t>17390121719</t>
  </si>
  <si>
    <t>朱丹</t>
  </si>
  <si>
    <t>13551124652</t>
  </si>
  <si>
    <t>301_102567</t>
  </si>
  <si>
    <t>李红梅</t>
  </si>
  <si>
    <t>新津武阳西路店</t>
  </si>
  <si>
    <t>城郊一片&gt;川太极分公司&gt;周三（城郊一片）&gt;四川太极大药房连锁有限公司</t>
  </si>
  <si>
    <t>15328052428</t>
  </si>
  <si>
    <t>301_102564</t>
  </si>
  <si>
    <t>任姗姗</t>
  </si>
  <si>
    <t>邛崃翠荫街药店</t>
  </si>
  <si>
    <t>15208427715</t>
  </si>
  <si>
    <t>301_116919</t>
  </si>
  <si>
    <t>唐丹</t>
  </si>
  <si>
    <t>科华北路店</t>
  </si>
  <si>
    <t>15228985838</t>
  </si>
  <si>
    <t>301_117184</t>
  </si>
  <si>
    <t>梅雅霜</t>
  </si>
  <si>
    <t>静沙南路药店</t>
  </si>
  <si>
    <t>16602832796</t>
  </si>
  <si>
    <t>301_730</t>
  </si>
  <si>
    <t>冯静</t>
  </si>
  <si>
    <t>新都新繁店</t>
  </si>
  <si>
    <t>18011308605</t>
  </si>
  <si>
    <t>301_108656</t>
  </si>
  <si>
    <t>刘雨心</t>
  </si>
  <si>
    <t>五津西路二药房</t>
  </si>
  <si>
    <t>14780432580</t>
  </si>
  <si>
    <t>301_716</t>
  </si>
  <si>
    <t>范阳</t>
  </si>
  <si>
    <t>大邑沙渠镇药店</t>
  </si>
  <si>
    <t>城郊一片&gt;川太极分公司&gt;3/9(城郊一片）&gt;四川太极大药房连锁有限公司</t>
  </si>
  <si>
    <t>18908214353</t>
  </si>
  <si>
    <t>黄焰</t>
  </si>
  <si>
    <t>18227611077</t>
  </si>
  <si>
    <t>301_373</t>
  </si>
  <si>
    <t>刘静</t>
  </si>
  <si>
    <t>通盈街药店</t>
  </si>
  <si>
    <t>15082543904</t>
  </si>
  <si>
    <t>林禹帅</t>
  </si>
  <si>
    <t>15608021952</t>
  </si>
  <si>
    <t>301_308</t>
  </si>
  <si>
    <t>胡静</t>
  </si>
  <si>
    <t xml:space="preserve"> 红星店</t>
  </si>
  <si>
    <t>15609056513</t>
  </si>
  <si>
    <t>301_723</t>
  </si>
  <si>
    <t>付雅雯</t>
  </si>
  <si>
    <t xml:space="preserve"> 柳翠路药店</t>
  </si>
  <si>
    <t>18581598635</t>
  </si>
  <si>
    <t>马花</t>
  </si>
  <si>
    <t>15828203626</t>
  </si>
  <si>
    <t>未通过</t>
  </si>
  <si>
    <t>1</t>
  </si>
  <si>
    <t>35.00</t>
  </si>
  <si>
    <t>301_581</t>
  </si>
  <si>
    <t>蒋小琼</t>
  </si>
  <si>
    <t>汇融名城</t>
  </si>
  <si>
    <t>15719433042</t>
  </si>
  <si>
    <t>60.00</t>
  </si>
  <si>
    <t>301_114069</t>
  </si>
  <si>
    <t>廖梦园</t>
  </si>
  <si>
    <t>剑南大道</t>
  </si>
  <si>
    <t>15528379375</t>
  </si>
  <si>
    <t>65.00</t>
  </si>
  <si>
    <t>301_111219</t>
  </si>
  <si>
    <t>李雪梅</t>
  </si>
  <si>
    <t>花照壁店</t>
  </si>
  <si>
    <t>13650514703</t>
  </si>
  <si>
    <t>301_717</t>
  </si>
  <si>
    <t>朱红郦</t>
  </si>
  <si>
    <t xml:space="preserve"> 大邑通达店</t>
  </si>
  <si>
    <t>15388207518</t>
  </si>
  <si>
    <t>301_704</t>
  </si>
  <si>
    <t>贾益娟</t>
  </si>
  <si>
    <t>都江堰奎光店</t>
  </si>
  <si>
    <t>城郊二片&gt;川太极分公司&gt;周日（城郊2）&gt;四川太极大药房连锁有限公司</t>
  </si>
  <si>
    <t>15397641768</t>
  </si>
  <si>
    <t>301_365</t>
  </si>
  <si>
    <t>朱晓桃</t>
  </si>
  <si>
    <t xml:space="preserve"> 光华村街药店</t>
  </si>
  <si>
    <t>15928080454</t>
  </si>
  <si>
    <t>梁洪森</t>
  </si>
  <si>
    <t>13880515794</t>
  </si>
  <si>
    <t>70.00</t>
  </si>
  <si>
    <t>姜孝杨</t>
  </si>
  <si>
    <t>18280441156</t>
  </si>
  <si>
    <t>郭梦姣</t>
  </si>
  <si>
    <t>15982022757</t>
  </si>
  <si>
    <t>301_359</t>
  </si>
  <si>
    <t>钟怡林</t>
  </si>
  <si>
    <t>枣子巷药店</t>
  </si>
  <si>
    <t>13981980694</t>
  </si>
  <si>
    <t>75.00</t>
  </si>
  <si>
    <t>301_732</t>
  </si>
  <si>
    <t>岳琴</t>
  </si>
  <si>
    <t>邛崃羊安镇永康大道药店</t>
  </si>
  <si>
    <t>13880241706</t>
  </si>
  <si>
    <t>301_726</t>
  </si>
  <si>
    <t>唐静</t>
  </si>
  <si>
    <t>交大路第三药店</t>
  </si>
  <si>
    <t>17760061590</t>
  </si>
  <si>
    <t>徐丽丽</t>
  </si>
  <si>
    <t>13699498569</t>
  </si>
  <si>
    <t>301_545</t>
  </si>
  <si>
    <t>张杰</t>
  </si>
  <si>
    <t>龙潭西路店</t>
  </si>
  <si>
    <t>东南片区&gt;川太极分公司&gt;周日（东南片区）&gt;四川太极大药房连锁有限公司</t>
  </si>
  <si>
    <t>18284587590</t>
  </si>
  <si>
    <t>向桂西</t>
  </si>
  <si>
    <t>17780175303</t>
  </si>
  <si>
    <t>301_744</t>
  </si>
  <si>
    <t>罗妍</t>
  </si>
  <si>
    <t xml:space="preserve"> 科华街药店</t>
  </si>
  <si>
    <t>15182279670</t>
  </si>
  <si>
    <t>301_117310</t>
  </si>
  <si>
    <t>王丹丹</t>
  </si>
  <si>
    <t>长寿路店</t>
  </si>
  <si>
    <t>19983010644</t>
  </si>
  <si>
    <t>80.00</t>
  </si>
  <si>
    <t>301_515</t>
  </si>
  <si>
    <t>杨芊</t>
  </si>
  <si>
    <t>崔家店路药店</t>
  </si>
  <si>
    <t>17364825702</t>
  </si>
  <si>
    <t>301_113299</t>
  </si>
  <si>
    <t>付俐</t>
  </si>
  <si>
    <t>倪家桥路店</t>
  </si>
  <si>
    <t>18981109725</t>
  </si>
  <si>
    <t>301_113025</t>
  </si>
  <si>
    <t>沈长英</t>
  </si>
  <si>
    <t>蜀鑫路店</t>
  </si>
  <si>
    <t>18782470305</t>
  </si>
  <si>
    <t>301_578</t>
  </si>
  <si>
    <t>谢玉涛</t>
  </si>
  <si>
    <t>华油路药店</t>
  </si>
  <si>
    <t>15882428228</t>
  </si>
  <si>
    <t>301_367</t>
  </si>
  <si>
    <t>王依纯</t>
  </si>
  <si>
    <t xml:space="preserve"> 金带街药店</t>
  </si>
  <si>
    <t>15828527522</t>
  </si>
  <si>
    <t>301_572</t>
  </si>
  <si>
    <t>罗丽</t>
  </si>
  <si>
    <t>郫县东大街药店</t>
  </si>
  <si>
    <t>13980598776</t>
  </si>
  <si>
    <t>301_594</t>
  </si>
  <si>
    <t>张群</t>
  </si>
  <si>
    <t>安仁镇千禧街药店</t>
  </si>
  <si>
    <t>15928559839</t>
  </si>
  <si>
    <t>301_720</t>
  </si>
  <si>
    <t>王茹</t>
  </si>
  <si>
    <t>大邑新场镇店</t>
  </si>
  <si>
    <t>城郊一片&gt;川太极分公司&gt;7/0（城郊一片新场）&gt;四川太极大药房连锁有限公司</t>
  </si>
  <si>
    <t>13547950842</t>
  </si>
  <si>
    <t>尹萍</t>
  </si>
  <si>
    <t>17723444172</t>
  </si>
  <si>
    <t>王丽超</t>
  </si>
  <si>
    <t>13558772902</t>
  </si>
  <si>
    <t>301_747</t>
  </si>
  <si>
    <t>董虎林</t>
  </si>
  <si>
    <t>郫县二店</t>
  </si>
  <si>
    <t>13438105267</t>
  </si>
  <si>
    <t>301_387</t>
  </si>
  <si>
    <t>李平</t>
  </si>
  <si>
    <t xml:space="preserve"> 新乐中街药店</t>
  </si>
  <si>
    <t>13696250954</t>
  </si>
  <si>
    <t>85.00</t>
  </si>
  <si>
    <t>贺凤</t>
  </si>
  <si>
    <t>18200428839</t>
  </si>
  <si>
    <t>301_101453</t>
  </si>
  <si>
    <t>杨萧</t>
  </si>
  <si>
    <t>江安路店</t>
  </si>
  <si>
    <t>18349317728</t>
  </si>
  <si>
    <t>301_105910</t>
  </si>
  <si>
    <t>张雨</t>
  </si>
  <si>
    <t>紫薇东路店</t>
  </si>
  <si>
    <t>18683345031</t>
  </si>
  <si>
    <t>301_706</t>
  </si>
  <si>
    <t>王欧</t>
  </si>
  <si>
    <t xml:space="preserve"> 都江堰翔凤路药店</t>
  </si>
  <si>
    <t>18180510265</t>
  </si>
  <si>
    <t>王俊</t>
  </si>
  <si>
    <t>18781986531</t>
  </si>
  <si>
    <t>闵雪</t>
  </si>
  <si>
    <t>15828067133</t>
  </si>
  <si>
    <t>李沙</t>
  </si>
  <si>
    <t>18080126221</t>
  </si>
  <si>
    <t>301_748</t>
  </si>
  <si>
    <t>杨丽</t>
  </si>
  <si>
    <t>大邑东街药店</t>
  </si>
  <si>
    <t>13551256215</t>
  </si>
  <si>
    <t>301_102479</t>
  </si>
  <si>
    <t>郝晓林</t>
  </si>
  <si>
    <t>劼人路药店</t>
  </si>
  <si>
    <t>城中片区&gt;川太极分公司&gt;周六（城中片区）&gt;四川太极大药房连锁有限公司</t>
  </si>
  <si>
    <t>15282044152</t>
  </si>
  <si>
    <t>熊廷妮</t>
  </si>
  <si>
    <t>15982255540</t>
  </si>
  <si>
    <t>王爱玲</t>
  </si>
  <si>
    <t>15198017826</t>
  </si>
  <si>
    <t>301_118074</t>
  </si>
  <si>
    <t>刘成童</t>
  </si>
  <si>
    <t>17612867598</t>
  </si>
  <si>
    <t>90.00</t>
  </si>
  <si>
    <t>肖兰</t>
  </si>
  <si>
    <t>17608236168</t>
  </si>
  <si>
    <t>郑欣慧</t>
  </si>
  <si>
    <t>15756795126</t>
  </si>
  <si>
    <t>301_733</t>
  </si>
  <si>
    <t>任红艳</t>
  </si>
  <si>
    <t>双流三强西路店</t>
  </si>
  <si>
    <t>18090143656</t>
  </si>
  <si>
    <t>301_114622</t>
  </si>
  <si>
    <t>陈志勇</t>
  </si>
  <si>
    <t>东昌路店</t>
  </si>
  <si>
    <t>13688082920</t>
  </si>
  <si>
    <t>潘恒旭</t>
  </si>
  <si>
    <t>15228906483</t>
  </si>
  <si>
    <t>301_52</t>
  </si>
  <si>
    <t>王凯慧</t>
  </si>
  <si>
    <t>店员</t>
  </si>
  <si>
    <t xml:space="preserve">  崇州中心店</t>
  </si>
  <si>
    <t>13540208477</t>
  </si>
  <si>
    <t>301_307</t>
  </si>
  <si>
    <t>熊雅洁</t>
  </si>
  <si>
    <t>锦江区东大街药店</t>
  </si>
  <si>
    <t>川太极分公司&gt;旗舰片（周六）&gt;四川太极大药房连锁有限公司</t>
  </si>
  <si>
    <t>18280402362</t>
  </si>
  <si>
    <t>张雪梅</t>
  </si>
  <si>
    <t>18482033680</t>
  </si>
  <si>
    <t>301_117923</t>
  </si>
  <si>
    <t>韩彬</t>
  </si>
  <si>
    <t>18108119078</t>
  </si>
  <si>
    <t>马艺芮</t>
  </si>
  <si>
    <t>13679645325</t>
  </si>
  <si>
    <t>301_591</t>
  </si>
  <si>
    <t>陈玲</t>
  </si>
  <si>
    <t xml:space="preserve"> 邛崃长安大道药店</t>
  </si>
  <si>
    <t>15882382284</t>
  </si>
  <si>
    <t>301_104430</t>
  </si>
  <si>
    <t>李文静</t>
  </si>
  <si>
    <t>中和大道店</t>
  </si>
  <si>
    <t>13551290052</t>
  </si>
  <si>
    <t>301_106485</t>
  </si>
  <si>
    <t>罗豪</t>
  </si>
  <si>
    <t>元华二巷店</t>
  </si>
  <si>
    <t>18583175973</t>
  </si>
  <si>
    <t>301_112415</t>
  </si>
  <si>
    <t>黄娟</t>
  </si>
  <si>
    <t>四川太极金牛区五福桥路药店</t>
  </si>
  <si>
    <t>15228859362</t>
  </si>
  <si>
    <t>李海燕</t>
  </si>
  <si>
    <t>15982078771</t>
  </si>
  <si>
    <t>301_713</t>
  </si>
  <si>
    <t>易月红</t>
  </si>
  <si>
    <t xml:space="preserve"> 都江堰聚源镇药店</t>
  </si>
  <si>
    <t>13982291958</t>
  </si>
  <si>
    <t>张娟娟</t>
  </si>
  <si>
    <t>13689067754</t>
  </si>
  <si>
    <t>阮丽</t>
  </si>
  <si>
    <t>15928472226</t>
  </si>
  <si>
    <t>王宇</t>
  </si>
  <si>
    <t>18380229297</t>
  </si>
  <si>
    <t>吴洪瑶</t>
  </si>
  <si>
    <t>18181524064</t>
  </si>
  <si>
    <t>301_549</t>
  </si>
  <si>
    <t>彭蓉</t>
  </si>
  <si>
    <t xml:space="preserve"> 大邑县东壕沟段药店</t>
  </si>
  <si>
    <t>18782091722</t>
  </si>
  <si>
    <t>蒋雪琴</t>
  </si>
  <si>
    <t>18583655117</t>
  </si>
  <si>
    <t>301_746</t>
  </si>
  <si>
    <t>方晓敏</t>
  </si>
  <si>
    <t xml:space="preserve"> 桃源药店</t>
  </si>
  <si>
    <t>13628007643</t>
  </si>
  <si>
    <t>孟小明</t>
  </si>
  <si>
    <t>13982210896</t>
  </si>
  <si>
    <t>301_103198</t>
  </si>
  <si>
    <t>曾蕾蕾</t>
  </si>
  <si>
    <t>贝森路店</t>
  </si>
  <si>
    <t>15882516628</t>
  </si>
  <si>
    <t>李蕊如</t>
  </si>
  <si>
    <t>13980763267</t>
  </si>
  <si>
    <t>301_582</t>
  </si>
  <si>
    <t>刘洋</t>
  </si>
  <si>
    <t>十二桥药店</t>
  </si>
  <si>
    <t>18349210344</t>
  </si>
  <si>
    <t>彭亚丹</t>
  </si>
  <si>
    <t>17340139663</t>
  </si>
  <si>
    <t>301_107658</t>
  </si>
  <si>
    <t>廖红</t>
  </si>
  <si>
    <t>万和北路店</t>
  </si>
  <si>
    <t>15928928200</t>
  </si>
  <si>
    <t>周茂兰</t>
  </si>
  <si>
    <t>18780867860</t>
  </si>
  <si>
    <t>李馨怡</t>
  </si>
  <si>
    <t>13668235661</t>
  </si>
  <si>
    <t>朱朝霞</t>
  </si>
  <si>
    <t>13880435815</t>
  </si>
  <si>
    <t>夏彩红</t>
  </si>
  <si>
    <t>13980528826</t>
  </si>
  <si>
    <t>张奇瑶</t>
  </si>
  <si>
    <t>18512832271</t>
  </si>
  <si>
    <t>李银萍</t>
  </si>
  <si>
    <t>15982312942</t>
  </si>
  <si>
    <t>301_743</t>
  </si>
  <si>
    <t>冯瑞坤</t>
  </si>
  <si>
    <t>万宇路药店</t>
  </si>
  <si>
    <t>18512853294</t>
  </si>
  <si>
    <t>谢敏</t>
  </si>
  <si>
    <t>18380213184</t>
  </si>
  <si>
    <t>301_343</t>
  </si>
  <si>
    <t>李英</t>
  </si>
  <si>
    <t xml:space="preserve"> 光华药店</t>
  </si>
  <si>
    <t>18202804239</t>
  </si>
  <si>
    <t>301_727</t>
  </si>
  <si>
    <t>李小菲</t>
  </si>
  <si>
    <t>黄苑东街药店</t>
  </si>
  <si>
    <t>19827655851</t>
  </si>
  <si>
    <t>谌美静</t>
  </si>
  <si>
    <t>13678089030</t>
  </si>
  <si>
    <t>张建</t>
  </si>
  <si>
    <t>13548022840</t>
  </si>
  <si>
    <t>付变荣</t>
  </si>
  <si>
    <t>18982013596</t>
  </si>
  <si>
    <t>301_113833</t>
  </si>
  <si>
    <t>李玉先</t>
  </si>
  <si>
    <t>光华西一路</t>
  </si>
  <si>
    <t>18328479332</t>
  </si>
  <si>
    <t>周香</t>
  </si>
  <si>
    <t>13308017964</t>
  </si>
  <si>
    <t>蔡小丽</t>
  </si>
  <si>
    <t>18180668183</t>
  </si>
  <si>
    <t>周莉</t>
  </si>
  <si>
    <t>15802812197</t>
  </si>
  <si>
    <t>301_514</t>
  </si>
  <si>
    <t>张飘</t>
  </si>
  <si>
    <t>新津邓双店</t>
  </si>
  <si>
    <t>18202821307</t>
  </si>
  <si>
    <t>通过</t>
  </si>
  <si>
    <t>100.00</t>
  </si>
  <si>
    <t>301_754</t>
  </si>
  <si>
    <t>涂思佩</t>
  </si>
  <si>
    <t>尚贤坊街药店</t>
  </si>
  <si>
    <t>15982021336</t>
  </si>
  <si>
    <t>301_513</t>
  </si>
  <si>
    <t>邹颖</t>
  </si>
  <si>
    <t xml:space="preserve"> 顺和街店</t>
  </si>
  <si>
    <t>17815132479</t>
  </si>
  <si>
    <t>301_517</t>
  </si>
  <si>
    <t>李勤</t>
  </si>
  <si>
    <t>青羊区北东街店</t>
  </si>
  <si>
    <t>13648132819</t>
  </si>
  <si>
    <t>301_571</t>
  </si>
  <si>
    <t>黄雅冰</t>
  </si>
  <si>
    <t xml:space="preserve"> 民丰大道西段药店</t>
  </si>
  <si>
    <t>15281299454</t>
  </si>
  <si>
    <t>301_546</t>
  </si>
  <si>
    <t>陈香利</t>
  </si>
  <si>
    <t>榕声路店</t>
  </si>
  <si>
    <t>17353157824</t>
  </si>
  <si>
    <t>301_103639</t>
  </si>
  <si>
    <t>刘建芳</t>
  </si>
  <si>
    <t>金马河店</t>
  </si>
  <si>
    <t>15908122376</t>
  </si>
  <si>
    <t>301_598</t>
  </si>
  <si>
    <t>徐平梅</t>
  </si>
  <si>
    <t>水杉街药店</t>
  </si>
  <si>
    <t>15125320363</t>
  </si>
  <si>
    <t>王佳</t>
  </si>
  <si>
    <t>18280295114</t>
  </si>
  <si>
    <t>301_103199</t>
  </si>
  <si>
    <t>西林一街店</t>
  </si>
  <si>
    <t>18584873940</t>
  </si>
  <si>
    <t>301_585</t>
  </si>
  <si>
    <t>杨萍</t>
  </si>
  <si>
    <t xml:space="preserve"> 羊子山西路药店</t>
  </si>
  <si>
    <t>13438849455</t>
  </si>
  <si>
    <t>301_377</t>
  </si>
  <si>
    <t>钟世豪</t>
  </si>
  <si>
    <t>新园大道药店</t>
  </si>
  <si>
    <t>13408082756</t>
  </si>
  <si>
    <t>301_106568</t>
  </si>
  <si>
    <t>兰夏琳</t>
  </si>
  <si>
    <t>公济桥店</t>
  </si>
  <si>
    <t>15208286920</t>
  </si>
  <si>
    <t>廖晓静</t>
  </si>
  <si>
    <t>18908228341</t>
  </si>
  <si>
    <t>301_116773</t>
  </si>
  <si>
    <t>李莹</t>
  </si>
  <si>
    <t>经一路店</t>
  </si>
  <si>
    <t>15528057023</t>
  </si>
  <si>
    <t>301_399</t>
  </si>
  <si>
    <t>李艳萍</t>
  </si>
  <si>
    <t>天久北巷药店</t>
  </si>
  <si>
    <t>13880824449</t>
  </si>
  <si>
    <t>谭杨</t>
  </si>
  <si>
    <t>18482181804</t>
  </si>
  <si>
    <t>文淼</t>
  </si>
  <si>
    <t>18398159765</t>
  </si>
  <si>
    <t>301_347</t>
  </si>
  <si>
    <t>龚正红</t>
  </si>
  <si>
    <t>清江东路2药店</t>
  </si>
  <si>
    <t>13540352185</t>
  </si>
  <si>
    <t>范珂君</t>
  </si>
  <si>
    <t>18582861914</t>
  </si>
  <si>
    <t>301_511</t>
  </si>
  <si>
    <t>杨小英</t>
  </si>
  <si>
    <t xml:space="preserve"> 杉板桥南一路店</t>
  </si>
  <si>
    <t>18160065832</t>
  </si>
  <si>
    <t>301_102565</t>
  </si>
  <si>
    <t>谢雯倩</t>
  </si>
  <si>
    <t>佳灵路店</t>
  </si>
  <si>
    <t>13982230658</t>
  </si>
  <si>
    <t>301_337</t>
  </si>
  <si>
    <t>刘定香</t>
  </si>
  <si>
    <t>浆洗街药店</t>
  </si>
  <si>
    <t>13518327127</t>
  </si>
  <si>
    <t>301_738</t>
  </si>
  <si>
    <t>李燕</t>
  </si>
  <si>
    <t xml:space="preserve"> 蒲阳路药店</t>
  </si>
  <si>
    <t>13551124920</t>
  </si>
  <si>
    <t>胡新</t>
  </si>
  <si>
    <t>15228992144</t>
  </si>
  <si>
    <t>301_721</t>
  </si>
  <si>
    <t>马婷婷</t>
  </si>
  <si>
    <t>邛崃洪川小区药店</t>
  </si>
  <si>
    <t>15802814039</t>
  </si>
  <si>
    <t>董华</t>
  </si>
  <si>
    <t>17360137118</t>
  </si>
  <si>
    <t>王娅</t>
  </si>
  <si>
    <t>17740183785</t>
  </si>
  <si>
    <t>杨艳</t>
  </si>
  <si>
    <t>15390029211</t>
  </si>
  <si>
    <t>301_707</t>
  </si>
  <si>
    <t>陈伟</t>
  </si>
  <si>
    <t>成华区万科路药店</t>
  </si>
  <si>
    <t>19182086679</t>
  </si>
  <si>
    <t>301_710</t>
  </si>
  <si>
    <t>马文慧</t>
  </si>
  <si>
    <t xml:space="preserve"> 问道西路药店</t>
  </si>
  <si>
    <t>13808195344</t>
  </si>
  <si>
    <t>蔡旌晶</t>
  </si>
  <si>
    <t>13086647972</t>
  </si>
  <si>
    <t>母海燕</t>
  </si>
  <si>
    <t>18981803903</t>
  </si>
  <si>
    <t>朱春梅</t>
  </si>
  <si>
    <t>13550364959</t>
  </si>
  <si>
    <t>301_114685</t>
  </si>
  <si>
    <t>高文棋</t>
  </si>
  <si>
    <t>三医院店</t>
  </si>
  <si>
    <t>15102868703</t>
  </si>
  <si>
    <t>李可</t>
  </si>
  <si>
    <t>15928916808</t>
  </si>
  <si>
    <t>汪婷</t>
  </si>
  <si>
    <t>18334235564</t>
  </si>
  <si>
    <t>蒋爽</t>
  </si>
  <si>
    <t>15023200510</t>
  </si>
  <si>
    <t>廖薇</t>
  </si>
  <si>
    <t>15182690265</t>
  </si>
  <si>
    <t>301_113298</t>
  </si>
  <si>
    <t>何晓阳</t>
  </si>
  <si>
    <t>逸都路店</t>
  </si>
  <si>
    <t>15003433795</t>
  </si>
  <si>
    <t>301_391</t>
  </si>
  <si>
    <t>冯婧恩</t>
  </si>
  <si>
    <t>金丝街药店</t>
  </si>
  <si>
    <t>15182977644</t>
  </si>
  <si>
    <t>刘科言</t>
  </si>
  <si>
    <t>17311394694</t>
  </si>
  <si>
    <t>李凤霞</t>
  </si>
  <si>
    <t>17683167246</t>
  </si>
  <si>
    <t>陈娟</t>
  </si>
  <si>
    <t>18782480577</t>
  </si>
  <si>
    <t>牟鑫阳</t>
  </si>
  <si>
    <t>18782058718</t>
  </si>
  <si>
    <t>301_56</t>
  </si>
  <si>
    <t>骆素花</t>
  </si>
  <si>
    <t xml:space="preserve">  三江店</t>
  </si>
  <si>
    <t>城郊二片&gt;川太极分公司&gt;0、6（2片三江店）&gt;四川太极大药房连锁有限公司</t>
  </si>
  <si>
    <t>13558759771</t>
  </si>
  <si>
    <t>301_118758</t>
  </si>
  <si>
    <t>张娜</t>
  </si>
  <si>
    <t>水碾河店</t>
  </si>
  <si>
    <t>13540174276</t>
  </si>
  <si>
    <t>蒲正碧</t>
  </si>
  <si>
    <t>15108163831</t>
  </si>
  <si>
    <t>张雪</t>
  </si>
  <si>
    <t>15181480258</t>
  </si>
  <si>
    <t>何艳芬</t>
  </si>
  <si>
    <t>18202804752</t>
  </si>
  <si>
    <t>熊小芳</t>
  </si>
  <si>
    <t>13419190834</t>
  </si>
  <si>
    <t>牟小燕</t>
  </si>
  <si>
    <t>15682031729</t>
  </si>
  <si>
    <t>吴志海</t>
  </si>
  <si>
    <t>18782458966</t>
  </si>
  <si>
    <t>张意雪</t>
  </si>
  <si>
    <t>15281213757</t>
  </si>
  <si>
    <t>张春苗</t>
  </si>
  <si>
    <t>13458279363</t>
  </si>
  <si>
    <t>郭俊梅</t>
  </si>
  <si>
    <t>18581575924</t>
  </si>
  <si>
    <t>童俊</t>
  </si>
  <si>
    <t>16602829302</t>
  </si>
  <si>
    <t>陈宇</t>
  </si>
  <si>
    <t>19150129703</t>
  </si>
  <si>
    <t>贾兰</t>
  </si>
  <si>
    <t>17780529356</t>
  </si>
  <si>
    <t>301_724</t>
  </si>
  <si>
    <t>王芳</t>
  </si>
  <si>
    <t xml:space="preserve"> 观音桥街药店</t>
  </si>
  <si>
    <t>15378445670</t>
  </si>
  <si>
    <t>高星宇</t>
  </si>
  <si>
    <t>18215558093</t>
  </si>
  <si>
    <t>301_104838</t>
  </si>
  <si>
    <t>杨梅</t>
  </si>
  <si>
    <t>蜀州中路店</t>
  </si>
  <si>
    <t>13419161193</t>
  </si>
  <si>
    <t>301_709</t>
  </si>
  <si>
    <t>黄杨</t>
  </si>
  <si>
    <t>马超东路店</t>
  </si>
  <si>
    <t>15982402692</t>
  </si>
  <si>
    <t>代欣蕤</t>
  </si>
  <si>
    <t>18086864684</t>
  </si>
  <si>
    <t>李浩东</t>
  </si>
  <si>
    <t>18190897303</t>
  </si>
  <si>
    <t>胡建兴</t>
  </si>
  <si>
    <t>15208343409</t>
  </si>
  <si>
    <t>杨凤麟</t>
  </si>
  <si>
    <t>13981854838</t>
  </si>
  <si>
    <t>301_357</t>
  </si>
  <si>
    <t>代曾莲</t>
  </si>
  <si>
    <t>清江东路药店</t>
  </si>
  <si>
    <t>18181901730</t>
  </si>
  <si>
    <t>孙镇平</t>
  </si>
  <si>
    <t>17340388441</t>
  </si>
  <si>
    <t>301_114286</t>
  </si>
  <si>
    <t>高小菁</t>
  </si>
  <si>
    <t>光华北五路</t>
  </si>
  <si>
    <t>15182915535</t>
  </si>
  <si>
    <t>任雪</t>
  </si>
  <si>
    <t>18848486150</t>
  </si>
  <si>
    <t>陈昌敏</t>
  </si>
  <si>
    <t>19983844815</t>
  </si>
  <si>
    <t>花晓轩</t>
  </si>
  <si>
    <t>18782126537</t>
  </si>
  <si>
    <t>潘易</t>
  </si>
  <si>
    <t>17844547735</t>
  </si>
  <si>
    <t>毛玉</t>
  </si>
  <si>
    <t>13778181614</t>
  </si>
  <si>
    <t>刘莉</t>
  </si>
  <si>
    <t>15708445897</t>
  </si>
  <si>
    <t>甘俊莉</t>
  </si>
  <si>
    <t>18980197878</t>
  </si>
  <si>
    <t>魏秀芳</t>
  </si>
  <si>
    <t>营业员新,配送员,患者专员</t>
  </si>
  <si>
    <t>18280422504</t>
  </si>
  <si>
    <t>301_118151</t>
  </si>
  <si>
    <t>邹芊</t>
  </si>
  <si>
    <t>沙湾东一路</t>
  </si>
  <si>
    <t>15884551406</t>
  </si>
  <si>
    <t>张亚红</t>
  </si>
  <si>
    <t>18848476400</t>
  </si>
  <si>
    <t>吴佩娟</t>
  </si>
  <si>
    <t>18483281781</t>
  </si>
  <si>
    <t>301_110378</t>
  </si>
  <si>
    <t>吴阳</t>
  </si>
  <si>
    <t>都江堰宝莲路店</t>
  </si>
  <si>
    <t>15881063285</t>
  </si>
  <si>
    <t>陈亭亭</t>
  </si>
  <si>
    <t>15008280795</t>
  </si>
  <si>
    <t>李丽</t>
  </si>
  <si>
    <t>18982985867</t>
  </si>
  <si>
    <t>301_104428</t>
  </si>
  <si>
    <t>翁尼阿呷莫</t>
  </si>
  <si>
    <t>永康东路店</t>
  </si>
  <si>
    <t>18481230493</t>
  </si>
  <si>
    <t>罗绍梅</t>
  </si>
  <si>
    <t>13219907987</t>
  </si>
  <si>
    <t>朱静</t>
  </si>
  <si>
    <t>19141285510</t>
  </si>
  <si>
    <t>301_105396</t>
  </si>
  <si>
    <t>韩守玉</t>
  </si>
  <si>
    <t>航中街店</t>
  </si>
  <si>
    <t>18200282561</t>
  </si>
  <si>
    <t>邓开柱</t>
  </si>
  <si>
    <t>18481211191</t>
  </si>
  <si>
    <t>13550650376</t>
  </si>
  <si>
    <t>赵秋丽</t>
  </si>
  <si>
    <t>13228132635</t>
  </si>
  <si>
    <t>301_753</t>
  </si>
  <si>
    <t>杨蕊吉</t>
  </si>
  <si>
    <t>合欢树街药店</t>
  </si>
  <si>
    <t>13882307311</t>
  </si>
  <si>
    <t>黄洁欣</t>
  </si>
  <si>
    <t>18244282470</t>
  </si>
  <si>
    <t>吴湘燏</t>
  </si>
  <si>
    <t>18382128387</t>
  </si>
  <si>
    <t>李秀丽</t>
  </si>
  <si>
    <t>15892562134</t>
  </si>
  <si>
    <t>阴静</t>
  </si>
  <si>
    <t>15982175795</t>
  </si>
  <si>
    <t>彭关敏</t>
  </si>
  <si>
    <t>18380205373</t>
  </si>
  <si>
    <t>邓磊</t>
  </si>
  <si>
    <t>15883407335</t>
  </si>
  <si>
    <t>向海英</t>
  </si>
  <si>
    <t>13541182662</t>
  </si>
  <si>
    <t>冯莉</t>
  </si>
  <si>
    <t>15828329446</t>
  </si>
  <si>
    <t>胡艳弘</t>
  </si>
  <si>
    <t>18080925676</t>
  </si>
  <si>
    <t>杨平</t>
  </si>
  <si>
    <t>18982121009</t>
  </si>
  <si>
    <t>曾凤</t>
  </si>
  <si>
    <t>15228976871</t>
  </si>
  <si>
    <t>陈文芳</t>
  </si>
  <si>
    <t>13980667659</t>
  </si>
  <si>
    <t>刘秀琼</t>
  </si>
  <si>
    <t>15928859058</t>
  </si>
  <si>
    <t>宋留艺</t>
  </si>
  <si>
    <t>18200212395</t>
  </si>
  <si>
    <t>301_740</t>
  </si>
  <si>
    <t>兰新喻</t>
  </si>
  <si>
    <t>华康路药店</t>
  </si>
  <si>
    <t>13688067110</t>
  </si>
  <si>
    <t>李俊俐</t>
  </si>
  <si>
    <t>15008111371</t>
  </si>
  <si>
    <t>单菊</t>
  </si>
  <si>
    <t>18200188130</t>
  </si>
  <si>
    <t>301_712</t>
  </si>
  <si>
    <t>刘春花</t>
  </si>
  <si>
    <t>华泰路药店</t>
  </si>
  <si>
    <t>17790268107</t>
  </si>
  <si>
    <t>李甜甜</t>
  </si>
  <si>
    <t>13982288497</t>
  </si>
  <si>
    <t>杨荣婷</t>
  </si>
  <si>
    <t>13568888297</t>
  </si>
  <si>
    <t>黄长菊</t>
  </si>
  <si>
    <t>13628049526</t>
  </si>
  <si>
    <t>301_116482</t>
  </si>
  <si>
    <t>李静</t>
  </si>
  <si>
    <t>天顺路店</t>
  </si>
  <si>
    <t>15680908656</t>
  </si>
  <si>
    <t>张琴</t>
  </si>
  <si>
    <t>13330962538</t>
  </si>
  <si>
    <t>苟俊驰</t>
  </si>
  <si>
    <t>13551803688</t>
  </si>
  <si>
    <t>郑红艳</t>
  </si>
  <si>
    <t>13547860187</t>
  </si>
  <si>
    <t>301_371</t>
  </si>
  <si>
    <t>庄静</t>
  </si>
  <si>
    <t>兴义镇万兴路药店</t>
  </si>
  <si>
    <t>15108404845</t>
  </si>
  <si>
    <t>张丹</t>
  </si>
  <si>
    <t>18202861971</t>
  </si>
  <si>
    <t>罗婷</t>
  </si>
  <si>
    <t>门店店长(新),患者专员</t>
  </si>
  <si>
    <t>18224078170</t>
  </si>
  <si>
    <t>高红华</t>
  </si>
  <si>
    <t>13980010207</t>
  </si>
  <si>
    <t>王波</t>
  </si>
  <si>
    <t>15008208311</t>
  </si>
  <si>
    <t>梅茜</t>
  </si>
  <si>
    <t>13880638964</t>
  </si>
  <si>
    <t>周有惠</t>
  </si>
  <si>
    <t>13980016246</t>
  </si>
  <si>
    <t>301_111064</t>
  </si>
  <si>
    <t>杨晓毅</t>
  </si>
  <si>
    <t>涌泉店</t>
  </si>
  <si>
    <t>18200158953</t>
  </si>
  <si>
    <t>张丽</t>
  </si>
  <si>
    <t>17764988240</t>
  </si>
  <si>
    <t>301_573</t>
  </si>
  <si>
    <t>肖小红</t>
  </si>
  <si>
    <t>营业员</t>
  </si>
  <si>
    <t>双流锦华路一段药店</t>
  </si>
  <si>
    <t>15828062820</t>
  </si>
  <si>
    <t>殷岱菊</t>
  </si>
  <si>
    <t>18349249381</t>
  </si>
  <si>
    <t>张玉</t>
  </si>
  <si>
    <t>13666297753</t>
  </si>
  <si>
    <t>胡光宾</t>
  </si>
  <si>
    <t>13980576284</t>
  </si>
  <si>
    <t>黄丹</t>
  </si>
  <si>
    <t>17788662246</t>
  </si>
  <si>
    <t>纪莉萍</t>
  </si>
  <si>
    <t>18200595811</t>
  </si>
  <si>
    <t>邹惠</t>
  </si>
  <si>
    <t>13709010460</t>
  </si>
  <si>
    <t>江月红</t>
  </si>
  <si>
    <t>13648074814</t>
  </si>
  <si>
    <t>彭燕</t>
  </si>
  <si>
    <t>18781307647</t>
  </si>
  <si>
    <t>李媛2</t>
  </si>
  <si>
    <t>18008023256</t>
  </si>
  <si>
    <t>晏玲</t>
  </si>
  <si>
    <t>15982290752</t>
  </si>
  <si>
    <t>吕彩霞</t>
  </si>
  <si>
    <t>18782148844</t>
  </si>
  <si>
    <t>王苹</t>
  </si>
  <si>
    <t>15149115020</t>
  </si>
  <si>
    <t>詹步蓉</t>
  </si>
  <si>
    <t>13658034879</t>
  </si>
  <si>
    <t>301_117637</t>
  </si>
  <si>
    <t>孙莉</t>
  </si>
  <si>
    <t>四川太极大邑晋源街道金巷西街药店</t>
  </si>
  <si>
    <t>13980088201</t>
  </si>
  <si>
    <t>许家维</t>
  </si>
  <si>
    <t>17740230834</t>
  </si>
  <si>
    <t>陈蓉</t>
  </si>
  <si>
    <t>13679016272</t>
  </si>
  <si>
    <t>杨文英</t>
  </si>
  <si>
    <t>13551035145</t>
  </si>
  <si>
    <t>韩启敏</t>
  </si>
  <si>
    <t>18144340351</t>
  </si>
  <si>
    <t>孙佳丽</t>
  </si>
  <si>
    <t>15881159976</t>
  </si>
  <si>
    <t>乐良清</t>
  </si>
  <si>
    <t>13688030411</t>
  </si>
  <si>
    <t>301_54</t>
  </si>
  <si>
    <t>曹琼</t>
  </si>
  <si>
    <t xml:space="preserve">  怀远店</t>
  </si>
  <si>
    <t>城郊二片&gt;川太极分公司&gt;1.5（2片怀远店）&gt;四川太极大药房连锁有限公司</t>
  </si>
  <si>
    <t>18080925720</t>
  </si>
  <si>
    <t>黄艳</t>
  </si>
  <si>
    <t>13981786945</t>
  </si>
  <si>
    <t>廖苹</t>
  </si>
  <si>
    <t>15882210307</t>
  </si>
  <si>
    <t>李桂芳</t>
  </si>
  <si>
    <t>13308008624</t>
  </si>
  <si>
    <t>毛静静</t>
  </si>
  <si>
    <t>18628267508</t>
  </si>
  <si>
    <t>黄姣</t>
  </si>
  <si>
    <t>13550253522</t>
  </si>
  <si>
    <t>朱文艺</t>
  </si>
  <si>
    <t>18980277182</t>
  </si>
  <si>
    <t>费诗尧</t>
  </si>
  <si>
    <t>13540831951</t>
  </si>
  <si>
    <t>韩艳梅</t>
  </si>
  <si>
    <t>13548007758</t>
  </si>
  <si>
    <t>窦潘</t>
  </si>
  <si>
    <t>13980802247</t>
  </si>
  <si>
    <t>301_587</t>
  </si>
  <si>
    <t>晏祥春</t>
  </si>
  <si>
    <t xml:space="preserve"> 都江堰景中路店</t>
  </si>
  <si>
    <t>18728458610</t>
  </si>
  <si>
    <t>彭勤</t>
  </si>
  <si>
    <t>13550168988</t>
  </si>
  <si>
    <t>胡建梅</t>
  </si>
  <si>
    <t>13551348448</t>
  </si>
  <si>
    <t>何倩倩</t>
  </si>
  <si>
    <t>17761305425</t>
  </si>
  <si>
    <t>朱玉梅</t>
  </si>
  <si>
    <t>13980567731</t>
  </si>
  <si>
    <t>郑娇</t>
  </si>
  <si>
    <t>15828106532</t>
  </si>
  <si>
    <t>陈凤珍</t>
  </si>
  <si>
    <t>15008232578</t>
  </si>
  <si>
    <t>罗丹</t>
  </si>
  <si>
    <t>13540412353</t>
  </si>
  <si>
    <t>黄天平</t>
  </si>
  <si>
    <t>15183433145</t>
  </si>
  <si>
    <t>易永红</t>
  </si>
  <si>
    <t>13438301259</t>
  </si>
  <si>
    <t>陈丽梅</t>
  </si>
  <si>
    <t>13438387396</t>
  </si>
  <si>
    <t>段娟</t>
  </si>
  <si>
    <t>13408475731</t>
  </si>
  <si>
    <t>周燕</t>
  </si>
  <si>
    <t>15228994863</t>
  </si>
  <si>
    <t>江元梅</t>
  </si>
  <si>
    <t>15928173256</t>
  </si>
  <si>
    <t>王盛英</t>
  </si>
  <si>
    <t>18581540895</t>
  </si>
  <si>
    <t>莫晓菊</t>
  </si>
  <si>
    <t>13666223476</t>
  </si>
  <si>
    <t>林思敏</t>
  </si>
  <si>
    <t>15902864825</t>
  </si>
  <si>
    <t>301_351</t>
  </si>
  <si>
    <t>梁海燕</t>
  </si>
  <si>
    <t xml:space="preserve"> 都江堰药店</t>
  </si>
  <si>
    <t>13699433767</t>
  </si>
  <si>
    <t>聂丽</t>
  </si>
  <si>
    <t>15388259151</t>
  </si>
  <si>
    <t>杨秀娟</t>
  </si>
  <si>
    <t>15982087497</t>
  </si>
  <si>
    <t>于春莲</t>
  </si>
  <si>
    <t>13880274200</t>
  </si>
  <si>
    <t>13541052208</t>
  </si>
  <si>
    <t>袁咏梅</t>
  </si>
  <si>
    <t>15108262893</t>
  </si>
  <si>
    <t>胡荣琼</t>
  </si>
  <si>
    <t>13547900485</t>
  </si>
  <si>
    <t>马燕</t>
  </si>
  <si>
    <t>18608572885</t>
  </si>
  <si>
    <t>95.00</t>
  </si>
  <si>
    <t>舒思玉</t>
  </si>
  <si>
    <t>15884928537</t>
  </si>
  <si>
    <t>杨红</t>
  </si>
  <si>
    <t>13699440714</t>
  </si>
  <si>
    <t>黄兴中</t>
  </si>
  <si>
    <t>13558669769</t>
  </si>
  <si>
    <t>牟彩云</t>
  </si>
  <si>
    <t>18123357873</t>
  </si>
  <si>
    <t>李蕊彤</t>
  </si>
  <si>
    <t>18349234043</t>
  </si>
  <si>
    <t>李佳岭</t>
  </si>
  <si>
    <t>13568832637</t>
  </si>
  <si>
    <t>邹东梅</t>
  </si>
  <si>
    <t>13881784014</t>
  </si>
  <si>
    <t>301_115971</t>
  </si>
  <si>
    <t>林铃</t>
  </si>
  <si>
    <t>宏济中路店</t>
  </si>
  <si>
    <t>13458617630</t>
  </si>
  <si>
    <t>秦怡</t>
  </si>
  <si>
    <t>17823517901</t>
  </si>
  <si>
    <t>张阿几</t>
  </si>
  <si>
    <t>13550275493</t>
  </si>
  <si>
    <t>301_107728</t>
  </si>
  <si>
    <t>吕晓琴</t>
  </si>
  <si>
    <t>大邑北街店</t>
  </si>
  <si>
    <t>17358503884</t>
  </si>
  <si>
    <t>彭蕾</t>
  </si>
  <si>
    <t>15082715382</t>
  </si>
  <si>
    <t>冯元香</t>
  </si>
  <si>
    <t>18683570710</t>
  </si>
  <si>
    <t>陈典雅</t>
  </si>
  <si>
    <t>18113246968</t>
  </si>
  <si>
    <t>邓洁</t>
  </si>
  <si>
    <t>17302833152</t>
  </si>
  <si>
    <t>施雪</t>
  </si>
  <si>
    <t>19828405784</t>
  </si>
  <si>
    <t>旦增平措</t>
  </si>
  <si>
    <t>18989086379</t>
  </si>
  <si>
    <t>刁晓梅</t>
  </si>
  <si>
    <t>13541206505</t>
  </si>
  <si>
    <t>王晓雁</t>
  </si>
  <si>
    <t>13551228906</t>
  </si>
  <si>
    <t>唐礼萍</t>
  </si>
  <si>
    <t>13708230602</t>
  </si>
  <si>
    <t>李思艳</t>
  </si>
  <si>
    <t>13540623589</t>
  </si>
  <si>
    <t>陈礼凤</t>
  </si>
  <si>
    <t>18160027885</t>
  </si>
  <si>
    <t>301_539</t>
  </si>
  <si>
    <t>杨璐</t>
  </si>
  <si>
    <t>大邑子龙路店</t>
  </si>
  <si>
    <t>13388190953</t>
  </si>
  <si>
    <t>舒海燕</t>
  </si>
  <si>
    <t>15884466979</t>
  </si>
  <si>
    <t>邓婧</t>
  </si>
  <si>
    <t>15928550347</t>
  </si>
  <si>
    <t>李娟</t>
  </si>
  <si>
    <t>13551314174</t>
  </si>
  <si>
    <t>301_104533</t>
  </si>
  <si>
    <t>闵巧</t>
  </si>
  <si>
    <t>潘家街店</t>
  </si>
  <si>
    <t>18180433587</t>
  </si>
  <si>
    <t>欧玲</t>
  </si>
  <si>
    <t>15881041251</t>
  </si>
  <si>
    <t>朱春容</t>
  </si>
  <si>
    <t>18384555048</t>
  </si>
  <si>
    <t>陈玉琴</t>
  </si>
  <si>
    <t>13648287742</t>
  </si>
  <si>
    <t>贺春芳</t>
  </si>
  <si>
    <t>18728392031</t>
  </si>
  <si>
    <t>许静</t>
  </si>
  <si>
    <t>18030450733</t>
  </si>
  <si>
    <t>姚莉</t>
  </si>
  <si>
    <t>13086488752</t>
  </si>
  <si>
    <t>刘丹</t>
  </si>
  <si>
    <t>17612879154</t>
  </si>
  <si>
    <t>邱运丽</t>
  </si>
  <si>
    <t>13551130792</t>
  </si>
  <si>
    <t>黄霞</t>
  </si>
  <si>
    <t>17323088790</t>
  </si>
  <si>
    <t>罗思榕</t>
  </si>
  <si>
    <t>18080834580</t>
  </si>
  <si>
    <t>李迎新</t>
  </si>
  <si>
    <t>15208392920</t>
  </si>
  <si>
    <t>宋晓倩</t>
  </si>
  <si>
    <t>18783497994</t>
  </si>
  <si>
    <t>龚杭</t>
  </si>
  <si>
    <t>18728083633</t>
  </si>
  <si>
    <t>蔡红秀</t>
  </si>
  <si>
    <t>13880858513</t>
  </si>
  <si>
    <t>高玉</t>
  </si>
  <si>
    <t>13438887299</t>
  </si>
  <si>
    <t>301_117491</t>
  </si>
  <si>
    <t>廖艳萍</t>
  </si>
  <si>
    <t>18615785589</t>
  </si>
  <si>
    <t>龚敏</t>
  </si>
  <si>
    <t>18780557937</t>
  </si>
  <si>
    <t>蒋润</t>
  </si>
  <si>
    <t>18181378516</t>
  </si>
  <si>
    <t>秦庭月</t>
  </si>
  <si>
    <t>13518198917</t>
  </si>
  <si>
    <t>邱如秀</t>
  </si>
  <si>
    <t>15922906268</t>
  </si>
  <si>
    <t>梁兰</t>
  </si>
  <si>
    <t>15281085953</t>
  </si>
  <si>
    <t>黄玲</t>
  </si>
  <si>
    <t>15002818839</t>
  </si>
  <si>
    <t>301_385</t>
  </si>
  <si>
    <t>廖文莉</t>
  </si>
  <si>
    <t xml:space="preserve"> 五津西路药店</t>
  </si>
  <si>
    <t>15008429262</t>
  </si>
  <si>
    <t>饶玉银</t>
  </si>
  <si>
    <t>17781101582</t>
  </si>
  <si>
    <t>赵晓丹</t>
  </si>
  <si>
    <t>18483229465</t>
  </si>
  <si>
    <t>骆玲</t>
  </si>
  <si>
    <t>13219003825</t>
  </si>
  <si>
    <t>张婷</t>
  </si>
  <si>
    <t>18349350465</t>
  </si>
  <si>
    <t>高榕</t>
  </si>
  <si>
    <t>15281998629</t>
  </si>
  <si>
    <t>宋丹</t>
  </si>
  <si>
    <t>13628012440</t>
  </si>
  <si>
    <t>301_113023</t>
  </si>
  <si>
    <t>秦静茹</t>
  </si>
  <si>
    <t>18280581065</t>
  </si>
  <si>
    <t>苏方惠</t>
  </si>
  <si>
    <t>13678183823</t>
  </si>
  <si>
    <t>马雪</t>
  </si>
  <si>
    <t>15881126786</t>
  </si>
  <si>
    <t>301_339</t>
  </si>
  <si>
    <t>高清清</t>
  </si>
  <si>
    <t xml:space="preserve"> 沙河源药店</t>
  </si>
  <si>
    <t>15208383575</t>
  </si>
  <si>
    <t>魏存敏</t>
  </si>
  <si>
    <t>15298042070</t>
  </si>
  <si>
    <t>羊玉梅</t>
  </si>
  <si>
    <t>18702801956</t>
  </si>
  <si>
    <t>周金梅</t>
  </si>
  <si>
    <t>促销</t>
  </si>
  <si>
    <t>13678143347</t>
  </si>
  <si>
    <t>赵英</t>
  </si>
  <si>
    <t>15828087002</t>
  </si>
  <si>
    <t>李远婷</t>
  </si>
  <si>
    <t>18145006338</t>
  </si>
  <si>
    <t>彭志萍</t>
  </si>
  <si>
    <t>15397610816</t>
  </si>
  <si>
    <t>辜瑞琪</t>
  </si>
  <si>
    <t>13880768966</t>
  </si>
  <si>
    <t>谭庆娟</t>
  </si>
  <si>
    <t>门店店长(新),配送员,患者专员</t>
  </si>
  <si>
    <t>15198255749</t>
  </si>
  <si>
    <t>张玲</t>
  </si>
  <si>
    <t>15881519813</t>
  </si>
  <si>
    <t>唐文琼</t>
  </si>
  <si>
    <t>15928194998</t>
  </si>
  <si>
    <t>阳玲</t>
  </si>
  <si>
    <t>18081122214</t>
  </si>
  <si>
    <t>杨娇</t>
  </si>
  <si>
    <t>18140007832</t>
  </si>
  <si>
    <t>罗艳蓉</t>
  </si>
  <si>
    <t>18215699161</t>
  </si>
  <si>
    <t>吴凤兰</t>
  </si>
  <si>
    <t>15008445850</t>
  </si>
  <si>
    <t>李梦菊</t>
  </si>
  <si>
    <t>18781426627</t>
  </si>
  <si>
    <t>严善群</t>
  </si>
  <si>
    <t>15196177607</t>
  </si>
  <si>
    <t>301_111400</t>
  </si>
  <si>
    <t>戚彩</t>
  </si>
  <si>
    <t>邛崃片区杏林路店</t>
  </si>
  <si>
    <t>13558620493</t>
  </si>
  <si>
    <t>李宋琴</t>
  </si>
  <si>
    <t>18140190381</t>
  </si>
  <si>
    <t>金敏霜</t>
  </si>
  <si>
    <t>18384136928</t>
  </si>
  <si>
    <t>魏小琴</t>
  </si>
  <si>
    <t>18628062559</t>
  </si>
  <si>
    <t>刘樽</t>
  </si>
  <si>
    <t>13688022150</t>
  </si>
  <si>
    <t>唐冬芳</t>
  </si>
  <si>
    <t>15108359504</t>
  </si>
  <si>
    <t>万义丽</t>
  </si>
  <si>
    <t>13608075022</t>
  </si>
  <si>
    <t>邓红梅</t>
  </si>
  <si>
    <t>13980868547</t>
  </si>
  <si>
    <t>谢琴</t>
  </si>
  <si>
    <t>13558826525</t>
  </si>
  <si>
    <t>余志彬</t>
  </si>
  <si>
    <t>13648050786</t>
  </si>
  <si>
    <t>马昕</t>
  </si>
  <si>
    <t>13668288885</t>
  </si>
  <si>
    <t>方霞</t>
  </si>
  <si>
    <t>19982005851</t>
  </si>
  <si>
    <t>301_379</t>
  </si>
  <si>
    <t>何英</t>
  </si>
  <si>
    <t>土龙路药店</t>
  </si>
  <si>
    <t>15882093641</t>
  </si>
  <si>
    <t>刘新</t>
  </si>
  <si>
    <t>18702869564</t>
  </si>
  <si>
    <t>何春蓉</t>
  </si>
  <si>
    <t>17318677994</t>
  </si>
  <si>
    <t>王慧</t>
  </si>
  <si>
    <t>13550201080</t>
  </si>
  <si>
    <t>301_311</t>
  </si>
  <si>
    <t>杨素芬</t>
  </si>
  <si>
    <t xml:space="preserve"> 西部店</t>
  </si>
  <si>
    <t>13408550996</t>
  </si>
  <si>
    <t>周娟</t>
  </si>
  <si>
    <t>13558743930</t>
  </si>
  <si>
    <t>罗晓梅</t>
  </si>
  <si>
    <t>13688194665</t>
  </si>
  <si>
    <t>郑芸</t>
  </si>
  <si>
    <t>13608053035</t>
  </si>
  <si>
    <t>贾静</t>
  </si>
  <si>
    <t>13618040912</t>
  </si>
  <si>
    <t>刘芬</t>
  </si>
  <si>
    <t>13568894805</t>
  </si>
  <si>
    <t>祁荣</t>
  </si>
  <si>
    <t>18380149610</t>
  </si>
  <si>
    <t>王燕丽</t>
  </si>
  <si>
    <t>13348958287</t>
  </si>
  <si>
    <t>任远芳</t>
  </si>
  <si>
    <t>13438231312</t>
  </si>
  <si>
    <t>古素琼</t>
  </si>
  <si>
    <t>15528146467</t>
  </si>
  <si>
    <t>郭益</t>
  </si>
  <si>
    <t>15882045229</t>
  </si>
  <si>
    <t>王李秋</t>
  </si>
  <si>
    <t>18349121810</t>
  </si>
  <si>
    <t>黄梅</t>
  </si>
  <si>
    <t>15182265723</t>
  </si>
  <si>
    <t>郑朝艺</t>
  </si>
  <si>
    <t>18015702124</t>
  </si>
  <si>
    <t>钟友群</t>
  </si>
  <si>
    <t>13540707579</t>
  </si>
  <si>
    <t>熊小玲</t>
  </si>
  <si>
    <t>13518183885</t>
  </si>
  <si>
    <t>吴加</t>
  </si>
  <si>
    <t>13699469140</t>
  </si>
  <si>
    <t>朱欢</t>
  </si>
  <si>
    <t>17302847775</t>
  </si>
  <si>
    <t>田兰</t>
  </si>
  <si>
    <t>15881126796</t>
  </si>
  <si>
    <t>15908181564</t>
  </si>
  <si>
    <t>付曦</t>
  </si>
  <si>
    <t>15908125662</t>
  </si>
  <si>
    <t>杨伟钰</t>
  </si>
  <si>
    <t>15828153113</t>
  </si>
  <si>
    <t>李秀辉</t>
  </si>
  <si>
    <t>13551855040</t>
  </si>
  <si>
    <t>杨科</t>
  </si>
  <si>
    <t>13709072053</t>
  </si>
  <si>
    <t>何丽萍</t>
  </si>
  <si>
    <t>13072851659</t>
  </si>
  <si>
    <t>王旭</t>
  </si>
  <si>
    <t>13658071752</t>
  </si>
  <si>
    <t>陈婷婷</t>
  </si>
  <si>
    <t>15884455519</t>
  </si>
  <si>
    <t>黄雨</t>
  </si>
  <si>
    <t>15308225301</t>
  </si>
  <si>
    <t>魏津</t>
  </si>
  <si>
    <t>13666170632</t>
  </si>
  <si>
    <t>汤雪芹</t>
  </si>
  <si>
    <t>18328466239</t>
  </si>
  <si>
    <t>刘燕</t>
  </si>
  <si>
    <t>13689056537</t>
  </si>
  <si>
    <t>梁娟</t>
  </si>
  <si>
    <t>18980971997</t>
  </si>
  <si>
    <t>陈思敏</t>
  </si>
  <si>
    <t>18382151601</t>
  </si>
  <si>
    <t>王萍萍</t>
  </si>
  <si>
    <t>18581508474</t>
  </si>
  <si>
    <t>唐丽</t>
  </si>
  <si>
    <t>13547983395</t>
  </si>
  <si>
    <t>周红蓉</t>
  </si>
  <si>
    <t>13438365024</t>
  </si>
  <si>
    <t>李秀芳</t>
  </si>
  <si>
    <t>13981702634</t>
  </si>
  <si>
    <t>4.17-4.21 健康护航 活动奖励明细（员工奖励）</t>
  </si>
  <si>
    <t>门店</t>
  </si>
  <si>
    <t>员工ID</t>
  </si>
  <si>
    <t>员工</t>
  </si>
  <si>
    <t>奖励明细</t>
  </si>
  <si>
    <t>城中片区</t>
    <phoneticPr fontId="21" type="noConversion"/>
  </si>
  <si>
    <t>静沙南路</t>
    <phoneticPr fontId="21" type="noConversion"/>
  </si>
  <si>
    <t>梅雅霜</t>
    <phoneticPr fontId="21" type="noConversion"/>
  </si>
  <si>
    <t>钟友群</t>
    <phoneticPr fontId="21" type="noConversion"/>
  </si>
  <si>
    <t>高榕</t>
    <phoneticPr fontId="21" type="noConversion"/>
  </si>
  <si>
    <t>罗思榕</t>
    <phoneticPr fontId="2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</si>
</sst>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 "/>
  </numFmts>
  <fonts count="22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</font>
    <font>
      <sz val="10"/>
      <color rgb="FFFF0000"/>
      <name val="Arial"/>
    </font>
    <font>
      <b/>
      <sz val="12"/>
      <color indexed="20"/>
      <name val="Arial"/>
    </font>
    <font>
      <b/>
      <sz val="10"/>
      <color rgb="FFFF0000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color rgb="FFF125D7"/>
      <name val="宋体"/>
      <charset val="134"/>
      <scheme val="minor"/>
    </font>
    <font>
      <sz val="10"/>
      <color rgb="FFF125D7"/>
      <name val="宋体"/>
      <charset val="134"/>
      <scheme val="minor"/>
    </font>
    <font>
      <b/>
      <sz val="10"/>
      <name val="Arial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1"/>
      <color rgb="FFF125D7"/>
      <name val="宋体"/>
      <charset val="134"/>
      <scheme val="minor"/>
    </font>
    <font>
      <b/>
      <sz val="10"/>
      <color rgb="FFF125D7"/>
      <name val="宋体"/>
      <charset val="134"/>
      <scheme val="minor"/>
    </font>
    <font>
      <sz val="9"/>
      <name val="宋体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177" fontId="7" fillId="0" borderId="0" xfId="0" applyNumberFormat="1" applyFont="1" applyAlignment="1">
      <alignment vertical="center" wrapText="1"/>
    </xf>
    <xf numFmtId="177" fontId="0" fillId="0" borderId="0" xfId="0" applyNumberForma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176" fontId="0" fillId="0" borderId="0" xfId="0" applyNumberFormat="1" applyAlignment="1">
      <alignment vertical="center" wrapText="1"/>
    </xf>
    <xf numFmtId="10" fontId="0" fillId="0" borderId="0" xfId="0" applyNumberFormat="1">
      <alignment vertical="center"/>
    </xf>
    <xf numFmtId="0" fontId="0" fillId="0" borderId="0" xfId="0" applyNumberFormat="1" applyFill="1">
      <alignment vertical="center"/>
    </xf>
    <xf numFmtId="10" fontId="0" fillId="0" borderId="0" xfId="0" applyNumberFormat="1" applyFill="1" applyAlignment="1">
      <alignment vertical="center" wrapText="1"/>
    </xf>
    <xf numFmtId="0" fontId="13" fillId="0" borderId="0" xfId="0" applyNumberFormat="1" applyFont="1" applyFill="1" applyAlignment="1">
      <alignment vertical="center" wrapText="1"/>
    </xf>
    <xf numFmtId="176" fontId="13" fillId="0" borderId="0" xfId="0" applyNumberFormat="1" applyFont="1" applyFill="1" applyAlignment="1">
      <alignment vertical="center" wrapText="1"/>
    </xf>
    <xf numFmtId="176" fontId="7" fillId="0" borderId="0" xfId="0" applyNumberFormat="1" applyFont="1" applyFill="1" applyAlignment="1">
      <alignment vertical="center" wrapText="1"/>
    </xf>
    <xf numFmtId="0" fontId="10" fillId="0" borderId="0" xfId="0" applyFont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176" fontId="1" fillId="4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76" fontId="1" fillId="5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176" fontId="10" fillId="4" borderId="1" xfId="0" applyNumberFormat="1" applyFont="1" applyFill="1" applyBorder="1" applyAlignment="1">
      <alignment horizontal="center" vertical="center"/>
    </xf>
    <xf numFmtId="176" fontId="10" fillId="4" borderId="1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0" fontId="8" fillId="6" borderId="0" xfId="0" applyFont="1" applyFill="1" applyAlignment="1">
      <alignment vertical="center"/>
    </xf>
    <xf numFmtId="10" fontId="1" fillId="5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 wrapText="1"/>
    </xf>
    <xf numFmtId="10" fontId="1" fillId="7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10" fontId="10" fillId="5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0" fontId="11" fillId="6" borderId="1" xfId="0" applyNumberFormat="1" applyFont="1" applyFill="1" applyBorder="1" applyAlignment="1">
      <alignment horizontal="center" vertical="center" wrapText="1"/>
    </xf>
    <xf numFmtId="10" fontId="11" fillId="7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0" fontId="10" fillId="7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10" fontId="10" fillId="6" borderId="1" xfId="0" applyNumberFormat="1" applyFont="1" applyFill="1" applyBorder="1" applyAlignment="1">
      <alignment horizontal="center" vertical="center" wrapText="1"/>
    </xf>
    <xf numFmtId="176" fontId="20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vertical="center"/>
    </xf>
    <xf numFmtId="10" fontId="1" fillId="6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0" fontId="11" fillId="6" borderId="1" xfId="0" applyNumberFormat="1" applyFont="1" applyFill="1" applyBorder="1" applyAlignment="1">
      <alignment horizontal="center" vertical="center"/>
    </xf>
    <xf numFmtId="10" fontId="10" fillId="6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0" fontId="12" fillId="6" borderId="1" xfId="0" applyNumberFormat="1" applyFont="1" applyFill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 wrapText="1"/>
    </xf>
    <xf numFmtId="10" fontId="1" fillId="7" borderId="5" xfId="0" applyNumberFormat="1" applyFont="1" applyFill="1" applyBorder="1" applyAlignment="1">
      <alignment horizontal="center" vertical="center" wrapText="1"/>
    </xf>
    <xf numFmtId="10" fontId="11" fillId="7" borderId="1" xfId="0" applyNumberFormat="1" applyFont="1" applyFill="1" applyBorder="1" applyAlignment="1">
      <alignment horizontal="center" vertical="center"/>
    </xf>
    <xf numFmtId="10" fontId="10" fillId="7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14" fillId="0" borderId="1" xfId="0" applyFont="1" applyBorder="1" applyAlignment="1">
      <alignment horizontal="center" vertical="center"/>
    </xf>
    <xf numFmtId="10" fontId="12" fillId="7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176" fontId="11" fillId="4" borderId="1" xfId="0" applyNumberFormat="1" applyFont="1" applyFill="1" applyBorder="1" applyAlignment="1">
      <alignment horizontal="center" vertical="center"/>
    </xf>
    <xf numFmtId="10" fontId="11" fillId="4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176" fontId="11" fillId="5" borderId="1" xfId="0" applyNumberFormat="1" applyFont="1" applyFill="1" applyBorder="1" applyAlignment="1">
      <alignment horizontal="center" vertical="center"/>
    </xf>
    <xf numFmtId="10" fontId="11" fillId="5" borderId="1" xfId="0" applyNumberFormat="1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15" fillId="0" borderId="1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AABF0"/>
      <color rgb="FFF125D7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R143"/>
  <sheetViews>
    <sheetView workbookViewId="0">
      <selection activeCell="AR5" sqref="AR5"/>
    </sheetView>
  </sheetViews>
  <sheetFormatPr defaultColWidth="9" defaultRowHeight="13.5"/>
  <cols>
    <col min="1" max="1" width="4.875" style="33" customWidth="1"/>
    <col min="2" max="2" width="6.5" style="33" customWidth="1"/>
    <col min="3" max="3" width="27.25" style="34" customWidth="1"/>
    <col min="4" max="4" width="13" style="34" customWidth="1"/>
    <col min="5" max="5" width="4.625" style="35" customWidth="1"/>
    <col min="6" max="6" width="5.375" style="36" customWidth="1"/>
    <col min="7" max="7" width="6.375" style="37" customWidth="1"/>
    <col min="8" max="8" width="8.75" hidden="1" customWidth="1"/>
    <col min="9" max="9" width="7.625" style="38" customWidth="1"/>
    <col min="10" max="10" width="10.5" style="39" hidden="1" customWidth="1"/>
    <col min="11" max="11" width="10.25" style="40" customWidth="1"/>
    <col min="12" max="12" width="9" style="41" hidden="1" customWidth="1"/>
    <col min="13" max="13" width="8.625" hidden="1" customWidth="1"/>
    <col min="14" max="14" width="8.625" customWidth="1"/>
    <col min="15" max="15" width="10.375" style="39" hidden="1" customWidth="1"/>
    <col min="16" max="16" width="10.125" style="39" customWidth="1"/>
    <col min="17" max="17" width="8.375" style="41" hidden="1" customWidth="1"/>
    <col min="18" max="18" width="10.375" style="42" customWidth="1"/>
    <col min="19" max="19" width="10.5" style="42" customWidth="1"/>
    <col min="20" max="23" width="8.375" style="43" customWidth="1"/>
    <col min="24" max="24" width="6.125" style="44" customWidth="1"/>
    <col min="25" max="25" width="8" style="45" customWidth="1"/>
    <col min="26" max="26" width="8.625" style="46" customWidth="1"/>
    <col min="27" max="27" width="10.375" hidden="1" customWidth="1"/>
    <col min="28" max="28" width="10.375" customWidth="1"/>
    <col min="29" max="29" width="10.5" style="39" hidden="1" customWidth="1"/>
    <col min="30" max="30" width="10.5" style="39" customWidth="1"/>
    <col min="31" max="31" width="8.75" style="41" hidden="1" customWidth="1"/>
    <col min="32" max="32" width="11.25" hidden="1" customWidth="1"/>
    <col min="33" max="33" width="11.25" customWidth="1"/>
    <col min="34" max="34" width="10.5" style="39" hidden="1" customWidth="1"/>
    <col min="35" max="35" width="9.25" style="39" customWidth="1"/>
    <col min="36" max="36" width="8.5" style="41" hidden="1" customWidth="1"/>
    <col min="37" max="37" width="11" style="47" customWidth="1"/>
    <col min="38" max="38" width="9.375" style="47"/>
    <col min="39" max="40" width="9.625" style="48" customWidth="1"/>
    <col min="41" max="41" width="8.125" style="48" customWidth="1"/>
    <col min="42" max="42" width="7.625" style="48" customWidth="1"/>
    <col min="43" max="43" width="6.5" style="49" customWidth="1"/>
    <col min="44" max="44" width="8.625" style="50" customWidth="1"/>
  </cols>
  <sheetData>
    <row r="1" spans="1:44" ht="17.100000000000001" customHeight="1">
      <c r="A1" s="123" t="s">
        <v>0</v>
      </c>
      <c r="B1" s="123"/>
      <c r="C1" s="123"/>
      <c r="D1" s="123"/>
      <c r="E1" s="123"/>
      <c r="F1" s="123"/>
      <c r="G1" s="123"/>
      <c r="I1" s="124" t="s">
        <v>1</v>
      </c>
      <c r="J1" s="124"/>
      <c r="K1" s="124"/>
      <c r="L1" s="124"/>
      <c r="M1" s="124"/>
      <c r="N1" s="124"/>
      <c r="O1" s="124"/>
      <c r="P1" s="124"/>
      <c r="Q1" s="74"/>
      <c r="R1" s="125" t="s">
        <v>2</v>
      </c>
      <c r="S1" s="125"/>
      <c r="T1" s="126" t="s">
        <v>3</v>
      </c>
      <c r="U1" s="126"/>
      <c r="V1" s="126"/>
      <c r="W1" s="126"/>
      <c r="X1" s="127" t="s">
        <v>4</v>
      </c>
      <c r="Y1" s="127"/>
      <c r="Z1" s="135" t="s">
        <v>5</v>
      </c>
      <c r="AB1" s="129" t="s">
        <v>6</v>
      </c>
      <c r="AC1" s="130"/>
      <c r="AD1" s="130"/>
      <c r="AE1" s="130"/>
      <c r="AF1" s="130"/>
      <c r="AG1" s="130"/>
      <c r="AH1" s="130"/>
      <c r="AI1" s="131"/>
      <c r="AJ1" s="91"/>
      <c r="AK1" s="132" t="s">
        <v>7</v>
      </c>
      <c r="AL1" s="133"/>
      <c r="AM1" s="134" t="s">
        <v>8</v>
      </c>
      <c r="AN1" s="134"/>
      <c r="AO1" s="134"/>
      <c r="AP1" s="132"/>
      <c r="AQ1" s="136" t="s">
        <v>4</v>
      </c>
      <c r="AR1" s="128" t="s">
        <v>9</v>
      </c>
    </row>
    <row r="2" spans="1:44" s="31" customFormat="1" ht="27" customHeight="1">
      <c r="A2" s="51" t="s">
        <v>10</v>
      </c>
      <c r="B2" s="51" t="s">
        <v>11</v>
      </c>
      <c r="C2" s="52" t="s">
        <v>12</v>
      </c>
      <c r="D2" s="52" t="s">
        <v>13</v>
      </c>
      <c r="E2" s="51" t="s">
        <v>14</v>
      </c>
      <c r="F2" s="53" t="s">
        <v>15</v>
      </c>
      <c r="G2" s="54" t="s">
        <v>16</v>
      </c>
      <c r="H2" s="55" t="s">
        <v>17</v>
      </c>
      <c r="I2" s="62" t="s">
        <v>18</v>
      </c>
      <c r="J2" s="63" t="s">
        <v>19</v>
      </c>
      <c r="K2" s="62" t="s">
        <v>20</v>
      </c>
      <c r="L2" s="64" t="s">
        <v>21</v>
      </c>
      <c r="M2" s="65" t="s">
        <v>22</v>
      </c>
      <c r="N2" s="66" t="s">
        <v>23</v>
      </c>
      <c r="O2" s="67" t="s">
        <v>24</v>
      </c>
      <c r="P2" s="66" t="s">
        <v>25</v>
      </c>
      <c r="Q2" s="75" t="s">
        <v>26</v>
      </c>
      <c r="R2" s="76" t="s">
        <v>27</v>
      </c>
      <c r="S2" s="76" t="s">
        <v>28</v>
      </c>
      <c r="T2" s="77" t="s">
        <v>29</v>
      </c>
      <c r="U2" s="77" t="s">
        <v>30</v>
      </c>
      <c r="V2" s="78" t="s">
        <v>31</v>
      </c>
      <c r="W2" s="78" t="s">
        <v>32</v>
      </c>
      <c r="X2" s="79" t="s">
        <v>33</v>
      </c>
      <c r="Y2" s="88" t="s">
        <v>34</v>
      </c>
      <c r="Z2" s="135"/>
      <c r="AA2" s="55" t="s">
        <v>17</v>
      </c>
      <c r="AB2" s="62" t="s">
        <v>35</v>
      </c>
      <c r="AC2" s="63" t="s">
        <v>19</v>
      </c>
      <c r="AD2" s="62" t="s">
        <v>36</v>
      </c>
      <c r="AE2" s="64" t="s">
        <v>21</v>
      </c>
      <c r="AF2" s="65" t="s">
        <v>22</v>
      </c>
      <c r="AG2" s="66" t="s">
        <v>37</v>
      </c>
      <c r="AH2" s="67" t="s">
        <v>24</v>
      </c>
      <c r="AI2" s="66" t="s">
        <v>38</v>
      </c>
      <c r="AJ2" s="75" t="s">
        <v>26</v>
      </c>
      <c r="AK2" s="76" t="s">
        <v>27</v>
      </c>
      <c r="AL2" s="76" t="s">
        <v>28</v>
      </c>
      <c r="AM2" s="77" t="s">
        <v>39</v>
      </c>
      <c r="AN2" s="92" t="s">
        <v>40</v>
      </c>
      <c r="AO2" s="98" t="s">
        <v>41</v>
      </c>
      <c r="AP2" s="99" t="s">
        <v>42</v>
      </c>
      <c r="AQ2" s="136"/>
      <c r="AR2" s="128"/>
    </row>
    <row r="3" spans="1:44">
      <c r="A3" s="56">
        <v>1</v>
      </c>
      <c r="B3" s="56">
        <v>727</v>
      </c>
      <c r="C3" s="57" t="s">
        <v>43</v>
      </c>
      <c r="D3" s="57" t="s">
        <v>44</v>
      </c>
      <c r="E3" s="56" t="s">
        <v>45</v>
      </c>
      <c r="F3" s="58">
        <v>2</v>
      </c>
      <c r="G3" s="56"/>
      <c r="H3" s="59">
        <v>6600</v>
      </c>
      <c r="I3" s="68">
        <f t="shared" ref="I3:I66" si="0">H3*3</f>
        <v>19800</v>
      </c>
      <c r="J3" s="69">
        <v>1940.4462000000001</v>
      </c>
      <c r="K3" s="70">
        <f t="shared" ref="K3:K66" si="1">J3*3</f>
        <v>5821.3386</v>
      </c>
      <c r="L3" s="71">
        <v>0.29400700000000002</v>
      </c>
      <c r="M3" s="72">
        <v>7260</v>
      </c>
      <c r="N3" s="72">
        <f t="shared" ref="N3:N66" si="2">M3*3</f>
        <v>21780</v>
      </c>
      <c r="O3" s="73">
        <v>2091.8010036000001</v>
      </c>
      <c r="P3" s="73">
        <f t="shared" ref="P3:P66" si="3">O3*3</f>
        <v>6275.4030107999997</v>
      </c>
      <c r="Q3" s="80">
        <v>0.28812685999999998</v>
      </c>
      <c r="R3" s="81">
        <v>41010.089999999997</v>
      </c>
      <c r="S3" s="81">
        <v>6892.5</v>
      </c>
      <c r="T3" s="82">
        <f t="shared" ref="T3:T66" si="4">R3/I3</f>
        <v>2.07121666666667</v>
      </c>
      <c r="U3" s="82">
        <f t="shared" ref="U3:U66" si="5">S3/K3</f>
        <v>1.18400602912876</v>
      </c>
      <c r="V3" s="83">
        <f t="shared" ref="V3:V66" si="6">R3/N3</f>
        <v>1.8829242424242401</v>
      </c>
      <c r="W3" s="83">
        <f t="shared" ref="W3:W66" si="7">S3/P3</f>
        <v>1.0983358340712099</v>
      </c>
      <c r="X3" s="84">
        <f t="shared" ref="X3:X18" si="8">(F3*200)+(G3*100)</f>
        <v>400</v>
      </c>
      <c r="Y3" s="89">
        <f>(S3-K3)*0.3</f>
        <v>321.34841999999998</v>
      </c>
      <c r="Z3" s="90"/>
      <c r="AA3" s="59">
        <v>5808</v>
      </c>
      <c r="AB3" s="59">
        <f t="shared" ref="AB3:AB66" si="9">AA3*2</f>
        <v>11616</v>
      </c>
      <c r="AC3" s="69">
        <v>1733.998728</v>
      </c>
      <c r="AD3" s="69">
        <f t="shared" ref="AD3:AD66" si="10">AC3*2</f>
        <v>3467.9974560000001</v>
      </c>
      <c r="AE3" s="71">
        <v>0.29855350000000003</v>
      </c>
      <c r="AF3" s="72">
        <v>6795.36</v>
      </c>
      <c r="AG3" s="72">
        <f t="shared" ref="AG3:AG66" si="11">AF3*2</f>
        <v>13590.72</v>
      </c>
      <c r="AH3" s="73">
        <v>1977.9045734448</v>
      </c>
      <c r="AI3" s="73">
        <f t="shared" ref="AI3:AI66" si="12">AH3*2</f>
        <v>3955.8091468896</v>
      </c>
      <c r="AJ3" s="80">
        <v>0.29106693</v>
      </c>
      <c r="AK3" s="93">
        <v>15875.9</v>
      </c>
      <c r="AL3" s="93">
        <v>3851.56</v>
      </c>
      <c r="AM3" s="94">
        <f t="shared" ref="AM3:AM66" si="13">AK3/AB3</f>
        <v>1.3667269283746599</v>
      </c>
      <c r="AN3" s="94">
        <f t="shared" ref="AN3:AN66" si="14">AL3/AD3</f>
        <v>1.1106005840161099</v>
      </c>
      <c r="AO3" s="100">
        <f t="shared" ref="AO3:AO66" si="15">AK3/AG3</f>
        <v>1.16814267382449</v>
      </c>
      <c r="AP3" s="101">
        <f t="shared" ref="AP3:AP66" si="16">AL3/AI3</f>
        <v>0.97364656811828998</v>
      </c>
      <c r="AQ3" s="102">
        <v>200</v>
      </c>
      <c r="AR3" s="103">
        <f>X3+Y3+AQ3</f>
        <v>921.34842000000003</v>
      </c>
    </row>
    <row r="4" spans="1:44">
      <c r="A4" s="56">
        <v>2</v>
      </c>
      <c r="B4" s="56">
        <v>746</v>
      </c>
      <c r="C4" s="57" t="s">
        <v>46</v>
      </c>
      <c r="D4" s="57" t="s">
        <v>47</v>
      </c>
      <c r="E4" s="56" t="s">
        <v>48</v>
      </c>
      <c r="F4" s="58">
        <v>4</v>
      </c>
      <c r="G4" s="56"/>
      <c r="H4" s="59">
        <v>10500</v>
      </c>
      <c r="I4" s="68">
        <f t="shared" si="0"/>
        <v>31500</v>
      </c>
      <c r="J4" s="69">
        <v>3055.5</v>
      </c>
      <c r="K4" s="70">
        <f t="shared" si="1"/>
        <v>9166.5</v>
      </c>
      <c r="L4" s="71">
        <v>0.29099999999999998</v>
      </c>
      <c r="M4" s="72">
        <v>11550</v>
      </c>
      <c r="N4" s="72">
        <f t="shared" si="2"/>
        <v>34650</v>
      </c>
      <c r="O4" s="73">
        <v>3293.8290000000002</v>
      </c>
      <c r="P4" s="73">
        <f t="shared" si="3"/>
        <v>9881.4869999999992</v>
      </c>
      <c r="Q4" s="80">
        <v>0.28517999999999999</v>
      </c>
      <c r="R4" s="81">
        <v>54276.36</v>
      </c>
      <c r="S4" s="81">
        <v>9342.09</v>
      </c>
      <c r="T4" s="82">
        <f t="shared" si="4"/>
        <v>1.7230590476190499</v>
      </c>
      <c r="U4" s="82">
        <f t="shared" si="5"/>
        <v>1.01915562101129</v>
      </c>
      <c r="V4" s="83">
        <f t="shared" si="6"/>
        <v>1.56641731601732</v>
      </c>
      <c r="W4" s="85">
        <f t="shared" si="7"/>
        <v>0.94541337756149502</v>
      </c>
      <c r="X4" s="84">
        <f t="shared" si="8"/>
        <v>800</v>
      </c>
      <c r="Y4" s="89"/>
      <c r="Z4" s="90"/>
      <c r="AA4" s="59">
        <v>9240</v>
      </c>
      <c r="AB4" s="59">
        <f t="shared" si="9"/>
        <v>18480</v>
      </c>
      <c r="AC4" s="69">
        <v>2730.42</v>
      </c>
      <c r="AD4" s="69">
        <f t="shared" si="10"/>
        <v>5460.84</v>
      </c>
      <c r="AE4" s="71">
        <v>0.29549999999999998</v>
      </c>
      <c r="AF4" s="72">
        <v>10810.8</v>
      </c>
      <c r="AG4" s="72">
        <f t="shared" si="11"/>
        <v>21621.599999999999</v>
      </c>
      <c r="AH4" s="73">
        <v>3114.4833720000001</v>
      </c>
      <c r="AI4" s="73">
        <f t="shared" si="12"/>
        <v>6228.9667440000003</v>
      </c>
      <c r="AJ4" s="80">
        <v>0.28809000000000001</v>
      </c>
      <c r="AK4" s="93">
        <v>13254.13</v>
      </c>
      <c r="AL4" s="93">
        <v>3648.56</v>
      </c>
      <c r="AM4" s="95">
        <f t="shared" si="13"/>
        <v>0.71721482683982696</v>
      </c>
      <c r="AN4" s="95">
        <f t="shared" si="14"/>
        <v>0.66813164275093195</v>
      </c>
      <c r="AO4" s="101">
        <f t="shared" si="15"/>
        <v>0.61300412550412597</v>
      </c>
      <c r="AP4" s="101">
        <f t="shared" si="16"/>
        <v>0.58574080581092303</v>
      </c>
      <c r="AQ4" s="104"/>
      <c r="AR4" s="103">
        <f t="shared" ref="AR4:AR35" si="17">X4+Y4+AQ4</f>
        <v>800</v>
      </c>
    </row>
    <row r="5" spans="1:44">
      <c r="A5" s="56">
        <v>3</v>
      </c>
      <c r="B5" s="56">
        <v>365</v>
      </c>
      <c r="C5" s="57" t="s">
        <v>49</v>
      </c>
      <c r="D5" s="57" t="s">
        <v>44</v>
      </c>
      <c r="E5" s="56" t="s">
        <v>50</v>
      </c>
      <c r="F5" s="58">
        <v>3</v>
      </c>
      <c r="G5" s="56"/>
      <c r="H5" s="59">
        <v>13775</v>
      </c>
      <c r="I5" s="68">
        <f t="shared" si="0"/>
        <v>41325</v>
      </c>
      <c r="J5" s="69">
        <v>3741.29</v>
      </c>
      <c r="K5" s="70">
        <f t="shared" si="1"/>
        <v>11223.87</v>
      </c>
      <c r="L5" s="71">
        <v>0.27160000000000001</v>
      </c>
      <c r="M5" s="72">
        <v>15152.5</v>
      </c>
      <c r="N5" s="72">
        <f t="shared" si="2"/>
        <v>45457.5</v>
      </c>
      <c r="O5" s="73">
        <v>4033.1106199999999</v>
      </c>
      <c r="P5" s="73">
        <f t="shared" si="3"/>
        <v>12099.33186</v>
      </c>
      <c r="Q5" s="80">
        <v>0.26616800000000002</v>
      </c>
      <c r="R5" s="81">
        <v>62010.57</v>
      </c>
      <c r="S5" s="81">
        <v>13649.85</v>
      </c>
      <c r="T5" s="82">
        <f t="shared" si="4"/>
        <v>1.5005582577132499</v>
      </c>
      <c r="U5" s="82">
        <f t="shared" si="5"/>
        <v>1.21614469875364</v>
      </c>
      <c r="V5" s="83">
        <f t="shared" si="6"/>
        <v>1.3641438706484099</v>
      </c>
      <c r="W5" s="83">
        <f t="shared" si="7"/>
        <v>1.1281490712000399</v>
      </c>
      <c r="X5" s="84">
        <f t="shared" si="8"/>
        <v>600</v>
      </c>
      <c r="Y5" s="89">
        <f t="shared" ref="Y5:Y18" si="18">(S5-K5)*0.3</f>
        <v>727.79399999999998</v>
      </c>
      <c r="Z5" s="90"/>
      <c r="AA5" s="59">
        <v>12122</v>
      </c>
      <c r="AB5" s="59">
        <f t="shared" si="9"/>
        <v>24244</v>
      </c>
      <c r="AC5" s="69">
        <v>3343.2476000000001</v>
      </c>
      <c r="AD5" s="69">
        <f t="shared" si="10"/>
        <v>6686.4952000000003</v>
      </c>
      <c r="AE5" s="71">
        <v>0.27579999999999999</v>
      </c>
      <c r="AF5" s="72">
        <v>14182.74</v>
      </c>
      <c r="AG5" s="72">
        <f t="shared" si="11"/>
        <v>28365.48</v>
      </c>
      <c r="AH5" s="73">
        <v>3813.51186216</v>
      </c>
      <c r="AI5" s="73">
        <f t="shared" si="12"/>
        <v>7627.0237243199999</v>
      </c>
      <c r="AJ5" s="80">
        <v>0.26888400000000001</v>
      </c>
      <c r="AK5" s="93">
        <v>18876.7</v>
      </c>
      <c r="AL5" s="93">
        <v>4687.43</v>
      </c>
      <c r="AM5" s="95">
        <f t="shared" si="13"/>
        <v>0.77861326513776596</v>
      </c>
      <c r="AN5" s="95">
        <f t="shared" si="14"/>
        <v>0.70102944215079999</v>
      </c>
      <c r="AO5" s="101">
        <f t="shared" si="15"/>
        <v>0.66548142319467196</v>
      </c>
      <c r="AP5" s="101">
        <f t="shared" si="16"/>
        <v>0.614581804046757</v>
      </c>
      <c r="AQ5" s="104"/>
      <c r="AR5" s="103">
        <f t="shared" si="17"/>
        <v>1327.7940000000001</v>
      </c>
    </row>
    <row r="6" spans="1:44">
      <c r="A6" s="56">
        <v>4</v>
      </c>
      <c r="B6" s="60">
        <v>117491</v>
      </c>
      <c r="C6" s="61" t="s">
        <v>51</v>
      </c>
      <c r="D6" s="61" t="s">
        <v>44</v>
      </c>
      <c r="E6" s="56" t="s">
        <v>52</v>
      </c>
      <c r="F6" s="58">
        <v>2</v>
      </c>
      <c r="G6" s="56"/>
      <c r="H6" s="59">
        <v>6750</v>
      </c>
      <c r="I6" s="68">
        <f t="shared" si="0"/>
        <v>20250</v>
      </c>
      <c r="J6" s="69">
        <v>1276.7625</v>
      </c>
      <c r="K6" s="70">
        <f t="shared" si="1"/>
        <v>3830.2874999999999</v>
      </c>
      <c r="L6" s="71">
        <v>0.18915000000000001</v>
      </c>
      <c r="M6" s="72">
        <v>7425</v>
      </c>
      <c r="N6" s="72">
        <f t="shared" si="2"/>
        <v>22275</v>
      </c>
      <c r="O6" s="73">
        <v>1376.3499750000001</v>
      </c>
      <c r="P6" s="73">
        <f t="shared" si="3"/>
        <v>4129.0499250000003</v>
      </c>
      <c r="Q6" s="80">
        <v>0.185367</v>
      </c>
      <c r="R6" s="86">
        <v>27975.5</v>
      </c>
      <c r="S6" s="86">
        <v>4325.5</v>
      </c>
      <c r="T6" s="82">
        <f t="shared" si="4"/>
        <v>1.3815061728395099</v>
      </c>
      <c r="U6" s="82">
        <f t="shared" si="5"/>
        <v>1.12928859778803</v>
      </c>
      <c r="V6" s="83">
        <f t="shared" si="6"/>
        <v>1.2559147025813699</v>
      </c>
      <c r="W6" s="83">
        <f t="shared" si="7"/>
        <v>1.04757754896848</v>
      </c>
      <c r="X6" s="84">
        <f t="shared" si="8"/>
        <v>400</v>
      </c>
      <c r="Y6" s="89">
        <f t="shared" si="18"/>
        <v>148.56375</v>
      </c>
      <c r="Z6" s="90"/>
      <c r="AA6" s="59">
        <v>5940</v>
      </c>
      <c r="AB6" s="59">
        <f t="shared" si="9"/>
        <v>11880</v>
      </c>
      <c r="AC6" s="69">
        <v>1140.9255000000001</v>
      </c>
      <c r="AD6" s="69">
        <f t="shared" si="10"/>
        <v>2281.8510000000001</v>
      </c>
      <c r="AE6" s="71">
        <v>0.192075</v>
      </c>
      <c r="AF6" s="72">
        <v>6949.8</v>
      </c>
      <c r="AG6" s="72">
        <f t="shared" si="11"/>
        <v>13899.6</v>
      </c>
      <c r="AH6" s="73">
        <v>1301.4091232999999</v>
      </c>
      <c r="AI6" s="73">
        <f t="shared" si="12"/>
        <v>2602.8182465999998</v>
      </c>
      <c r="AJ6" s="80">
        <v>0.18725849999999999</v>
      </c>
      <c r="AK6" s="96">
        <v>16200.29</v>
      </c>
      <c r="AL6" s="96">
        <v>2624.6</v>
      </c>
      <c r="AM6" s="94">
        <f t="shared" si="13"/>
        <v>1.36366077441077</v>
      </c>
      <c r="AN6" s="94">
        <f t="shared" si="14"/>
        <v>1.1502065647581701</v>
      </c>
      <c r="AO6" s="100">
        <f t="shared" si="15"/>
        <v>1.1655220294109201</v>
      </c>
      <c r="AP6" s="100">
        <f t="shared" si="16"/>
        <v>1.0083685264725899</v>
      </c>
      <c r="AQ6" s="102">
        <v>500</v>
      </c>
      <c r="AR6" s="103">
        <f t="shared" si="17"/>
        <v>1048.56375</v>
      </c>
    </row>
    <row r="7" spans="1:44">
      <c r="A7" s="56">
        <v>5</v>
      </c>
      <c r="B7" s="56">
        <v>747</v>
      </c>
      <c r="C7" s="57" t="s">
        <v>53</v>
      </c>
      <c r="D7" s="57" t="s">
        <v>54</v>
      </c>
      <c r="E7" s="56" t="s">
        <v>55</v>
      </c>
      <c r="F7" s="58">
        <v>3</v>
      </c>
      <c r="G7" s="56">
        <v>1</v>
      </c>
      <c r="H7" s="59">
        <v>11165</v>
      </c>
      <c r="I7" s="68">
        <f t="shared" si="0"/>
        <v>33495</v>
      </c>
      <c r="J7" s="69">
        <v>2436.76125</v>
      </c>
      <c r="K7" s="70">
        <f t="shared" si="1"/>
        <v>7310.2837499999996</v>
      </c>
      <c r="L7" s="71">
        <v>0.21825</v>
      </c>
      <c r="M7" s="72">
        <v>12281.5</v>
      </c>
      <c r="N7" s="72">
        <f t="shared" si="2"/>
        <v>36844.5</v>
      </c>
      <c r="O7" s="73">
        <v>2626.8286275</v>
      </c>
      <c r="P7" s="73">
        <f t="shared" si="3"/>
        <v>7880.4858825000001</v>
      </c>
      <c r="Q7" s="80">
        <v>0.21388499999999999</v>
      </c>
      <c r="R7" s="81">
        <v>42066.55</v>
      </c>
      <c r="S7" s="81">
        <v>8489.99</v>
      </c>
      <c r="T7" s="82">
        <f t="shared" si="4"/>
        <v>1.2559053590088101</v>
      </c>
      <c r="U7" s="82">
        <f t="shared" si="5"/>
        <v>1.16137625984764</v>
      </c>
      <c r="V7" s="83">
        <f t="shared" si="6"/>
        <v>1.1417321445534601</v>
      </c>
      <c r="W7" s="83">
        <f t="shared" si="7"/>
        <v>1.0773434692464201</v>
      </c>
      <c r="X7" s="84">
        <f t="shared" si="8"/>
        <v>700</v>
      </c>
      <c r="Y7" s="89">
        <f t="shared" si="18"/>
        <v>353.91187500000001</v>
      </c>
      <c r="Z7" s="90"/>
      <c r="AA7" s="59">
        <v>9825.2000000000007</v>
      </c>
      <c r="AB7" s="59">
        <f t="shared" si="9"/>
        <v>19650.400000000001</v>
      </c>
      <c r="AC7" s="69">
        <v>2177.5099500000001</v>
      </c>
      <c r="AD7" s="69">
        <f t="shared" si="10"/>
        <v>4355.0199000000002</v>
      </c>
      <c r="AE7" s="71">
        <v>0.22162499999999999</v>
      </c>
      <c r="AF7" s="72">
        <v>11495.484</v>
      </c>
      <c r="AG7" s="72">
        <f t="shared" si="11"/>
        <v>22990.968000000001</v>
      </c>
      <c r="AH7" s="73">
        <v>2483.8004891700002</v>
      </c>
      <c r="AI7" s="73">
        <f t="shared" si="12"/>
        <v>4967.6009783400004</v>
      </c>
      <c r="AJ7" s="80">
        <v>0.2160675</v>
      </c>
      <c r="AK7" s="93">
        <v>19279.38</v>
      </c>
      <c r="AL7" s="93">
        <v>2967.6</v>
      </c>
      <c r="AM7" s="95">
        <f t="shared" si="13"/>
        <v>0.98111895941049498</v>
      </c>
      <c r="AN7" s="95">
        <f t="shared" si="14"/>
        <v>0.68142053725173601</v>
      </c>
      <c r="AO7" s="101">
        <f t="shared" si="15"/>
        <v>0.83856321317136395</v>
      </c>
      <c r="AP7" s="101">
        <f t="shared" si="16"/>
        <v>0.59739097663831897</v>
      </c>
      <c r="AQ7" s="104"/>
      <c r="AR7" s="103">
        <f t="shared" si="17"/>
        <v>1053.911875</v>
      </c>
    </row>
    <row r="8" spans="1:44">
      <c r="A8" s="56">
        <v>6</v>
      </c>
      <c r="B8" s="56">
        <v>329</v>
      </c>
      <c r="C8" s="57" t="s">
        <v>56</v>
      </c>
      <c r="D8" s="57" t="s">
        <v>57</v>
      </c>
      <c r="E8" s="56" t="s">
        <v>48</v>
      </c>
      <c r="F8" s="58">
        <v>3</v>
      </c>
      <c r="G8" s="56"/>
      <c r="H8" s="59">
        <v>7500</v>
      </c>
      <c r="I8" s="68">
        <f t="shared" si="0"/>
        <v>22500</v>
      </c>
      <c r="J8" s="69">
        <v>1807.11</v>
      </c>
      <c r="K8" s="70">
        <f t="shared" si="1"/>
        <v>5421.33</v>
      </c>
      <c r="L8" s="71">
        <v>0.240948</v>
      </c>
      <c r="M8" s="72">
        <v>8250</v>
      </c>
      <c r="N8" s="72">
        <f t="shared" si="2"/>
        <v>24750</v>
      </c>
      <c r="O8" s="73">
        <v>1948.06458</v>
      </c>
      <c r="P8" s="73">
        <f t="shared" si="3"/>
        <v>5844.1937399999997</v>
      </c>
      <c r="Q8" s="80">
        <v>0.23612904000000001</v>
      </c>
      <c r="R8" s="81">
        <v>28067.19</v>
      </c>
      <c r="S8" s="81">
        <v>2177.06</v>
      </c>
      <c r="T8" s="82">
        <f t="shared" si="4"/>
        <v>1.2474306666666699</v>
      </c>
      <c r="U8" s="87">
        <f t="shared" si="5"/>
        <v>0.40157304572863101</v>
      </c>
      <c r="V8" s="83">
        <f t="shared" si="6"/>
        <v>1.1340278787878799</v>
      </c>
      <c r="W8" s="85">
        <f t="shared" si="7"/>
        <v>0.372516740008007</v>
      </c>
      <c r="X8" s="84">
        <f t="shared" si="8"/>
        <v>600</v>
      </c>
      <c r="Y8" s="89"/>
      <c r="Z8" s="90"/>
      <c r="AA8" s="59">
        <v>6600</v>
      </c>
      <c r="AB8" s="59">
        <f t="shared" si="9"/>
        <v>13200</v>
      </c>
      <c r="AC8" s="69">
        <v>1614.8484000000001</v>
      </c>
      <c r="AD8" s="69">
        <f t="shared" si="10"/>
        <v>3229.6968000000002</v>
      </c>
      <c r="AE8" s="71">
        <v>0.244674</v>
      </c>
      <c r="AF8" s="72">
        <v>7722</v>
      </c>
      <c r="AG8" s="72">
        <f t="shared" si="11"/>
        <v>15444</v>
      </c>
      <c r="AH8" s="73">
        <v>1841.9944514399999</v>
      </c>
      <c r="AI8" s="73">
        <f t="shared" si="12"/>
        <v>3683.9889028799998</v>
      </c>
      <c r="AJ8" s="80">
        <v>0.23853852</v>
      </c>
      <c r="AK8" s="93">
        <v>11510.47</v>
      </c>
      <c r="AL8" s="93">
        <v>1172.6500000000001</v>
      </c>
      <c r="AM8" s="95">
        <f t="shared" si="13"/>
        <v>0.87200530303030299</v>
      </c>
      <c r="AN8" s="95">
        <f t="shared" si="14"/>
        <v>0.36308361825171898</v>
      </c>
      <c r="AO8" s="101">
        <f t="shared" si="15"/>
        <v>0.74530367780367801</v>
      </c>
      <c r="AP8" s="101">
        <f t="shared" si="16"/>
        <v>0.31830986219401097</v>
      </c>
      <c r="AQ8" s="104"/>
      <c r="AR8" s="103">
        <f t="shared" si="17"/>
        <v>600</v>
      </c>
    </row>
    <row r="9" spans="1:44">
      <c r="A9" s="56">
        <v>7</v>
      </c>
      <c r="B9" s="56">
        <v>517</v>
      </c>
      <c r="C9" s="57" t="s">
        <v>58</v>
      </c>
      <c r="D9" s="57" t="s">
        <v>54</v>
      </c>
      <c r="E9" s="56" t="s">
        <v>59</v>
      </c>
      <c r="F9" s="58">
        <v>4</v>
      </c>
      <c r="G9" s="56">
        <v>1</v>
      </c>
      <c r="H9" s="59">
        <v>38400</v>
      </c>
      <c r="I9" s="68">
        <f t="shared" si="0"/>
        <v>115200</v>
      </c>
      <c r="J9" s="69">
        <v>7449.6</v>
      </c>
      <c r="K9" s="70">
        <f t="shared" si="1"/>
        <v>22348.799999999999</v>
      </c>
      <c r="L9" s="71">
        <v>0.19400000000000001</v>
      </c>
      <c r="M9" s="72">
        <v>42240</v>
      </c>
      <c r="N9" s="72">
        <f t="shared" si="2"/>
        <v>126720</v>
      </c>
      <c r="O9" s="73">
        <v>8030.6688000000004</v>
      </c>
      <c r="P9" s="73">
        <f t="shared" si="3"/>
        <v>24092.006399999998</v>
      </c>
      <c r="Q9" s="80">
        <v>0.19012000000000001</v>
      </c>
      <c r="R9" s="81">
        <v>135120.44</v>
      </c>
      <c r="S9" s="81">
        <v>26834.07</v>
      </c>
      <c r="T9" s="82">
        <f t="shared" si="4"/>
        <v>1.17292048611111</v>
      </c>
      <c r="U9" s="82">
        <f t="shared" si="5"/>
        <v>1.2006939969931301</v>
      </c>
      <c r="V9" s="83">
        <f t="shared" si="6"/>
        <v>1.0662913510101</v>
      </c>
      <c r="W9" s="83">
        <f t="shared" si="7"/>
        <v>1.1138163237413099</v>
      </c>
      <c r="X9" s="84">
        <f t="shared" si="8"/>
        <v>900</v>
      </c>
      <c r="Y9" s="89">
        <f t="shared" si="18"/>
        <v>1345.5809999999999</v>
      </c>
      <c r="Z9" s="90"/>
      <c r="AA9" s="59">
        <v>33792</v>
      </c>
      <c r="AB9" s="59">
        <f t="shared" si="9"/>
        <v>67584</v>
      </c>
      <c r="AC9" s="69">
        <v>6657.0240000000003</v>
      </c>
      <c r="AD9" s="69">
        <f t="shared" si="10"/>
        <v>13314.048000000001</v>
      </c>
      <c r="AE9" s="71">
        <v>0.19700000000000001</v>
      </c>
      <c r="AF9" s="72">
        <v>39536.639999999999</v>
      </c>
      <c r="AG9" s="72">
        <f t="shared" si="11"/>
        <v>79073.279999999999</v>
      </c>
      <c r="AH9" s="73">
        <v>7593.4070783999996</v>
      </c>
      <c r="AI9" s="73">
        <f t="shared" si="12"/>
        <v>15186.814156799999</v>
      </c>
      <c r="AJ9" s="80">
        <v>0.19206000000000001</v>
      </c>
      <c r="AK9" s="93">
        <v>68515.28</v>
      </c>
      <c r="AL9" s="93">
        <v>13179.29</v>
      </c>
      <c r="AM9" s="94">
        <f t="shared" si="13"/>
        <v>1.01377959280303</v>
      </c>
      <c r="AN9" s="95">
        <f t="shared" si="14"/>
        <v>0.98987851027726503</v>
      </c>
      <c r="AO9" s="101">
        <f t="shared" si="15"/>
        <v>0.86647828444703401</v>
      </c>
      <c r="AP9" s="101">
        <f t="shared" si="16"/>
        <v>0.86781137004293196</v>
      </c>
      <c r="AQ9" s="105"/>
      <c r="AR9" s="103">
        <f t="shared" si="17"/>
        <v>2245.5810000000001</v>
      </c>
    </row>
    <row r="10" spans="1:44">
      <c r="A10" s="56">
        <v>8</v>
      </c>
      <c r="B10" s="56">
        <v>738</v>
      </c>
      <c r="C10" s="57" t="s">
        <v>60</v>
      </c>
      <c r="D10" s="57" t="s">
        <v>57</v>
      </c>
      <c r="E10" s="56" t="s">
        <v>45</v>
      </c>
      <c r="F10" s="58">
        <v>3</v>
      </c>
      <c r="G10" s="56"/>
      <c r="H10" s="59">
        <v>5775</v>
      </c>
      <c r="I10" s="68">
        <f t="shared" si="0"/>
        <v>17325</v>
      </c>
      <c r="J10" s="69">
        <v>1624.5074999999999</v>
      </c>
      <c r="K10" s="70">
        <f t="shared" si="1"/>
        <v>4873.5225</v>
      </c>
      <c r="L10" s="71">
        <v>0.28129999999999999</v>
      </c>
      <c r="M10" s="72">
        <v>6352.5</v>
      </c>
      <c r="N10" s="72">
        <f t="shared" si="2"/>
        <v>19057.5</v>
      </c>
      <c r="O10" s="73">
        <v>1751.219085</v>
      </c>
      <c r="P10" s="73">
        <f t="shared" si="3"/>
        <v>5253.6572550000001</v>
      </c>
      <c r="Q10" s="80">
        <v>0.27567399999999997</v>
      </c>
      <c r="R10" s="81">
        <v>19852.07</v>
      </c>
      <c r="S10" s="81">
        <v>5733.2</v>
      </c>
      <c r="T10" s="82">
        <f t="shared" si="4"/>
        <v>1.1458626262626299</v>
      </c>
      <c r="U10" s="82">
        <f t="shared" si="5"/>
        <v>1.17639756459522</v>
      </c>
      <c r="V10" s="83">
        <f t="shared" si="6"/>
        <v>1.04169329660239</v>
      </c>
      <c r="W10" s="83">
        <f t="shared" si="7"/>
        <v>1.0912778892349</v>
      </c>
      <c r="X10" s="84">
        <f t="shared" si="8"/>
        <v>600</v>
      </c>
      <c r="Y10" s="89">
        <f t="shared" si="18"/>
        <v>257.90325000000001</v>
      </c>
      <c r="Z10" s="90"/>
      <c r="AA10" s="59">
        <v>5082</v>
      </c>
      <c r="AB10" s="59">
        <f t="shared" si="9"/>
        <v>10164</v>
      </c>
      <c r="AC10" s="69">
        <v>1451.6732999999999</v>
      </c>
      <c r="AD10" s="69">
        <f t="shared" si="10"/>
        <v>2903.3465999999999</v>
      </c>
      <c r="AE10" s="71">
        <v>0.28565000000000002</v>
      </c>
      <c r="AF10" s="72">
        <v>5945.94</v>
      </c>
      <c r="AG10" s="72">
        <f t="shared" si="11"/>
        <v>11891.88</v>
      </c>
      <c r="AH10" s="73">
        <v>1655.8669927799999</v>
      </c>
      <c r="AI10" s="73">
        <f t="shared" si="12"/>
        <v>3311.7339855599998</v>
      </c>
      <c r="AJ10" s="80">
        <v>0.27848699999999998</v>
      </c>
      <c r="AK10" s="93">
        <v>8479.7900000000009</v>
      </c>
      <c r="AL10" s="93">
        <v>2342.2199999999998</v>
      </c>
      <c r="AM10" s="95">
        <f t="shared" si="13"/>
        <v>0.83429653679653704</v>
      </c>
      <c r="AN10" s="95">
        <f t="shared" si="14"/>
        <v>0.80673110127464598</v>
      </c>
      <c r="AO10" s="101">
        <f t="shared" si="15"/>
        <v>0.71307396307396298</v>
      </c>
      <c r="AP10" s="101">
        <f t="shared" si="16"/>
        <v>0.70724883405873595</v>
      </c>
      <c r="AQ10" s="104"/>
      <c r="AR10" s="103">
        <f t="shared" si="17"/>
        <v>857.90324999999996</v>
      </c>
    </row>
    <row r="11" spans="1:44">
      <c r="A11" s="56">
        <v>9</v>
      </c>
      <c r="B11" s="56">
        <v>116482</v>
      </c>
      <c r="C11" s="57" t="s">
        <v>61</v>
      </c>
      <c r="D11" s="57" t="s">
        <v>54</v>
      </c>
      <c r="E11" s="56" t="s">
        <v>45</v>
      </c>
      <c r="F11" s="58">
        <v>2</v>
      </c>
      <c r="G11" s="56">
        <v>1</v>
      </c>
      <c r="H11" s="59">
        <v>6600</v>
      </c>
      <c r="I11" s="68">
        <f t="shared" si="0"/>
        <v>19800</v>
      </c>
      <c r="J11" s="69">
        <v>1664.52</v>
      </c>
      <c r="K11" s="70">
        <f t="shared" si="1"/>
        <v>4993.5600000000004</v>
      </c>
      <c r="L11" s="71">
        <v>0.25219999999999998</v>
      </c>
      <c r="M11" s="72">
        <v>7260</v>
      </c>
      <c r="N11" s="72">
        <f t="shared" si="2"/>
        <v>21780</v>
      </c>
      <c r="O11" s="73">
        <v>1794.35256</v>
      </c>
      <c r="P11" s="73">
        <f t="shared" si="3"/>
        <v>5383.0576799999999</v>
      </c>
      <c r="Q11" s="80">
        <v>0.24715599999999999</v>
      </c>
      <c r="R11" s="81">
        <v>22589.34</v>
      </c>
      <c r="S11" s="81">
        <v>6839.55</v>
      </c>
      <c r="T11" s="82">
        <f t="shared" si="4"/>
        <v>1.14087575757576</v>
      </c>
      <c r="U11" s="82">
        <f t="shared" si="5"/>
        <v>1.3696741402927</v>
      </c>
      <c r="V11" s="83">
        <f t="shared" si="6"/>
        <v>1.0371597796143299</v>
      </c>
      <c r="W11" s="83">
        <f t="shared" si="7"/>
        <v>1.2705697034255099</v>
      </c>
      <c r="X11" s="84">
        <f t="shared" si="8"/>
        <v>500</v>
      </c>
      <c r="Y11" s="89">
        <f t="shared" si="18"/>
        <v>553.79700000000003</v>
      </c>
      <c r="Z11" s="90"/>
      <c r="AA11" s="59">
        <v>5808</v>
      </c>
      <c r="AB11" s="59">
        <f t="shared" si="9"/>
        <v>11616</v>
      </c>
      <c r="AC11" s="69">
        <v>1487.4287999999999</v>
      </c>
      <c r="AD11" s="69">
        <f t="shared" si="10"/>
        <v>2974.8575999999998</v>
      </c>
      <c r="AE11" s="71">
        <v>0.25609999999999999</v>
      </c>
      <c r="AF11" s="72">
        <v>6795.36</v>
      </c>
      <c r="AG11" s="72">
        <f t="shared" si="11"/>
        <v>13590.72</v>
      </c>
      <c r="AH11" s="73">
        <v>1696.6518940799999</v>
      </c>
      <c r="AI11" s="73">
        <f t="shared" si="12"/>
        <v>3393.3037881599998</v>
      </c>
      <c r="AJ11" s="80">
        <v>0.24967800000000001</v>
      </c>
      <c r="AK11" s="93">
        <v>6316.64</v>
      </c>
      <c r="AL11" s="93">
        <v>1998.24</v>
      </c>
      <c r="AM11" s="95">
        <f t="shared" si="13"/>
        <v>0.54378787878787904</v>
      </c>
      <c r="AN11" s="95">
        <f t="shared" si="14"/>
        <v>0.6717094626647</v>
      </c>
      <c r="AO11" s="101">
        <f t="shared" si="15"/>
        <v>0.464775964775965</v>
      </c>
      <c r="AP11" s="101">
        <f t="shared" si="16"/>
        <v>0.58887742587984904</v>
      </c>
      <c r="AQ11" s="104"/>
      <c r="AR11" s="103">
        <f t="shared" si="17"/>
        <v>1053.797</v>
      </c>
    </row>
    <row r="12" spans="1:44">
      <c r="A12" s="56">
        <v>10</v>
      </c>
      <c r="B12" s="56">
        <v>581</v>
      </c>
      <c r="C12" s="57" t="s">
        <v>62</v>
      </c>
      <c r="D12" s="57" t="s">
        <v>54</v>
      </c>
      <c r="E12" s="56" t="s">
        <v>55</v>
      </c>
      <c r="F12" s="58">
        <v>3</v>
      </c>
      <c r="G12" s="56"/>
      <c r="H12" s="59">
        <v>12600</v>
      </c>
      <c r="I12" s="68">
        <f t="shared" si="0"/>
        <v>37800</v>
      </c>
      <c r="J12" s="69">
        <v>3055.5</v>
      </c>
      <c r="K12" s="70">
        <f t="shared" si="1"/>
        <v>9166.5</v>
      </c>
      <c r="L12" s="71">
        <v>0.24249999999999999</v>
      </c>
      <c r="M12" s="72">
        <v>13860</v>
      </c>
      <c r="N12" s="72">
        <f t="shared" si="2"/>
        <v>41580</v>
      </c>
      <c r="O12" s="73">
        <v>3293.8290000000002</v>
      </c>
      <c r="P12" s="73">
        <f t="shared" si="3"/>
        <v>9881.4869999999992</v>
      </c>
      <c r="Q12" s="80">
        <v>0.23765</v>
      </c>
      <c r="R12" s="81">
        <v>42185.34</v>
      </c>
      <c r="S12" s="81">
        <v>9528.74</v>
      </c>
      <c r="T12" s="82">
        <f t="shared" si="4"/>
        <v>1.1160142857142901</v>
      </c>
      <c r="U12" s="82">
        <f t="shared" si="5"/>
        <v>1.0395178094147199</v>
      </c>
      <c r="V12" s="83">
        <f t="shared" si="6"/>
        <v>1.0145584415584401</v>
      </c>
      <c r="W12" s="85">
        <f t="shared" si="7"/>
        <v>0.96430223507858703</v>
      </c>
      <c r="X12" s="84">
        <f t="shared" si="8"/>
        <v>600</v>
      </c>
      <c r="Y12" s="89"/>
      <c r="Z12" s="90"/>
      <c r="AA12" s="59">
        <v>11088</v>
      </c>
      <c r="AB12" s="59">
        <f t="shared" si="9"/>
        <v>22176</v>
      </c>
      <c r="AC12" s="69">
        <v>2730.42</v>
      </c>
      <c r="AD12" s="69">
        <f t="shared" si="10"/>
        <v>5460.84</v>
      </c>
      <c r="AE12" s="71">
        <v>0.24625</v>
      </c>
      <c r="AF12" s="72">
        <v>12972.96</v>
      </c>
      <c r="AG12" s="72">
        <f t="shared" si="11"/>
        <v>25945.919999999998</v>
      </c>
      <c r="AH12" s="73">
        <v>3114.4833720000001</v>
      </c>
      <c r="AI12" s="73">
        <f t="shared" si="12"/>
        <v>6228.9667440000003</v>
      </c>
      <c r="AJ12" s="80">
        <v>0.24007500000000001</v>
      </c>
      <c r="AK12" s="93">
        <v>22201.74</v>
      </c>
      <c r="AL12" s="93">
        <v>5663</v>
      </c>
      <c r="AM12" s="94">
        <f t="shared" si="13"/>
        <v>1.00116071428571</v>
      </c>
      <c r="AN12" s="94">
        <f t="shared" si="14"/>
        <v>1.03701994564939</v>
      </c>
      <c r="AO12" s="101">
        <f t="shared" si="15"/>
        <v>0.85569291819291804</v>
      </c>
      <c r="AP12" s="101">
        <f t="shared" si="16"/>
        <v>0.90913954637096706</v>
      </c>
      <c r="AQ12" s="105">
        <v>500</v>
      </c>
      <c r="AR12" s="103">
        <f t="shared" si="17"/>
        <v>1100</v>
      </c>
    </row>
    <row r="13" spans="1:44">
      <c r="A13" s="56">
        <v>11</v>
      </c>
      <c r="B13" s="56">
        <v>707</v>
      </c>
      <c r="C13" s="57" t="s">
        <v>63</v>
      </c>
      <c r="D13" s="57" t="s">
        <v>64</v>
      </c>
      <c r="E13" s="56" t="s">
        <v>50</v>
      </c>
      <c r="F13" s="58">
        <v>4</v>
      </c>
      <c r="G13" s="56"/>
      <c r="H13" s="59">
        <v>14300</v>
      </c>
      <c r="I13" s="68">
        <f t="shared" si="0"/>
        <v>42900</v>
      </c>
      <c r="J13" s="69">
        <v>4300.01</v>
      </c>
      <c r="K13" s="70">
        <f t="shared" si="1"/>
        <v>12900.03</v>
      </c>
      <c r="L13" s="71">
        <v>0.30070000000000002</v>
      </c>
      <c r="M13" s="72">
        <v>15730</v>
      </c>
      <c r="N13" s="72">
        <f t="shared" si="2"/>
        <v>47190</v>
      </c>
      <c r="O13" s="73">
        <v>4635.4107800000002</v>
      </c>
      <c r="P13" s="73">
        <f t="shared" si="3"/>
        <v>13906.23234</v>
      </c>
      <c r="Q13" s="80">
        <v>0.294686</v>
      </c>
      <c r="R13" s="81">
        <v>47792.66</v>
      </c>
      <c r="S13" s="81">
        <v>15482.77</v>
      </c>
      <c r="T13" s="82">
        <f t="shared" si="4"/>
        <v>1.1140480186480199</v>
      </c>
      <c r="U13" s="82">
        <f t="shared" si="5"/>
        <v>1.20021193749162</v>
      </c>
      <c r="V13" s="83">
        <f t="shared" si="6"/>
        <v>1.0127709260436499</v>
      </c>
      <c r="W13" s="83">
        <f t="shared" si="7"/>
        <v>1.11336914424083</v>
      </c>
      <c r="X13" s="84">
        <f t="shared" si="8"/>
        <v>800</v>
      </c>
      <c r="Y13" s="89">
        <f t="shared" si="18"/>
        <v>774.822</v>
      </c>
      <c r="Z13" s="90"/>
      <c r="AA13" s="59">
        <v>12584</v>
      </c>
      <c r="AB13" s="59">
        <f t="shared" si="9"/>
        <v>25168</v>
      </c>
      <c r="AC13" s="69">
        <v>3842.5243999999998</v>
      </c>
      <c r="AD13" s="69">
        <f t="shared" si="10"/>
        <v>7685.0487999999996</v>
      </c>
      <c r="AE13" s="71">
        <v>0.30535000000000001</v>
      </c>
      <c r="AF13" s="72">
        <v>14723.28</v>
      </c>
      <c r="AG13" s="72">
        <f t="shared" si="11"/>
        <v>29446.560000000001</v>
      </c>
      <c r="AH13" s="73">
        <v>4383.0173930399997</v>
      </c>
      <c r="AI13" s="73">
        <f t="shared" si="12"/>
        <v>8766.0347860799993</v>
      </c>
      <c r="AJ13" s="80">
        <v>0.29769299999999999</v>
      </c>
      <c r="AK13" s="93">
        <v>25255.37</v>
      </c>
      <c r="AL13" s="93">
        <v>7954.6</v>
      </c>
      <c r="AM13" s="94">
        <f t="shared" si="13"/>
        <v>1.0034714717101101</v>
      </c>
      <c r="AN13" s="94">
        <f t="shared" si="14"/>
        <v>1.0350747545025301</v>
      </c>
      <c r="AO13" s="101">
        <f t="shared" si="15"/>
        <v>0.85766792453855401</v>
      </c>
      <c r="AP13" s="101">
        <f t="shared" si="16"/>
        <v>0.90743422700437903</v>
      </c>
      <c r="AQ13" s="105">
        <v>500</v>
      </c>
      <c r="AR13" s="103">
        <f t="shared" si="17"/>
        <v>2074.8220000000001</v>
      </c>
    </row>
    <row r="14" spans="1:44">
      <c r="A14" s="56">
        <v>12</v>
      </c>
      <c r="B14" s="56">
        <v>54</v>
      </c>
      <c r="C14" s="57" t="s">
        <v>65</v>
      </c>
      <c r="D14" s="57" t="s">
        <v>57</v>
      </c>
      <c r="E14" s="56" t="s">
        <v>55</v>
      </c>
      <c r="F14" s="58">
        <v>4</v>
      </c>
      <c r="G14" s="56"/>
      <c r="H14" s="59">
        <v>12210</v>
      </c>
      <c r="I14" s="68">
        <f t="shared" si="0"/>
        <v>36630</v>
      </c>
      <c r="J14" s="69">
        <v>3789.9839999999999</v>
      </c>
      <c r="K14" s="70">
        <f t="shared" si="1"/>
        <v>11369.951999999999</v>
      </c>
      <c r="L14" s="71">
        <v>0.31040000000000001</v>
      </c>
      <c r="M14" s="72">
        <v>13431</v>
      </c>
      <c r="N14" s="72">
        <f t="shared" si="2"/>
        <v>40293</v>
      </c>
      <c r="O14" s="73">
        <v>4085.6027519999998</v>
      </c>
      <c r="P14" s="73">
        <f t="shared" si="3"/>
        <v>12256.808256</v>
      </c>
      <c r="Q14" s="80">
        <v>0.30419200000000002</v>
      </c>
      <c r="R14" s="81">
        <v>40796.49</v>
      </c>
      <c r="S14" s="81">
        <v>10055.719999999999</v>
      </c>
      <c r="T14" s="82">
        <f t="shared" si="4"/>
        <v>1.1137452907452901</v>
      </c>
      <c r="U14" s="87">
        <f t="shared" si="5"/>
        <v>0.88441182513347505</v>
      </c>
      <c r="V14" s="83">
        <f t="shared" si="6"/>
        <v>1.01249571885936</v>
      </c>
      <c r="W14" s="85">
        <f t="shared" si="7"/>
        <v>0.82041913277687795</v>
      </c>
      <c r="X14" s="84">
        <f t="shared" si="8"/>
        <v>800</v>
      </c>
      <c r="Y14" s="89"/>
      <c r="Z14" s="90"/>
      <c r="AA14" s="59">
        <v>10744.8</v>
      </c>
      <c r="AB14" s="59">
        <f t="shared" si="9"/>
        <v>21489.599999999999</v>
      </c>
      <c r="AC14" s="69">
        <v>3386.7609600000001</v>
      </c>
      <c r="AD14" s="69">
        <f t="shared" si="10"/>
        <v>6773.5219200000001</v>
      </c>
      <c r="AE14" s="71">
        <v>0.31519999999999998</v>
      </c>
      <c r="AF14" s="72">
        <v>12571.415999999999</v>
      </c>
      <c r="AG14" s="72">
        <f t="shared" si="11"/>
        <v>25142.831999999999</v>
      </c>
      <c r="AH14" s="73">
        <v>3863.1458511360001</v>
      </c>
      <c r="AI14" s="73">
        <f t="shared" si="12"/>
        <v>7726.2917022720003</v>
      </c>
      <c r="AJ14" s="80">
        <v>0.30729600000000001</v>
      </c>
      <c r="AK14" s="93">
        <v>22786.58</v>
      </c>
      <c r="AL14" s="93">
        <v>5802.22</v>
      </c>
      <c r="AM14" s="94">
        <f t="shared" si="13"/>
        <v>1.0603538455811199</v>
      </c>
      <c r="AN14" s="95">
        <f t="shared" si="14"/>
        <v>0.85660311851474702</v>
      </c>
      <c r="AO14" s="101">
        <f t="shared" si="15"/>
        <v>0.90628533810351997</v>
      </c>
      <c r="AP14" s="101">
        <f t="shared" si="16"/>
        <v>0.75097086980210603</v>
      </c>
      <c r="AQ14" s="105"/>
      <c r="AR14" s="103">
        <f t="shared" si="17"/>
        <v>800</v>
      </c>
    </row>
    <row r="15" spans="1:44">
      <c r="A15" s="56">
        <v>13</v>
      </c>
      <c r="B15" s="60">
        <v>582</v>
      </c>
      <c r="C15" s="61" t="s">
        <v>66</v>
      </c>
      <c r="D15" s="61" t="s">
        <v>44</v>
      </c>
      <c r="E15" s="56" t="s">
        <v>59</v>
      </c>
      <c r="F15" s="58">
        <v>4</v>
      </c>
      <c r="G15" s="56">
        <v>2</v>
      </c>
      <c r="H15" s="59">
        <v>45600</v>
      </c>
      <c r="I15" s="68">
        <f t="shared" si="0"/>
        <v>136800</v>
      </c>
      <c r="J15" s="69">
        <v>7961.76</v>
      </c>
      <c r="K15" s="70">
        <f t="shared" si="1"/>
        <v>23885.279999999999</v>
      </c>
      <c r="L15" s="71">
        <v>0.17460000000000001</v>
      </c>
      <c r="M15" s="72">
        <v>50160</v>
      </c>
      <c r="N15" s="72">
        <f t="shared" si="2"/>
        <v>150480</v>
      </c>
      <c r="O15" s="73">
        <v>8582.7772800000002</v>
      </c>
      <c r="P15" s="73">
        <f t="shared" si="3"/>
        <v>25748.331839999999</v>
      </c>
      <c r="Q15" s="80">
        <v>0.17110800000000001</v>
      </c>
      <c r="R15" s="86">
        <v>214597.97</v>
      </c>
      <c r="S15" s="86">
        <v>7173.95</v>
      </c>
      <c r="T15" s="82">
        <f t="shared" si="4"/>
        <v>1.5686986111111101</v>
      </c>
      <c r="U15" s="87">
        <f t="shared" si="5"/>
        <v>0.30035025756449202</v>
      </c>
      <c r="V15" s="83">
        <f t="shared" si="6"/>
        <v>1.42608964646465</v>
      </c>
      <c r="W15" s="85">
        <f t="shared" si="7"/>
        <v>0.27861804968876802</v>
      </c>
      <c r="X15" s="84">
        <f t="shared" si="8"/>
        <v>1000</v>
      </c>
      <c r="Y15" s="89"/>
      <c r="Z15" s="90"/>
      <c r="AA15" s="59">
        <v>40128</v>
      </c>
      <c r="AB15" s="59">
        <f t="shared" si="9"/>
        <v>80256</v>
      </c>
      <c r="AC15" s="69">
        <v>7114.6944000000003</v>
      </c>
      <c r="AD15" s="69">
        <f t="shared" si="10"/>
        <v>14229.388800000001</v>
      </c>
      <c r="AE15" s="71">
        <v>0.17730000000000001</v>
      </c>
      <c r="AF15" s="72">
        <v>46949.760000000002</v>
      </c>
      <c r="AG15" s="72">
        <f t="shared" si="11"/>
        <v>93899.520000000004</v>
      </c>
      <c r="AH15" s="73">
        <v>8115.4538150400003</v>
      </c>
      <c r="AI15" s="73">
        <f t="shared" si="12"/>
        <v>16230.907630080001</v>
      </c>
      <c r="AJ15" s="80">
        <v>0.17285400000000001</v>
      </c>
      <c r="AK15" s="96">
        <v>65374.22</v>
      </c>
      <c r="AL15" s="96">
        <v>13373.27</v>
      </c>
      <c r="AM15" s="97">
        <f t="shared" si="13"/>
        <v>0.81457112240829299</v>
      </c>
      <c r="AN15" s="97">
        <f t="shared" si="14"/>
        <v>0.93983446428844497</v>
      </c>
      <c r="AO15" s="106">
        <f t="shared" si="15"/>
        <v>0.69621463453700305</v>
      </c>
      <c r="AP15" s="106">
        <f t="shared" si="16"/>
        <v>0.82393851932321605</v>
      </c>
      <c r="AQ15" s="107"/>
      <c r="AR15" s="103">
        <f t="shared" si="17"/>
        <v>1000</v>
      </c>
    </row>
    <row r="16" spans="1:44">
      <c r="A16" s="56">
        <v>14</v>
      </c>
      <c r="B16" s="56">
        <v>103639</v>
      </c>
      <c r="C16" s="57" t="s">
        <v>67</v>
      </c>
      <c r="D16" s="57" t="s">
        <v>64</v>
      </c>
      <c r="E16" s="56" t="s">
        <v>52</v>
      </c>
      <c r="F16" s="58">
        <v>3</v>
      </c>
      <c r="G16" s="56"/>
      <c r="H16" s="59">
        <v>7800</v>
      </c>
      <c r="I16" s="68">
        <f t="shared" si="0"/>
        <v>23400</v>
      </c>
      <c r="J16" s="69">
        <v>2156.31</v>
      </c>
      <c r="K16" s="70">
        <f t="shared" si="1"/>
        <v>6468.93</v>
      </c>
      <c r="L16" s="71">
        <v>0.27644999999999997</v>
      </c>
      <c r="M16" s="72">
        <v>8580</v>
      </c>
      <c r="N16" s="72">
        <f t="shared" si="2"/>
        <v>25740</v>
      </c>
      <c r="O16" s="73">
        <v>2324.50218</v>
      </c>
      <c r="P16" s="73">
        <f t="shared" si="3"/>
        <v>6973.5065400000003</v>
      </c>
      <c r="Q16" s="80">
        <v>0.27092100000000002</v>
      </c>
      <c r="R16" s="81">
        <v>25870.25</v>
      </c>
      <c r="S16" s="81">
        <v>8233.57</v>
      </c>
      <c r="T16" s="82">
        <f t="shared" si="4"/>
        <v>1.10556623931624</v>
      </c>
      <c r="U16" s="82">
        <f t="shared" si="5"/>
        <v>1.27278699877723</v>
      </c>
      <c r="V16" s="83">
        <f t="shared" si="6"/>
        <v>1.0050602175602199</v>
      </c>
      <c r="W16" s="83">
        <f t="shared" si="7"/>
        <v>1.1806929487729401</v>
      </c>
      <c r="X16" s="84">
        <f t="shared" si="8"/>
        <v>600</v>
      </c>
      <c r="Y16" s="89">
        <f t="shared" si="18"/>
        <v>529.39200000000005</v>
      </c>
      <c r="Z16" s="90"/>
      <c r="AA16" s="59">
        <v>6864</v>
      </c>
      <c r="AB16" s="59">
        <f t="shared" si="9"/>
        <v>13728</v>
      </c>
      <c r="AC16" s="69">
        <v>1926.8964000000001</v>
      </c>
      <c r="AD16" s="69">
        <f t="shared" si="10"/>
        <v>3853.7928000000002</v>
      </c>
      <c r="AE16" s="71">
        <v>0.280725</v>
      </c>
      <c r="AF16" s="72">
        <v>8030.88</v>
      </c>
      <c r="AG16" s="72">
        <f t="shared" si="11"/>
        <v>16061.76</v>
      </c>
      <c r="AH16" s="73">
        <v>2197.93540824</v>
      </c>
      <c r="AI16" s="73">
        <f t="shared" si="12"/>
        <v>4395.87081648</v>
      </c>
      <c r="AJ16" s="80">
        <v>0.27368550000000003</v>
      </c>
      <c r="AK16" s="93">
        <v>17493.02</v>
      </c>
      <c r="AL16" s="93">
        <v>3657.74</v>
      </c>
      <c r="AM16" s="94">
        <f t="shared" si="13"/>
        <v>1.2742584498834499</v>
      </c>
      <c r="AN16" s="95">
        <f t="shared" si="14"/>
        <v>0.94912731167072595</v>
      </c>
      <c r="AO16" s="100">
        <f t="shared" si="15"/>
        <v>1.08910978622517</v>
      </c>
      <c r="AP16" s="101">
        <f t="shared" si="16"/>
        <v>0.83208541667949698</v>
      </c>
      <c r="AQ16" s="102"/>
      <c r="AR16" s="103">
        <f t="shared" si="17"/>
        <v>1129.3920000000001</v>
      </c>
    </row>
    <row r="17" spans="1:44">
      <c r="A17" s="56">
        <v>15</v>
      </c>
      <c r="B17" s="56">
        <v>723</v>
      </c>
      <c r="C17" s="57" t="s">
        <v>68</v>
      </c>
      <c r="D17" s="57" t="s">
        <v>54</v>
      </c>
      <c r="E17" s="56" t="s">
        <v>45</v>
      </c>
      <c r="F17" s="58">
        <v>2</v>
      </c>
      <c r="G17" s="56">
        <v>1</v>
      </c>
      <c r="H17" s="59">
        <v>5940</v>
      </c>
      <c r="I17" s="68">
        <f t="shared" si="0"/>
        <v>17820</v>
      </c>
      <c r="J17" s="69">
        <v>1498.068</v>
      </c>
      <c r="K17" s="70">
        <f t="shared" si="1"/>
        <v>4494.2039999999997</v>
      </c>
      <c r="L17" s="71">
        <v>0.25219999999999998</v>
      </c>
      <c r="M17" s="72">
        <v>6534</v>
      </c>
      <c r="N17" s="72">
        <f t="shared" si="2"/>
        <v>19602</v>
      </c>
      <c r="O17" s="73">
        <v>1614.9173040000001</v>
      </c>
      <c r="P17" s="73">
        <f t="shared" si="3"/>
        <v>4844.7519119999997</v>
      </c>
      <c r="Q17" s="80">
        <v>0.24715599999999999</v>
      </c>
      <c r="R17" s="81">
        <v>19637.18</v>
      </c>
      <c r="S17" s="81">
        <v>5027.51</v>
      </c>
      <c r="T17" s="82">
        <f t="shared" si="4"/>
        <v>1.1019741863075201</v>
      </c>
      <c r="U17" s="82">
        <f t="shared" si="5"/>
        <v>1.1186652853319501</v>
      </c>
      <c r="V17" s="83">
        <f t="shared" si="6"/>
        <v>1.0017947148250199</v>
      </c>
      <c r="W17" s="83">
        <f t="shared" si="7"/>
        <v>1.03772289919476</v>
      </c>
      <c r="X17" s="84">
        <f t="shared" si="8"/>
        <v>500</v>
      </c>
      <c r="Y17" s="89">
        <f t="shared" si="18"/>
        <v>159.99180000000001</v>
      </c>
      <c r="Z17" s="90"/>
      <c r="AA17" s="59">
        <v>5227.2</v>
      </c>
      <c r="AB17" s="59">
        <f t="shared" si="9"/>
        <v>10454.4</v>
      </c>
      <c r="AC17" s="69">
        <v>1338.6859199999999</v>
      </c>
      <c r="AD17" s="69">
        <f t="shared" si="10"/>
        <v>2677.3718399999998</v>
      </c>
      <c r="AE17" s="71">
        <v>0.25609999999999999</v>
      </c>
      <c r="AF17" s="72">
        <v>6115.8239999999996</v>
      </c>
      <c r="AG17" s="72">
        <f t="shared" si="11"/>
        <v>12231.647999999999</v>
      </c>
      <c r="AH17" s="73">
        <v>1526.9867046720001</v>
      </c>
      <c r="AI17" s="73">
        <f t="shared" si="12"/>
        <v>3053.9734093440002</v>
      </c>
      <c r="AJ17" s="80">
        <v>0.24967800000000001</v>
      </c>
      <c r="AK17" s="93">
        <v>7088.4</v>
      </c>
      <c r="AL17" s="93">
        <v>2148.5</v>
      </c>
      <c r="AM17" s="95">
        <f t="shared" si="13"/>
        <v>0.67803030303030298</v>
      </c>
      <c r="AN17" s="95">
        <f t="shared" si="14"/>
        <v>0.80246604819747402</v>
      </c>
      <c r="AO17" s="101">
        <f t="shared" si="15"/>
        <v>0.57951307951307995</v>
      </c>
      <c r="AP17" s="101">
        <f t="shared" si="16"/>
        <v>0.70350972717260896</v>
      </c>
      <c r="AQ17" s="104"/>
      <c r="AR17" s="103">
        <f t="shared" si="17"/>
        <v>659.99180000000001</v>
      </c>
    </row>
    <row r="18" spans="1:44">
      <c r="A18" s="56">
        <v>16</v>
      </c>
      <c r="B18" s="56">
        <v>104430</v>
      </c>
      <c r="C18" s="57" t="s">
        <v>69</v>
      </c>
      <c r="D18" s="57" t="s">
        <v>64</v>
      </c>
      <c r="E18" s="56" t="s">
        <v>45</v>
      </c>
      <c r="F18" s="58">
        <v>2</v>
      </c>
      <c r="G18" s="56"/>
      <c r="H18" s="59">
        <v>4950</v>
      </c>
      <c r="I18" s="68">
        <f t="shared" si="0"/>
        <v>14850</v>
      </c>
      <c r="J18" s="69">
        <v>1344.42</v>
      </c>
      <c r="K18" s="70">
        <f t="shared" si="1"/>
        <v>4033.26</v>
      </c>
      <c r="L18" s="71">
        <v>0.27160000000000001</v>
      </c>
      <c r="M18" s="72">
        <v>5445</v>
      </c>
      <c r="N18" s="72">
        <f t="shared" si="2"/>
        <v>16335</v>
      </c>
      <c r="O18" s="73">
        <v>1449.28476</v>
      </c>
      <c r="P18" s="73">
        <f t="shared" si="3"/>
        <v>4347.8542799999996</v>
      </c>
      <c r="Q18" s="80">
        <v>0.26616800000000002</v>
      </c>
      <c r="R18" s="81">
        <v>16345.29</v>
      </c>
      <c r="S18" s="81">
        <v>4410.09</v>
      </c>
      <c r="T18" s="82">
        <f t="shared" si="4"/>
        <v>1.1006929292929299</v>
      </c>
      <c r="U18" s="82">
        <f t="shared" si="5"/>
        <v>1.0934306243584599</v>
      </c>
      <c r="V18" s="83">
        <f t="shared" si="6"/>
        <v>1.0006299357208399</v>
      </c>
      <c r="W18" s="83">
        <f t="shared" si="7"/>
        <v>1.0143141227815</v>
      </c>
      <c r="X18" s="84">
        <f t="shared" si="8"/>
        <v>400</v>
      </c>
      <c r="Y18" s="89">
        <f t="shared" si="18"/>
        <v>113.04900000000001</v>
      </c>
      <c r="Z18" s="90"/>
      <c r="AA18" s="59">
        <v>4356</v>
      </c>
      <c r="AB18" s="59">
        <f t="shared" si="9"/>
        <v>8712</v>
      </c>
      <c r="AC18" s="69">
        <v>1201.3848</v>
      </c>
      <c r="AD18" s="69">
        <f t="shared" si="10"/>
        <v>2402.7696000000001</v>
      </c>
      <c r="AE18" s="71">
        <v>0.27579999999999999</v>
      </c>
      <c r="AF18" s="72">
        <v>5096.5200000000004</v>
      </c>
      <c r="AG18" s="72">
        <f t="shared" si="11"/>
        <v>10193.040000000001</v>
      </c>
      <c r="AH18" s="73">
        <v>1370.3726836799999</v>
      </c>
      <c r="AI18" s="73">
        <f t="shared" si="12"/>
        <v>2740.7453673599998</v>
      </c>
      <c r="AJ18" s="80">
        <v>0.26888400000000001</v>
      </c>
      <c r="AK18" s="93">
        <v>8038.77</v>
      </c>
      <c r="AL18" s="93">
        <v>2278.4</v>
      </c>
      <c r="AM18" s="95">
        <f t="shared" si="13"/>
        <v>0.92272382920110196</v>
      </c>
      <c r="AN18" s="95">
        <f t="shared" si="14"/>
        <v>0.94823906545180203</v>
      </c>
      <c r="AO18" s="101">
        <f t="shared" si="15"/>
        <v>0.78865284547102699</v>
      </c>
      <c r="AP18" s="101">
        <f t="shared" si="16"/>
        <v>0.83130670478689905</v>
      </c>
      <c r="AQ18" s="104"/>
      <c r="AR18" s="103">
        <f t="shared" si="17"/>
        <v>513.04899999999998</v>
      </c>
    </row>
    <row r="19" spans="1:44">
      <c r="A19" s="56">
        <v>17</v>
      </c>
      <c r="B19" s="56">
        <v>106569</v>
      </c>
      <c r="C19" s="57" t="s">
        <v>70</v>
      </c>
      <c r="D19" s="57" t="s">
        <v>44</v>
      </c>
      <c r="E19" s="56" t="s">
        <v>48</v>
      </c>
      <c r="F19" s="58">
        <v>1</v>
      </c>
      <c r="G19" s="56">
        <v>2</v>
      </c>
      <c r="H19" s="59">
        <v>8250</v>
      </c>
      <c r="I19" s="68">
        <f t="shared" si="0"/>
        <v>24750</v>
      </c>
      <c r="J19" s="69">
        <v>2360.7375000000002</v>
      </c>
      <c r="K19" s="70">
        <f t="shared" si="1"/>
        <v>7082.2124999999996</v>
      </c>
      <c r="L19" s="71">
        <v>0.28615000000000002</v>
      </c>
      <c r="M19" s="72">
        <v>9075</v>
      </c>
      <c r="N19" s="72">
        <f t="shared" si="2"/>
        <v>27225</v>
      </c>
      <c r="O19" s="73">
        <v>2544.8750249999998</v>
      </c>
      <c r="P19" s="73">
        <f t="shared" si="3"/>
        <v>7634.6250749999999</v>
      </c>
      <c r="Q19" s="80">
        <v>0.28042699999999998</v>
      </c>
      <c r="R19" s="81">
        <v>27223.29</v>
      </c>
      <c r="S19" s="81">
        <v>7189.1</v>
      </c>
      <c r="T19" s="82">
        <f t="shared" si="4"/>
        <v>1.09993090909091</v>
      </c>
      <c r="U19" s="82">
        <f t="shared" si="5"/>
        <v>1.0150923881484799</v>
      </c>
      <c r="V19" s="85">
        <f t="shared" si="6"/>
        <v>0.99993719008264503</v>
      </c>
      <c r="W19" s="85">
        <f t="shared" si="7"/>
        <v>0.94164414485016501</v>
      </c>
      <c r="X19" s="84">
        <f>(F19*100)+(G19*50)</f>
        <v>200</v>
      </c>
      <c r="Y19" s="89"/>
      <c r="Z19" s="90"/>
      <c r="AA19" s="59">
        <v>7260</v>
      </c>
      <c r="AB19" s="59">
        <f t="shared" si="9"/>
        <v>14520</v>
      </c>
      <c r="AC19" s="69">
        <v>2109.5745000000002</v>
      </c>
      <c r="AD19" s="69">
        <f t="shared" si="10"/>
        <v>4219.1490000000003</v>
      </c>
      <c r="AE19" s="71">
        <v>0.29057500000000003</v>
      </c>
      <c r="AF19" s="72">
        <v>8494.2000000000007</v>
      </c>
      <c r="AG19" s="72">
        <f t="shared" si="11"/>
        <v>16988.400000000001</v>
      </c>
      <c r="AH19" s="73">
        <v>2406.3091767000001</v>
      </c>
      <c r="AI19" s="73">
        <f t="shared" si="12"/>
        <v>4812.6183534000002</v>
      </c>
      <c r="AJ19" s="80">
        <v>0.2832885</v>
      </c>
      <c r="AK19" s="93">
        <v>13664.22</v>
      </c>
      <c r="AL19" s="93">
        <v>5083.37</v>
      </c>
      <c r="AM19" s="95">
        <f t="shared" si="13"/>
        <v>0.94106198347107395</v>
      </c>
      <c r="AN19" s="95">
        <f t="shared" si="14"/>
        <v>1.2048330125340401</v>
      </c>
      <c r="AO19" s="101">
        <f t="shared" si="15"/>
        <v>0.80432648159920905</v>
      </c>
      <c r="AP19" s="101">
        <f t="shared" si="16"/>
        <v>1.05625869884503</v>
      </c>
      <c r="AQ19" s="104"/>
      <c r="AR19" s="103">
        <f t="shared" si="17"/>
        <v>200</v>
      </c>
    </row>
    <row r="20" spans="1:44">
      <c r="A20" s="56">
        <v>18</v>
      </c>
      <c r="B20" s="56">
        <v>102934</v>
      </c>
      <c r="C20" s="57" t="s">
        <v>71</v>
      </c>
      <c r="D20" s="57" t="s">
        <v>44</v>
      </c>
      <c r="E20" s="56" t="s">
        <v>48</v>
      </c>
      <c r="F20" s="58">
        <v>3</v>
      </c>
      <c r="G20" s="56"/>
      <c r="H20" s="59">
        <v>11480</v>
      </c>
      <c r="I20" s="68">
        <f t="shared" si="0"/>
        <v>34440</v>
      </c>
      <c r="J20" s="69">
        <v>2895.2559999999999</v>
      </c>
      <c r="K20" s="70">
        <f t="shared" si="1"/>
        <v>8685.768</v>
      </c>
      <c r="L20" s="71">
        <v>0.25219999999999998</v>
      </c>
      <c r="M20" s="72">
        <v>12628</v>
      </c>
      <c r="N20" s="72">
        <f t="shared" si="2"/>
        <v>37884</v>
      </c>
      <c r="O20" s="73">
        <v>3121.0859679999999</v>
      </c>
      <c r="P20" s="73">
        <f t="shared" si="3"/>
        <v>9363.2579040000001</v>
      </c>
      <c r="Q20" s="80">
        <v>0.24715599999999999</v>
      </c>
      <c r="R20" s="81">
        <v>37206.9</v>
      </c>
      <c r="S20" s="81">
        <v>7175.03</v>
      </c>
      <c r="T20" s="82">
        <f t="shared" si="4"/>
        <v>1.08033972125436</v>
      </c>
      <c r="U20" s="87">
        <f t="shared" si="5"/>
        <v>0.82606742431987601</v>
      </c>
      <c r="V20" s="85">
        <f t="shared" si="6"/>
        <v>0.98212701932214097</v>
      </c>
      <c r="W20" s="85">
        <f t="shared" si="7"/>
        <v>0.766296311985043</v>
      </c>
      <c r="X20" s="84">
        <f t="shared" ref="X20:X44" si="19">(F20*100)+(G20*50)</f>
        <v>300</v>
      </c>
      <c r="Y20" s="89"/>
      <c r="Z20" s="90"/>
      <c r="AA20" s="59">
        <v>10102.4</v>
      </c>
      <c r="AB20" s="59">
        <f t="shared" si="9"/>
        <v>20204.8</v>
      </c>
      <c r="AC20" s="69">
        <v>2587.2246399999999</v>
      </c>
      <c r="AD20" s="69">
        <f t="shared" si="10"/>
        <v>5174.4492799999998</v>
      </c>
      <c r="AE20" s="71">
        <v>0.25609999999999999</v>
      </c>
      <c r="AF20" s="72">
        <v>11819.808000000001</v>
      </c>
      <c r="AG20" s="72">
        <f t="shared" si="11"/>
        <v>23639.616000000002</v>
      </c>
      <c r="AH20" s="73">
        <v>2951.1460218239999</v>
      </c>
      <c r="AI20" s="73">
        <f t="shared" si="12"/>
        <v>5902.2920436479999</v>
      </c>
      <c r="AJ20" s="80">
        <v>0.24967800000000001</v>
      </c>
      <c r="AK20" s="93">
        <v>14584.8</v>
      </c>
      <c r="AL20" s="93">
        <v>3658.29</v>
      </c>
      <c r="AM20" s="95">
        <f t="shared" si="13"/>
        <v>0.72184827367754201</v>
      </c>
      <c r="AN20" s="95">
        <f t="shared" si="14"/>
        <v>0.70699117955215496</v>
      </c>
      <c r="AO20" s="101">
        <f t="shared" si="15"/>
        <v>0.61696433647653104</v>
      </c>
      <c r="AP20" s="101">
        <f t="shared" si="16"/>
        <v>0.61980836816385998</v>
      </c>
      <c r="AQ20" s="104"/>
      <c r="AR20" s="103">
        <f t="shared" si="17"/>
        <v>300</v>
      </c>
    </row>
    <row r="21" spans="1:44">
      <c r="A21" s="56">
        <v>19</v>
      </c>
      <c r="B21" s="56">
        <v>373</v>
      </c>
      <c r="C21" s="57" t="s">
        <v>72</v>
      </c>
      <c r="D21" s="57" t="s">
        <v>54</v>
      </c>
      <c r="E21" s="56" t="s">
        <v>55</v>
      </c>
      <c r="F21" s="58">
        <v>4</v>
      </c>
      <c r="G21" s="56"/>
      <c r="H21" s="59">
        <v>12600</v>
      </c>
      <c r="I21" s="68">
        <f t="shared" si="0"/>
        <v>37800</v>
      </c>
      <c r="J21" s="69">
        <v>3519.9360000000001</v>
      </c>
      <c r="K21" s="70">
        <f t="shared" si="1"/>
        <v>10559.808000000001</v>
      </c>
      <c r="L21" s="71">
        <v>0.27936</v>
      </c>
      <c r="M21" s="72">
        <v>13860</v>
      </c>
      <c r="N21" s="72">
        <f t="shared" si="2"/>
        <v>41580</v>
      </c>
      <c r="O21" s="73">
        <v>3794.491008</v>
      </c>
      <c r="P21" s="73">
        <f t="shared" si="3"/>
        <v>11383.473024000001</v>
      </c>
      <c r="Q21" s="80">
        <v>0.27377279999999998</v>
      </c>
      <c r="R21" s="81">
        <v>40223.9</v>
      </c>
      <c r="S21" s="81">
        <v>10966.26</v>
      </c>
      <c r="T21" s="82">
        <f t="shared" si="4"/>
        <v>1.06412433862434</v>
      </c>
      <c r="U21" s="82">
        <f t="shared" si="5"/>
        <v>1.03849047255405</v>
      </c>
      <c r="V21" s="85">
        <f t="shared" si="6"/>
        <v>0.96738576238576202</v>
      </c>
      <c r="W21" s="85">
        <f t="shared" si="7"/>
        <v>0.963349232424904</v>
      </c>
      <c r="X21" s="84">
        <f t="shared" si="19"/>
        <v>400</v>
      </c>
      <c r="Y21" s="89"/>
      <c r="Z21" s="90"/>
      <c r="AA21" s="59">
        <v>11088</v>
      </c>
      <c r="AB21" s="59">
        <f t="shared" si="9"/>
        <v>22176</v>
      </c>
      <c r="AC21" s="69">
        <v>3145.4438399999999</v>
      </c>
      <c r="AD21" s="69">
        <f t="shared" si="10"/>
        <v>6290.8876799999998</v>
      </c>
      <c r="AE21" s="71">
        <v>0.28367999999999999</v>
      </c>
      <c r="AF21" s="72">
        <v>12972.96</v>
      </c>
      <c r="AG21" s="72">
        <f t="shared" si="11"/>
        <v>25945.919999999998</v>
      </c>
      <c r="AH21" s="73">
        <v>3587.8848445439999</v>
      </c>
      <c r="AI21" s="73">
        <f t="shared" si="12"/>
        <v>7175.7696890879997</v>
      </c>
      <c r="AJ21" s="80">
        <v>0.27656639999999999</v>
      </c>
      <c r="AK21" s="93">
        <v>21520.57</v>
      </c>
      <c r="AL21" s="93">
        <v>6433.22</v>
      </c>
      <c r="AM21" s="95">
        <f t="shared" si="13"/>
        <v>0.97044417388167403</v>
      </c>
      <c r="AN21" s="95">
        <f t="shared" si="14"/>
        <v>1.02262515677279</v>
      </c>
      <c r="AO21" s="101">
        <f t="shared" si="15"/>
        <v>0.82943946485613196</v>
      </c>
      <c r="AP21" s="101">
        <f t="shared" si="16"/>
        <v>0.89651985483631502</v>
      </c>
      <c r="AQ21" s="104"/>
      <c r="AR21" s="103">
        <f t="shared" si="17"/>
        <v>400</v>
      </c>
    </row>
    <row r="22" spans="1:44">
      <c r="A22" s="56">
        <v>20</v>
      </c>
      <c r="B22" s="56">
        <v>106066</v>
      </c>
      <c r="C22" s="57" t="s">
        <v>73</v>
      </c>
      <c r="D22" s="57" t="s">
        <v>74</v>
      </c>
      <c r="E22" s="56" t="s">
        <v>55</v>
      </c>
      <c r="F22" s="58">
        <v>0</v>
      </c>
      <c r="G22" s="56"/>
      <c r="H22" s="59">
        <v>10500</v>
      </c>
      <c r="I22" s="68">
        <f t="shared" si="0"/>
        <v>31500</v>
      </c>
      <c r="J22" s="69">
        <v>3361.05</v>
      </c>
      <c r="K22" s="70">
        <f t="shared" si="1"/>
        <v>10083.15</v>
      </c>
      <c r="L22" s="71">
        <v>0.3201</v>
      </c>
      <c r="M22" s="72">
        <v>11550</v>
      </c>
      <c r="N22" s="72">
        <f t="shared" si="2"/>
        <v>34650</v>
      </c>
      <c r="O22" s="73">
        <v>3623.2118999999998</v>
      </c>
      <c r="P22" s="73">
        <f t="shared" si="3"/>
        <v>10869.635700000001</v>
      </c>
      <c r="Q22" s="80">
        <v>0.31369799999999998</v>
      </c>
      <c r="R22" s="81">
        <v>33202.629999999997</v>
      </c>
      <c r="S22" s="81">
        <v>9738.19</v>
      </c>
      <c r="T22" s="82">
        <f t="shared" si="4"/>
        <v>1.05405174603175</v>
      </c>
      <c r="U22" s="87">
        <f t="shared" si="5"/>
        <v>0.96578846888125203</v>
      </c>
      <c r="V22" s="85">
        <f t="shared" si="6"/>
        <v>0.95822886002885999</v>
      </c>
      <c r="W22" s="85">
        <f t="shared" si="7"/>
        <v>0.89590767057630105</v>
      </c>
      <c r="X22" s="84">
        <f t="shared" si="19"/>
        <v>0</v>
      </c>
      <c r="Y22" s="89"/>
      <c r="Z22" s="90"/>
      <c r="AA22" s="59">
        <v>9240</v>
      </c>
      <c r="AB22" s="59">
        <f t="shared" si="9"/>
        <v>18480</v>
      </c>
      <c r="AC22" s="69">
        <v>3003.462</v>
      </c>
      <c r="AD22" s="69">
        <f t="shared" si="10"/>
        <v>6006.924</v>
      </c>
      <c r="AE22" s="71">
        <v>0.32505000000000001</v>
      </c>
      <c r="AF22" s="72">
        <v>10810.8</v>
      </c>
      <c r="AG22" s="72">
        <f t="shared" si="11"/>
        <v>21621.599999999999</v>
      </c>
      <c r="AH22" s="73">
        <v>3425.9317092000001</v>
      </c>
      <c r="AI22" s="73">
        <f t="shared" si="12"/>
        <v>6851.8634184000002</v>
      </c>
      <c r="AJ22" s="80">
        <v>0.31689899999999999</v>
      </c>
      <c r="AK22" s="93">
        <v>19491.07</v>
      </c>
      <c r="AL22" s="93">
        <v>6602.65</v>
      </c>
      <c r="AM22" s="94">
        <f t="shared" si="13"/>
        <v>1.0547115800865801</v>
      </c>
      <c r="AN22" s="94">
        <f t="shared" si="14"/>
        <v>1.0991732207699001</v>
      </c>
      <c r="AO22" s="101">
        <f t="shared" si="15"/>
        <v>0.90146288896288895</v>
      </c>
      <c r="AP22" s="101">
        <f t="shared" si="16"/>
        <v>0.96362837330779805</v>
      </c>
      <c r="AQ22" s="105"/>
      <c r="AR22" s="103">
        <f t="shared" si="17"/>
        <v>0</v>
      </c>
    </row>
    <row r="23" spans="1:44">
      <c r="A23" s="56">
        <v>21</v>
      </c>
      <c r="B23" s="56">
        <v>511</v>
      </c>
      <c r="C23" s="57" t="s">
        <v>75</v>
      </c>
      <c r="D23" s="57" t="s">
        <v>54</v>
      </c>
      <c r="E23" s="56" t="s">
        <v>55</v>
      </c>
      <c r="F23" s="58">
        <v>3</v>
      </c>
      <c r="G23" s="56">
        <v>1</v>
      </c>
      <c r="H23" s="59">
        <v>10440</v>
      </c>
      <c r="I23" s="68">
        <f t="shared" si="0"/>
        <v>31320</v>
      </c>
      <c r="J23" s="69">
        <v>2886.1379999999999</v>
      </c>
      <c r="K23" s="70">
        <f t="shared" si="1"/>
        <v>8658.4140000000007</v>
      </c>
      <c r="L23" s="71">
        <v>0.27644999999999997</v>
      </c>
      <c r="M23" s="72">
        <v>11484</v>
      </c>
      <c r="N23" s="72">
        <f t="shared" si="2"/>
        <v>34452</v>
      </c>
      <c r="O23" s="73">
        <v>3111.2567640000002</v>
      </c>
      <c r="P23" s="73">
        <f t="shared" si="3"/>
        <v>9333.7702919999992</v>
      </c>
      <c r="Q23" s="80">
        <v>0.27092100000000002</v>
      </c>
      <c r="R23" s="81">
        <v>33007.97</v>
      </c>
      <c r="S23" s="81">
        <v>8196.32</v>
      </c>
      <c r="T23" s="82">
        <f t="shared" si="4"/>
        <v>1.0538943167305199</v>
      </c>
      <c r="U23" s="87">
        <f t="shared" si="5"/>
        <v>0.94663064159325205</v>
      </c>
      <c r="V23" s="85">
        <f t="shared" si="6"/>
        <v>0.95808574248229394</v>
      </c>
      <c r="W23" s="85">
        <f t="shared" si="7"/>
        <v>0.87813603116257199</v>
      </c>
      <c r="X23" s="84">
        <f t="shared" si="19"/>
        <v>350</v>
      </c>
      <c r="Y23" s="89"/>
      <c r="Z23" s="90"/>
      <c r="AA23" s="59">
        <v>9187.2000000000007</v>
      </c>
      <c r="AB23" s="59">
        <f t="shared" si="9"/>
        <v>18374.400000000001</v>
      </c>
      <c r="AC23" s="69">
        <v>2579.07672</v>
      </c>
      <c r="AD23" s="69">
        <f t="shared" si="10"/>
        <v>5158.15344</v>
      </c>
      <c r="AE23" s="71">
        <v>0.280725</v>
      </c>
      <c r="AF23" s="72">
        <v>10749.023999999999</v>
      </c>
      <c r="AG23" s="72">
        <f t="shared" si="11"/>
        <v>21498.047999999999</v>
      </c>
      <c r="AH23" s="73">
        <v>2941.8520079519999</v>
      </c>
      <c r="AI23" s="73">
        <f t="shared" si="12"/>
        <v>5883.7040159039998</v>
      </c>
      <c r="AJ23" s="80">
        <v>0.27368550000000003</v>
      </c>
      <c r="AK23" s="93">
        <v>12152.44</v>
      </c>
      <c r="AL23" s="93">
        <v>3743.22</v>
      </c>
      <c r="AM23" s="95">
        <f t="shared" si="13"/>
        <v>0.66137887495646097</v>
      </c>
      <c r="AN23" s="95">
        <f t="shared" si="14"/>
        <v>0.72568992829340895</v>
      </c>
      <c r="AO23" s="101">
        <f t="shared" si="15"/>
        <v>0.56528108970637703</v>
      </c>
      <c r="AP23" s="101">
        <f t="shared" si="16"/>
        <v>0.63620127557094197</v>
      </c>
      <c r="AQ23" s="104"/>
      <c r="AR23" s="103">
        <f t="shared" si="17"/>
        <v>350</v>
      </c>
    </row>
    <row r="24" spans="1:44">
      <c r="A24" s="56">
        <v>22</v>
      </c>
      <c r="B24" s="56">
        <v>105910</v>
      </c>
      <c r="C24" s="57" t="s">
        <v>76</v>
      </c>
      <c r="D24" s="57" t="s">
        <v>64</v>
      </c>
      <c r="E24" s="56" t="s">
        <v>52</v>
      </c>
      <c r="F24" s="58">
        <v>2</v>
      </c>
      <c r="G24" s="56">
        <v>1</v>
      </c>
      <c r="H24" s="59">
        <v>7500</v>
      </c>
      <c r="I24" s="68">
        <f t="shared" si="0"/>
        <v>22500</v>
      </c>
      <c r="J24" s="69">
        <v>2109.75</v>
      </c>
      <c r="K24" s="70">
        <f t="shared" si="1"/>
        <v>6329.25</v>
      </c>
      <c r="L24" s="71">
        <v>0.28129999999999999</v>
      </c>
      <c r="M24" s="72">
        <v>8250</v>
      </c>
      <c r="N24" s="72">
        <f t="shared" si="2"/>
        <v>24750</v>
      </c>
      <c r="O24" s="73">
        <v>2274.3105</v>
      </c>
      <c r="P24" s="73">
        <f t="shared" si="3"/>
        <v>6822.9314999999997</v>
      </c>
      <c r="Q24" s="80">
        <v>0.27567399999999997</v>
      </c>
      <c r="R24" s="81">
        <v>23704.79</v>
      </c>
      <c r="S24" s="81">
        <v>6613.66</v>
      </c>
      <c r="T24" s="82">
        <f t="shared" si="4"/>
        <v>1.0535462222222201</v>
      </c>
      <c r="U24" s="82">
        <f t="shared" si="5"/>
        <v>1.04493581388</v>
      </c>
      <c r="V24" s="85">
        <f t="shared" si="6"/>
        <v>0.95776929292929303</v>
      </c>
      <c r="W24" s="85">
        <f t="shared" si="7"/>
        <v>0.969328213246755</v>
      </c>
      <c r="X24" s="84">
        <f t="shared" si="19"/>
        <v>250</v>
      </c>
      <c r="Y24" s="89"/>
      <c r="Z24" s="90"/>
      <c r="AA24" s="59">
        <v>6600</v>
      </c>
      <c r="AB24" s="59">
        <f t="shared" si="9"/>
        <v>13200</v>
      </c>
      <c r="AC24" s="69">
        <v>1885.29</v>
      </c>
      <c r="AD24" s="69">
        <f t="shared" si="10"/>
        <v>3770.58</v>
      </c>
      <c r="AE24" s="71">
        <v>0.28565000000000002</v>
      </c>
      <c r="AF24" s="72">
        <v>7722</v>
      </c>
      <c r="AG24" s="72">
        <f t="shared" si="11"/>
        <v>15444</v>
      </c>
      <c r="AH24" s="73">
        <v>2150.4766140000002</v>
      </c>
      <c r="AI24" s="73">
        <f t="shared" si="12"/>
        <v>4300.9532280000003</v>
      </c>
      <c r="AJ24" s="80">
        <v>0.27848699999999998</v>
      </c>
      <c r="AK24" s="93">
        <v>10373.030000000001</v>
      </c>
      <c r="AL24" s="93">
        <v>3825.56</v>
      </c>
      <c r="AM24" s="95">
        <f t="shared" si="13"/>
        <v>0.78583560606060598</v>
      </c>
      <c r="AN24" s="95">
        <f t="shared" si="14"/>
        <v>1.01458131109803</v>
      </c>
      <c r="AO24" s="101">
        <f t="shared" si="15"/>
        <v>0.67165436415436397</v>
      </c>
      <c r="AP24" s="101">
        <f t="shared" si="16"/>
        <v>0.88946793819911796</v>
      </c>
      <c r="AQ24" s="104"/>
      <c r="AR24" s="103">
        <f t="shared" si="17"/>
        <v>250</v>
      </c>
    </row>
    <row r="25" spans="1:44">
      <c r="A25" s="56">
        <v>23</v>
      </c>
      <c r="B25" s="56">
        <v>367</v>
      </c>
      <c r="C25" s="57" t="s">
        <v>77</v>
      </c>
      <c r="D25" s="57" t="s">
        <v>57</v>
      </c>
      <c r="E25" s="56" t="s">
        <v>52</v>
      </c>
      <c r="F25" s="58">
        <v>2</v>
      </c>
      <c r="G25" s="56">
        <v>1</v>
      </c>
      <c r="H25" s="59">
        <v>8160</v>
      </c>
      <c r="I25" s="68">
        <f t="shared" si="0"/>
        <v>24480</v>
      </c>
      <c r="J25" s="69">
        <v>2216.2559999999999</v>
      </c>
      <c r="K25" s="70">
        <f t="shared" si="1"/>
        <v>6648.768</v>
      </c>
      <c r="L25" s="71">
        <v>0.27160000000000001</v>
      </c>
      <c r="M25" s="72">
        <v>8976</v>
      </c>
      <c r="N25" s="72">
        <f t="shared" si="2"/>
        <v>26928</v>
      </c>
      <c r="O25" s="73">
        <v>2389.1239679999999</v>
      </c>
      <c r="P25" s="73">
        <f t="shared" si="3"/>
        <v>7167.3719039999996</v>
      </c>
      <c r="Q25" s="80">
        <v>0.26616800000000002</v>
      </c>
      <c r="R25" s="81">
        <v>25392.74</v>
      </c>
      <c r="S25" s="81">
        <v>5400.8</v>
      </c>
      <c r="T25" s="82">
        <f t="shared" si="4"/>
        <v>1.0372851307189499</v>
      </c>
      <c r="U25" s="87">
        <f t="shared" si="5"/>
        <v>0.81230086536332702</v>
      </c>
      <c r="V25" s="85">
        <f t="shared" si="6"/>
        <v>0.94298648247177697</v>
      </c>
      <c r="W25" s="85">
        <f t="shared" si="7"/>
        <v>0.75352584913110199</v>
      </c>
      <c r="X25" s="84">
        <f t="shared" si="19"/>
        <v>250</v>
      </c>
      <c r="Y25" s="89"/>
      <c r="Z25" s="90"/>
      <c r="AA25" s="59">
        <v>7180.8</v>
      </c>
      <c r="AB25" s="59">
        <f t="shared" si="9"/>
        <v>14361.6</v>
      </c>
      <c r="AC25" s="69">
        <v>1980.4646399999999</v>
      </c>
      <c r="AD25" s="69">
        <f t="shared" si="10"/>
        <v>3960.9292799999998</v>
      </c>
      <c r="AE25" s="71">
        <v>0.27579999999999999</v>
      </c>
      <c r="AF25" s="72">
        <v>8401.5360000000001</v>
      </c>
      <c r="AG25" s="72">
        <f t="shared" si="11"/>
        <v>16803.072</v>
      </c>
      <c r="AH25" s="73">
        <v>2259.0386058240001</v>
      </c>
      <c r="AI25" s="73">
        <f t="shared" si="12"/>
        <v>4518.0772116480002</v>
      </c>
      <c r="AJ25" s="80">
        <v>0.26888400000000001</v>
      </c>
      <c r="AK25" s="93">
        <v>10409.14</v>
      </c>
      <c r="AL25" s="93">
        <v>2588.65</v>
      </c>
      <c r="AM25" s="95">
        <f t="shared" si="13"/>
        <v>0.72478971702317296</v>
      </c>
      <c r="AN25" s="95">
        <f t="shared" si="14"/>
        <v>0.65354612945778201</v>
      </c>
      <c r="AO25" s="101">
        <f t="shared" si="15"/>
        <v>0.61947839061809695</v>
      </c>
      <c r="AP25" s="101">
        <f t="shared" si="16"/>
        <v>0.57295390909350397</v>
      </c>
      <c r="AQ25" s="104"/>
      <c r="AR25" s="103">
        <f t="shared" si="17"/>
        <v>250</v>
      </c>
    </row>
    <row r="26" spans="1:44">
      <c r="A26" s="56">
        <v>24</v>
      </c>
      <c r="B26" s="56">
        <v>355</v>
      </c>
      <c r="C26" s="57" t="s">
        <v>78</v>
      </c>
      <c r="D26" s="57" t="s">
        <v>54</v>
      </c>
      <c r="E26" s="56" t="s">
        <v>45</v>
      </c>
      <c r="F26" s="58">
        <v>3</v>
      </c>
      <c r="G26" s="56"/>
      <c r="H26" s="59">
        <v>8000</v>
      </c>
      <c r="I26" s="68">
        <f t="shared" si="0"/>
        <v>24000</v>
      </c>
      <c r="J26" s="69">
        <v>2250.4</v>
      </c>
      <c r="K26" s="70">
        <f t="shared" si="1"/>
        <v>6751.2</v>
      </c>
      <c r="L26" s="71">
        <v>0.28129999999999999</v>
      </c>
      <c r="M26" s="72">
        <v>8800</v>
      </c>
      <c r="N26" s="72">
        <f t="shared" si="2"/>
        <v>26400</v>
      </c>
      <c r="O26" s="73">
        <v>2425.9312</v>
      </c>
      <c r="P26" s="73">
        <f t="shared" si="3"/>
        <v>7277.7936</v>
      </c>
      <c r="Q26" s="80">
        <v>0.27567399999999997</v>
      </c>
      <c r="R26" s="81">
        <v>24818.12</v>
      </c>
      <c r="S26" s="81">
        <v>6075.1</v>
      </c>
      <c r="T26" s="82">
        <f t="shared" si="4"/>
        <v>1.0340883333333299</v>
      </c>
      <c r="U26" s="87">
        <f t="shared" si="5"/>
        <v>0.89985484062092702</v>
      </c>
      <c r="V26" s="85">
        <f t="shared" si="6"/>
        <v>0.94008030303030299</v>
      </c>
      <c r="W26" s="85">
        <f t="shared" si="7"/>
        <v>0.83474475011217697</v>
      </c>
      <c r="X26" s="84">
        <f t="shared" si="19"/>
        <v>300</v>
      </c>
      <c r="Y26" s="89"/>
      <c r="Z26" s="90"/>
      <c r="AA26" s="59">
        <v>7040</v>
      </c>
      <c r="AB26" s="59">
        <f t="shared" si="9"/>
        <v>14080</v>
      </c>
      <c r="AC26" s="69">
        <v>2010.9760000000001</v>
      </c>
      <c r="AD26" s="69">
        <f t="shared" si="10"/>
        <v>4021.9520000000002</v>
      </c>
      <c r="AE26" s="71">
        <v>0.28565000000000002</v>
      </c>
      <c r="AF26" s="72">
        <v>8236.7999999999993</v>
      </c>
      <c r="AG26" s="72">
        <f t="shared" si="11"/>
        <v>16473.599999999999</v>
      </c>
      <c r="AH26" s="73">
        <v>2293.8417215999998</v>
      </c>
      <c r="AI26" s="73">
        <f t="shared" si="12"/>
        <v>4587.6834431999996</v>
      </c>
      <c r="AJ26" s="80">
        <v>0.27848699999999998</v>
      </c>
      <c r="AK26" s="93">
        <v>10954.43</v>
      </c>
      <c r="AL26" s="93">
        <v>3236.53</v>
      </c>
      <c r="AM26" s="95">
        <f t="shared" si="13"/>
        <v>0.77801349431818201</v>
      </c>
      <c r="AN26" s="95">
        <f t="shared" si="14"/>
        <v>0.80471621739891497</v>
      </c>
      <c r="AO26" s="101">
        <f t="shared" si="15"/>
        <v>0.66496879856254898</v>
      </c>
      <c r="AP26" s="101">
        <f t="shared" si="16"/>
        <v>0.70548241614126195</v>
      </c>
      <c r="AQ26" s="104"/>
      <c r="AR26" s="103">
        <f t="shared" si="17"/>
        <v>300</v>
      </c>
    </row>
    <row r="27" spans="1:44">
      <c r="A27" s="56">
        <v>25</v>
      </c>
      <c r="B27" s="56">
        <v>539</v>
      </c>
      <c r="C27" s="57" t="s">
        <v>79</v>
      </c>
      <c r="D27" s="57" t="s">
        <v>47</v>
      </c>
      <c r="E27" s="56" t="s">
        <v>45</v>
      </c>
      <c r="F27" s="58">
        <v>2</v>
      </c>
      <c r="G27" s="56"/>
      <c r="H27" s="59">
        <v>7590</v>
      </c>
      <c r="I27" s="68">
        <f t="shared" si="0"/>
        <v>22770</v>
      </c>
      <c r="J27" s="69">
        <v>2061.444</v>
      </c>
      <c r="K27" s="70">
        <f t="shared" si="1"/>
        <v>6184.3320000000003</v>
      </c>
      <c r="L27" s="71">
        <v>0.27160000000000001</v>
      </c>
      <c r="M27" s="72">
        <v>8349</v>
      </c>
      <c r="N27" s="72">
        <f t="shared" si="2"/>
        <v>25047</v>
      </c>
      <c r="O27" s="73">
        <v>2222.2366320000001</v>
      </c>
      <c r="P27" s="73">
        <f t="shared" si="3"/>
        <v>6666.7098960000003</v>
      </c>
      <c r="Q27" s="80">
        <v>0.26616800000000002</v>
      </c>
      <c r="R27" s="81">
        <v>23511.8</v>
      </c>
      <c r="S27" s="81">
        <v>5795.61</v>
      </c>
      <c r="T27" s="82">
        <f t="shared" si="4"/>
        <v>1.0325779534475199</v>
      </c>
      <c r="U27" s="87">
        <f t="shared" si="5"/>
        <v>0.93714406018305596</v>
      </c>
      <c r="V27" s="85">
        <f t="shared" si="6"/>
        <v>0.93870723040683501</v>
      </c>
      <c r="W27" s="85">
        <f t="shared" si="7"/>
        <v>0.86933586287853104</v>
      </c>
      <c r="X27" s="84">
        <f t="shared" si="19"/>
        <v>200</v>
      </c>
      <c r="Y27" s="89"/>
      <c r="Z27" s="90"/>
      <c r="AA27" s="59">
        <v>6679.2</v>
      </c>
      <c r="AB27" s="59">
        <f t="shared" si="9"/>
        <v>13358.4</v>
      </c>
      <c r="AC27" s="69">
        <v>1842.12336</v>
      </c>
      <c r="AD27" s="69">
        <f t="shared" si="10"/>
        <v>3684.2467200000001</v>
      </c>
      <c r="AE27" s="71">
        <v>0.27579999999999999</v>
      </c>
      <c r="AF27" s="72">
        <v>7814.6639999999998</v>
      </c>
      <c r="AG27" s="72">
        <f t="shared" si="11"/>
        <v>15629.328</v>
      </c>
      <c r="AH27" s="73">
        <v>2101.2381149759999</v>
      </c>
      <c r="AI27" s="73">
        <f t="shared" si="12"/>
        <v>4202.4762299519998</v>
      </c>
      <c r="AJ27" s="80">
        <v>0.26888400000000001</v>
      </c>
      <c r="AK27" s="93">
        <v>9516.27</v>
      </c>
      <c r="AL27" s="93">
        <v>2308.7399999999998</v>
      </c>
      <c r="AM27" s="95">
        <f t="shared" si="13"/>
        <v>0.71238097376931397</v>
      </c>
      <c r="AN27" s="95">
        <f t="shared" si="14"/>
        <v>0.626651843772287</v>
      </c>
      <c r="AO27" s="101">
        <f t="shared" si="15"/>
        <v>0.60887262715325996</v>
      </c>
      <c r="AP27" s="101">
        <f t="shared" si="16"/>
        <v>0.549376099630282</v>
      </c>
      <c r="AQ27" s="104"/>
      <c r="AR27" s="103">
        <f t="shared" si="17"/>
        <v>200</v>
      </c>
    </row>
    <row r="28" spans="1:44">
      <c r="A28" s="56">
        <v>26</v>
      </c>
      <c r="B28" s="56">
        <v>726</v>
      </c>
      <c r="C28" s="57" t="s">
        <v>80</v>
      </c>
      <c r="D28" s="57" t="s">
        <v>44</v>
      </c>
      <c r="E28" s="56" t="s">
        <v>48</v>
      </c>
      <c r="F28" s="58">
        <v>2</v>
      </c>
      <c r="G28" s="56">
        <v>1</v>
      </c>
      <c r="H28" s="59">
        <v>9750</v>
      </c>
      <c r="I28" s="68">
        <f t="shared" si="0"/>
        <v>29250</v>
      </c>
      <c r="J28" s="69">
        <v>2648.1</v>
      </c>
      <c r="K28" s="70">
        <f t="shared" si="1"/>
        <v>7944.3</v>
      </c>
      <c r="L28" s="71">
        <v>0.27160000000000001</v>
      </c>
      <c r="M28" s="72">
        <v>10725</v>
      </c>
      <c r="N28" s="72">
        <f t="shared" si="2"/>
        <v>32175</v>
      </c>
      <c r="O28" s="73">
        <v>2854.6518000000001</v>
      </c>
      <c r="P28" s="73">
        <f t="shared" si="3"/>
        <v>8563.9554000000007</v>
      </c>
      <c r="Q28" s="80">
        <v>0.26616800000000002</v>
      </c>
      <c r="R28" s="81">
        <v>30143.119999999999</v>
      </c>
      <c r="S28" s="81">
        <v>6211.98</v>
      </c>
      <c r="T28" s="82">
        <f t="shared" si="4"/>
        <v>1.03053401709402</v>
      </c>
      <c r="U28" s="87">
        <f t="shared" si="5"/>
        <v>0.78194176957063499</v>
      </c>
      <c r="V28" s="85">
        <f t="shared" si="6"/>
        <v>0.93684910644910602</v>
      </c>
      <c r="W28" s="85">
        <f t="shared" si="7"/>
        <v>0.72536342260726805</v>
      </c>
      <c r="X28" s="84">
        <f t="shared" si="19"/>
        <v>250</v>
      </c>
      <c r="Y28" s="89"/>
      <c r="Z28" s="90"/>
      <c r="AA28" s="59">
        <v>8580</v>
      </c>
      <c r="AB28" s="59">
        <f t="shared" si="9"/>
        <v>17160</v>
      </c>
      <c r="AC28" s="69">
        <v>2366.364</v>
      </c>
      <c r="AD28" s="69">
        <f t="shared" si="10"/>
        <v>4732.7280000000001</v>
      </c>
      <c r="AE28" s="71">
        <v>0.27579999999999999</v>
      </c>
      <c r="AF28" s="72">
        <v>10038.6</v>
      </c>
      <c r="AG28" s="72">
        <f t="shared" si="11"/>
        <v>20077.2</v>
      </c>
      <c r="AH28" s="73">
        <v>2699.2189223999999</v>
      </c>
      <c r="AI28" s="73">
        <f t="shared" si="12"/>
        <v>5398.4378447999998</v>
      </c>
      <c r="AJ28" s="80">
        <v>0.26888400000000001</v>
      </c>
      <c r="AK28" s="93">
        <v>14798.1</v>
      </c>
      <c r="AL28" s="93">
        <v>3778.35</v>
      </c>
      <c r="AM28" s="95">
        <f t="shared" si="13"/>
        <v>0.86236013986014004</v>
      </c>
      <c r="AN28" s="95">
        <f t="shared" si="14"/>
        <v>0.79834505595926897</v>
      </c>
      <c r="AO28" s="101">
        <f t="shared" si="15"/>
        <v>0.73705994859840995</v>
      </c>
      <c r="AP28" s="101">
        <f t="shared" si="16"/>
        <v>0.699896916223545</v>
      </c>
      <c r="AQ28" s="104"/>
      <c r="AR28" s="103">
        <f t="shared" si="17"/>
        <v>250</v>
      </c>
    </row>
    <row r="29" spans="1:44">
      <c r="A29" s="56">
        <v>27</v>
      </c>
      <c r="B29" s="56">
        <v>713</v>
      </c>
      <c r="C29" s="57" t="s">
        <v>81</v>
      </c>
      <c r="D29" s="57" t="s">
        <v>57</v>
      </c>
      <c r="E29" s="56" t="s">
        <v>45</v>
      </c>
      <c r="F29" s="58">
        <v>2</v>
      </c>
      <c r="G29" s="56"/>
      <c r="H29" s="59">
        <v>5280</v>
      </c>
      <c r="I29" s="68">
        <f t="shared" si="0"/>
        <v>15840</v>
      </c>
      <c r="J29" s="69">
        <v>1638.912</v>
      </c>
      <c r="K29" s="70">
        <f t="shared" si="1"/>
        <v>4916.7359999999999</v>
      </c>
      <c r="L29" s="71">
        <v>0.31040000000000001</v>
      </c>
      <c r="M29" s="72">
        <v>5808</v>
      </c>
      <c r="N29" s="72">
        <f t="shared" si="2"/>
        <v>17424</v>
      </c>
      <c r="O29" s="73">
        <v>1766.747136</v>
      </c>
      <c r="P29" s="73">
        <f t="shared" si="3"/>
        <v>5300.2414079999999</v>
      </c>
      <c r="Q29" s="80">
        <v>0.30419200000000002</v>
      </c>
      <c r="R29" s="81">
        <v>16258.97</v>
      </c>
      <c r="S29" s="81">
        <v>5198.6400000000003</v>
      </c>
      <c r="T29" s="82">
        <f t="shared" si="4"/>
        <v>1.02645012626263</v>
      </c>
      <c r="U29" s="82">
        <f t="shared" si="5"/>
        <v>1.0573355982505499</v>
      </c>
      <c r="V29" s="85">
        <f t="shared" si="6"/>
        <v>0.93313647842056902</v>
      </c>
      <c r="W29" s="85">
        <f t="shared" si="7"/>
        <v>0.98083079615078494</v>
      </c>
      <c r="X29" s="84">
        <f t="shared" si="19"/>
        <v>200</v>
      </c>
      <c r="Y29" s="89"/>
      <c r="Z29" s="90"/>
      <c r="AA29" s="59">
        <v>4646.3999999999996</v>
      </c>
      <c r="AB29" s="59">
        <f t="shared" si="9"/>
        <v>9292.7999999999993</v>
      </c>
      <c r="AC29" s="69">
        <v>1464.54528</v>
      </c>
      <c r="AD29" s="69">
        <f t="shared" si="10"/>
        <v>2929.0905600000001</v>
      </c>
      <c r="AE29" s="71">
        <v>0.31519999999999998</v>
      </c>
      <c r="AF29" s="72">
        <v>5436.2879999999996</v>
      </c>
      <c r="AG29" s="72">
        <f t="shared" si="11"/>
        <v>10872.575999999999</v>
      </c>
      <c r="AH29" s="73">
        <v>1670.5495572479999</v>
      </c>
      <c r="AI29" s="73">
        <f t="shared" si="12"/>
        <v>3341.0991144959999</v>
      </c>
      <c r="AJ29" s="80">
        <v>0.30729600000000001</v>
      </c>
      <c r="AK29" s="93">
        <v>7770.91</v>
      </c>
      <c r="AL29" s="93">
        <v>2280.0100000000002</v>
      </c>
      <c r="AM29" s="95">
        <f t="shared" si="13"/>
        <v>0.83622912362259005</v>
      </c>
      <c r="AN29" s="95">
        <f t="shared" si="14"/>
        <v>0.77840201704108503</v>
      </c>
      <c r="AO29" s="101">
        <f t="shared" si="15"/>
        <v>0.71472574668597399</v>
      </c>
      <c r="AP29" s="101">
        <f t="shared" si="16"/>
        <v>0.68241315862427998</v>
      </c>
      <c r="AQ29" s="104"/>
      <c r="AR29" s="103">
        <f t="shared" si="17"/>
        <v>200</v>
      </c>
    </row>
    <row r="30" spans="1:44">
      <c r="A30" s="56">
        <v>28</v>
      </c>
      <c r="B30" s="56">
        <v>102565</v>
      </c>
      <c r="C30" s="57" t="s">
        <v>82</v>
      </c>
      <c r="D30" s="57" t="s">
        <v>44</v>
      </c>
      <c r="E30" s="56" t="s">
        <v>48</v>
      </c>
      <c r="F30" s="58">
        <v>3</v>
      </c>
      <c r="G30" s="56"/>
      <c r="H30" s="59">
        <v>9750</v>
      </c>
      <c r="I30" s="68">
        <f t="shared" si="0"/>
        <v>29250</v>
      </c>
      <c r="J30" s="69">
        <v>3026.4</v>
      </c>
      <c r="K30" s="70">
        <f t="shared" si="1"/>
        <v>9079.2000000000007</v>
      </c>
      <c r="L30" s="71">
        <v>0.31040000000000001</v>
      </c>
      <c r="M30" s="72">
        <v>10725</v>
      </c>
      <c r="N30" s="72">
        <f t="shared" si="2"/>
        <v>32175</v>
      </c>
      <c r="O30" s="73">
        <v>3262.4591999999998</v>
      </c>
      <c r="P30" s="73">
        <f t="shared" si="3"/>
        <v>9787.3775999999998</v>
      </c>
      <c r="Q30" s="80">
        <v>0.30419200000000002</v>
      </c>
      <c r="R30" s="81">
        <v>29965.86</v>
      </c>
      <c r="S30" s="81">
        <v>9450.19</v>
      </c>
      <c r="T30" s="82">
        <f t="shared" si="4"/>
        <v>1.0244738461538501</v>
      </c>
      <c r="U30" s="82">
        <f t="shared" si="5"/>
        <v>1.04086152965019</v>
      </c>
      <c r="V30" s="85">
        <f t="shared" si="6"/>
        <v>0.93133986013986003</v>
      </c>
      <c r="W30" s="85">
        <f t="shared" si="7"/>
        <v>0.96554872880351506</v>
      </c>
      <c r="X30" s="84">
        <f t="shared" si="19"/>
        <v>300</v>
      </c>
      <c r="Y30" s="89"/>
      <c r="Z30" s="90"/>
      <c r="AA30" s="59">
        <v>8580</v>
      </c>
      <c r="AB30" s="59">
        <f t="shared" si="9"/>
        <v>17160</v>
      </c>
      <c r="AC30" s="69">
        <v>2704.4160000000002</v>
      </c>
      <c r="AD30" s="69">
        <f t="shared" si="10"/>
        <v>5408.8320000000003</v>
      </c>
      <c r="AE30" s="71">
        <v>0.31519999999999998</v>
      </c>
      <c r="AF30" s="72">
        <v>10038.6</v>
      </c>
      <c r="AG30" s="72">
        <f t="shared" si="11"/>
        <v>20077.2</v>
      </c>
      <c r="AH30" s="73">
        <v>3084.8216256000001</v>
      </c>
      <c r="AI30" s="73">
        <f t="shared" si="12"/>
        <v>6169.6432512000001</v>
      </c>
      <c r="AJ30" s="80">
        <v>0.30729600000000001</v>
      </c>
      <c r="AK30" s="93">
        <v>14260.91</v>
      </c>
      <c r="AL30" s="93">
        <v>5040.37</v>
      </c>
      <c r="AM30" s="95">
        <f t="shared" si="13"/>
        <v>0.83105536130536095</v>
      </c>
      <c r="AN30" s="95">
        <f t="shared" si="14"/>
        <v>0.93187771407949105</v>
      </c>
      <c r="AO30" s="101">
        <f t="shared" si="15"/>
        <v>0.71030372761142002</v>
      </c>
      <c r="AP30" s="101">
        <f t="shared" si="16"/>
        <v>0.81696295795054996</v>
      </c>
      <c r="AQ30" s="104"/>
      <c r="AR30" s="103">
        <f t="shared" si="17"/>
        <v>300</v>
      </c>
    </row>
    <row r="31" spans="1:44">
      <c r="A31" s="56">
        <v>29</v>
      </c>
      <c r="B31" s="56">
        <v>745</v>
      </c>
      <c r="C31" s="57" t="s">
        <v>83</v>
      </c>
      <c r="D31" s="57" t="s">
        <v>44</v>
      </c>
      <c r="E31" s="56" t="s">
        <v>52</v>
      </c>
      <c r="F31" s="58">
        <v>2</v>
      </c>
      <c r="G31" s="56">
        <v>1</v>
      </c>
      <c r="H31" s="59">
        <v>7650</v>
      </c>
      <c r="I31" s="68">
        <f t="shared" si="0"/>
        <v>22950</v>
      </c>
      <c r="J31" s="69">
        <v>2077.7399999999998</v>
      </c>
      <c r="K31" s="70">
        <f t="shared" si="1"/>
        <v>6233.22</v>
      </c>
      <c r="L31" s="71">
        <v>0.27160000000000001</v>
      </c>
      <c r="M31" s="72">
        <v>8415</v>
      </c>
      <c r="N31" s="72">
        <f t="shared" si="2"/>
        <v>25245</v>
      </c>
      <c r="O31" s="73">
        <v>2239.8037199999999</v>
      </c>
      <c r="P31" s="73">
        <f t="shared" si="3"/>
        <v>6719.4111599999997</v>
      </c>
      <c r="Q31" s="80">
        <v>0.26616800000000002</v>
      </c>
      <c r="R31" s="81">
        <v>23275.82</v>
      </c>
      <c r="S31" s="81">
        <v>7244.4</v>
      </c>
      <c r="T31" s="82">
        <f t="shared" si="4"/>
        <v>1.0141969498910699</v>
      </c>
      <c r="U31" s="82">
        <f t="shared" si="5"/>
        <v>1.1622243399077801</v>
      </c>
      <c r="V31" s="85">
        <f t="shared" si="6"/>
        <v>0.92199722717369803</v>
      </c>
      <c r="W31" s="85">
        <f t="shared" si="7"/>
        <v>1.0781301854432099</v>
      </c>
      <c r="X31" s="84">
        <f t="shared" si="19"/>
        <v>250</v>
      </c>
      <c r="Y31" s="89"/>
      <c r="Z31" s="90"/>
      <c r="AA31" s="59">
        <v>6732</v>
      </c>
      <c r="AB31" s="59">
        <f t="shared" si="9"/>
        <v>13464</v>
      </c>
      <c r="AC31" s="69">
        <v>1856.6856</v>
      </c>
      <c r="AD31" s="69">
        <f t="shared" si="10"/>
        <v>3713.3712</v>
      </c>
      <c r="AE31" s="71">
        <v>0.27579999999999999</v>
      </c>
      <c r="AF31" s="72">
        <v>7876.44</v>
      </c>
      <c r="AG31" s="72">
        <f t="shared" si="11"/>
        <v>15752.88</v>
      </c>
      <c r="AH31" s="73">
        <v>2117.8486929599999</v>
      </c>
      <c r="AI31" s="73">
        <f t="shared" si="12"/>
        <v>4235.6973859199998</v>
      </c>
      <c r="AJ31" s="80">
        <v>0.26888400000000001</v>
      </c>
      <c r="AK31" s="93">
        <v>9603.77</v>
      </c>
      <c r="AL31" s="93">
        <v>3125.69</v>
      </c>
      <c r="AM31" s="95">
        <f t="shared" si="13"/>
        <v>0.71329248366013098</v>
      </c>
      <c r="AN31" s="95">
        <f t="shared" si="14"/>
        <v>0.84173917221095496</v>
      </c>
      <c r="AO31" s="101">
        <f t="shared" si="15"/>
        <v>0.60965169543600894</v>
      </c>
      <c r="AP31" s="101">
        <f t="shared" si="16"/>
        <v>0.73793987511718695</v>
      </c>
      <c r="AQ31" s="104"/>
      <c r="AR31" s="103">
        <f t="shared" si="17"/>
        <v>250</v>
      </c>
    </row>
    <row r="32" spans="1:44">
      <c r="A32" s="56">
        <v>30</v>
      </c>
      <c r="B32" s="56">
        <v>108277</v>
      </c>
      <c r="C32" s="57" t="s">
        <v>84</v>
      </c>
      <c r="D32" s="57" t="s">
        <v>44</v>
      </c>
      <c r="E32" s="56" t="s">
        <v>45</v>
      </c>
      <c r="F32" s="58">
        <v>1</v>
      </c>
      <c r="G32" s="56">
        <v>1</v>
      </c>
      <c r="H32" s="59">
        <v>6270</v>
      </c>
      <c r="I32" s="68">
        <f t="shared" si="0"/>
        <v>18810</v>
      </c>
      <c r="J32" s="69">
        <v>1520.4749999999999</v>
      </c>
      <c r="K32" s="70">
        <f t="shared" si="1"/>
        <v>4561.4250000000002</v>
      </c>
      <c r="L32" s="71">
        <v>0.24249999999999999</v>
      </c>
      <c r="M32" s="72">
        <v>6897</v>
      </c>
      <c r="N32" s="72">
        <f t="shared" si="2"/>
        <v>20691</v>
      </c>
      <c r="O32" s="73">
        <v>1639.07205</v>
      </c>
      <c r="P32" s="73">
        <f t="shared" si="3"/>
        <v>4917.2161500000002</v>
      </c>
      <c r="Q32" s="80">
        <v>0.23765</v>
      </c>
      <c r="R32" s="81">
        <v>19075.150000000001</v>
      </c>
      <c r="S32" s="81">
        <v>4824.59</v>
      </c>
      <c r="T32" s="82">
        <f t="shared" si="4"/>
        <v>1.0140962254120101</v>
      </c>
      <c r="U32" s="82">
        <f t="shared" si="5"/>
        <v>1.0576935935590299</v>
      </c>
      <c r="V32" s="85">
        <f t="shared" si="6"/>
        <v>0.92190565946546799</v>
      </c>
      <c r="W32" s="85">
        <f t="shared" si="7"/>
        <v>0.98116288827368303</v>
      </c>
      <c r="X32" s="84">
        <f t="shared" si="19"/>
        <v>150</v>
      </c>
      <c r="Y32" s="89"/>
      <c r="Z32" s="90"/>
      <c r="AA32" s="59">
        <v>5517.6</v>
      </c>
      <c r="AB32" s="59">
        <f t="shared" si="9"/>
        <v>11035.2</v>
      </c>
      <c r="AC32" s="69">
        <v>1358.7090000000001</v>
      </c>
      <c r="AD32" s="69">
        <f t="shared" si="10"/>
        <v>2717.4180000000001</v>
      </c>
      <c r="AE32" s="71">
        <v>0.24625</v>
      </c>
      <c r="AF32" s="72">
        <v>6455.5919999999996</v>
      </c>
      <c r="AG32" s="72">
        <f t="shared" si="11"/>
        <v>12911.183999999999</v>
      </c>
      <c r="AH32" s="73">
        <v>1549.8262494000001</v>
      </c>
      <c r="AI32" s="73">
        <f t="shared" si="12"/>
        <v>3099.6524988000001</v>
      </c>
      <c r="AJ32" s="80">
        <v>0.24007500000000001</v>
      </c>
      <c r="AK32" s="93">
        <v>8322.7000000000007</v>
      </c>
      <c r="AL32" s="93">
        <v>2282.25</v>
      </c>
      <c r="AM32" s="95">
        <f t="shared" si="13"/>
        <v>0.75419566478178901</v>
      </c>
      <c r="AN32" s="95">
        <f t="shared" si="14"/>
        <v>0.83985974921782403</v>
      </c>
      <c r="AO32" s="101">
        <f t="shared" si="15"/>
        <v>0.64461167930067498</v>
      </c>
      <c r="AP32" s="101">
        <f t="shared" si="16"/>
        <v>0.73629221368638897</v>
      </c>
      <c r="AQ32" s="104"/>
      <c r="AR32" s="103">
        <f t="shared" si="17"/>
        <v>150</v>
      </c>
    </row>
    <row r="33" spans="1:44">
      <c r="A33" s="56">
        <v>31</v>
      </c>
      <c r="B33" s="56">
        <v>706</v>
      </c>
      <c r="C33" s="57" t="s">
        <v>85</v>
      </c>
      <c r="D33" s="57" t="s">
        <v>57</v>
      </c>
      <c r="E33" s="56" t="s">
        <v>45</v>
      </c>
      <c r="F33" s="58">
        <v>3</v>
      </c>
      <c r="G33" s="56"/>
      <c r="H33" s="59">
        <v>5940</v>
      </c>
      <c r="I33" s="68">
        <f t="shared" si="0"/>
        <v>17820</v>
      </c>
      <c r="J33" s="69">
        <v>1786.1579999999999</v>
      </c>
      <c r="K33" s="70">
        <f t="shared" si="1"/>
        <v>5358.4740000000002</v>
      </c>
      <c r="L33" s="71">
        <v>0.30070000000000002</v>
      </c>
      <c r="M33" s="72">
        <v>6534</v>
      </c>
      <c r="N33" s="72">
        <f t="shared" si="2"/>
        <v>19602</v>
      </c>
      <c r="O33" s="73">
        <v>1925.4783239999999</v>
      </c>
      <c r="P33" s="73">
        <f t="shared" si="3"/>
        <v>5776.434972</v>
      </c>
      <c r="Q33" s="80">
        <v>0.294686</v>
      </c>
      <c r="R33" s="81">
        <v>18050.95</v>
      </c>
      <c r="S33" s="81">
        <v>4890.05</v>
      </c>
      <c r="T33" s="82">
        <f t="shared" si="4"/>
        <v>1.0129601571268201</v>
      </c>
      <c r="U33" s="87">
        <f t="shared" si="5"/>
        <v>0.91258257481514304</v>
      </c>
      <c r="V33" s="85">
        <f t="shared" si="6"/>
        <v>0.92087287011529395</v>
      </c>
      <c r="W33" s="85">
        <f t="shared" si="7"/>
        <v>0.84655155363185797</v>
      </c>
      <c r="X33" s="84">
        <f t="shared" si="19"/>
        <v>300</v>
      </c>
      <c r="Y33" s="89"/>
      <c r="Z33" s="90"/>
      <c r="AA33" s="59">
        <v>5227.2</v>
      </c>
      <c r="AB33" s="59">
        <f t="shared" si="9"/>
        <v>10454.4</v>
      </c>
      <c r="AC33" s="69">
        <v>1596.1255200000001</v>
      </c>
      <c r="AD33" s="69">
        <f t="shared" si="10"/>
        <v>3192.2510400000001</v>
      </c>
      <c r="AE33" s="71">
        <v>0.30535000000000001</v>
      </c>
      <c r="AF33" s="72">
        <v>6115.8239999999996</v>
      </c>
      <c r="AG33" s="72">
        <f t="shared" si="11"/>
        <v>12231.647999999999</v>
      </c>
      <c r="AH33" s="73">
        <v>1820.6379940320001</v>
      </c>
      <c r="AI33" s="73">
        <f t="shared" si="12"/>
        <v>3641.2759880640001</v>
      </c>
      <c r="AJ33" s="80">
        <v>0.29769299999999999</v>
      </c>
      <c r="AK33" s="93">
        <v>8643.8700000000008</v>
      </c>
      <c r="AL33" s="93">
        <v>2365.12</v>
      </c>
      <c r="AM33" s="95">
        <f t="shared" si="13"/>
        <v>0.82681646005509701</v>
      </c>
      <c r="AN33" s="95">
        <f t="shared" si="14"/>
        <v>0.74089411213724599</v>
      </c>
      <c r="AO33" s="101">
        <f t="shared" si="15"/>
        <v>0.70668073508982598</v>
      </c>
      <c r="AP33" s="101">
        <f t="shared" si="16"/>
        <v>0.64953055131025395</v>
      </c>
      <c r="AQ33" s="104"/>
      <c r="AR33" s="103">
        <f t="shared" si="17"/>
        <v>300</v>
      </c>
    </row>
    <row r="34" spans="1:44">
      <c r="A34" s="56">
        <v>32</v>
      </c>
      <c r="B34" s="56">
        <v>311</v>
      </c>
      <c r="C34" s="57" t="s">
        <v>86</v>
      </c>
      <c r="D34" s="57" t="s">
        <v>44</v>
      </c>
      <c r="E34" s="56" t="s">
        <v>52</v>
      </c>
      <c r="F34" s="58">
        <v>2</v>
      </c>
      <c r="G34" s="56"/>
      <c r="H34" s="59">
        <v>8250</v>
      </c>
      <c r="I34" s="68">
        <f t="shared" si="0"/>
        <v>24750</v>
      </c>
      <c r="J34" s="69">
        <v>2000.625</v>
      </c>
      <c r="K34" s="70">
        <f t="shared" si="1"/>
        <v>6001.875</v>
      </c>
      <c r="L34" s="71">
        <v>0.24249999999999999</v>
      </c>
      <c r="M34" s="72">
        <v>9075</v>
      </c>
      <c r="N34" s="72">
        <f t="shared" si="2"/>
        <v>27225</v>
      </c>
      <c r="O34" s="73">
        <v>2156.6737499999999</v>
      </c>
      <c r="P34" s="73">
        <f t="shared" si="3"/>
        <v>6470.0212499999998</v>
      </c>
      <c r="Q34" s="80">
        <v>0.23765</v>
      </c>
      <c r="R34" s="81">
        <v>25054.43</v>
      </c>
      <c r="S34" s="81">
        <v>4763.07</v>
      </c>
      <c r="T34" s="82">
        <f t="shared" si="4"/>
        <v>1.0123002020202001</v>
      </c>
      <c r="U34" s="87">
        <f t="shared" si="5"/>
        <v>0.79359700093720698</v>
      </c>
      <c r="V34" s="85">
        <f t="shared" si="6"/>
        <v>0.920272910927456</v>
      </c>
      <c r="W34" s="85">
        <f t="shared" si="7"/>
        <v>0.73617532554471898</v>
      </c>
      <c r="X34" s="84">
        <f t="shared" si="19"/>
        <v>200</v>
      </c>
      <c r="Y34" s="89"/>
      <c r="Z34" s="90"/>
      <c r="AA34" s="59">
        <v>7260</v>
      </c>
      <c r="AB34" s="59">
        <f t="shared" si="9"/>
        <v>14520</v>
      </c>
      <c r="AC34" s="69">
        <v>1787.7750000000001</v>
      </c>
      <c r="AD34" s="69">
        <f t="shared" si="10"/>
        <v>3575.55</v>
      </c>
      <c r="AE34" s="71">
        <v>0.24625</v>
      </c>
      <c r="AF34" s="72">
        <v>8494.2000000000007</v>
      </c>
      <c r="AG34" s="72">
        <f t="shared" si="11"/>
        <v>16988.400000000001</v>
      </c>
      <c r="AH34" s="73">
        <v>2039.2450650000001</v>
      </c>
      <c r="AI34" s="73">
        <f t="shared" si="12"/>
        <v>4078.4901300000001</v>
      </c>
      <c r="AJ34" s="80">
        <v>0.24007500000000001</v>
      </c>
      <c r="AK34" s="93">
        <v>9006.39</v>
      </c>
      <c r="AL34" s="93">
        <v>2440.25</v>
      </c>
      <c r="AM34" s="95">
        <f t="shared" si="13"/>
        <v>0.62027479338842995</v>
      </c>
      <c r="AN34" s="95">
        <f t="shared" si="14"/>
        <v>0.682482415292752</v>
      </c>
      <c r="AO34" s="101">
        <f t="shared" si="15"/>
        <v>0.53014939605848699</v>
      </c>
      <c r="AP34" s="101">
        <f t="shared" si="16"/>
        <v>0.59832190889720305</v>
      </c>
      <c r="AQ34" s="104"/>
      <c r="AR34" s="103">
        <f t="shared" si="17"/>
        <v>200</v>
      </c>
    </row>
    <row r="35" spans="1:44">
      <c r="A35" s="56">
        <v>33</v>
      </c>
      <c r="B35" s="56">
        <v>598</v>
      </c>
      <c r="C35" s="57" t="s">
        <v>87</v>
      </c>
      <c r="D35" s="57" t="s">
        <v>64</v>
      </c>
      <c r="E35" s="56" t="s">
        <v>48</v>
      </c>
      <c r="F35" s="58">
        <v>3</v>
      </c>
      <c r="G35" s="56">
        <v>1</v>
      </c>
      <c r="H35" s="59">
        <v>9750</v>
      </c>
      <c r="I35" s="68">
        <f t="shared" si="0"/>
        <v>29250</v>
      </c>
      <c r="J35" s="69">
        <v>2979.1125000000002</v>
      </c>
      <c r="K35" s="70">
        <f t="shared" si="1"/>
        <v>8937.3374999999996</v>
      </c>
      <c r="L35" s="71">
        <v>0.30554999999999999</v>
      </c>
      <c r="M35" s="72">
        <v>10725</v>
      </c>
      <c r="N35" s="72">
        <f t="shared" si="2"/>
        <v>32175</v>
      </c>
      <c r="O35" s="73">
        <v>3211.483275</v>
      </c>
      <c r="P35" s="73">
        <f t="shared" si="3"/>
        <v>9634.4498249999997</v>
      </c>
      <c r="Q35" s="80">
        <v>0.29943900000000001</v>
      </c>
      <c r="R35" s="81">
        <v>29479.03</v>
      </c>
      <c r="S35" s="81">
        <v>8630.4</v>
      </c>
      <c r="T35" s="82">
        <f t="shared" si="4"/>
        <v>1.0078300854700899</v>
      </c>
      <c r="U35" s="87">
        <f t="shared" si="5"/>
        <v>0.96565671823403798</v>
      </c>
      <c r="V35" s="85">
        <f t="shared" si="6"/>
        <v>0.91620916860916901</v>
      </c>
      <c r="W35" s="85">
        <f t="shared" si="7"/>
        <v>0.89578545290727096</v>
      </c>
      <c r="X35" s="84">
        <f t="shared" si="19"/>
        <v>350</v>
      </c>
      <c r="Y35" s="89"/>
      <c r="Z35" s="90"/>
      <c r="AA35" s="59">
        <v>8580</v>
      </c>
      <c r="AB35" s="59">
        <f t="shared" si="9"/>
        <v>17160</v>
      </c>
      <c r="AC35" s="69">
        <v>2662.1595000000002</v>
      </c>
      <c r="AD35" s="69">
        <f t="shared" si="10"/>
        <v>5324.3190000000004</v>
      </c>
      <c r="AE35" s="71">
        <v>0.31027500000000002</v>
      </c>
      <c r="AF35" s="72">
        <v>10038.6</v>
      </c>
      <c r="AG35" s="72">
        <f t="shared" si="11"/>
        <v>20077.2</v>
      </c>
      <c r="AH35" s="73">
        <v>3036.6212876999998</v>
      </c>
      <c r="AI35" s="73">
        <f t="shared" si="12"/>
        <v>6073.2425753999996</v>
      </c>
      <c r="AJ35" s="80">
        <v>0.3024945</v>
      </c>
      <c r="AK35" s="93">
        <v>12455</v>
      </c>
      <c r="AL35" s="93">
        <v>3675.14</v>
      </c>
      <c r="AM35" s="95">
        <f t="shared" si="13"/>
        <v>0.72581585081585098</v>
      </c>
      <c r="AN35" s="95">
        <f t="shared" si="14"/>
        <v>0.69025541106759403</v>
      </c>
      <c r="AO35" s="101">
        <f t="shared" si="15"/>
        <v>0.62035542804773602</v>
      </c>
      <c r="AP35" s="101">
        <f t="shared" si="16"/>
        <v>0.60513637556424205</v>
      </c>
      <c r="AQ35" s="104"/>
      <c r="AR35" s="103">
        <f t="shared" si="17"/>
        <v>350</v>
      </c>
    </row>
    <row r="36" spans="1:44">
      <c r="A36" s="56">
        <v>34</v>
      </c>
      <c r="B36" s="56">
        <v>720</v>
      </c>
      <c r="C36" s="57" t="s">
        <v>88</v>
      </c>
      <c r="D36" s="57" t="s">
        <v>47</v>
      </c>
      <c r="E36" s="56" t="s">
        <v>45</v>
      </c>
      <c r="F36" s="58">
        <v>3</v>
      </c>
      <c r="G36" s="56"/>
      <c r="H36" s="59">
        <v>7820</v>
      </c>
      <c r="I36" s="68">
        <f t="shared" si="0"/>
        <v>23460</v>
      </c>
      <c r="J36" s="69">
        <v>2351.4740000000002</v>
      </c>
      <c r="K36" s="70">
        <f t="shared" si="1"/>
        <v>7054.4219999999996</v>
      </c>
      <c r="L36" s="71">
        <v>0.30070000000000002</v>
      </c>
      <c r="M36" s="72">
        <v>8602</v>
      </c>
      <c r="N36" s="72">
        <f t="shared" si="2"/>
        <v>25806</v>
      </c>
      <c r="O36" s="73">
        <v>2534.8889720000002</v>
      </c>
      <c r="P36" s="73">
        <f t="shared" si="3"/>
        <v>7604.6669160000001</v>
      </c>
      <c r="Q36" s="80">
        <v>0.294686</v>
      </c>
      <c r="R36" s="81">
        <v>23628.95</v>
      </c>
      <c r="S36" s="81">
        <v>7245.67</v>
      </c>
      <c r="T36" s="82">
        <f t="shared" si="4"/>
        <v>1.00720161977835</v>
      </c>
      <c r="U36" s="82">
        <f t="shared" si="5"/>
        <v>1.02711037133872</v>
      </c>
      <c r="V36" s="85">
        <f t="shared" si="6"/>
        <v>0.91563783616213301</v>
      </c>
      <c r="W36" s="85">
        <f t="shared" si="7"/>
        <v>0.95279255226225901</v>
      </c>
      <c r="X36" s="84">
        <f t="shared" si="19"/>
        <v>300</v>
      </c>
      <c r="Y36" s="89"/>
      <c r="Z36" s="90"/>
      <c r="AA36" s="59">
        <v>6881.6</v>
      </c>
      <c r="AB36" s="59">
        <f t="shared" si="9"/>
        <v>13763.2</v>
      </c>
      <c r="AC36" s="69">
        <v>2101.2965600000002</v>
      </c>
      <c r="AD36" s="69">
        <f t="shared" si="10"/>
        <v>4202.5931200000005</v>
      </c>
      <c r="AE36" s="71">
        <v>0.30535000000000001</v>
      </c>
      <c r="AF36" s="72">
        <v>8051.4719999999998</v>
      </c>
      <c r="AG36" s="72">
        <f t="shared" si="11"/>
        <v>16102.944</v>
      </c>
      <c r="AH36" s="73">
        <v>2396.8668540960002</v>
      </c>
      <c r="AI36" s="73">
        <f t="shared" si="12"/>
        <v>4793.7337081920004</v>
      </c>
      <c r="AJ36" s="80">
        <v>0.29769299999999999</v>
      </c>
      <c r="AK36" s="93">
        <v>8348.7999999999993</v>
      </c>
      <c r="AL36" s="93">
        <v>2630.16</v>
      </c>
      <c r="AM36" s="95">
        <f t="shared" si="13"/>
        <v>0.60660311555452195</v>
      </c>
      <c r="AN36" s="95">
        <f t="shared" si="14"/>
        <v>0.62584217051209601</v>
      </c>
      <c r="AO36" s="101">
        <f t="shared" si="15"/>
        <v>0.51846420132865101</v>
      </c>
      <c r="AP36" s="101">
        <f t="shared" si="16"/>
        <v>0.548666271450441</v>
      </c>
      <c r="AQ36" s="104"/>
      <c r="AR36" s="103">
        <f t="shared" ref="AR36:AR67" si="20">X36+Y36+AQ36</f>
        <v>300</v>
      </c>
    </row>
    <row r="37" spans="1:44">
      <c r="A37" s="56">
        <v>35</v>
      </c>
      <c r="B37" s="56">
        <v>117184</v>
      </c>
      <c r="C37" s="57" t="s">
        <v>89</v>
      </c>
      <c r="D37" s="57" t="s">
        <v>54</v>
      </c>
      <c r="E37" s="56" t="s">
        <v>52</v>
      </c>
      <c r="F37" s="58">
        <v>3</v>
      </c>
      <c r="G37" s="56">
        <v>1</v>
      </c>
      <c r="H37" s="59">
        <v>7500</v>
      </c>
      <c r="I37" s="68">
        <f t="shared" si="0"/>
        <v>22500</v>
      </c>
      <c r="J37" s="69">
        <v>2109.75</v>
      </c>
      <c r="K37" s="70">
        <f t="shared" si="1"/>
        <v>6329.25</v>
      </c>
      <c r="L37" s="71">
        <v>0.28129999999999999</v>
      </c>
      <c r="M37" s="72">
        <v>8250</v>
      </c>
      <c r="N37" s="72">
        <f t="shared" si="2"/>
        <v>24750</v>
      </c>
      <c r="O37" s="73">
        <v>2274.3105</v>
      </c>
      <c r="P37" s="73">
        <f t="shared" si="3"/>
        <v>6822.9314999999997</v>
      </c>
      <c r="Q37" s="80">
        <v>0.27567399999999997</v>
      </c>
      <c r="R37" s="81">
        <v>22654.63</v>
      </c>
      <c r="S37" s="81">
        <v>6943.64</v>
      </c>
      <c r="T37" s="82">
        <f t="shared" si="4"/>
        <v>1.0068724444444399</v>
      </c>
      <c r="U37" s="82">
        <f t="shared" si="5"/>
        <v>1.09707153296204</v>
      </c>
      <c r="V37" s="85">
        <f t="shared" si="6"/>
        <v>0.91533858585858596</v>
      </c>
      <c r="W37" s="85">
        <f t="shared" si="7"/>
        <v>1.01769158901859</v>
      </c>
      <c r="X37" s="84">
        <f t="shared" si="19"/>
        <v>350</v>
      </c>
      <c r="Y37" s="89"/>
      <c r="Z37" s="90"/>
      <c r="AA37" s="59">
        <v>6600</v>
      </c>
      <c r="AB37" s="59">
        <f t="shared" si="9"/>
        <v>13200</v>
      </c>
      <c r="AC37" s="69">
        <v>1885.29</v>
      </c>
      <c r="AD37" s="69">
        <f t="shared" si="10"/>
        <v>3770.58</v>
      </c>
      <c r="AE37" s="71">
        <v>0.28565000000000002</v>
      </c>
      <c r="AF37" s="72">
        <v>7722</v>
      </c>
      <c r="AG37" s="72">
        <f t="shared" si="11"/>
        <v>15444</v>
      </c>
      <c r="AH37" s="73">
        <v>2150.4766140000002</v>
      </c>
      <c r="AI37" s="73">
        <f t="shared" si="12"/>
        <v>4300.9532280000003</v>
      </c>
      <c r="AJ37" s="80">
        <v>0.27848699999999998</v>
      </c>
      <c r="AK37" s="93">
        <v>11342.91</v>
      </c>
      <c r="AL37" s="93">
        <v>3728.47</v>
      </c>
      <c r="AM37" s="95">
        <f t="shared" si="13"/>
        <v>0.85931136363636396</v>
      </c>
      <c r="AN37" s="95">
        <f t="shared" si="14"/>
        <v>0.98883195688726899</v>
      </c>
      <c r="AO37" s="101">
        <f t="shared" si="15"/>
        <v>0.73445415695415694</v>
      </c>
      <c r="AP37" s="101">
        <f t="shared" si="16"/>
        <v>0.86689387267152096</v>
      </c>
      <c r="AQ37" s="104"/>
      <c r="AR37" s="103">
        <f t="shared" si="20"/>
        <v>350</v>
      </c>
    </row>
    <row r="38" spans="1:44">
      <c r="A38" s="56">
        <v>36</v>
      </c>
      <c r="B38" s="56">
        <v>587</v>
      </c>
      <c r="C38" s="57" t="s">
        <v>90</v>
      </c>
      <c r="D38" s="57" t="s">
        <v>57</v>
      </c>
      <c r="E38" s="56" t="s">
        <v>52</v>
      </c>
      <c r="F38" s="58">
        <v>2</v>
      </c>
      <c r="G38" s="56">
        <v>1</v>
      </c>
      <c r="H38" s="59">
        <v>8000</v>
      </c>
      <c r="I38" s="68">
        <f t="shared" si="0"/>
        <v>24000</v>
      </c>
      <c r="J38" s="69">
        <v>2172.8000000000002</v>
      </c>
      <c r="K38" s="70">
        <f t="shared" si="1"/>
        <v>6518.4</v>
      </c>
      <c r="L38" s="71">
        <v>0.27160000000000001</v>
      </c>
      <c r="M38" s="72">
        <v>8800</v>
      </c>
      <c r="N38" s="72">
        <f t="shared" si="2"/>
        <v>26400</v>
      </c>
      <c r="O38" s="73">
        <v>2342.2784000000001</v>
      </c>
      <c r="P38" s="73">
        <f t="shared" si="3"/>
        <v>7026.8352000000004</v>
      </c>
      <c r="Q38" s="80">
        <v>0.26616800000000002</v>
      </c>
      <c r="R38" s="81">
        <v>24125.59</v>
      </c>
      <c r="S38" s="81">
        <v>6056.6</v>
      </c>
      <c r="T38" s="82">
        <f t="shared" si="4"/>
        <v>1.00523291666667</v>
      </c>
      <c r="U38" s="87">
        <f t="shared" si="5"/>
        <v>0.92915439371624997</v>
      </c>
      <c r="V38" s="85">
        <f t="shared" si="6"/>
        <v>0.91384810606060596</v>
      </c>
      <c r="W38" s="85">
        <f t="shared" si="7"/>
        <v>0.86192429843807905</v>
      </c>
      <c r="X38" s="84">
        <f t="shared" si="19"/>
        <v>250</v>
      </c>
      <c r="Y38" s="89"/>
      <c r="Z38" s="90"/>
      <c r="AA38" s="59">
        <v>7040</v>
      </c>
      <c r="AB38" s="59">
        <f t="shared" si="9"/>
        <v>14080</v>
      </c>
      <c r="AC38" s="69">
        <v>1941.6320000000001</v>
      </c>
      <c r="AD38" s="69">
        <f t="shared" si="10"/>
        <v>3883.2640000000001</v>
      </c>
      <c r="AE38" s="71">
        <v>0.27579999999999999</v>
      </c>
      <c r="AF38" s="72">
        <v>8236.7999999999993</v>
      </c>
      <c r="AG38" s="72">
        <f t="shared" si="11"/>
        <v>16473.599999999999</v>
      </c>
      <c r="AH38" s="73">
        <v>2214.7437312000002</v>
      </c>
      <c r="AI38" s="73">
        <f t="shared" si="12"/>
        <v>4429.4874624000004</v>
      </c>
      <c r="AJ38" s="80">
        <v>0.26888400000000001</v>
      </c>
      <c r="AK38" s="93">
        <v>14579.81</v>
      </c>
      <c r="AL38" s="93">
        <v>3736.95</v>
      </c>
      <c r="AM38" s="94">
        <f t="shared" si="13"/>
        <v>1.03549786931818</v>
      </c>
      <c r="AN38" s="95">
        <f t="shared" si="14"/>
        <v>0.962321902399631</v>
      </c>
      <c r="AO38" s="101">
        <f t="shared" si="15"/>
        <v>0.885040913947164</v>
      </c>
      <c r="AP38" s="101">
        <f t="shared" si="16"/>
        <v>0.84365291283051302</v>
      </c>
      <c r="AQ38" s="105"/>
      <c r="AR38" s="103">
        <f t="shared" si="20"/>
        <v>250</v>
      </c>
    </row>
    <row r="39" spans="1:44">
      <c r="A39" s="56">
        <v>37</v>
      </c>
      <c r="B39" s="56">
        <v>379</v>
      </c>
      <c r="C39" s="57" t="s">
        <v>91</v>
      </c>
      <c r="D39" s="57" t="s">
        <v>44</v>
      </c>
      <c r="E39" s="56" t="s">
        <v>55</v>
      </c>
      <c r="F39" s="58">
        <v>3</v>
      </c>
      <c r="G39" s="56"/>
      <c r="H39" s="59">
        <v>11480</v>
      </c>
      <c r="I39" s="68">
        <f t="shared" si="0"/>
        <v>34440</v>
      </c>
      <c r="J39" s="69">
        <v>3117.9679999999998</v>
      </c>
      <c r="K39" s="70">
        <f t="shared" si="1"/>
        <v>9353.9040000000005</v>
      </c>
      <c r="L39" s="71">
        <v>0.27160000000000001</v>
      </c>
      <c r="M39" s="72">
        <v>12628</v>
      </c>
      <c r="N39" s="72">
        <f t="shared" si="2"/>
        <v>37884</v>
      </c>
      <c r="O39" s="73">
        <v>3361.169504</v>
      </c>
      <c r="P39" s="73">
        <f t="shared" si="3"/>
        <v>10083.508512</v>
      </c>
      <c r="Q39" s="80">
        <v>0.26616800000000002</v>
      </c>
      <c r="R39" s="81">
        <v>34619.879999999997</v>
      </c>
      <c r="S39" s="81">
        <v>8506.57</v>
      </c>
      <c r="T39" s="82">
        <f t="shared" si="4"/>
        <v>1.00522299651568</v>
      </c>
      <c r="U39" s="87">
        <f t="shared" si="5"/>
        <v>0.90941386612477504</v>
      </c>
      <c r="V39" s="85">
        <f t="shared" si="6"/>
        <v>0.913839087741527</v>
      </c>
      <c r="W39" s="85">
        <f t="shared" si="7"/>
        <v>0.84361212070943903</v>
      </c>
      <c r="X39" s="84">
        <f t="shared" si="19"/>
        <v>300</v>
      </c>
      <c r="Y39" s="89"/>
      <c r="Z39" s="90"/>
      <c r="AA39" s="59">
        <v>10102.4</v>
      </c>
      <c r="AB39" s="59">
        <f t="shared" si="9"/>
        <v>20204.8</v>
      </c>
      <c r="AC39" s="69">
        <v>2786.2419199999999</v>
      </c>
      <c r="AD39" s="69">
        <f t="shared" si="10"/>
        <v>5572.4838399999999</v>
      </c>
      <c r="AE39" s="71">
        <v>0.27579999999999999</v>
      </c>
      <c r="AF39" s="72">
        <v>11819.808000000001</v>
      </c>
      <c r="AG39" s="72">
        <f t="shared" si="11"/>
        <v>23639.616000000002</v>
      </c>
      <c r="AH39" s="73">
        <v>3178.157254272</v>
      </c>
      <c r="AI39" s="73">
        <f t="shared" si="12"/>
        <v>6356.3145085440001</v>
      </c>
      <c r="AJ39" s="80">
        <v>0.26888400000000001</v>
      </c>
      <c r="AK39" s="93">
        <v>17033.79</v>
      </c>
      <c r="AL39" s="93">
        <v>4295.37</v>
      </c>
      <c r="AM39" s="95">
        <f t="shared" si="13"/>
        <v>0.84305660041178299</v>
      </c>
      <c r="AN39" s="95">
        <f t="shared" si="14"/>
        <v>0.77081784771941098</v>
      </c>
      <c r="AO39" s="101">
        <f t="shared" si="15"/>
        <v>0.72056119693314802</v>
      </c>
      <c r="AP39" s="101">
        <f t="shared" si="16"/>
        <v>0.67576423322449997</v>
      </c>
      <c r="AQ39" s="104"/>
      <c r="AR39" s="103">
        <f t="shared" si="20"/>
        <v>300</v>
      </c>
    </row>
    <row r="40" spans="1:44">
      <c r="A40" s="56">
        <v>38</v>
      </c>
      <c r="B40" s="56">
        <v>104428</v>
      </c>
      <c r="C40" s="57" t="s">
        <v>92</v>
      </c>
      <c r="D40" s="57" t="s">
        <v>57</v>
      </c>
      <c r="E40" s="56" t="s">
        <v>52</v>
      </c>
      <c r="F40" s="58">
        <v>3</v>
      </c>
      <c r="G40" s="56">
        <v>2</v>
      </c>
      <c r="H40" s="59">
        <v>8320</v>
      </c>
      <c r="I40" s="68">
        <f t="shared" si="0"/>
        <v>24960</v>
      </c>
      <c r="J40" s="69">
        <v>2501.8240000000001</v>
      </c>
      <c r="K40" s="70">
        <f t="shared" si="1"/>
        <v>7505.4719999999998</v>
      </c>
      <c r="L40" s="71">
        <v>0.30070000000000002</v>
      </c>
      <c r="M40" s="72">
        <v>9152</v>
      </c>
      <c r="N40" s="72">
        <f t="shared" si="2"/>
        <v>27456</v>
      </c>
      <c r="O40" s="73">
        <v>2696.9662720000001</v>
      </c>
      <c r="P40" s="73">
        <f t="shared" si="3"/>
        <v>8090.8988159999999</v>
      </c>
      <c r="Q40" s="80">
        <v>0.294686</v>
      </c>
      <c r="R40" s="81">
        <v>25081.05</v>
      </c>
      <c r="S40" s="81">
        <v>6053.61</v>
      </c>
      <c r="T40" s="82">
        <f t="shared" si="4"/>
        <v>1.00484975961538</v>
      </c>
      <c r="U40" s="87">
        <f t="shared" si="5"/>
        <v>0.80655953416387405</v>
      </c>
      <c r="V40" s="85">
        <f t="shared" si="6"/>
        <v>0.91349978146853095</v>
      </c>
      <c r="W40" s="85">
        <f t="shared" si="7"/>
        <v>0.74819993892752701</v>
      </c>
      <c r="X40" s="84">
        <f t="shared" si="19"/>
        <v>400</v>
      </c>
      <c r="Y40" s="89"/>
      <c r="Z40" s="90"/>
      <c r="AA40" s="59">
        <v>7321.6</v>
      </c>
      <c r="AB40" s="59">
        <f t="shared" si="9"/>
        <v>14643.2</v>
      </c>
      <c r="AC40" s="69">
        <v>2235.65056</v>
      </c>
      <c r="AD40" s="69">
        <f t="shared" si="10"/>
        <v>4471.3011200000001</v>
      </c>
      <c r="AE40" s="71">
        <v>0.30535000000000001</v>
      </c>
      <c r="AF40" s="72">
        <v>8566.2720000000008</v>
      </c>
      <c r="AG40" s="72">
        <f t="shared" si="11"/>
        <v>17132.544000000002</v>
      </c>
      <c r="AH40" s="73">
        <v>2550.1192104960001</v>
      </c>
      <c r="AI40" s="73">
        <f t="shared" si="12"/>
        <v>5100.2384209920001</v>
      </c>
      <c r="AJ40" s="80">
        <v>0.29769299999999999</v>
      </c>
      <c r="AK40" s="93">
        <v>12198.22</v>
      </c>
      <c r="AL40" s="93">
        <v>3802.19</v>
      </c>
      <c r="AM40" s="95">
        <f t="shared" si="13"/>
        <v>0.83302966564685299</v>
      </c>
      <c r="AN40" s="95">
        <f t="shared" si="14"/>
        <v>0.85035427003404296</v>
      </c>
      <c r="AO40" s="101">
        <f t="shared" si="15"/>
        <v>0.71199116721953204</v>
      </c>
      <c r="AP40" s="101">
        <f t="shared" si="16"/>
        <v>0.74549259978722204</v>
      </c>
      <c r="AQ40" s="104"/>
      <c r="AR40" s="103">
        <f t="shared" si="20"/>
        <v>400</v>
      </c>
    </row>
    <row r="41" spans="1:44">
      <c r="A41" s="56">
        <v>39</v>
      </c>
      <c r="B41" s="56">
        <v>112888</v>
      </c>
      <c r="C41" s="57" t="s">
        <v>93</v>
      </c>
      <c r="D41" s="57" t="s">
        <v>44</v>
      </c>
      <c r="E41" s="56" t="s">
        <v>45</v>
      </c>
      <c r="F41" s="58">
        <v>2</v>
      </c>
      <c r="G41" s="56"/>
      <c r="H41" s="59">
        <v>6600</v>
      </c>
      <c r="I41" s="68">
        <f t="shared" si="0"/>
        <v>19800</v>
      </c>
      <c r="J41" s="69">
        <v>1856.58</v>
      </c>
      <c r="K41" s="70">
        <f t="shared" si="1"/>
        <v>5569.74</v>
      </c>
      <c r="L41" s="71">
        <v>0.28129999999999999</v>
      </c>
      <c r="M41" s="72">
        <v>7260</v>
      </c>
      <c r="N41" s="72">
        <f t="shared" si="2"/>
        <v>21780</v>
      </c>
      <c r="O41" s="73">
        <v>2001.3932400000001</v>
      </c>
      <c r="P41" s="73">
        <f t="shared" si="3"/>
        <v>6004.1797200000001</v>
      </c>
      <c r="Q41" s="80">
        <v>0.27567399999999997</v>
      </c>
      <c r="R41" s="81">
        <v>19834.8</v>
      </c>
      <c r="S41" s="81">
        <v>5397.76</v>
      </c>
      <c r="T41" s="82">
        <f t="shared" si="4"/>
        <v>1.0017575757575801</v>
      </c>
      <c r="U41" s="87">
        <f t="shared" si="5"/>
        <v>0.96912243659488595</v>
      </c>
      <c r="V41" s="85">
        <f t="shared" si="6"/>
        <v>0.91068870523416001</v>
      </c>
      <c r="W41" s="85">
        <f t="shared" si="7"/>
        <v>0.89900040500453204</v>
      </c>
      <c r="X41" s="84">
        <f t="shared" si="19"/>
        <v>200</v>
      </c>
      <c r="Y41" s="89"/>
      <c r="Z41" s="90"/>
      <c r="AA41" s="59">
        <v>5808</v>
      </c>
      <c r="AB41" s="59">
        <f t="shared" si="9"/>
        <v>11616</v>
      </c>
      <c r="AC41" s="69">
        <v>1659.0552</v>
      </c>
      <c r="AD41" s="69">
        <f t="shared" si="10"/>
        <v>3318.1104</v>
      </c>
      <c r="AE41" s="71">
        <v>0.28565000000000002</v>
      </c>
      <c r="AF41" s="72">
        <v>6795.36</v>
      </c>
      <c r="AG41" s="72">
        <f t="shared" si="11"/>
        <v>13590.72</v>
      </c>
      <c r="AH41" s="73">
        <v>1892.41942032</v>
      </c>
      <c r="AI41" s="73">
        <f t="shared" si="12"/>
        <v>3784.8388406399999</v>
      </c>
      <c r="AJ41" s="80">
        <v>0.27848699999999998</v>
      </c>
      <c r="AK41" s="93">
        <v>5913.11</v>
      </c>
      <c r="AL41" s="93">
        <v>1956.69</v>
      </c>
      <c r="AM41" s="95">
        <f t="shared" si="13"/>
        <v>0.50904872589531702</v>
      </c>
      <c r="AN41" s="95">
        <f t="shared" si="14"/>
        <v>0.58970008954494102</v>
      </c>
      <c r="AO41" s="101">
        <f t="shared" si="15"/>
        <v>0.43508438110710801</v>
      </c>
      <c r="AP41" s="101">
        <f t="shared" si="16"/>
        <v>0.51698106111940301</v>
      </c>
      <c r="AQ41" s="104"/>
      <c r="AR41" s="103">
        <f t="shared" si="20"/>
        <v>200</v>
      </c>
    </row>
    <row r="42" spans="1:44">
      <c r="A42" s="56">
        <v>40</v>
      </c>
      <c r="B42" s="56">
        <v>712</v>
      </c>
      <c r="C42" s="57" t="s">
        <v>94</v>
      </c>
      <c r="D42" s="57" t="s">
        <v>64</v>
      </c>
      <c r="E42" s="56" t="s">
        <v>50</v>
      </c>
      <c r="F42" s="58">
        <v>4</v>
      </c>
      <c r="G42" s="56"/>
      <c r="H42" s="59">
        <v>14300</v>
      </c>
      <c r="I42" s="68">
        <f t="shared" si="0"/>
        <v>42900</v>
      </c>
      <c r="J42" s="69">
        <v>4771.6239999999998</v>
      </c>
      <c r="K42" s="70">
        <f t="shared" si="1"/>
        <v>14314.871999999999</v>
      </c>
      <c r="L42" s="71">
        <v>0.33367999999999998</v>
      </c>
      <c r="M42" s="72">
        <v>15730</v>
      </c>
      <c r="N42" s="72">
        <f t="shared" si="2"/>
        <v>47190</v>
      </c>
      <c r="O42" s="73">
        <v>5143.8106719999996</v>
      </c>
      <c r="P42" s="73">
        <f t="shared" si="3"/>
        <v>15431.432016000001</v>
      </c>
      <c r="Q42" s="80">
        <v>0.32700639999999997</v>
      </c>
      <c r="R42" s="81">
        <v>42955</v>
      </c>
      <c r="S42" s="81">
        <v>12138.03</v>
      </c>
      <c r="T42" s="82">
        <f t="shared" si="4"/>
        <v>1.0012820512820499</v>
      </c>
      <c r="U42" s="87">
        <f t="shared" si="5"/>
        <v>0.84793143801774795</v>
      </c>
      <c r="V42" s="85">
        <f t="shared" si="6"/>
        <v>0.91025641025641002</v>
      </c>
      <c r="W42" s="85">
        <f t="shared" si="7"/>
        <v>0.78657832840236397</v>
      </c>
      <c r="X42" s="84">
        <f t="shared" si="19"/>
        <v>400</v>
      </c>
      <c r="Y42" s="89"/>
      <c r="Z42" s="90"/>
      <c r="AA42" s="59">
        <v>12584</v>
      </c>
      <c r="AB42" s="59">
        <f t="shared" si="9"/>
        <v>25168</v>
      </c>
      <c r="AC42" s="69">
        <v>4263.9625599999999</v>
      </c>
      <c r="AD42" s="69">
        <f t="shared" si="10"/>
        <v>8527.9251199999999</v>
      </c>
      <c r="AE42" s="71">
        <v>0.33883999999999997</v>
      </c>
      <c r="AF42" s="72">
        <v>14723.28</v>
      </c>
      <c r="AG42" s="72">
        <f t="shared" si="11"/>
        <v>29446.560000000001</v>
      </c>
      <c r="AH42" s="73">
        <v>4863.7354296960002</v>
      </c>
      <c r="AI42" s="73">
        <f t="shared" si="12"/>
        <v>9727.4708593920004</v>
      </c>
      <c r="AJ42" s="80">
        <v>0.3303432</v>
      </c>
      <c r="AK42" s="93">
        <v>20018.689999999999</v>
      </c>
      <c r="AL42" s="93">
        <v>6483.21</v>
      </c>
      <c r="AM42" s="95">
        <f t="shared" si="13"/>
        <v>0.79540249523204098</v>
      </c>
      <c r="AN42" s="95">
        <f t="shared" si="14"/>
        <v>0.76023298853731003</v>
      </c>
      <c r="AO42" s="101">
        <f t="shared" si="15"/>
        <v>0.67983119250601798</v>
      </c>
      <c r="AP42" s="101">
        <f t="shared" si="16"/>
        <v>0.66648464885817404</v>
      </c>
      <c r="AQ42" s="104"/>
      <c r="AR42" s="103">
        <f t="shared" si="20"/>
        <v>400</v>
      </c>
    </row>
    <row r="43" spans="1:44">
      <c r="A43" s="56">
        <v>41</v>
      </c>
      <c r="B43" s="56">
        <v>349</v>
      </c>
      <c r="C43" s="57" t="s">
        <v>95</v>
      </c>
      <c r="D43" s="57" t="s">
        <v>54</v>
      </c>
      <c r="E43" s="56" t="s">
        <v>45</v>
      </c>
      <c r="F43" s="58">
        <v>2</v>
      </c>
      <c r="G43" s="56">
        <v>1</v>
      </c>
      <c r="H43" s="59">
        <v>7040</v>
      </c>
      <c r="I43" s="68">
        <f t="shared" si="0"/>
        <v>21120</v>
      </c>
      <c r="J43" s="69">
        <v>1912.0640000000001</v>
      </c>
      <c r="K43" s="70">
        <f t="shared" si="1"/>
        <v>5736.192</v>
      </c>
      <c r="L43" s="71">
        <v>0.27160000000000001</v>
      </c>
      <c r="M43" s="72">
        <v>7744</v>
      </c>
      <c r="N43" s="72">
        <f t="shared" si="2"/>
        <v>23232</v>
      </c>
      <c r="O43" s="73">
        <v>2061.2049919999999</v>
      </c>
      <c r="P43" s="73">
        <f t="shared" si="3"/>
        <v>6183.6149759999998</v>
      </c>
      <c r="Q43" s="80">
        <v>0.26616800000000002</v>
      </c>
      <c r="R43" s="81">
        <v>21123.31</v>
      </c>
      <c r="S43" s="81">
        <v>6602.41</v>
      </c>
      <c r="T43" s="82">
        <f t="shared" si="4"/>
        <v>1.0001567234848501</v>
      </c>
      <c r="U43" s="82">
        <f t="shared" si="5"/>
        <v>1.1510092409738</v>
      </c>
      <c r="V43" s="85">
        <f t="shared" si="6"/>
        <v>0.90923338498622597</v>
      </c>
      <c r="W43" s="85">
        <f t="shared" si="7"/>
        <v>1.06772656862134</v>
      </c>
      <c r="X43" s="84">
        <f t="shared" si="19"/>
        <v>250</v>
      </c>
      <c r="Y43" s="89"/>
      <c r="Z43" s="90"/>
      <c r="AA43" s="59">
        <v>6195.2</v>
      </c>
      <c r="AB43" s="59">
        <f t="shared" si="9"/>
        <v>12390.4</v>
      </c>
      <c r="AC43" s="69">
        <v>1708.63616</v>
      </c>
      <c r="AD43" s="69">
        <f t="shared" si="10"/>
        <v>3417.27232</v>
      </c>
      <c r="AE43" s="71">
        <v>0.27579999999999999</v>
      </c>
      <c r="AF43" s="72">
        <v>7248.384</v>
      </c>
      <c r="AG43" s="72">
        <f t="shared" si="11"/>
        <v>14496.768</v>
      </c>
      <c r="AH43" s="73">
        <v>1948.9744834559999</v>
      </c>
      <c r="AI43" s="73">
        <f t="shared" si="12"/>
        <v>3897.9489669119998</v>
      </c>
      <c r="AJ43" s="80">
        <v>0.26888400000000001</v>
      </c>
      <c r="AK43" s="93">
        <v>9599.8799999999992</v>
      </c>
      <c r="AL43" s="93">
        <v>3027.05</v>
      </c>
      <c r="AM43" s="95">
        <f t="shared" si="13"/>
        <v>0.774783703512397</v>
      </c>
      <c r="AN43" s="95">
        <f t="shared" si="14"/>
        <v>0.88580883129618404</v>
      </c>
      <c r="AO43" s="101">
        <f t="shared" si="15"/>
        <v>0.66220829360033895</v>
      </c>
      <c r="AP43" s="101">
        <f t="shared" si="16"/>
        <v>0.77657507209440602</v>
      </c>
      <c r="AQ43" s="104"/>
      <c r="AR43" s="103">
        <f t="shared" si="20"/>
        <v>250</v>
      </c>
    </row>
    <row r="44" spans="1:44">
      <c r="A44" s="56">
        <v>42</v>
      </c>
      <c r="B44" s="56">
        <v>740</v>
      </c>
      <c r="C44" s="57" t="s">
        <v>96</v>
      </c>
      <c r="D44" s="57" t="s">
        <v>64</v>
      </c>
      <c r="E44" s="56" t="s">
        <v>45</v>
      </c>
      <c r="F44" s="58">
        <v>2</v>
      </c>
      <c r="G44" s="56"/>
      <c r="H44" s="59">
        <v>6270</v>
      </c>
      <c r="I44" s="68">
        <f t="shared" si="0"/>
        <v>18810</v>
      </c>
      <c r="J44" s="69">
        <v>1946.2080000000001</v>
      </c>
      <c r="K44" s="70">
        <f t="shared" si="1"/>
        <v>5838.6239999999998</v>
      </c>
      <c r="L44" s="71">
        <v>0.31040000000000001</v>
      </c>
      <c r="M44" s="72">
        <v>6897</v>
      </c>
      <c r="N44" s="72">
        <f t="shared" si="2"/>
        <v>20691</v>
      </c>
      <c r="O44" s="73">
        <v>2098.0122240000001</v>
      </c>
      <c r="P44" s="73">
        <f t="shared" si="3"/>
        <v>6294.0366720000002</v>
      </c>
      <c r="Q44" s="80">
        <v>0.30419200000000002</v>
      </c>
      <c r="R44" s="81">
        <v>18812.400000000001</v>
      </c>
      <c r="S44" s="81">
        <v>6237.37</v>
      </c>
      <c r="T44" s="82">
        <f t="shared" si="4"/>
        <v>1.00012759170654</v>
      </c>
      <c r="U44" s="82">
        <f t="shared" si="5"/>
        <v>1.0682945159681501</v>
      </c>
      <c r="V44" s="85">
        <f t="shared" si="6"/>
        <v>0.90920690155139905</v>
      </c>
      <c r="W44" s="85">
        <f t="shared" si="7"/>
        <v>0.99099676805950498</v>
      </c>
      <c r="X44" s="84">
        <f t="shared" si="19"/>
        <v>200</v>
      </c>
      <c r="Y44" s="89"/>
      <c r="Z44" s="90"/>
      <c r="AA44" s="59">
        <v>5517.6</v>
      </c>
      <c r="AB44" s="59">
        <f t="shared" si="9"/>
        <v>11035.2</v>
      </c>
      <c r="AC44" s="69">
        <v>1739.14752</v>
      </c>
      <c r="AD44" s="69">
        <f t="shared" si="10"/>
        <v>3478.29504</v>
      </c>
      <c r="AE44" s="71">
        <v>0.31519999999999998</v>
      </c>
      <c r="AF44" s="72">
        <v>6455.5919999999996</v>
      </c>
      <c r="AG44" s="72">
        <f t="shared" si="11"/>
        <v>12911.183999999999</v>
      </c>
      <c r="AH44" s="73">
        <v>1983.7775992320001</v>
      </c>
      <c r="AI44" s="73">
        <f t="shared" si="12"/>
        <v>3967.5551984640001</v>
      </c>
      <c r="AJ44" s="80">
        <v>0.30729600000000001</v>
      </c>
      <c r="AK44" s="93">
        <v>7134.93</v>
      </c>
      <c r="AL44" s="93">
        <v>2406.16</v>
      </c>
      <c r="AM44" s="95">
        <f t="shared" si="13"/>
        <v>0.64656100478468903</v>
      </c>
      <c r="AN44" s="95">
        <f t="shared" si="14"/>
        <v>0.69176420410845896</v>
      </c>
      <c r="AO44" s="101">
        <f t="shared" si="15"/>
        <v>0.55261624340571702</v>
      </c>
      <c r="AP44" s="101">
        <f t="shared" si="16"/>
        <v>0.60645911137708197</v>
      </c>
      <c r="AQ44" s="104"/>
      <c r="AR44" s="103">
        <f t="shared" si="20"/>
        <v>200</v>
      </c>
    </row>
    <row r="45" spans="1:44">
      <c r="A45" s="56">
        <v>43</v>
      </c>
      <c r="B45" s="56">
        <v>710</v>
      </c>
      <c r="C45" s="57" t="s">
        <v>97</v>
      </c>
      <c r="D45" s="57" t="s">
        <v>57</v>
      </c>
      <c r="E45" s="56" t="s">
        <v>45</v>
      </c>
      <c r="F45" s="58">
        <v>3</v>
      </c>
      <c r="G45" s="56"/>
      <c r="H45" s="59">
        <v>5775</v>
      </c>
      <c r="I45" s="68">
        <f t="shared" si="0"/>
        <v>17325</v>
      </c>
      <c r="J45" s="69">
        <v>1736.5425</v>
      </c>
      <c r="K45" s="70">
        <f t="shared" si="1"/>
        <v>5209.6274999999996</v>
      </c>
      <c r="L45" s="71">
        <v>0.30070000000000002</v>
      </c>
      <c r="M45" s="72">
        <v>6352.5</v>
      </c>
      <c r="N45" s="72">
        <f t="shared" si="2"/>
        <v>19057.5</v>
      </c>
      <c r="O45" s="73">
        <v>1871.9928150000001</v>
      </c>
      <c r="P45" s="73">
        <f t="shared" si="3"/>
        <v>5615.9784449999997</v>
      </c>
      <c r="Q45" s="80">
        <v>0.294686</v>
      </c>
      <c r="R45" s="81">
        <v>17160.16</v>
      </c>
      <c r="S45" s="81">
        <v>4558.49</v>
      </c>
      <c r="T45" s="87">
        <f t="shared" si="4"/>
        <v>0.99048542568542597</v>
      </c>
      <c r="U45" s="87">
        <f t="shared" si="5"/>
        <v>0.87501265685502505</v>
      </c>
      <c r="V45" s="85">
        <f t="shared" si="6"/>
        <v>0.90044129607765999</v>
      </c>
      <c r="W45" s="85">
        <f t="shared" si="7"/>
        <v>0.81170005274121004</v>
      </c>
      <c r="X45" s="84"/>
      <c r="Y45" s="89"/>
      <c r="Z45" s="90">
        <v>0</v>
      </c>
      <c r="AA45" s="59">
        <v>5082</v>
      </c>
      <c r="AB45" s="59">
        <f t="shared" si="9"/>
        <v>10164</v>
      </c>
      <c r="AC45" s="69">
        <v>1551.7887000000001</v>
      </c>
      <c r="AD45" s="69">
        <f t="shared" si="10"/>
        <v>3103.5774000000001</v>
      </c>
      <c r="AE45" s="71">
        <v>0.30535000000000001</v>
      </c>
      <c r="AF45" s="72">
        <v>5945.94</v>
      </c>
      <c r="AG45" s="72">
        <f t="shared" si="11"/>
        <v>11891.88</v>
      </c>
      <c r="AH45" s="73">
        <v>1770.06471642</v>
      </c>
      <c r="AI45" s="73">
        <f t="shared" si="12"/>
        <v>3540.1294328399999</v>
      </c>
      <c r="AJ45" s="80">
        <v>0.29769299999999999</v>
      </c>
      <c r="AK45" s="93">
        <v>9086.82</v>
      </c>
      <c r="AL45" s="93">
        <v>3209.58</v>
      </c>
      <c r="AM45" s="95">
        <f t="shared" si="13"/>
        <v>0.89402007083825297</v>
      </c>
      <c r="AN45" s="95">
        <f t="shared" si="14"/>
        <v>1.0341549722587899</v>
      </c>
      <c r="AO45" s="101">
        <f t="shared" si="15"/>
        <v>0.76411971866517303</v>
      </c>
      <c r="AP45" s="101">
        <f t="shared" si="16"/>
        <v>0.90662786796051598</v>
      </c>
      <c r="AQ45" s="104"/>
      <c r="AR45" s="103">
        <f t="shared" si="20"/>
        <v>0</v>
      </c>
    </row>
    <row r="46" spans="1:44">
      <c r="A46" s="56">
        <v>44</v>
      </c>
      <c r="B46" s="60">
        <v>111400</v>
      </c>
      <c r="C46" s="61" t="s">
        <v>98</v>
      </c>
      <c r="D46" s="61" t="s">
        <v>99</v>
      </c>
      <c r="E46" s="56" t="s">
        <v>50</v>
      </c>
      <c r="F46" s="58">
        <v>4</v>
      </c>
      <c r="G46" s="56"/>
      <c r="H46" s="59">
        <v>14250</v>
      </c>
      <c r="I46" s="68">
        <f t="shared" si="0"/>
        <v>42750</v>
      </c>
      <c r="J46" s="69">
        <v>3040.95</v>
      </c>
      <c r="K46" s="70">
        <f t="shared" si="1"/>
        <v>9122.85</v>
      </c>
      <c r="L46" s="71">
        <v>0.21340000000000001</v>
      </c>
      <c r="M46" s="72">
        <v>15675</v>
      </c>
      <c r="N46" s="72">
        <f t="shared" si="2"/>
        <v>47025</v>
      </c>
      <c r="O46" s="73">
        <v>3278.1441</v>
      </c>
      <c r="P46" s="73">
        <f t="shared" si="3"/>
        <v>9834.4323000000004</v>
      </c>
      <c r="Q46" s="80">
        <v>0.20913200000000001</v>
      </c>
      <c r="R46" s="86">
        <v>43669.09</v>
      </c>
      <c r="S46" s="86">
        <v>7096.44</v>
      </c>
      <c r="T46" s="82">
        <f t="shared" si="4"/>
        <v>1.0214991812865499</v>
      </c>
      <c r="U46" s="87">
        <f t="shared" si="5"/>
        <v>0.77787533501044104</v>
      </c>
      <c r="V46" s="85">
        <f t="shared" si="6"/>
        <v>0.92863561935140904</v>
      </c>
      <c r="W46" s="85">
        <f t="shared" si="7"/>
        <v>0.72159121986126196</v>
      </c>
      <c r="X46" s="84">
        <f>(F46*100)+(G46*50)</f>
        <v>400</v>
      </c>
      <c r="Y46" s="89"/>
      <c r="Z46" s="90"/>
      <c r="AA46" s="59">
        <v>12540</v>
      </c>
      <c r="AB46" s="59">
        <f t="shared" si="9"/>
        <v>25080</v>
      </c>
      <c r="AC46" s="69">
        <v>2717.4180000000001</v>
      </c>
      <c r="AD46" s="69">
        <f t="shared" si="10"/>
        <v>5434.8360000000002</v>
      </c>
      <c r="AE46" s="71">
        <v>0.2167</v>
      </c>
      <c r="AF46" s="72">
        <v>14671.8</v>
      </c>
      <c r="AG46" s="72">
        <f t="shared" si="11"/>
        <v>29343.599999999999</v>
      </c>
      <c r="AH46" s="73">
        <v>3099.6524988000001</v>
      </c>
      <c r="AI46" s="73">
        <f t="shared" si="12"/>
        <v>6199.3049976000002</v>
      </c>
      <c r="AJ46" s="80">
        <v>0.21126600000000001</v>
      </c>
      <c r="AK46" s="96">
        <v>25933.94</v>
      </c>
      <c r="AL46" s="96">
        <v>4413.87</v>
      </c>
      <c r="AM46" s="94">
        <f t="shared" si="13"/>
        <v>1.03404864433812</v>
      </c>
      <c r="AN46" s="95">
        <f t="shared" si="14"/>
        <v>0.81214410149634697</v>
      </c>
      <c r="AO46" s="101">
        <f t="shared" si="15"/>
        <v>0.88380226011804996</v>
      </c>
      <c r="AP46" s="101">
        <f t="shared" si="16"/>
        <v>0.71199432867213097</v>
      </c>
      <c r="AQ46" s="105"/>
      <c r="AR46" s="103">
        <f t="shared" si="20"/>
        <v>400</v>
      </c>
    </row>
    <row r="47" spans="1:44">
      <c r="A47" s="56">
        <v>45</v>
      </c>
      <c r="B47" s="60">
        <v>742</v>
      </c>
      <c r="C47" s="61" t="s">
        <v>100</v>
      </c>
      <c r="D47" s="61" t="s">
        <v>74</v>
      </c>
      <c r="E47" s="56" t="s">
        <v>50</v>
      </c>
      <c r="F47" s="58">
        <v>0</v>
      </c>
      <c r="G47" s="56"/>
      <c r="H47" s="59">
        <v>13300</v>
      </c>
      <c r="I47" s="68">
        <f t="shared" si="0"/>
        <v>39900</v>
      </c>
      <c r="J47" s="69">
        <v>2451.19</v>
      </c>
      <c r="K47" s="70">
        <f t="shared" si="1"/>
        <v>7353.57</v>
      </c>
      <c r="L47" s="71">
        <v>0.18429999999999999</v>
      </c>
      <c r="M47" s="72">
        <v>14630</v>
      </c>
      <c r="N47" s="72">
        <f t="shared" si="2"/>
        <v>43890</v>
      </c>
      <c r="O47" s="73">
        <v>2642.3828199999998</v>
      </c>
      <c r="P47" s="73">
        <f t="shared" si="3"/>
        <v>7927.1484600000003</v>
      </c>
      <c r="Q47" s="80">
        <v>0.180614</v>
      </c>
      <c r="R47" s="86">
        <v>47580.639999999999</v>
      </c>
      <c r="S47" s="86">
        <v>10268</v>
      </c>
      <c r="T47" s="82">
        <f t="shared" si="4"/>
        <v>1.1924972431077701</v>
      </c>
      <c r="U47" s="82">
        <f t="shared" si="5"/>
        <v>1.39632858597933</v>
      </c>
      <c r="V47" s="83">
        <f t="shared" si="6"/>
        <v>1.08408840282524</v>
      </c>
      <c r="W47" s="83">
        <f t="shared" si="7"/>
        <v>1.2952955343036401</v>
      </c>
      <c r="X47" s="84">
        <f>(F47*200)+(G47*100)</f>
        <v>0</v>
      </c>
      <c r="Y47" s="89"/>
      <c r="Z47" s="90"/>
      <c r="AA47" s="59">
        <v>11704</v>
      </c>
      <c r="AB47" s="59">
        <f t="shared" si="9"/>
        <v>23408</v>
      </c>
      <c r="AC47" s="69">
        <v>2190.4036000000001</v>
      </c>
      <c r="AD47" s="69">
        <f t="shared" si="10"/>
        <v>4380.8072000000002</v>
      </c>
      <c r="AE47" s="71">
        <v>0.18715000000000001</v>
      </c>
      <c r="AF47" s="72">
        <v>13693.68</v>
      </c>
      <c r="AG47" s="72">
        <f t="shared" si="11"/>
        <v>27387.360000000001</v>
      </c>
      <c r="AH47" s="73">
        <v>2498.5077717600002</v>
      </c>
      <c r="AI47" s="73">
        <f t="shared" si="12"/>
        <v>4997.0155435200004</v>
      </c>
      <c r="AJ47" s="80">
        <v>0.18245700000000001</v>
      </c>
      <c r="AK47" s="96">
        <v>21036.85</v>
      </c>
      <c r="AL47" s="96">
        <v>5564.61</v>
      </c>
      <c r="AM47" s="97">
        <f t="shared" si="13"/>
        <v>0.89870343472317105</v>
      </c>
      <c r="AN47" s="97">
        <f t="shared" si="14"/>
        <v>1.27022481153702</v>
      </c>
      <c r="AO47" s="106">
        <f t="shared" si="15"/>
        <v>0.76812259378048797</v>
      </c>
      <c r="AP47" s="106">
        <f t="shared" si="16"/>
        <v>1.1135866902027201</v>
      </c>
      <c r="AQ47" s="107"/>
      <c r="AR47" s="103">
        <f t="shared" si="20"/>
        <v>0</v>
      </c>
    </row>
    <row r="48" spans="1:44">
      <c r="A48" s="56">
        <v>46</v>
      </c>
      <c r="B48" s="56">
        <v>572</v>
      </c>
      <c r="C48" s="57" t="s">
        <v>101</v>
      </c>
      <c r="D48" s="57" t="s">
        <v>54</v>
      </c>
      <c r="E48" s="56" t="s">
        <v>52</v>
      </c>
      <c r="F48" s="58">
        <v>3</v>
      </c>
      <c r="G48" s="56"/>
      <c r="H48" s="59">
        <v>8640</v>
      </c>
      <c r="I48" s="68">
        <f t="shared" si="0"/>
        <v>25920</v>
      </c>
      <c r="J48" s="69">
        <v>2346.6239999999998</v>
      </c>
      <c r="K48" s="70">
        <f t="shared" si="1"/>
        <v>7039.8720000000003</v>
      </c>
      <c r="L48" s="71">
        <v>0.27160000000000001</v>
      </c>
      <c r="M48" s="72">
        <v>9504</v>
      </c>
      <c r="N48" s="72">
        <f t="shared" si="2"/>
        <v>28512</v>
      </c>
      <c r="O48" s="73">
        <v>2529.660672</v>
      </c>
      <c r="P48" s="73">
        <f t="shared" si="3"/>
        <v>7588.9820159999999</v>
      </c>
      <c r="Q48" s="80">
        <v>0.26616800000000002</v>
      </c>
      <c r="R48" s="81">
        <v>24326.35</v>
      </c>
      <c r="S48" s="81">
        <v>7301.36</v>
      </c>
      <c r="T48" s="87">
        <f t="shared" si="4"/>
        <v>0.938516589506173</v>
      </c>
      <c r="U48" s="87">
        <f t="shared" si="5"/>
        <v>1.0371438571610401</v>
      </c>
      <c r="V48" s="85">
        <f t="shared" si="6"/>
        <v>0.85319689955106603</v>
      </c>
      <c r="W48" s="85">
        <f t="shared" si="7"/>
        <v>0.96210005302508295</v>
      </c>
      <c r="X48" s="84"/>
      <c r="Y48" s="89"/>
      <c r="Z48" s="90">
        <f>(R48-I48)*0.01</f>
        <v>-15.936500000000001</v>
      </c>
      <c r="AA48" s="59">
        <v>7603.2</v>
      </c>
      <c r="AB48" s="59">
        <f t="shared" si="9"/>
        <v>15206.4</v>
      </c>
      <c r="AC48" s="69">
        <v>2096.9625599999999</v>
      </c>
      <c r="AD48" s="69">
        <f t="shared" si="10"/>
        <v>4193.9251199999999</v>
      </c>
      <c r="AE48" s="71">
        <v>0.27579999999999999</v>
      </c>
      <c r="AF48" s="72">
        <v>8895.7440000000006</v>
      </c>
      <c r="AG48" s="72">
        <f t="shared" si="11"/>
        <v>17791.488000000001</v>
      </c>
      <c r="AH48" s="73">
        <v>2391.9232296959999</v>
      </c>
      <c r="AI48" s="73">
        <f t="shared" si="12"/>
        <v>4783.8464593919998</v>
      </c>
      <c r="AJ48" s="80">
        <v>0.26888400000000001</v>
      </c>
      <c r="AK48" s="93">
        <v>11800.21</v>
      </c>
      <c r="AL48" s="93">
        <v>2742.8</v>
      </c>
      <c r="AM48" s="95">
        <f t="shared" si="13"/>
        <v>0.77600286721380496</v>
      </c>
      <c r="AN48" s="95">
        <f t="shared" si="14"/>
        <v>0.65399355532604297</v>
      </c>
      <c r="AO48" s="101">
        <f t="shared" si="15"/>
        <v>0.66325031385795297</v>
      </c>
      <c r="AP48" s="101">
        <f t="shared" si="16"/>
        <v>0.57334616051799303</v>
      </c>
      <c r="AQ48" s="104"/>
      <c r="AR48" s="103">
        <f t="shared" si="20"/>
        <v>0</v>
      </c>
    </row>
    <row r="49" spans="1:44">
      <c r="A49" s="56">
        <v>47</v>
      </c>
      <c r="B49" s="56">
        <v>546</v>
      </c>
      <c r="C49" s="57" t="s">
        <v>102</v>
      </c>
      <c r="D49" s="57" t="s">
        <v>64</v>
      </c>
      <c r="E49" s="56" t="s">
        <v>50</v>
      </c>
      <c r="F49" s="58">
        <v>2</v>
      </c>
      <c r="G49" s="56">
        <v>1</v>
      </c>
      <c r="H49" s="59">
        <v>13230</v>
      </c>
      <c r="I49" s="68">
        <f t="shared" si="0"/>
        <v>39690</v>
      </c>
      <c r="J49" s="69">
        <v>3889.71261</v>
      </c>
      <c r="K49" s="70">
        <f t="shared" si="1"/>
        <v>11669.13783</v>
      </c>
      <c r="L49" s="71">
        <v>0.29400700000000002</v>
      </c>
      <c r="M49" s="72">
        <v>14553</v>
      </c>
      <c r="N49" s="72">
        <f t="shared" si="2"/>
        <v>43659</v>
      </c>
      <c r="O49" s="73">
        <v>4193.1101935799998</v>
      </c>
      <c r="P49" s="73">
        <f t="shared" si="3"/>
        <v>12579.330580739999</v>
      </c>
      <c r="Q49" s="80">
        <v>0.28812685999999998</v>
      </c>
      <c r="R49" s="81">
        <v>37003.599999999999</v>
      </c>
      <c r="S49" s="81">
        <v>10704.06</v>
      </c>
      <c r="T49" s="87">
        <f t="shared" si="4"/>
        <v>0.93231544469639704</v>
      </c>
      <c r="U49" s="87">
        <f t="shared" si="5"/>
        <v>0.91729656088910905</v>
      </c>
      <c r="V49" s="85">
        <f t="shared" si="6"/>
        <v>0.84755949517854301</v>
      </c>
      <c r="W49" s="85">
        <f t="shared" si="7"/>
        <v>0.85092445351494295</v>
      </c>
      <c r="X49" s="84"/>
      <c r="Y49" s="89"/>
      <c r="Z49" s="90">
        <f t="shared" ref="Z49:Z78" si="21">(R49-I49)*0.01</f>
        <v>-26.864000000000001</v>
      </c>
      <c r="AA49" s="59">
        <v>11642.4</v>
      </c>
      <c r="AB49" s="59">
        <f t="shared" si="9"/>
        <v>23284.799999999999</v>
      </c>
      <c r="AC49" s="69">
        <v>3475.8792684</v>
      </c>
      <c r="AD49" s="69">
        <f t="shared" si="10"/>
        <v>6951.7585368</v>
      </c>
      <c r="AE49" s="71">
        <v>0.29855350000000003</v>
      </c>
      <c r="AF49" s="72">
        <v>13621.608</v>
      </c>
      <c r="AG49" s="72">
        <f t="shared" si="11"/>
        <v>27243.216</v>
      </c>
      <c r="AH49" s="73">
        <v>3964.7996222234401</v>
      </c>
      <c r="AI49" s="73">
        <f t="shared" si="12"/>
        <v>7929.5992444468802</v>
      </c>
      <c r="AJ49" s="80">
        <v>0.29106693</v>
      </c>
      <c r="AK49" s="93">
        <v>22027.69</v>
      </c>
      <c r="AL49" s="93">
        <v>6629.89</v>
      </c>
      <c r="AM49" s="95">
        <f t="shared" si="13"/>
        <v>0.94601156119013297</v>
      </c>
      <c r="AN49" s="95">
        <f t="shared" si="14"/>
        <v>0.95369969553802103</v>
      </c>
      <c r="AO49" s="101">
        <f t="shared" si="15"/>
        <v>0.80855688990609598</v>
      </c>
      <c r="AP49" s="101">
        <f t="shared" si="16"/>
        <v>0.83609395577499501</v>
      </c>
      <c r="AQ49" s="104"/>
      <c r="AR49" s="103">
        <f t="shared" si="20"/>
        <v>0</v>
      </c>
    </row>
    <row r="50" spans="1:44">
      <c r="A50" s="56">
        <v>48</v>
      </c>
      <c r="B50" s="56">
        <v>105267</v>
      </c>
      <c r="C50" s="57" t="s">
        <v>103</v>
      </c>
      <c r="D50" s="57" t="s">
        <v>44</v>
      </c>
      <c r="E50" s="56" t="s">
        <v>48</v>
      </c>
      <c r="F50" s="58">
        <v>2</v>
      </c>
      <c r="G50" s="56">
        <v>1</v>
      </c>
      <c r="H50" s="59">
        <v>9600</v>
      </c>
      <c r="I50" s="68">
        <f t="shared" si="0"/>
        <v>28800</v>
      </c>
      <c r="J50" s="69">
        <v>2933.28</v>
      </c>
      <c r="K50" s="70">
        <f t="shared" si="1"/>
        <v>8799.84</v>
      </c>
      <c r="L50" s="71">
        <v>0.30554999999999999</v>
      </c>
      <c r="M50" s="72">
        <v>10560</v>
      </c>
      <c r="N50" s="72">
        <f t="shared" si="2"/>
        <v>31680</v>
      </c>
      <c r="O50" s="73">
        <v>3162.07584</v>
      </c>
      <c r="P50" s="73">
        <f t="shared" si="3"/>
        <v>9486.2275200000004</v>
      </c>
      <c r="Q50" s="80">
        <v>0.29943900000000001</v>
      </c>
      <c r="R50" s="81">
        <v>26820.44</v>
      </c>
      <c r="S50" s="81">
        <v>9079.5499999999993</v>
      </c>
      <c r="T50" s="87">
        <f t="shared" si="4"/>
        <v>0.93126527777777801</v>
      </c>
      <c r="U50" s="87">
        <f t="shared" si="5"/>
        <v>1.0317858051964599</v>
      </c>
      <c r="V50" s="85">
        <f t="shared" si="6"/>
        <v>0.84660479797979804</v>
      </c>
      <c r="W50" s="85">
        <f t="shared" si="7"/>
        <v>0.95712968942157495</v>
      </c>
      <c r="X50" s="84"/>
      <c r="Y50" s="89"/>
      <c r="Z50" s="90">
        <f t="shared" si="21"/>
        <v>-19.7956</v>
      </c>
      <c r="AA50" s="59">
        <v>8448</v>
      </c>
      <c r="AB50" s="59">
        <f t="shared" si="9"/>
        <v>16896</v>
      </c>
      <c r="AC50" s="69">
        <v>2621.2031999999999</v>
      </c>
      <c r="AD50" s="69">
        <f t="shared" si="10"/>
        <v>5242.4063999999998</v>
      </c>
      <c r="AE50" s="71">
        <v>0.31027500000000002</v>
      </c>
      <c r="AF50" s="72">
        <v>9884.16</v>
      </c>
      <c r="AG50" s="72">
        <f t="shared" si="11"/>
        <v>19768.32</v>
      </c>
      <c r="AH50" s="73">
        <v>2989.9040371199999</v>
      </c>
      <c r="AI50" s="73">
        <f t="shared" si="12"/>
        <v>5979.8080742399998</v>
      </c>
      <c r="AJ50" s="80">
        <v>0.3024945</v>
      </c>
      <c r="AK50" s="93">
        <v>15252.8</v>
      </c>
      <c r="AL50" s="93">
        <v>5089.0200000000004</v>
      </c>
      <c r="AM50" s="95">
        <f t="shared" si="13"/>
        <v>0.90274621212121198</v>
      </c>
      <c r="AN50" s="95">
        <f t="shared" si="14"/>
        <v>0.97074122296203502</v>
      </c>
      <c r="AO50" s="101">
        <f t="shared" si="15"/>
        <v>0.77157795907795901</v>
      </c>
      <c r="AP50" s="101">
        <f t="shared" si="16"/>
        <v>0.85103400256650996</v>
      </c>
      <c r="AQ50" s="104"/>
      <c r="AR50" s="103">
        <f t="shared" si="20"/>
        <v>0</v>
      </c>
    </row>
    <row r="51" spans="1:44">
      <c r="A51" s="56">
        <v>49</v>
      </c>
      <c r="B51" s="56">
        <v>594</v>
      </c>
      <c r="C51" s="57" t="s">
        <v>104</v>
      </c>
      <c r="D51" s="57" t="s">
        <v>47</v>
      </c>
      <c r="E51" s="56" t="s">
        <v>45</v>
      </c>
      <c r="F51" s="58">
        <v>2</v>
      </c>
      <c r="G51" s="56"/>
      <c r="H51" s="59">
        <v>6270</v>
      </c>
      <c r="I51" s="68">
        <f t="shared" si="0"/>
        <v>18810</v>
      </c>
      <c r="J51" s="69">
        <v>1792.9441200000001</v>
      </c>
      <c r="K51" s="70">
        <f t="shared" si="1"/>
        <v>5378.8323600000003</v>
      </c>
      <c r="L51" s="71">
        <v>0.28595599999999999</v>
      </c>
      <c r="M51" s="72">
        <v>6897</v>
      </c>
      <c r="N51" s="72">
        <f t="shared" si="2"/>
        <v>20691</v>
      </c>
      <c r="O51" s="73">
        <v>1932.79376136</v>
      </c>
      <c r="P51" s="73">
        <f t="shared" si="3"/>
        <v>5798.3812840800001</v>
      </c>
      <c r="Q51" s="80">
        <v>0.28023688000000002</v>
      </c>
      <c r="R51" s="81">
        <v>17374.71</v>
      </c>
      <c r="S51" s="81">
        <v>3282.97</v>
      </c>
      <c r="T51" s="87">
        <f t="shared" si="4"/>
        <v>0.92369537480063801</v>
      </c>
      <c r="U51" s="87">
        <f t="shared" si="5"/>
        <v>0.61034993847623797</v>
      </c>
      <c r="V51" s="85">
        <f t="shared" si="6"/>
        <v>0.83972306800058005</v>
      </c>
      <c r="W51" s="85">
        <f t="shared" si="7"/>
        <v>0.56618732697239205</v>
      </c>
      <c r="X51" s="84"/>
      <c r="Y51" s="89"/>
      <c r="Z51" s="90">
        <f t="shared" si="21"/>
        <v>-14.3529</v>
      </c>
      <c r="AA51" s="59">
        <v>5517.6</v>
      </c>
      <c r="AB51" s="59">
        <f t="shared" si="9"/>
        <v>11035.2</v>
      </c>
      <c r="AC51" s="69">
        <v>1602.1896528</v>
      </c>
      <c r="AD51" s="69">
        <f t="shared" si="10"/>
        <v>3204.3793056</v>
      </c>
      <c r="AE51" s="71">
        <v>0.29037800000000002</v>
      </c>
      <c r="AF51" s="72">
        <v>6455.5919999999996</v>
      </c>
      <c r="AG51" s="72">
        <f t="shared" si="11"/>
        <v>12911.183999999999</v>
      </c>
      <c r="AH51" s="73">
        <v>1827.55511329248</v>
      </c>
      <c r="AI51" s="73">
        <f t="shared" si="12"/>
        <v>3655.1102265849599</v>
      </c>
      <c r="AJ51" s="80">
        <v>0.28309644</v>
      </c>
      <c r="AK51" s="93">
        <v>9092.61</v>
      </c>
      <c r="AL51" s="93">
        <v>2571.73</v>
      </c>
      <c r="AM51" s="95">
        <f t="shared" si="13"/>
        <v>0.82396422357546795</v>
      </c>
      <c r="AN51" s="95">
        <f t="shared" si="14"/>
        <v>0.80256728518550302</v>
      </c>
      <c r="AO51" s="101">
        <f t="shared" si="15"/>
        <v>0.70424292613287798</v>
      </c>
      <c r="AP51" s="101">
        <f t="shared" si="16"/>
        <v>0.70359848009366799</v>
      </c>
      <c r="AQ51" s="104"/>
      <c r="AR51" s="103">
        <f t="shared" si="20"/>
        <v>0</v>
      </c>
    </row>
    <row r="52" spans="1:44">
      <c r="A52" s="56">
        <v>50</v>
      </c>
      <c r="B52" s="56">
        <v>357</v>
      </c>
      <c r="C52" s="57" t="s">
        <v>105</v>
      </c>
      <c r="D52" s="57" t="s">
        <v>44</v>
      </c>
      <c r="E52" s="56" t="s">
        <v>48</v>
      </c>
      <c r="F52" s="58">
        <v>2</v>
      </c>
      <c r="G52" s="56"/>
      <c r="H52" s="59">
        <v>10150</v>
      </c>
      <c r="I52" s="68">
        <f t="shared" si="0"/>
        <v>30450</v>
      </c>
      <c r="J52" s="69">
        <v>2461.375</v>
      </c>
      <c r="K52" s="70">
        <f t="shared" si="1"/>
        <v>7384.125</v>
      </c>
      <c r="L52" s="71">
        <v>0.24249999999999999</v>
      </c>
      <c r="M52" s="72">
        <v>11165</v>
      </c>
      <c r="N52" s="72">
        <f t="shared" si="2"/>
        <v>33495</v>
      </c>
      <c r="O52" s="73">
        <v>2653.3622500000001</v>
      </c>
      <c r="P52" s="73">
        <f t="shared" si="3"/>
        <v>7960.0867500000004</v>
      </c>
      <c r="Q52" s="80">
        <v>0.23765</v>
      </c>
      <c r="R52" s="81">
        <v>27390.26</v>
      </c>
      <c r="S52" s="81">
        <v>7288.65</v>
      </c>
      <c r="T52" s="87">
        <f t="shared" si="4"/>
        <v>0.89951592775041</v>
      </c>
      <c r="U52" s="87">
        <f t="shared" si="5"/>
        <v>0.98707023513280201</v>
      </c>
      <c r="V52" s="85">
        <f t="shared" si="6"/>
        <v>0.81774175250037295</v>
      </c>
      <c r="W52" s="85">
        <f t="shared" si="7"/>
        <v>0.91564956876883297</v>
      </c>
      <c r="X52" s="84"/>
      <c r="Y52" s="89"/>
      <c r="Z52" s="90">
        <f t="shared" si="21"/>
        <v>-30.5974</v>
      </c>
      <c r="AA52" s="59">
        <v>8932</v>
      </c>
      <c r="AB52" s="59">
        <f t="shared" si="9"/>
        <v>17864</v>
      </c>
      <c r="AC52" s="69">
        <v>2199.5050000000001</v>
      </c>
      <c r="AD52" s="69">
        <f t="shared" si="10"/>
        <v>4399.01</v>
      </c>
      <c r="AE52" s="71">
        <v>0.24625</v>
      </c>
      <c r="AF52" s="72">
        <v>10450.44</v>
      </c>
      <c r="AG52" s="72">
        <f t="shared" si="11"/>
        <v>20900.88</v>
      </c>
      <c r="AH52" s="73">
        <v>2508.8893830000002</v>
      </c>
      <c r="AI52" s="73">
        <f t="shared" si="12"/>
        <v>5017.7787660000004</v>
      </c>
      <c r="AJ52" s="80">
        <v>0.24007500000000001</v>
      </c>
      <c r="AK52" s="93">
        <v>15879.71</v>
      </c>
      <c r="AL52" s="93">
        <v>4218.8500000000004</v>
      </c>
      <c r="AM52" s="95">
        <f t="shared" si="13"/>
        <v>0.88892241379310299</v>
      </c>
      <c r="AN52" s="95">
        <f t="shared" si="14"/>
        <v>0.95904533065394304</v>
      </c>
      <c r="AO52" s="101">
        <f t="shared" si="15"/>
        <v>0.75976274683171197</v>
      </c>
      <c r="AP52" s="101">
        <f t="shared" si="16"/>
        <v>0.84078039242912295</v>
      </c>
      <c r="AQ52" s="104"/>
      <c r="AR52" s="103">
        <f t="shared" si="20"/>
        <v>0</v>
      </c>
    </row>
    <row r="53" spans="1:44">
      <c r="A53" s="56">
        <v>51</v>
      </c>
      <c r="B53" s="56">
        <v>114844</v>
      </c>
      <c r="C53" s="57" t="s">
        <v>106</v>
      </c>
      <c r="D53" s="57" t="s">
        <v>54</v>
      </c>
      <c r="E53" s="56" t="s">
        <v>48</v>
      </c>
      <c r="F53" s="58">
        <v>3</v>
      </c>
      <c r="G53" s="56">
        <v>1</v>
      </c>
      <c r="H53" s="59">
        <v>9000</v>
      </c>
      <c r="I53" s="68">
        <f t="shared" si="0"/>
        <v>27000</v>
      </c>
      <c r="J53" s="69">
        <v>1571.4</v>
      </c>
      <c r="K53" s="70">
        <f t="shared" si="1"/>
        <v>4714.2</v>
      </c>
      <c r="L53" s="71">
        <v>0.17460000000000001</v>
      </c>
      <c r="M53" s="72">
        <v>9900</v>
      </c>
      <c r="N53" s="72">
        <f t="shared" si="2"/>
        <v>29700</v>
      </c>
      <c r="O53" s="73">
        <v>1693.9692</v>
      </c>
      <c r="P53" s="73">
        <f t="shared" si="3"/>
        <v>5081.9075999999995</v>
      </c>
      <c r="Q53" s="80">
        <v>0.17110800000000001</v>
      </c>
      <c r="R53" s="81">
        <v>24275.53</v>
      </c>
      <c r="S53" s="81">
        <v>3319.24</v>
      </c>
      <c r="T53" s="87">
        <f t="shared" si="4"/>
        <v>0.89909370370370401</v>
      </c>
      <c r="U53" s="87">
        <f t="shared" si="5"/>
        <v>0.70409401383055403</v>
      </c>
      <c r="V53" s="85">
        <f t="shared" si="6"/>
        <v>0.81735791245791201</v>
      </c>
      <c r="W53" s="85">
        <f t="shared" si="7"/>
        <v>0.65314843583539395</v>
      </c>
      <c r="X53" s="84"/>
      <c r="Y53" s="89"/>
      <c r="Z53" s="90">
        <f t="shared" si="21"/>
        <v>-27.244700000000002</v>
      </c>
      <c r="AA53" s="59">
        <v>7920</v>
      </c>
      <c r="AB53" s="59">
        <f t="shared" si="9"/>
        <v>15840</v>
      </c>
      <c r="AC53" s="69">
        <v>1404.2159999999999</v>
      </c>
      <c r="AD53" s="69">
        <f t="shared" si="10"/>
        <v>2808.4319999999998</v>
      </c>
      <c r="AE53" s="71">
        <v>0.17730000000000001</v>
      </c>
      <c r="AF53" s="72">
        <v>9266.4</v>
      </c>
      <c r="AG53" s="72">
        <f t="shared" si="11"/>
        <v>18532.8</v>
      </c>
      <c r="AH53" s="73">
        <v>1601.7343056</v>
      </c>
      <c r="AI53" s="73">
        <f t="shared" si="12"/>
        <v>3203.4686111999999</v>
      </c>
      <c r="AJ53" s="80">
        <v>0.17285400000000001</v>
      </c>
      <c r="AK53" s="93">
        <v>25633.03</v>
      </c>
      <c r="AL53" s="93">
        <v>-1353.07</v>
      </c>
      <c r="AM53" s="94">
        <f t="shared" si="13"/>
        <v>1.61824684343434</v>
      </c>
      <c r="AN53" s="95">
        <f t="shared" si="14"/>
        <v>-0.48178841431802499</v>
      </c>
      <c r="AO53" s="100">
        <f t="shared" si="15"/>
        <v>1.38311696020029</v>
      </c>
      <c r="AP53" s="101">
        <f t="shared" si="16"/>
        <v>-0.42237654374679501</v>
      </c>
      <c r="AQ53" s="102"/>
      <c r="AR53" s="103">
        <f t="shared" si="20"/>
        <v>0</v>
      </c>
    </row>
    <row r="54" spans="1:44">
      <c r="A54" s="56">
        <v>52</v>
      </c>
      <c r="B54" s="56">
        <v>114622</v>
      </c>
      <c r="C54" s="57" t="s">
        <v>107</v>
      </c>
      <c r="D54" s="57" t="s">
        <v>54</v>
      </c>
      <c r="E54" s="56" t="s">
        <v>48</v>
      </c>
      <c r="F54" s="58">
        <v>2</v>
      </c>
      <c r="G54" s="56">
        <v>1</v>
      </c>
      <c r="H54" s="59">
        <v>10200</v>
      </c>
      <c r="I54" s="68">
        <f t="shared" si="0"/>
        <v>30600</v>
      </c>
      <c r="J54" s="69">
        <v>2770.32</v>
      </c>
      <c r="K54" s="70">
        <f t="shared" si="1"/>
        <v>8310.9599999999991</v>
      </c>
      <c r="L54" s="71">
        <v>0.27160000000000001</v>
      </c>
      <c r="M54" s="72">
        <v>11220</v>
      </c>
      <c r="N54" s="72">
        <f t="shared" si="2"/>
        <v>33660</v>
      </c>
      <c r="O54" s="73">
        <v>2986.4049599999998</v>
      </c>
      <c r="P54" s="73">
        <f t="shared" si="3"/>
        <v>8959.2148799999995</v>
      </c>
      <c r="Q54" s="80">
        <v>0.26616800000000002</v>
      </c>
      <c r="R54" s="81">
        <v>27430.53</v>
      </c>
      <c r="S54" s="81">
        <v>8033.83</v>
      </c>
      <c r="T54" s="87">
        <f t="shared" si="4"/>
        <v>0.89642254901960805</v>
      </c>
      <c r="U54" s="87">
        <f t="shared" si="5"/>
        <v>0.96665487500842295</v>
      </c>
      <c r="V54" s="85">
        <f t="shared" si="6"/>
        <v>0.81492959001782495</v>
      </c>
      <c r="W54" s="85">
        <f t="shared" si="7"/>
        <v>0.89671138683527196</v>
      </c>
      <c r="X54" s="84"/>
      <c r="Y54" s="89"/>
      <c r="Z54" s="90">
        <f t="shared" si="21"/>
        <v>-31.694700000000001</v>
      </c>
      <c r="AA54" s="59">
        <v>8976</v>
      </c>
      <c r="AB54" s="59">
        <f t="shared" si="9"/>
        <v>17952</v>
      </c>
      <c r="AC54" s="69">
        <v>2475.5808000000002</v>
      </c>
      <c r="AD54" s="69">
        <f t="shared" si="10"/>
        <v>4951.1616000000004</v>
      </c>
      <c r="AE54" s="71">
        <v>0.27579999999999999</v>
      </c>
      <c r="AF54" s="72">
        <v>10501.92</v>
      </c>
      <c r="AG54" s="72">
        <f t="shared" si="11"/>
        <v>21003.84</v>
      </c>
      <c r="AH54" s="73">
        <v>2823.7982572800001</v>
      </c>
      <c r="AI54" s="73">
        <f t="shared" si="12"/>
        <v>5647.5965145600003</v>
      </c>
      <c r="AJ54" s="80">
        <v>0.26888400000000001</v>
      </c>
      <c r="AK54" s="93">
        <v>14305.78</v>
      </c>
      <c r="AL54" s="93">
        <v>4715.25</v>
      </c>
      <c r="AM54" s="95">
        <f t="shared" si="13"/>
        <v>0.79689059714794996</v>
      </c>
      <c r="AN54" s="95">
        <f t="shared" si="14"/>
        <v>0.95235227224253804</v>
      </c>
      <c r="AO54" s="101">
        <f t="shared" si="15"/>
        <v>0.68110307448542795</v>
      </c>
      <c r="AP54" s="101">
        <f t="shared" si="16"/>
        <v>0.83491269035308602</v>
      </c>
      <c r="AQ54" s="104"/>
      <c r="AR54" s="103">
        <f t="shared" si="20"/>
        <v>0</v>
      </c>
    </row>
    <row r="55" spans="1:44">
      <c r="A55" s="56">
        <v>53</v>
      </c>
      <c r="B55" s="56">
        <v>104838</v>
      </c>
      <c r="C55" s="57" t="s">
        <v>108</v>
      </c>
      <c r="D55" s="57" t="s">
        <v>57</v>
      </c>
      <c r="E55" s="56" t="s">
        <v>45</v>
      </c>
      <c r="F55" s="58">
        <v>2</v>
      </c>
      <c r="G55" s="56">
        <v>1</v>
      </c>
      <c r="H55" s="59">
        <v>6600</v>
      </c>
      <c r="I55" s="68">
        <f t="shared" si="0"/>
        <v>19800</v>
      </c>
      <c r="J55" s="69">
        <v>1792.56</v>
      </c>
      <c r="K55" s="70">
        <f t="shared" si="1"/>
        <v>5377.68</v>
      </c>
      <c r="L55" s="71">
        <v>0.27160000000000001</v>
      </c>
      <c r="M55" s="72">
        <v>7260</v>
      </c>
      <c r="N55" s="72">
        <f t="shared" si="2"/>
        <v>21780</v>
      </c>
      <c r="O55" s="73">
        <v>1932.37968</v>
      </c>
      <c r="P55" s="73">
        <f t="shared" si="3"/>
        <v>5797.13904</v>
      </c>
      <c r="Q55" s="80">
        <v>0.26616800000000002</v>
      </c>
      <c r="R55" s="81">
        <v>17589.080000000002</v>
      </c>
      <c r="S55" s="81">
        <v>4402.28</v>
      </c>
      <c r="T55" s="87">
        <f t="shared" si="4"/>
        <v>0.88833737373737398</v>
      </c>
      <c r="U55" s="87">
        <f t="shared" si="5"/>
        <v>0.81862066913613296</v>
      </c>
      <c r="V55" s="85">
        <f t="shared" si="6"/>
        <v>0.80757943067033999</v>
      </c>
      <c r="W55" s="85">
        <f t="shared" si="7"/>
        <v>0.75938837582201602</v>
      </c>
      <c r="X55" s="84"/>
      <c r="Y55" s="89"/>
      <c r="Z55" s="90">
        <f t="shared" si="21"/>
        <v>-22.109200000000001</v>
      </c>
      <c r="AA55" s="59">
        <v>5808</v>
      </c>
      <c r="AB55" s="59">
        <f t="shared" si="9"/>
        <v>11616</v>
      </c>
      <c r="AC55" s="69">
        <v>1601.8463999999999</v>
      </c>
      <c r="AD55" s="69">
        <f t="shared" si="10"/>
        <v>3203.6927999999998</v>
      </c>
      <c r="AE55" s="71">
        <v>0.27579999999999999</v>
      </c>
      <c r="AF55" s="72">
        <v>6795.36</v>
      </c>
      <c r="AG55" s="72">
        <f t="shared" si="11"/>
        <v>13590.72</v>
      </c>
      <c r="AH55" s="73">
        <v>1827.1635782400001</v>
      </c>
      <c r="AI55" s="73">
        <f t="shared" si="12"/>
        <v>3654.3271564800002</v>
      </c>
      <c r="AJ55" s="80">
        <v>0.26888400000000001</v>
      </c>
      <c r="AK55" s="93">
        <v>8292.02</v>
      </c>
      <c r="AL55" s="93">
        <v>1547.93</v>
      </c>
      <c r="AM55" s="95">
        <f t="shared" si="13"/>
        <v>0.71384469696969699</v>
      </c>
      <c r="AN55" s="95">
        <f t="shared" si="14"/>
        <v>0.48317054618969701</v>
      </c>
      <c r="AO55" s="101">
        <f t="shared" si="15"/>
        <v>0.61012367262367295</v>
      </c>
      <c r="AP55" s="101">
        <f t="shared" si="16"/>
        <v>0.42358823764729098</v>
      </c>
      <c r="AQ55" s="104"/>
      <c r="AR55" s="103">
        <f t="shared" si="20"/>
        <v>0</v>
      </c>
    </row>
    <row r="56" spans="1:44">
      <c r="A56" s="56">
        <v>54</v>
      </c>
      <c r="B56" s="60">
        <v>113025</v>
      </c>
      <c r="C56" s="61" t="s">
        <v>109</v>
      </c>
      <c r="D56" s="61" t="s">
        <v>44</v>
      </c>
      <c r="E56" s="56" t="s">
        <v>45</v>
      </c>
      <c r="F56" s="58">
        <v>2</v>
      </c>
      <c r="G56" s="56"/>
      <c r="H56" s="59">
        <v>4950</v>
      </c>
      <c r="I56" s="68">
        <f t="shared" si="0"/>
        <v>14850</v>
      </c>
      <c r="J56" s="69">
        <v>1344.42</v>
      </c>
      <c r="K56" s="70">
        <f t="shared" si="1"/>
        <v>4033.26</v>
      </c>
      <c r="L56" s="71">
        <v>0.27160000000000001</v>
      </c>
      <c r="M56" s="72">
        <v>5445</v>
      </c>
      <c r="N56" s="72">
        <f t="shared" si="2"/>
        <v>16335</v>
      </c>
      <c r="O56" s="73">
        <v>1449.28476</v>
      </c>
      <c r="P56" s="73">
        <f t="shared" si="3"/>
        <v>4347.8542799999996</v>
      </c>
      <c r="Q56" s="80">
        <v>0.26616800000000002</v>
      </c>
      <c r="R56" s="86">
        <v>10500.63</v>
      </c>
      <c r="S56" s="86">
        <v>1887.94</v>
      </c>
      <c r="T56" s="87">
        <f t="shared" si="4"/>
        <v>0.70711313131313103</v>
      </c>
      <c r="U56" s="87">
        <f t="shared" si="5"/>
        <v>0.46809280829899402</v>
      </c>
      <c r="V56" s="85">
        <f t="shared" si="6"/>
        <v>0.64283011937557399</v>
      </c>
      <c r="W56" s="85">
        <f t="shared" si="7"/>
        <v>0.43422338432188701</v>
      </c>
      <c r="X56" s="84"/>
      <c r="Y56" s="89"/>
      <c r="Z56" s="90">
        <f t="shared" si="21"/>
        <v>-43.493699999999997</v>
      </c>
      <c r="AA56" s="59">
        <v>4356</v>
      </c>
      <c r="AB56" s="59">
        <f t="shared" si="9"/>
        <v>8712</v>
      </c>
      <c r="AC56" s="69">
        <v>1201.3848</v>
      </c>
      <c r="AD56" s="69">
        <f t="shared" si="10"/>
        <v>2402.7696000000001</v>
      </c>
      <c r="AE56" s="71">
        <v>0.27579999999999999</v>
      </c>
      <c r="AF56" s="72">
        <v>5096.5200000000004</v>
      </c>
      <c r="AG56" s="72">
        <f t="shared" si="11"/>
        <v>10193.040000000001</v>
      </c>
      <c r="AH56" s="73">
        <v>1370.3726836799999</v>
      </c>
      <c r="AI56" s="73">
        <f t="shared" si="12"/>
        <v>2740.7453673599998</v>
      </c>
      <c r="AJ56" s="80">
        <v>0.26888400000000001</v>
      </c>
      <c r="AK56" s="96">
        <v>9260.66</v>
      </c>
      <c r="AL56" s="96">
        <v>2706.31</v>
      </c>
      <c r="AM56" s="94">
        <f t="shared" si="13"/>
        <v>1.06297750229568</v>
      </c>
      <c r="AN56" s="94">
        <f t="shared" si="14"/>
        <v>1.12632938255919</v>
      </c>
      <c r="AO56" s="101">
        <f t="shared" si="15"/>
        <v>0.90852777973990095</v>
      </c>
      <c r="AP56" s="101">
        <f t="shared" si="16"/>
        <v>0.98743576555118995</v>
      </c>
      <c r="AQ56" s="105">
        <v>200</v>
      </c>
      <c r="AR56" s="103">
        <f t="shared" si="20"/>
        <v>200</v>
      </c>
    </row>
    <row r="57" spans="1:44">
      <c r="A57" s="56">
        <v>55</v>
      </c>
      <c r="B57" s="56">
        <v>515</v>
      </c>
      <c r="C57" s="57" t="s">
        <v>110</v>
      </c>
      <c r="D57" s="57" t="s">
        <v>54</v>
      </c>
      <c r="E57" s="56" t="s">
        <v>52</v>
      </c>
      <c r="F57" s="58">
        <v>2</v>
      </c>
      <c r="G57" s="56">
        <v>1</v>
      </c>
      <c r="H57" s="59">
        <v>9300</v>
      </c>
      <c r="I57" s="68">
        <f t="shared" si="0"/>
        <v>27900</v>
      </c>
      <c r="J57" s="69">
        <v>2706.3</v>
      </c>
      <c r="K57" s="70">
        <f t="shared" si="1"/>
        <v>8118.9</v>
      </c>
      <c r="L57" s="71">
        <v>0.29099999999999998</v>
      </c>
      <c r="M57" s="72">
        <v>10230</v>
      </c>
      <c r="N57" s="72">
        <f t="shared" si="2"/>
        <v>30690</v>
      </c>
      <c r="O57" s="73">
        <v>2917.3914</v>
      </c>
      <c r="P57" s="73">
        <f t="shared" si="3"/>
        <v>8752.1741999999995</v>
      </c>
      <c r="Q57" s="80">
        <v>0.28517999999999999</v>
      </c>
      <c r="R57" s="81">
        <v>24481.119999999999</v>
      </c>
      <c r="S57" s="81">
        <v>7193.84</v>
      </c>
      <c r="T57" s="87">
        <f t="shared" si="4"/>
        <v>0.87745949820788505</v>
      </c>
      <c r="U57" s="87">
        <f t="shared" si="5"/>
        <v>0.88606091958270194</v>
      </c>
      <c r="V57" s="85">
        <f t="shared" si="6"/>
        <v>0.79769045291625895</v>
      </c>
      <c r="W57" s="85">
        <f t="shared" si="7"/>
        <v>0.82194890499323003</v>
      </c>
      <c r="X57" s="84"/>
      <c r="Y57" s="89"/>
      <c r="Z57" s="90">
        <f t="shared" si="21"/>
        <v>-34.188800000000001</v>
      </c>
      <c r="AA57" s="59">
        <v>8184</v>
      </c>
      <c r="AB57" s="59">
        <f t="shared" si="9"/>
        <v>16368</v>
      </c>
      <c r="AC57" s="69">
        <v>2418.3719999999998</v>
      </c>
      <c r="AD57" s="69">
        <f t="shared" si="10"/>
        <v>4836.7439999999997</v>
      </c>
      <c r="AE57" s="71">
        <v>0.29549999999999998</v>
      </c>
      <c r="AF57" s="72">
        <v>9575.2800000000007</v>
      </c>
      <c r="AG57" s="72">
        <f t="shared" si="11"/>
        <v>19150.560000000001</v>
      </c>
      <c r="AH57" s="73">
        <v>2758.5424152000001</v>
      </c>
      <c r="AI57" s="73">
        <f t="shared" si="12"/>
        <v>5517.0848304000001</v>
      </c>
      <c r="AJ57" s="80">
        <v>0.28809000000000001</v>
      </c>
      <c r="AK57" s="93">
        <v>10682.27</v>
      </c>
      <c r="AL57" s="93">
        <v>2993.02</v>
      </c>
      <c r="AM57" s="95">
        <f t="shared" si="13"/>
        <v>0.65263135386119298</v>
      </c>
      <c r="AN57" s="95">
        <f t="shared" si="14"/>
        <v>0.61880885157453003</v>
      </c>
      <c r="AO57" s="101">
        <f t="shared" si="15"/>
        <v>0.55780457594973698</v>
      </c>
      <c r="AP57" s="101">
        <f t="shared" si="16"/>
        <v>0.542500268168434</v>
      </c>
      <c r="AQ57" s="104"/>
      <c r="AR57" s="103">
        <f t="shared" si="20"/>
        <v>0</v>
      </c>
    </row>
    <row r="58" spans="1:44">
      <c r="A58" s="56">
        <v>56</v>
      </c>
      <c r="B58" s="56">
        <v>104533</v>
      </c>
      <c r="C58" s="57" t="s">
        <v>111</v>
      </c>
      <c r="D58" s="57" t="s">
        <v>47</v>
      </c>
      <c r="E58" s="56" t="s">
        <v>45</v>
      </c>
      <c r="F58" s="58">
        <v>2</v>
      </c>
      <c r="G58" s="56"/>
      <c r="H58" s="59">
        <v>6435</v>
      </c>
      <c r="I58" s="68">
        <f t="shared" si="0"/>
        <v>19305</v>
      </c>
      <c r="J58" s="69">
        <v>1888.8140699999999</v>
      </c>
      <c r="K58" s="70">
        <f t="shared" si="1"/>
        <v>5666.4422100000002</v>
      </c>
      <c r="L58" s="71">
        <v>0.29352200000000001</v>
      </c>
      <c r="M58" s="72">
        <v>7078.5</v>
      </c>
      <c r="N58" s="72">
        <f t="shared" si="2"/>
        <v>21235.5</v>
      </c>
      <c r="O58" s="73">
        <v>2036.14156746</v>
      </c>
      <c r="P58" s="73">
        <f t="shared" si="3"/>
        <v>6108.4247023799999</v>
      </c>
      <c r="Q58" s="80">
        <v>0.28765155999999997</v>
      </c>
      <c r="R58" s="81">
        <v>16875.45</v>
      </c>
      <c r="S58" s="81">
        <v>4471.79</v>
      </c>
      <c r="T58" s="87">
        <f t="shared" si="4"/>
        <v>0.87414918414918397</v>
      </c>
      <c r="U58" s="87">
        <f t="shared" si="5"/>
        <v>0.78917067081497705</v>
      </c>
      <c r="V58" s="85">
        <f t="shared" si="6"/>
        <v>0.79468107649925801</v>
      </c>
      <c r="W58" s="85">
        <f t="shared" si="7"/>
        <v>0.732069267917418</v>
      </c>
      <c r="X58" s="84"/>
      <c r="Y58" s="89"/>
      <c r="Z58" s="90">
        <f t="shared" si="21"/>
        <v>-24.295500000000001</v>
      </c>
      <c r="AA58" s="59">
        <v>5662.8</v>
      </c>
      <c r="AB58" s="59">
        <f t="shared" si="9"/>
        <v>11325.6</v>
      </c>
      <c r="AC58" s="69">
        <v>1687.8598308000001</v>
      </c>
      <c r="AD58" s="69">
        <f t="shared" si="10"/>
        <v>3375.7196616000001</v>
      </c>
      <c r="AE58" s="71">
        <v>0.29806100000000002</v>
      </c>
      <c r="AF58" s="72">
        <v>6625.4759999999997</v>
      </c>
      <c r="AG58" s="72">
        <f t="shared" si="11"/>
        <v>13250.951999999999</v>
      </c>
      <c r="AH58" s="73">
        <v>1925.2757368072801</v>
      </c>
      <c r="AI58" s="73">
        <f t="shared" si="12"/>
        <v>3850.5514736145601</v>
      </c>
      <c r="AJ58" s="80">
        <v>0.29058677999999999</v>
      </c>
      <c r="AK58" s="93">
        <v>8375.0300000000007</v>
      </c>
      <c r="AL58" s="93">
        <v>2677.82</v>
      </c>
      <c r="AM58" s="95">
        <f t="shared" si="13"/>
        <v>0.73947782015963803</v>
      </c>
      <c r="AN58" s="95">
        <f t="shared" si="14"/>
        <v>0.79325899909910902</v>
      </c>
      <c r="AO58" s="101">
        <f t="shared" si="15"/>
        <v>0.63203232492276795</v>
      </c>
      <c r="AP58" s="101">
        <f t="shared" si="16"/>
        <v>0.69543804786131003</v>
      </c>
      <c r="AQ58" s="104"/>
      <c r="AR58" s="103">
        <f t="shared" si="20"/>
        <v>0</v>
      </c>
    </row>
    <row r="59" spans="1:44">
      <c r="A59" s="56">
        <v>57</v>
      </c>
      <c r="B59" s="56">
        <v>399</v>
      </c>
      <c r="C59" s="57" t="s">
        <v>112</v>
      </c>
      <c r="D59" s="57" t="s">
        <v>64</v>
      </c>
      <c r="E59" s="56" t="s">
        <v>52</v>
      </c>
      <c r="F59" s="58">
        <v>3</v>
      </c>
      <c r="G59" s="56">
        <v>1</v>
      </c>
      <c r="H59" s="59">
        <v>9750</v>
      </c>
      <c r="I59" s="68">
        <f t="shared" si="0"/>
        <v>29250</v>
      </c>
      <c r="J59" s="69">
        <v>2458.9499999999998</v>
      </c>
      <c r="K59" s="70">
        <f t="shared" si="1"/>
        <v>7376.85</v>
      </c>
      <c r="L59" s="71">
        <v>0.25219999999999998</v>
      </c>
      <c r="M59" s="72">
        <v>10725</v>
      </c>
      <c r="N59" s="72">
        <f t="shared" si="2"/>
        <v>32175</v>
      </c>
      <c r="O59" s="73">
        <v>2650.7480999999998</v>
      </c>
      <c r="P59" s="73">
        <f t="shared" si="3"/>
        <v>7952.2443000000003</v>
      </c>
      <c r="Q59" s="80">
        <v>0.24715599999999999</v>
      </c>
      <c r="R59" s="81">
        <v>25148.400000000001</v>
      </c>
      <c r="S59" s="81">
        <v>6382.48</v>
      </c>
      <c r="T59" s="87">
        <f t="shared" si="4"/>
        <v>0.85977435897435905</v>
      </c>
      <c r="U59" s="87">
        <f t="shared" si="5"/>
        <v>0.86520398272975596</v>
      </c>
      <c r="V59" s="85">
        <f t="shared" si="6"/>
        <v>0.781613053613054</v>
      </c>
      <c r="W59" s="85">
        <f t="shared" si="7"/>
        <v>0.80260109715190697</v>
      </c>
      <c r="X59" s="84"/>
      <c r="Y59" s="89"/>
      <c r="Z59" s="90">
        <f t="shared" si="21"/>
        <v>-41.015999999999998</v>
      </c>
      <c r="AA59" s="59">
        <v>8580</v>
      </c>
      <c r="AB59" s="59">
        <f t="shared" si="9"/>
        <v>17160</v>
      </c>
      <c r="AC59" s="69">
        <v>2197.3380000000002</v>
      </c>
      <c r="AD59" s="69">
        <f t="shared" si="10"/>
        <v>4394.6760000000004</v>
      </c>
      <c r="AE59" s="71">
        <v>0.25609999999999999</v>
      </c>
      <c r="AF59" s="72">
        <v>10038.6</v>
      </c>
      <c r="AG59" s="72">
        <f t="shared" si="11"/>
        <v>20077.2</v>
      </c>
      <c r="AH59" s="73">
        <v>2506.4175707999998</v>
      </c>
      <c r="AI59" s="73">
        <f t="shared" si="12"/>
        <v>5012.8351415999996</v>
      </c>
      <c r="AJ59" s="80">
        <v>0.24967800000000001</v>
      </c>
      <c r="AK59" s="93">
        <v>8828.08</v>
      </c>
      <c r="AL59" s="93">
        <v>2740.02</v>
      </c>
      <c r="AM59" s="95">
        <f t="shared" si="13"/>
        <v>0.51445687645687599</v>
      </c>
      <c r="AN59" s="95">
        <f t="shared" si="14"/>
        <v>0.62348623652801705</v>
      </c>
      <c r="AO59" s="101">
        <f t="shared" si="15"/>
        <v>0.43970673201442401</v>
      </c>
      <c r="AP59" s="101">
        <f t="shared" si="16"/>
        <v>0.54660086011235498</v>
      </c>
      <c r="AQ59" s="104"/>
      <c r="AR59" s="103">
        <f t="shared" si="20"/>
        <v>0</v>
      </c>
    </row>
    <row r="60" spans="1:44">
      <c r="A60" s="56">
        <v>58</v>
      </c>
      <c r="B60" s="56">
        <v>585</v>
      </c>
      <c r="C60" s="57" t="s">
        <v>113</v>
      </c>
      <c r="D60" s="57" t="s">
        <v>54</v>
      </c>
      <c r="E60" s="56" t="s">
        <v>55</v>
      </c>
      <c r="F60" s="58">
        <v>5</v>
      </c>
      <c r="G60" s="56">
        <v>1</v>
      </c>
      <c r="H60" s="59">
        <v>13230</v>
      </c>
      <c r="I60" s="68">
        <f t="shared" si="0"/>
        <v>39690</v>
      </c>
      <c r="J60" s="69">
        <v>3849.93</v>
      </c>
      <c r="K60" s="70">
        <f t="shared" si="1"/>
        <v>11549.79</v>
      </c>
      <c r="L60" s="71">
        <v>0.29099999999999998</v>
      </c>
      <c r="M60" s="72">
        <v>14553</v>
      </c>
      <c r="N60" s="72">
        <f t="shared" si="2"/>
        <v>43659</v>
      </c>
      <c r="O60" s="73">
        <v>4150.2245400000002</v>
      </c>
      <c r="P60" s="73">
        <f t="shared" si="3"/>
        <v>12450.67362</v>
      </c>
      <c r="Q60" s="80">
        <v>0.28517999999999999</v>
      </c>
      <c r="R60" s="81">
        <v>34047.629999999997</v>
      </c>
      <c r="S60" s="81">
        <v>8821.1</v>
      </c>
      <c r="T60" s="87">
        <f t="shared" si="4"/>
        <v>0.85783900226757404</v>
      </c>
      <c r="U60" s="87">
        <f t="shared" si="5"/>
        <v>0.76374548801320197</v>
      </c>
      <c r="V60" s="85">
        <f t="shared" si="6"/>
        <v>0.77985363842506705</v>
      </c>
      <c r="W60" s="85">
        <f t="shared" si="7"/>
        <v>0.70848375511428796</v>
      </c>
      <c r="X60" s="84"/>
      <c r="Y60" s="89"/>
      <c r="Z60" s="90">
        <f t="shared" si="21"/>
        <v>-56.423699999999997</v>
      </c>
      <c r="AA60" s="59">
        <v>11642.4</v>
      </c>
      <c r="AB60" s="59">
        <f t="shared" si="9"/>
        <v>23284.799999999999</v>
      </c>
      <c r="AC60" s="69">
        <v>3440.3292000000001</v>
      </c>
      <c r="AD60" s="69">
        <f t="shared" si="10"/>
        <v>6880.6584000000003</v>
      </c>
      <c r="AE60" s="71">
        <v>0.29549999999999998</v>
      </c>
      <c r="AF60" s="72">
        <v>13621.608</v>
      </c>
      <c r="AG60" s="72">
        <f t="shared" si="11"/>
        <v>27243.216</v>
      </c>
      <c r="AH60" s="73">
        <v>3924.2490487199998</v>
      </c>
      <c r="AI60" s="73">
        <f t="shared" si="12"/>
        <v>7848.4980974399996</v>
      </c>
      <c r="AJ60" s="80">
        <v>0.28809000000000001</v>
      </c>
      <c r="AK60" s="93">
        <v>15195.32</v>
      </c>
      <c r="AL60" s="93">
        <v>4865.07</v>
      </c>
      <c r="AM60" s="95">
        <f t="shared" si="13"/>
        <v>0.65258537758537805</v>
      </c>
      <c r="AN60" s="95">
        <f t="shared" si="14"/>
        <v>0.70706460300368901</v>
      </c>
      <c r="AO60" s="101">
        <f t="shared" si="15"/>
        <v>0.55776527998750203</v>
      </c>
      <c r="AP60" s="101">
        <f t="shared" si="16"/>
        <v>0.61987273738231197</v>
      </c>
      <c r="AQ60" s="104"/>
      <c r="AR60" s="103">
        <f t="shared" si="20"/>
        <v>0</v>
      </c>
    </row>
    <row r="61" spans="1:44">
      <c r="A61" s="56">
        <v>59</v>
      </c>
      <c r="B61" s="56">
        <v>730</v>
      </c>
      <c r="C61" s="57" t="s">
        <v>114</v>
      </c>
      <c r="D61" s="57" t="s">
        <v>44</v>
      </c>
      <c r="E61" s="56" t="s">
        <v>50</v>
      </c>
      <c r="F61" s="58">
        <v>4</v>
      </c>
      <c r="G61" s="56"/>
      <c r="H61" s="59">
        <v>12350</v>
      </c>
      <c r="I61" s="68">
        <f t="shared" si="0"/>
        <v>37050</v>
      </c>
      <c r="J61" s="69">
        <v>3533.9524999999999</v>
      </c>
      <c r="K61" s="70">
        <f t="shared" si="1"/>
        <v>10601.8575</v>
      </c>
      <c r="L61" s="71">
        <v>0.28615000000000002</v>
      </c>
      <c r="M61" s="72">
        <v>13585</v>
      </c>
      <c r="N61" s="72">
        <f t="shared" si="2"/>
        <v>40755</v>
      </c>
      <c r="O61" s="73">
        <v>3809.6007949999998</v>
      </c>
      <c r="P61" s="73">
        <f t="shared" si="3"/>
        <v>11428.802385000001</v>
      </c>
      <c r="Q61" s="80">
        <v>0.28042699999999998</v>
      </c>
      <c r="R61" s="81">
        <v>31373.72</v>
      </c>
      <c r="S61" s="81">
        <v>9184.94</v>
      </c>
      <c r="T61" s="87">
        <f t="shared" si="4"/>
        <v>0.84679406207827301</v>
      </c>
      <c r="U61" s="87">
        <f t="shared" si="5"/>
        <v>0.86635195766402295</v>
      </c>
      <c r="V61" s="85">
        <f t="shared" si="6"/>
        <v>0.76981278370752104</v>
      </c>
      <c r="W61" s="85">
        <f t="shared" si="7"/>
        <v>0.80366600896477003</v>
      </c>
      <c r="X61" s="84"/>
      <c r="Y61" s="89"/>
      <c r="Z61" s="90">
        <f t="shared" si="21"/>
        <v>-56.762799999999999</v>
      </c>
      <c r="AA61" s="59">
        <v>10868</v>
      </c>
      <c r="AB61" s="59">
        <f t="shared" si="9"/>
        <v>21736</v>
      </c>
      <c r="AC61" s="69">
        <v>3157.9690999999998</v>
      </c>
      <c r="AD61" s="69">
        <f t="shared" si="10"/>
        <v>6315.9381999999996</v>
      </c>
      <c r="AE61" s="71">
        <v>0.29057500000000003</v>
      </c>
      <c r="AF61" s="72">
        <v>12715.56</v>
      </c>
      <c r="AG61" s="72">
        <f t="shared" si="11"/>
        <v>25431.119999999999</v>
      </c>
      <c r="AH61" s="73">
        <v>3602.1719190600002</v>
      </c>
      <c r="AI61" s="73">
        <f t="shared" si="12"/>
        <v>7204.3438381200003</v>
      </c>
      <c r="AJ61" s="80">
        <v>0.2832885</v>
      </c>
      <c r="AK61" s="93">
        <v>18897.89</v>
      </c>
      <c r="AL61" s="93">
        <v>4871.1899999999996</v>
      </c>
      <c r="AM61" s="95">
        <f t="shared" si="13"/>
        <v>0.86942813765182203</v>
      </c>
      <c r="AN61" s="95">
        <f t="shared" si="14"/>
        <v>0.77125358826341905</v>
      </c>
      <c r="AO61" s="101">
        <f t="shared" si="15"/>
        <v>0.74310097235198402</v>
      </c>
      <c r="AP61" s="101">
        <f t="shared" si="16"/>
        <v>0.67614624030370496</v>
      </c>
      <c r="AQ61" s="104"/>
      <c r="AR61" s="103">
        <f t="shared" si="20"/>
        <v>0</v>
      </c>
    </row>
    <row r="62" spans="1:44">
      <c r="A62" s="56">
        <v>60</v>
      </c>
      <c r="B62" s="56">
        <v>347</v>
      </c>
      <c r="C62" s="57" t="s">
        <v>115</v>
      </c>
      <c r="D62" s="57" t="s">
        <v>44</v>
      </c>
      <c r="E62" s="56" t="s">
        <v>45</v>
      </c>
      <c r="F62" s="58">
        <v>3</v>
      </c>
      <c r="G62" s="56"/>
      <c r="H62" s="59">
        <v>6270</v>
      </c>
      <c r="I62" s="68">
        <f t="shared" si="0"/>
        <v>18810</v>
      </c>
      <c r="J62" s="69">
        <v>1611.7035000000001</v>
      </c>
      <c r="K62" s="70">
        <f t="shared" si="1"/>
        <v>4835.1104999999998</v>
      </c>
      <c r="L62" s="71">
        <v>0.25705</v>
      </c>
      <c r="M62" s="72">
        <v>6897</v>
      </c>
      <c r="N62" s="72">
        <f t="shared" si="2"/>
        <v>20691</v>
      </c>
      <c r="O62" s="73">
        <v>1737.416373</v>
      </c>
      <c r="P62" s="73">
        <f t="shared" si="3"/>
        <v>5212.2491190000001</v>
      </c>
      <c r="Q62" s="80">
        <v>0.25190899999999999</v>
      </c>
      <c r="R62" s="81">
        <v>15891.97</v>
      </c>
      <c r="S62" s="81">
        <v>4544.21</v>
      </c>
      <c r="T62" s="87">
        <f t="shared" si="4"/>
        <v>0.84486815523657599</v>
      </c>
      <c r="U62" s="87">
        <f t="shared" si="5"/>
        <v>0.939835811404931</v>
      </c>
      <c r="V62" s="85">
        <f t="shared" si="6"/>
        <v>0.76806195930597798</v>
      </c>
      <c r="W62" s="85">
        <f t="shared" si="7"/>
        <v>0.87183284916969495</v>
      </c>
      <c r="X62" s="84"/>
      <c r="Y62" s="89"/>
      <c r="Z62" s="90">
        <f t="shared" si="21"/>
        <v>-29.180299999999999</v>
      </c>
      <c r="AA62" s="59">
        <v>5517.6</v>
      </c>
      <c r="AB62" s="59">
        <f t="shared" si="9"/>
        <v>11035.2</v>
      </c>
      <c r="AC62" s="69">
        <v>1440.23154</v>
      </c>
      <c r="AD62" s="69">
        <f t="shared" si="10"/>
        <v>2880.46308</v>
      </c>
      <c r="AE62" s="71">
        <v>0.26102500000000001</v>
      </c>
      <c r="AF62" s="72">
        <v>6455.5919999999996</v>
      </c>
      <c r="AG62" s="72">
        <f t="shared" si="11"/>
        <v>12911.183999999999</v>
      </c>
      <c r="AH62" s="73">
        <v>1642.815824364</v>
      </c>
      <c r="AI62" s="73">
        <f t="shared" si="12"/>
        <v>3285.6316487280001</v>
      </c>
      <c r="AJ62" s="80">
        <v>0.25447950000000003</v>
      </c>
      <c r="AK62" s="93">
        <v>9499.6200000000008</v>
      </c>
      <c r="AL62" s="93">
        <v>2261.52</v>
      </c>
      <c r="AM62" s="95">
        <f t="shared" si="13"/>
        <v>0.86084710743801696</v>
      </c>
      <c r="AN62" s="95">
        <f t="shared" si="14"/>
        <v>0.78512375864230799</v>
      </c>
      <c r="AO62" s="101">
        <f t="shared" si="15"/>
        <v>0.73576675849403095</v>
      </c>
      <c r="AP62" s="101">
        <f t="shared" si="16"/>
        <v>0.68830600681470899</v>
      </c>
      <c r="AQ62" s="104"/>
      <c r="AR62" s="103">
        <f t="shared" si="20"/>
        <v>0</v>
      </c>
    </row>
    <row r="63" spans="1:44">
      <c r="A63" s="56">
        <v>61</v>
      </c>
      <c r="B63" s="56">
        <v>111219</v>
      </c>
      <c r="C63" s="57" t="s">
        <v>116</v>
      </c>
      <c r="D63" s="57" t="s">
        <v>44</v>
      </c>
      <c r="E63" s="56" t="s">
        <v>48</v>
      </c>
      <c r="F63" s="58">
        <v>5</v>
      </c>
      <c r="G63" s="56"/>
      <c r="H63" s="59">
        <v>10150</v>
      </c>
      <c r="I63" s="68">
        <f t="shared" si="0"/>
        <v>30450</v>
      </c>
      <c r="J63" s="69">
        <v>2855.1950000000002</v>
      </c>
      <c r="K63" s="70">
        <f t="shared" si="1"/>
        <v>8565.5849999999991</v>
      </c>
      <c r="L63" s="71">
        <v>0.28129999999999999</v>
      </c>
      <c r="M63" s="72">
        <v>11165</v>
      </c>
      <c r="N63" s="72">
        <f t="shared" si="2"/>
        <v>33495</v>
      </c>
      <c r="O63" s="73">
        <v>3077.9002099999998</v>
      </c>
      <c r="P63" s="73">
        <f t="shared" si="3"/>
        <v>9233.7006299999994</v>
      </c>
      <c r="Q63" s="80">
        <v>0.27567399999999997</v>
      </c>
      <c r="R63" s="81">
        <v>25569.86</v>
      </c>
      <c r="S63" s="81">
        <v>7948.55</v>
      </c>
      <c r="T63" s="87">
        <f t="shared" si="4"/>
        <v>0.83973267651888295</v>
      </c>
      <c r="U63" s="87">
        <f t="shared" si="5"/>
        <v>0.92796347243066302</v>
      </c>
      <c r="V63" s="85">
        <f t="shared" si="6"/>
        <v>0.76339334228989397</v>
      </c>
      <c r="W63" s="85">
        <f t="shared" si="7"/>
        <v>0.860819547709335</v>
      </c>
      <c r="X63" s="84"/>
      <c r="Y63" s="89"/>
      <c r="Z63" s="90">
        <f t="shared" si="21"/>
        <v>-48.801400000000001</v>
      </c>
      <c r="AA63" s="59">
        <v>8932</v>
      </c>
      <c r="AB63" s="59">
        <f t="shared" si="9"/>
        <v>17864</v>
      </c>
      <c r="AC63" s="69">
        <v>2551.4258</v>
      </c>
      <c r="AD63" s="69">
        <f t="shared" si="10"/>
        <v>5102.8516</v>
      </c>
      <c r="AE63" s="71">
        <v>0.28565000000000002</v>
      </c>
      <c r="AF63" s="72">
        <v>10450.44</v>
      </c>
      <c r="AG63" s="72">
        <f t="shared" si="11"/>
        <v>20900.88</v>
      </c>
      <c r="AH63" s="73">
        <v>2910.31168428</v>
      </c>
      <c r="AI63" s="73">
        <f t="shared" si="12"/>
        <v>5820.62336856</v>
      </c>
      <c r="AJ63" s="80">
        <v>0.27848699999999998</v>
      </c>
      <c r="AK63" s="93">
        <v>23897.37</v>
      </c>
      <c r="AL63" s="93">
        <v>5905.62</v>
      </c>
      <c r="AM63" s="94">
        <f t="shared" si="13"/>
        <v>1.33773902821317</v>
      </c>
      <c r="AN63" s="94">
        <f t="shared" si="14"/>
        <v>1.1573176064928099</v>
      </c>
      <c r="AO63" s="100">
        <f t="shared" si="15"/>
        <v>1.14336669078048</v>
      </c>
      <c r="AP63" s="100">
        <f t="shared" si="16"/>
        <v>1.01460266814361</v>
      </c>
      <c r="AQ63" s="102">
        <v>500</v>
      </c>
      <c r="AR63" s="103">
        <f t="shared" si="20"/>
        <v>500</v>
      </c>
    </row>
    <row r="64" spans="1:44">
      <c r="A64" s="56">
        <v>62</v>
      </c>
      <c r="B64" s="56">
        <v>753</v>
      </c>
      <c r="C64" s="57" t="s">
        <v>117</v>
      </c>
      <c r="D64" s="57" t="s">
        <v>64</v>
      </c>
      <c r="E64" s="56" t="s">
        <v>118</v>
      </c>
      <c r="F64" s="58">
        <v>2</v>
      </c>
      <c r="G64" s="56"/>
      <c r="H64" s="59">
        <v>4125</v>
      </c>
      <c r="I64" s="68">
        <f t="shared" si="0"/>
        <v>12375</v>
      </c>
      <c r="J64" s="69">
        <v>1200.375</v>
      </c>
      <c r="K64" s="70">
        <f t="shared" si="1"/>
        <v>3601.125</v>
      </c>
      <c r="L64" s="71">
        <v>0.29099999999999998</v>
      </c>
      <c r="M64" s="72">
        <v>4537.5</v>
      </c>
      <c r="N64" s="72">
        <f t="shared" si="2"/>
        <v>13612.5</v>
      </c>
      <c r="O64" s="73">
        <v>1294.00425</v>
      </c>
      <c r="P64" s="73">
        <f t="shared" si="3"/>
        <v>3882.0127499999999</v>
      </c>
      <c r="Q64" s="80">
        <v>0.28517999999999999</v>
      </c>
      <c r="R64" s="81">
        <v>10361.57</v>
      </c>
      <c r="S64" s="81">
        <v>2779.37</v>
      </c>
      <c r="T64" s="87">
        <f t="shared" si="4"/>
        <v>0.83729858585858596</v>
      </c>
      <c r="U64" s="87">
        <f t="shared" si="5"/>
        <v>0.77180603283696103</v>
      </c>
      <c r="V64" s="85">
        <f t="shared" si="6"/>
        <v>0.76118053259871399</v>
      </c>
      <c r="W64" s="85">
        <f t="shared" si="7"/>
        <v>0.71596106942204096</v>
      </c>
      <c r="X64" s="84"/>
      <c r="Y64" s="89"/>
      <c r="Z64" s="90">
        <f t="shared" si="21"/>
        <v>-20.1343</v>
      </c>
      <c r="AA64" s="59">
        <v>3630</v>
      </c>
      <c r="AB64" s="59">
        <f t="shared" si="9"/>
        <v>7260</v>
      </c>
      <c r="AC64" s="69">
        <v>1072.665</v>
      </c>
      <c r="AD64" s="69">
        <f t="shared" si="10"/>
        <v>2145.33</v>
      </c>
      <c r="AE64" s="71">
        <v>0.29549999999999998</v>
      </c>
      <c r="AF64" s="72">
        <v>4247.1000000000004</v>
      </c>
      <c r="AG64" s="72">
        <f t="shared" si="11"/>
        <v>8494.2000000000007</v>
      </c>
      <c r="AH64" s="73">
        <v>1223.547039</v>
      </c>
      <c r="AI64" s="73">
        <f t="shared" si="12"/>
        <v>2447.0940780000001</v>
      </c>
      <c r="AJ64" s="80">
        <v>0.28809000000000001</v>
      </c>
      <c r="AK64" s="93">
        <v>5138.93</v>
      </c>
      <c r="AL64" s="93">
        <v>1592.41</v>
      </c>
      <c r="AM64" s="95">
        <f t="shared" si="13"/>
        <v>0.70784159779614297</v>
      </c>
      <c r="AN64" s="95">
        <f t="shared" si="14"/>
        <v>0.74226808929162402</v>
      </c>
      <c r="AO64" s="101">
        <f t="shared" si="15"/>
        <v>0.60499281862918197</v>
      </c>
      <c r="AP64" s="101">
        <f t="shared" si="16"/>
        <v>0.65073509609465896</v>
      </c>
      <c r="AQ64" s="104"/>
      <c r="AR64" s="103">
        <f t="shared" si="20"/>
        <v>0</v>
      </c>
    </row>
    <row r="65" spans="1:44">
      <c r="A65" s="56">
        <v>63</v>
      </c>
      <c r="B65" s="56">
        <v>343</v>
      </c>
      <c r="C65" s="57" t="s">
        <v>119</v>
      </c>
      <c r="D65" s="57" t="s">
        <v>44</v>
      </c>
      <c r="E65" s="56" t="s">
        <v>50</v>
      </c>
      <c r="F65" s="58">
        <v>3</v>
      </c>
      <c r="G65" s="56">
        <v>1</v>
      </c>
      <c r="H65" s="59">
        <v>24700</v>
      </c>
      <c r="I65" s="68">
        <f t="shared" si="0"/>
        <v>74100</v>
      </c>
      <c r="J65" s="69">
        <v>6588.7250000000004</v>
      </c>
      <c r="K65" s="70">
        <f t="shared" si="1"/>
        <v>19766.174999999999</v>
      </c>
      <c r="L65" s="71">
        <v>0.26674999999999999</v>
      </c>
      <c r="M65" s="72">
        <v>27170</v>
      </c>
      <c r="N65" s="72">
        <f t="shared" si="2"/>
        <v>81510</v>
      </c>
      <c r="O65" s="73">
        <v>7102.6455500000002</v>
      </c>
      <c r="P65" s="73">
        <f t="shared" si="3"/>
        <v>21307.93665</v>
      </c>
      <c r="Q65" s="80">
        <v>0.26141500000000001</v>
      </c>
      <c r="R65" s="81">
        <v>61644.21</v>
      </c>
      <c r="S65" s="81">
        <v>15875.33</v>
      </c>
      <c r="T65" s="87">
        <f t="shared" si="4"/>
        <v>0.83190566801619403</v>
      </c>
      <c r="U65" s="87">
        <f t="shared" si="5"/>
        <v>0.80315640228825302</v>
      </c>
      <c r="V65" s="85">
        <f t="shared" si="6"/>
        <v>0.75627788001472196</v>
      </c>
      <c r="W65" s="85">
        <f t="shared" si="7"/>
        <v>0.74504304479429695</v>
      </c>
      <c r="X65" s="84"/>
      <c r="Y65" s="89"/>
      <c r="Z65" s="90">
        <f t="shared" si="21"/>
        <v>-124.5579</v>
      </c>
      <c r="AA65" s="59">
        <v>21736</v>
      </c>
      <c r="AB65" s="59">
        <f t="shared" si="9"/>
        <v>43472</v>
      </c>
      <c r="AC65" s="69">
        <v>5887.7389999999996</v>
      </c>
      <c r="AD65" s="69">
        <f t="shared" si="10"/>
        <v>11775.477999999999</v>
      </c>
      <c r="AE65" s="71">
        <v>0.27087499999999998</v>
      </c>
      <c r="AF65" s="72">
        <v>25431.119999999999</v>
      </c>
      <c r="AG65" s="72">
        <f t="shared" si="11"/>
        <v>50862.239999999998</v>
      </c>
      <c r="AH65" s="73">
        <v>6715.9137473999999</v>
      </c>
      <c r="AI65" s="73">
        <f t="shared" si="12"/>
        <v>13431.8274948</v>
      </c>
      <c r="AJ65" s="80">
        <v>0.2640825</v>
      </c>
      <c r="AK65" s="93">
        <v>35974.21</v>
      </c>
      <c r="AL65" s="93">
        <v>10775.66</v>
      </c>
      <c r="AM65" s="95">
        <f t="shared" si="13"/>
        <v>0.82752599374309899</v>
      </c>
      <c r="AN65" s="95">
        <f t="shared" si="14"/>
        <v>0.91509321320119696</v>
      </c>
      <c r="AO65" s="101">
        <f t="shared" si="15"/>
        <v>0.70728717413940101</v>
      </c>
      <c r="AP65" s="101">
        <f t="shared" si="16"/>
        <v>0.80224824240571102</v>
      </c>
      <c r="AQ65" s="104"/>
      <c r="AR65" s="103">
        <f t="shared" si="20"/>
        <v>0</v>
      </c>
    </row>
    <row r="66" spans="1:44">
      <c r="A66" s="56">
        <v>64</v>
      </c>
      <c r="B66" s="56">
        <v>732</v>
      </c>
      <c r="C66" s="57" t="s">
        <v>120</v>
      </c>
      <c r="D66" s="57" t="s">
        <v>99</v>
      </c>
      <c r="E66" s="56" t="s">
        <v>45</v>
      </c>
      <c r="F66" s="58">
        <v>2</v>
      </c>
      <c r="G66" s="56"/>
      <c r="H66" s="59">
        <v>5775</v>
      </c>
      <c r="I66" s="68">
        <f t="shared" si="0"/>
        <v>17325</v>
      </c>
      <c r="J66" s="69">
        <v>1680.5250000000001</v>
      </c>
      <c r="K66" s="70">
        <f t="shared" si="1"/>
        <v>5041.5749999999998</v>
      </c>
      <c r="L66" s="71">
        <v>0.29099999999999998</v>
      </c>
      <c r="M66" s="72">
        <v>6352.5</v>
      </c>
      <c r="N66" s="72">
        <f t="shared" si="2"/>
        <v>19057.5</v>
      </c>
      <c r="O66" s="73">
        <v>1811.6059499999999</v>
      </c>
      <c r="P66" s="73">
        <f t="shared" si="3"/>
        <v>5434.8178500000004</v>
      </c>
      <c r="Q66" s="80">
        <v>0.28517999999999999</v>
      </c>
      <c r="R66" s="81">
        <v>14359.7</v>
      </c>
      <c r="S66" s="81">
        <v>3893.9</v>
      </c>
      <c r="T66" s="87">
        <f t="shared" si="4"/>
        <v>0.82884271284271305</v>
      </c>
      <c r="U66" s="87">
        <f t="shared" si="5"/>
        <v>0.77235784452279299</v>
      </c>
      <c r="V66" s="85">
        <f t="shared" si="6"/>
        <v>0.75349337531155702</v>
      </c>
      <c r="W66" s="85">
        <f t="shared" si="7"/>
        <v>0.71647295410277601</v>
      </c>
      <c r="X66" s="84"/>
      <c r="Y66" s="89"/>
      <c r="Z66" s="90">
        <f t="shared" si="21"/>
        <v>-29.652999999999999</v>
      </c>
      <c r="AA66" s="59">
        <v>5082</v>
      </c>
      <c r="AB66" s="59">
        <f t="shared" si="9"/>
        <v>10164</v>
      </c>
      <c r="AC66" s="69">
        <v>1501.731</v>
      </c>
      <c r="AD66" s="69">
        <f t="shared" si="10"/>
        <v>3003.462</v>
      </c>
      <c r="AE66" s="71">
        <v>0.29549999999999998</v>
      </c>
      <c r="AF66" s="72">
        <v>5945.94</v>
      </c>
      <c r="AG66" s="72">
        <f t="shared" si="11"/>
        <v>11891.88</v>
      </c>
      <c r="AH66" s="73">
        <v>1712.9658546000001</v>
      </c>
      <c r="AI66" s="73">
        <f t="shared" si="12"/>
        <v>3425.9317092000001</v>
      </c>
      <c r="AJ66" s="80">
        <v>0.28809000000000001</v>
      </c>
      <c r="AK66" s="93">
        <v>8233.24</v>
      </c>
      <c r="AL66" s="93">
        <v>2854.67</v>
      </c>
      <c r="AM66" s="95">
        <f t="shared" si="13"/>
        <v>0.81003935458480902</v>
      </c>
      <c r="AN66" s="95">
        <f t="shared" si="14"/>
        <v>0.950459836015904</v>
      </c>
      <c r="AO66" s="101">
        <f t="shared" si="15"/>
        <v>0.69234132870496501</v>
      </c>
      <c r="AP66" s="101">
        <f t="shared" si="16"/>
        <v>0.833253620419247</v>
      </c>
      <c r="AQ66" s="104"/>
      <c r="AR66" s="103">
        <f t="shared" si="20"/>
        <v>0</v>
      </c>
    </row>
    <row r="67" spans="1:44">
      <c r="A67" s="56">
        <v>65</v>
      </c>
      <c r="B67" s="56">
        <v>359</v>
      </c>
      <c r="C67" s="57" t="s">
        <v>121</v>
      </c>
      <c r="D67" s="57" t="s">
        <v>44</v>
      </c>
      <c r="E67" s="56" t="s">
        <v>55</v>
      </c>
      <c r="F67" s="58">
        <v>1</v>
      </c>
      <c r="G67" s="56">
        <v>3</v>
      </c>
      <c r="H67" s="59">
        <v>10875</v>
      </c>
      <c r="I67" s="68">
        <f t="shared" ref="I67:I130" si="22">H67*3</f>
        <v>32625</v>
      </c>
      <c r="J67" s="69">
        <v>2848.1624999999999</v>
      </c>
      <c r="K67" s="70">
        <f t="shared" ref="K67:K130" si="23">J67*3</f>
        <v>8544.4874999999993</v>
      </c>
      <c r="L67" s="71">
        <v>0.26190000000000002</v>
      </c>
      <c r="M67" s="72">
        <v>11962.5</v>
      </c>
      <c r="N67" s="72">
        <f t="shared" ref="N67:N130" si="24">M67*3</f>
        <v>35887.5</v>
      </c>
      <c r="O67" s="73">
        <v>3070.3191750000001</v>
      </c>
      <c r="P67" s="73">
        <f t="shared" ref="P67:P130" si="25">O67*3</f>
        <v>9210.9575249999998</v>
      </c>
      <c r="Q67" s="80">
        <v>0.256662</v>
      </c>
      <c r="R67" s="81">
        <v>27006.01</v>
      </c>
      <c r="S67" s="81">
        <v>6500.54</v>
      </c>
      <c r="T67" s="87">
        <f t="shared" ref="T67:T130" si="26">R67/I67</f>
        <v>0.82777042145593904</v>
      </c>
      <c r="U67" s="87">
        <f t="shared" ref="U67:U130" si="27">S67/K67</f>
        <v>0.76078758380768896</v>
      </c>
      <c r="V67" s="85">
        <f t="shared" ref="V67:V130" si="28">R67/N67</f>
        <v>0.75251856495994396</v>
      </c>
      <c r="W67" s="85">
        <f t="shared" ref="W67:W130" si="29">S67/P67</f>
        <v>0.70573987366204904</v>
      </c>
      <c r="X67" s="84"/>
      <c r="Y67" s="89"/>
      <c r="Z67" s="90">
        <f t="shared" si="21"/>
        <v>-56.189900000000002</v>
      </c>
      <c r="AA67" s="59">
        <v>9570</v>
      </c>
      <c r="AB67" s="59">
        <f t="shared" ref="AB67:AB130" si="30">AA67*2</f>
        <v>19140</v>
      </c>
      <c r="AC67" s="69">
        <v>2545.1415000000002</v>
      </c>
      <c r="AD67" s="69">
        <f t="shared" ref="AD67:AD130" si="31">AC67*2</f>
        <v>5090.2830000000004</v>
      </c>
      <c r="AE67" s="71">
        <v>0.26595000000000002</v>
      </c>
      <c r="AF67" s="72">
        <v>11196.9</v>
      </c>
      <c r="AG67" s="72">
        <f t="shared" ref="AG67:AG130" si="32">AF67*2</f>
        <v>22393.8</v>
      </c>
      <c r="AH67" s="73">
        <v>2903.1434288999999</v>
      </c>
      <c r="AI67" s="73">
        <f t="shared" ref="AI67:AI130" si="33">AH67*2</f>
        <v>5806.2868577999998</v>
      </c>
      <c r="AJ67" s="80">
        <v>0.25928099999999998</v>
      </c>
      <c r="AK67" s="93">
        <v>21744.18</v>
      </c>
      <c r="AL67" s="93">
        <v>6099.83</v>
      </c>
      <c r="AM67" s="94">
        <f t="shared" ref="AM67:AM130" si="34">AK67/AB67</f>
        <v>1.13605956112853</v>
      </c>
      <c r="AN67" s="94">
        <f t="shared" ref="AN67:AN130" si="35">AL67/AD67</f>
        <v>1.19832826583512</v>
      </c>
      <c r="AO67" s="101">
        <f t="shared" ref="AO67:AO130" si="36">AK67/AG67</f>
        <v>0.97099107788762995</v>
      </c>
      <c r="AP67" s="101">
        <f t="shared" ref="AP67:AP130" si="37">AL67/AI67</f>
        <v>1.05055608677096</v>
      </c>
      <c r="AQ67" s="105">
        <v>500</v>
      </c>
      <c r="AR67" s="103">
        <f t="shared" si="20"/>
        <v>500</v>
      </c>
    </row>
    <row r="68" spans="1:44">
      <c r="A68" s="56">
        <v>66</v>
      </c>
      <c r="B68" s="56">
        <v>545</v>
      </c>
      <c r="C68" s="57" t="s">
        <v>122</v>
      </c>
      <c r="D68" s="57" t="s">
        <v>64</v>
      </c>
      <c r="E68" s="56" t="s">
        <v>118</v>
      </c>
      <c r="F68" s="58">
        <v>2</v>
      </c>
      <c r="G68" s="56"/>
      <c r="H68" s="59">
        <v>4620</v>
      </c>
      <c r="I68" s="68">
        <f t="shared" si="22"/>
        <v>13860</v>
      </c>
      <c r="J68" s="69">
        <v>1344.42</v>
      </c>
      <c r="K68" s="70">
        <f t="shared" si="23"/>
        <v>4033.26</v>
      </c>
      <c r="L68" s="71">
        <v>0.29099999999999998</v>
      </c>
      <c r="M68" s="72">
        <v>5082</v>
      </c>
      <c r="N68" s="72">
        <f t="shared" si="24"/>
        <v>15246</v>
      </c>
      <c r="O68" s="73">
        <v>1449.28476</v>
      </c>
      <c r="P68" s="73">
        <f t="shared" si="25"/>
        <v>4347.8542799999996</v>
      </c>
      <c r="Q68" s="80">
        <v>0.28517999999999999</v>
      </c>
      <c r="R68" s="81">
        <v>11439.14</v>
      </c>
      <c r="S68" s="81">
        <v>2867.91</v>
      </c>
      <c r="T68" s="87">
        <f t="shared" si="26"/>
        <v>0.82533477633477603</v>
      </c>
      <c r="U68" s="87">
        <f t="shared" si="27"/>
        <v>0.71106499457014904</v>
      </c>
      <c r="V68" s="85">
        <f t="shared" si="28"/>
        <v>0.75030434212252395</v>
      </c>
      <c r="W68" s="85">
        <f t="shared" si="29"/>
        <v>0.65961502279234596</v>
      </c>
      <c r="X68" s="84"/>
      <c r="Y68" s="89"/>
      <c r="Z68" s="90">
        <f t="shared" si="21"/>
        <v>-24.208600000000001</v>
      </c>
      <c r="AA68" s="59">
        <v>4065.6</v>
      </c>
      <c r="AB68" s="59">
        <f t="shared" si="30"/>
        <v>8131.2</v>
      </c>
      <c r="AC68" s="69">
        <v>1201.3848</v>
      </c>
      <c r="AD68" s="69">
        <f t="shared" si="31"/>
        <v>2402.7696000000001</v>
      </c>
      <c r="AE68" s="71">
        <v>0.29549999999999998</v>
      </c>
      <c r="AF68" s="72">
        <v>4756.7520000000004</v>
      </c>
      <c r="AG68" s="72">
        <f t="shared" si="32"/>
        <v>9513.5040000000008</v>
      </c>
      <c r="AH68" s="73">
        <v>1370.3726836799999</v>
      </c>
      <c r="AI68" s="73">
        <f t="shared" si="33"/>
        <v>2740.7453673599998</v>
      </c>
      <c r="AJ68" s="80">
        <v>0.28809000000000001</v>
      </c>
      <c r="AK68" s="93">
        <v>4770.1899999999996</v>
      </c>
      <c r="AL68" s="93">
        <v>1487.38</v>
      </c>
      <c r="AM68" s="95">
        <f t="shared" si="34"/>
        <v>0.58665264659582805</v>
      </c>
      <c r="AN68" s="95">
        <f t="shared" si="35"/>
        <v>0.61902730915190496</v>
      </c>
      <c r="AO68" s="101">
        <f t="shared" si="36"/>
        <v>0.50141251845797297</v>
      </c>
      <c r="AP68" s="101">
        <f t="shared" si="37"/>
        <v>0.54269178658968498</v>
      </c>
      <c r="AQ68" s="104"/>
      <c r="AR68" s="103">
        <f t="shared" ref="AR68:AR99" si="38">X68+Y68+AQ68</f>
        <v>0</v>
      </c>
    </row>
    <row r="69" spans="1:44">
      <c r="A69" s="56">
        <v>67</v>
      </c>
      <c r="B69" s="56">
        <v>549</v>
      </c>
      <c r="C69" s="57" t="s">
        <v>123</v>
      </c>
      <c r="D69" s="57" t="s">
        <v>47</v>
      </c>
      <c r="E69" s="56" t="s">
        <v>45</v>
      </c>
      <c r="F69" s="58">
        <v>2</v>
      </c>
      <c r="G69" s="56">
        <v>1</v>
      </c>
      <c r="H69" s="59">
        <v>7056</v>
      </c>
      <c r="I69" s="68">
        <f t="shared" si="22"/>
        <v>21168</v>
      </c>
      <c r="J69" s="69">
        <v>1916.4096</v>
      </c>
      <c r="K69" s="70">
        <f t="shared" si="23"/>
        <v>5749.2287999999999</v>
      </c>
      <c r="L69" s="71">
        <v>0.27160000000000001</v>
      </c>
      <c r="M69" s="72">
        <v>7761.6</v>
      </c>
      <c r="N69" s="72">
        <f t="shared" si="24"/>
        <v>23284.799999999999</v>
      </c>
      <c r="O69" s="73">
        <v>2065.8895487999998</v>
      </c>
      <c r="P69" s="73">
        <f t="shared" si="25"/>
        <v>6197.6686464000004</v>
      </c>
      <c r="Q69" s="80">
        <v>0.26616800000000002</v>
      </c>
      <c r="R69" s="81">
        <v>17391.22</v>
      </c>
      <c r="S69" s="81">
        <v>4483.8100000000004</v>
      </c>
      <c r="T69" s="87">
        <f t="shared" si="26"/>
        <v>0.82158068783068805</v>
      </c>
      <c r="U69" s="87">
        <f t="shared" si="27"/>
        <v>0.77989764470671297</v>
      </c>
      <c r="V69" s="85">
        <f t="shared" si="28"/>
        <v>0.746891534391534</v>
      </c>
      <c r="W69" s="85">
        <f t="shared" si="29"/>
        <v>0.72346720288192301</v>
      </c>
      <c r="X69" s="84"/>
      <c r="Y69" s="89"/>
      <c r="Z69" s="90">
        <f t="shared" si="21"/>
        <v>-37.767800000000001</v>
      </c>
      <c r="AA69" s="59">
        <v>6209.28</v>
      </c>
      <c r="AB69" s="59">
        <f t="shared" si="30"/>
        <v>12418.56</v>
      </c>
      <c r="AC69" s="69">
        <v>1712.5194240000001</v>
      </c>
      <c r="AD69" s="69">
        <f t="shared" si="31"/>
        <v>3425.0388480000001</v>
      </c>
      <c r="AE69" s="71">
        <v>0.27579999999999999</v>
      </c>
      <c r="AF69" s="72">
        <v>7264.8576000000003</v>
      </c>
      <c r="AG69" s="72">
        <f t="shared" si="32"/>
        <v>14529.715200000001</v>
      </c>
      <c r="AH69" s="73">
        <v>1953.4039709184001</v>
      </c>
      <c r="AI69" s="73">
        <f t="shared" si="33"/>
        <v>3906.8079418368002</v>
      </c>
      <c r="AJ69" s="80">
        <v>0.26888400000000001</v>
      </c>
      <c r="AK69" s="93">
        <v>9666.64</v>
      </c>
      <c r="AL69" s="93">
        <v>2746.37</v>
      </c>
      <c r="AM69" s="95">
        <f t="shared" si="34"/>
        <v>0.77840264893836297</v>
      </c>
      <c r="AN69" s="95">
        <f t="shared" si="35"/>
        <v>0.80185075903699599</v>
      </c>
      <c r="AO69" s="101">
        <f t="shared" si="36"/>
        <v>0.66530140934902804</v>
      </c>
      <c r="AP69" s="101">
        <f t="shared" si="37"/>
        <v>0.702970312563864</v>
      </c>
      <c r="AQ69" s="104"/>
      <c r="AR69" s="103">
        <f t="shared" si="38"/>
        <v>0</v>
      </c>
    </row>
    <row r="70" spans="1:44">
      <c r="A70" s="56">
        <v>68</v>
      </c>
      <c r="B70" s="56">
        <v>385</v>
      </c>
      <c r="C70" s="57" t="s">
        <v>124</v>
      </c>
      <c r="D70" s="57" t="s">
        <v>125</v>
      </c>
      <c r="E70" s="56" t="s">
        <v>50</v>
      </c>
      <c r="F70" s="58">
        <v>4</v>
      </c>
      <c r="G70" s="56"/>
      <c r="H70" s="59">
        <v>14300</v>
      </c>
      <c r="I70" s="68">
        <f t="shared" si="22"/>
        <v>42900</v>
      </c>
      <c r="J70" s="69">
        <v>3606.46</v>
      </c>
      <c r="K70" s="70">
        <f t="shared" si="23"/>
        <v>10819.38</v>
      </c>
      <c r="L70" s="71">
        <v>0.25219999999999998</v>
      </c>
      <c r="M70" s="72">
        <v>15730</v>
      </c>
      <c r="N70" s="72">
        <f t="shared" si="24"/>
        <v>47190</v>
      </c>
      <c r="O70" s="73">
        <v>3887.76388</v>
      </c>
      <c r="P70" s="73">
        <f t="shared" si="25"/>
        <v>11663.291639999999</v>
      </c>
      <c r="Q70" s="80">
        <v>0.24715599999999999</v>
      </c>
      <c r="R70" s="81">
        <v>35163.82</v>
      </c>
      <c r="S70" s="81">
        <v>8603.85</v>
      </c>
      <c r="T70" s="87">
        <f t="shared" si="26"/>
        <v>0.81966946386946404</v>
      </c>
      <c r="U70" s="87">
        <f t="shared" si="27"/>
        <v>0.79522578927812904</v>
      </c>
      <c r="V70" s="85">
        <f t="shared" si="28"/>
        <v>0.74515405806314905</v>
      </c>
      <c r="W70" s="85">
        <f t="shared" si="29"/>
        <v>0.73768626092590805</v>
      </c>
      <c r="X70" s="84"/>
      <c r="Y70" s="89"/>
      <c r="Z70" s="90">
        <f t="shared" si="21"/>
        <v>-77.361800000000002</v>
      </c>
      <c r="AA70" s="59">
        <v>12584</v>
      </c>
      <c r="AB70" s="59">
        <f t="shared" si="30"/>
        <v>25168</v>
      </c>
      <c r="AC70" s="69">
        <v>3222.7624000000001</v>
      </c>
      <c r="AD70" s="69">
        <f t="shared" si="31"/>
        <v>6445.5248000000001</v>
      </c>
      <c r="AE70" s="71">
        <v>0.25609999999999999</v>
      </c>
      <c r="AF70" s="72">
        <v>14723.28</v>
      </c>
      <c r="AG70" s="72">
        <f t="shared" si="32"/>
        <v>29446.560000000001</v>
      </c>
      <c r="AH70" s="73">
        <v>3676.0791038399998</v>
      </c>
      <c r="AI70" s="73">
        <f t="shared" si="33"/>
        <v>7352.1582076799996</v>
      </c>
      <c r="AJ70" s="80">
        <v>0.24967800000000001</v>
      </c>
      <c r="AK70" s="93">
        <v>22431.83</v>
      </c>
      <c r="AL70" s="93">
        <v>5632.24</v>
      </c>
      <c r="AM70" s="95">
        <f t="shared" si="34"/>
        <v>0.89128377304513695</v>
      </c>
      <c r="AN70" s="95">
        <f t="shared" si="35"/>
        <v>0.873821787172396</v>
      </c>
      <c r="AO70" s="101">
        <f t="shared" si="36"/>
        <v>0.761781002602681</v>
      </c>
      <c r="AP70" s="101">
        <f t="shared" si="37"/>
        <v>0.76606621360740201</v>
      </c>
      <c r="AQ70" s="104"/>
      <c r="AR70" s="103">
        <f t="shared" si="38"/>
        <v>0</v>
      </c>
    </row>
    <row r="71" spans="1:44">
      <c r="A71" s="56">
        <v>69</v>
      </c>
      <c r="B71" s="56">
        <v>743</v>
      </c>
      <c r="C71" s="57" t="s">
        <v>126</v>
      </c>
      <c r="D71" s="57" t="s">
        <v>64</v>
      </c>
      <c r="E71" s="56" t="s">
        <v>52</v>
      </c>
      <c r="F71" s="58">
        <v>3</v>
      </c>
      <c r="G71" s="56">
        <v>1</v>
      </c>
      <c r="H71" s="59">
        <v>7650</v>
      </c>
      <c r="I71" s="68">
        <f t="shared" si="22"/>
        <v>22950</v>
      </c>
      <c r="J71" s="69">
        <v>2263.2525000000001</v>
      </c>
      <c r="K71" s="70">
        <f t="shared" si="23"/>
        <v>6789.7574999999997</v>
      </c>
      <c r="L71" s="71">
        <v>0.29585</v>
      </c>
      <c r="M71" s="72">
        <v>8415</v>
      </c>
      <c r="N71" s="72">
        <f t="shared" si="24"/>
        <v>25245</v>
      </c>
      <c r="O71" s="73">
        <v>2439.7861950000001</v>
      </c>
      <c r="P71" s="73">
        <f t="shared" si="25"/>
        <v>7319.3585849999999</v>
      </c>
      <c r="Q71" s="80">
        <v>0.289933</v>
      </c>
      <c r="R71" s="81">
        <v>18804.86</v>
      </c>
      <c r="S71" s="81">
        <v>6194.12</v>
      </c>
      <c r="T71" s="87">
        <f t="shared" si="26"/>
        <v>0.81938387799564305</v>
      </c>
      <c r="U71" s="87">
        <f t="shared" si="27"/>
        <v>0.91227411288252902</v>
      </c>
      <c r="V71" s="85">
        <f t="shared" si="28"/>
        <v>0.74489443454149296</v>
      </c>
      <c r="W71" s="85">
        <f t="shared" si="29"/>
        <v>0.84626541083722595</v>
      </c>
      <c r="X71" s="84"/>
      <c r="Y71" s="89"/>
      <c r="Z71" s="90">
        <f t="shared" si="21"/>
        <v>-41.4514</v>
      </c>
      <c r="AA71" s="59">
        <v>6732</v>
      </c>
      <c r="AB71" s="59">
        <f t="shared" si="30"/>
        <v>13464</v>
      </c>
      <c r="AC71" s="69">
        <v>2022.4611</v>
      </c>
      <c r="AD71" s="69">
        <f t="shared" si="31"/>
        <v>4044.9222</v>
      </c>
      <c r="AE71" s="71">
        <v>0.300425</v>
      </c>
      <c r="AF71" s="72">
        <v>7876.44</v>
      </c>
      <c r="AG71" s="72">
        <f t="shared" si="32"/>
        <v>15752.88</v>
      </c>
      <c r="AH71" s="73">
        <v>2306.9423262599998</v>
      </c>
      <c r="AI71" s="73">
        <f t="shared" si="33"/>
        <v>4613.8846525199997</v>
      </c>
      <c r="AJ71" s="80">
        <v>0.29289150000000003</v>
      </c>
      <c r="AK71" s="93">
        <v>10111.219999999999</v>
      </c>
      <c r="AL71" s="93">
        <v>3217.64</v>
      </c>
      <c r="AM71" s="95">
        <f t="shared" si="34"/>
        <v>0.75098187759952495</v>
      </c>
      <c r="AN71" s="95">
        <f t="shared" si="35"/>
        <v>0.79547636293227098</v>
      </c>
      <c r="AO71" s="101">
        <f t="shared" si="36"/>
        <v>0.64186485264916604</v>
      </c>
      <c r="AP71" s="101">
        <f t="shared" si="37"/>
        <v>0.69738197686467895</v>
      </c>
      <c r="AQ71" s="104"/>
      <c r="AR71" s="103">
        <f t="shared" si="38"/>
        <v>0</v>
      </c>
    </row>
    <row r="72" spans="1:44">
      <c r="A72" s="56">
        <v>70</v>
      </c>
      <c r="B72" s="56">
        <v>578</v>
      </c>
      <c r="C72" s="57" t="s">
        <v>127</v>
      </c>
      <c r="D72" s="57" t="s">
        <v>54</v>
      </c>
      <c r="E72" s="56" t="s">
        <v>55</v>
      </c>
      <c r="F72" s="58">
        <v>3</v>
      </c>
      <c r="G72" s="56">
        <v>1</v>
      </c>
      <c r="H72" s="59">
        <v>11760</v>
      </c>
      <c r="I72" s="68">
        <f t="shared" si="22"/>
        <v>35280</v>
      </c>
      <c r="J72" s="69">
        <v>3422.16</v>
      </c>
      <c r="K72" s="70">
        <f t="shared" si="23"/>
        <v>10266.48</v>
      </c>
      <c r="L72" s="71">
        <v>0.29099999999999998</v>
      </c>
      <c r="M72" s="72">
        <v>12936</v>
      </c>
      <c r="N72" s="72">
        <f t="shared" si="24"/>
        <v>38808</v>
      </c>
      <c r="O72" s="73">
        <v>3689.0884799999999</v>
      </c>
      <c r="P72" s="73">
        <f t="shared" si="25"/>
        <v>11067.265439999999</v>
      </c>
      <c r="Q72" s="80">
        <v>0.28517999999999999</v>
      </c>
      <c r="R72" s="81">
        <v>28702.95</v>
      </c>
      <c r="S72" s="81">
        <v>9675.32</v>
      </c>
      <c r="T72" s="87">
        <f t="shared" si="26"/>
        <v>0.81357568027210903</v>
      </c>
      <c r="U72" s="87">
        <f t="shared" si="27"/>
        <v>0.94241843358190902</v>
      </c>
      <c r="V72" s="85">
        <f t="shared" si="28"/>
        <v>0.73961425479282605</v>
      </c>
      <c r="W72" s="85">
        <f t="shared" si="29"/>
        <v>0.87422860258062096</v>
      </c>
      <c r="X72" s="84"/>
      <c r="Y72" s="89"/>
      <c r="Z72" s="90">
        <f t="shared" si="21"/>
        <v>-65.770499999999998</v>
      </c>
      <c r="AA72" s="59">
        <v>10348.799999999999</v>
      </c>
      <c r="AB72" s="59">
        <f t="shared" si="30"/>
        <v>20697.599999999999</v>
      </c>
      <c r="AC72" s="69">
        <v>3058.0704000000001</v>
      </c>
      <c r="AD72" s="69">
        <f t="shared" si="31"/>
        <v>6116.1408000000001</v>
      </c>
      <c r="AE72" s="71">
        <v>0.29549999999999998</v>
      </c>
      <c r="AF72" s="72">
        <v>12108.096</v>
      </c>
      <c r="AG72" s="72">
        <f t="shared" si="32"/>
        <v>24216.191999999999</v>
      </c>
      <c r="AH72" s="73">
        <v>3488.22137664</v>
      </c>
      <c r="AI72" s="73">
        <f t="shared" si="33"/>
        <v>6976.44275328</v>
      </c>
      <c r="AJ72" s="80">
        <v>0.28809000000000001</v>
      </c>
      <c r="AK72" s="93">
        <v>15266.78</v>
      </c>
      <c r="AL72" s="93">
        <v>4164.88</v>
      </c>
      <c r="AM72" s="95">
        <f t="shared" si="34"/>
        <v>0.73761112399505302</v>
      </c>
      <c r="AN72" s="95">
        <f t="shared" si="35"/>
        <v>0.68096535645484202</v>
      </c>
      <c r="AO72" s="101">
        <f t="shared" si="36"/>
        <v>0.63043685811543004</v>
      </c>
      <c r="AP72" s="101">
        <f t="shared" si="37"/>
        <v>0.59699192658634903</v>
      </c>
      <c r="AQ72" s="104"/>
      <c r="AR72" s="103">
        <f t="shared" si="38"/>
        <v>0</v>
      </c>
    </row>
    <row r="73" spans="1:44">
      <c r="A73" s="56">
        <v>71</v>
      </c>
      <c r="B73" s="56">
        <v>371</v>
      </c>
      <c r="C73" s="57" t="s">
        <v>128</v>
      </c>
      <c r="D73" s="57" t="s">
        <v>125</v>
      </c>
      <c r="E73" s="56" t="s">
        <v>118</v>
      </c>
      <c r="F73" s="58">
        <v>2</v>
      </c>
      <c r="G73" s="56"/>
      <c r="H73" s="59">
        <v>4290</v>
      </c>
      <c r="I73" s="68">
        <f t="shared" si="22"/>
        <v>12870</v>
      </c>
      <c r="J73" s="69">
        <v>1290.0029999999999</v>
      </c>
      <c r="K73" s="70">
        <f t="shared" si="23"/>
        <v>3870.009</v>
      </c>
      <c r="L73" s="71">
        <v>0.30070000000000002</v>
      </c>
      <c r="M73" s="72">
        <v>4719</v>
      </c>
      <c r="N73" s="72">
        <f t="shared" si="24"/>
        <v>14157</v>
      </c>
      <c r="O73" s="73">
        <v>1390.6232339999999</v>
      </c>
      <c r="P73" s="73">
        <f t="shared" si="25"/>
        <v>4171.869702</v>
      </c>
      <c r="Q73" s="80">
        <v>0.294686</v>
      </c>
      <c r="R73" s="81">
        <v>10438.82</v>
      </c>
      <c r="S73" s="81">
        <v>3323.4</v>
      </c>
      <c r="T73" s="87">
        <f t="shared" si="26"/>
        <v>0.81109712509712495</v>
      </c>
      <c r="U73" s="87">
        <f t="shared" si="27"/>
        <v>0.858757692811567</v>
      </c>
      <c r="V73" s="85">
        <f t="shared" si="28"/>
        <v>0.73736102281556803</v>
      </c>
      <c r="W73" s="85">
        <f t="shared" si="29"/>
        <v>0.79662123637436699</v>
      </c>
      <c r="X73" s="84"/>
      <c r="Y73" s="89"/>
      <c r="Z73" s="90">
        <f t="shared" si="21"/>
        <v>-24.311800000000002</v>
      </c>
      <c r="AA73" s="59">
        <v>3775.2</v>
      </c>
      <c r="AB73" s="59">
        <f t="shared" si="30"/>
        <v>7550.4</v>
      </c>
      <c r="AC73" s="69">
        <v>1152.7573199999999</v>
      </c>
      <c r="AD73" s="69">
        <f t="shared" si="31"/>
        <v>2305.5146399999999</v>
      </c>
      <c r="AE73" s="71">
        <v>0.30535000000000001</v>
      </c>
      <c r="AF73" s="72">
        <v>4416.9840000000004</v>
      </c>
      <c r="AG73" s="72">
        <f t="shared" si="32"/>
        <v>8833.9680000000008</v>
      </c>
      <c r="AH73" s="73">
        <v>1314.9052179119999</v>
      </c>
      <c r="AI73" s="73">
        <f t="shared" si="33"/>
        <v>2629.8104358239998</v>
      </c>
      <c r="AJ73" s="80">
        <v>0.29769299999999999</v>
      </c>
      <c r="AK73" s="93">
        <v>5509.93</v>
      </c>
      <c r="AL73" s="93">
        <v>1925.58</v>
      </c>
      <c r="AM73" s="95">
        <f t="shared" si="34"/>
        <v>0.72975339054884503</v>
      </c>
      <c r="AN73" s="95">
        <f t="shared" si="35"/>
        <v>0.83520614729212905</v>
      </c>
      <c r="AO73" s="101">
        <f t="shared" si="36"/>
        <v>0.62372084662294403</v>
      </c>
      <c r="AP73" s="101">
        <f t="shared" si="37"/>
        <v>0.73221247195965899</v>
      </c>
      <c r="AQ73" s="104"/>
      <c r="AR73" s="103">
        <f t="shared" si="38"/>
        <v>0</v>
      </c>
    </row>
    <row r="74" spans="1:44">
      <c r="A74" s="56">
        <v>72</v>
      </c>
      <c r="B74" s="56">
        <v>110378</v>
      </c>
      <c r="C74" s="57" t="s">
        <v>129</v>
      </c>
      <c r="D74" s="57" t="s">
        <v>57</v>
      </c>
      <c r="E74" s="56" t="s">
        <v>118</v>
      </c>
      <c r="F74" s="58">
        <v>2</v>
      </c>
      <c r="G74" s="56"/>
      <c r="H74" s="59">
        <v>4620</v>
      </c>
      <c r="I74" s="68">
        <f t="shared" si="22"/>
        <v>13860</v>
      </c>
      <c r="J74" s="69">
        <v>1254.7919999999999</v>
      </c>
      <c r="K74" s="70">
        <f t="shared" si="23"/>
        <v>3764.3760000000002</v>
      </c>
      <c r="L74" s="71">
        <v>0.27160000000000001</v>
      </c>
      <c r="M74" s="72">
        <v>5082</v>
      </c>
      <c r="N74" s="72">
        <f t="shared" si="24"/>
        <v>15246</v>
      </c>
      <c r="O74" s="73">
        <v>1352.6657760000001</v>
      </c>
      <c r="P74" s="73">
        <f t="shared" si="25"/>
        <v>4057.9973279999999</v>
      </c>
      <c r="Q74" s="80">
        <v>0.26616800000000002</v>
      </c>
      <c r="R74" s="81">
        <v>11210.4</v>
      </c>
      <c r="S74" s="81">
        <v>2629.85</v>
      </c>
      <c r="T74" s="87">
        <f t="shared" si="26"/>
        <v>0.80883116883116901</v>
      </c>
      <c r="U74" s="87">
        <f t="shared" si="27"/>
        <v>0.69861512240010004</v>
      </c>
      <c r="V74" s="85">
        <f t="shared" si="28"/>
        <v>0.73530106257379002</v>
      </c>
      <c r="W74" s="85">
        <f t="shared" si="29"/>
        <v>0.64806597625241202</v>
      </c>
      <c r="X74" s="84"/>
      <c r="Y74" s="89"/>
      <c r="Z74" s="90">
        <f t="shared" si="21"/>
        <v>-26.495999999999999</v>
      </c>
      <c r="AA74" s="59">
        <v>4065.6</v>
      </c>
      <c r="AB74" s="59">
        <f t="shared" si="30"/>
        <v>8131.2</v>
      </c>
      <c r="AC74" s="69">
        <v>1121.2924800000001</v>
      </c>
      <c r="AD74" s="69">
        <f t="shared" si="31"/>
        <v>2242.5849600000001</v>
      </c>
      <c r="AE74" s="71">
        <v>0.27579999999999999</v>
      </c>
      <c r="AF74" s="72">
        <v>4756.7520000000004</v>
      </c>
      <c r="AG74" s="72">
        <f t="shared" si="32"/>
        <v>9513.5040000000008</v>
      </c>
      <c r="AH74" s="73">
        <v>1279.0145047680001</v>
      </c>
      <c r="AI74" s="73">
        <f t="shared" si="33"/>
        <v>2558.0290095360001</v>
      </c>
      <c r="AJ74" s="80">
        <v>0.26888400000000001</v>
      </c>
      <c r="AK74" s="93">
        <v>9575.42</v>
      </c>
      <c r="AL74" s="93">
        <v>2621.44</v>
      </c>
      <c r="AM74" s="94">
        <f t="shared" si="34"/>
        <v>1.17761462022826</v>
      </c>
      <c r="AN74" s="94">
        <f t="shared" si="35"/>
        <v>1.16893676126322</v>
      </c>
      <c r="AO74" s="100">
        <f t="shared" si="36"/>
        <v>1.0065082224173101</v>
      </c>
      <c r="AP74" s="100">
        <f t="shared" si="37"/>
        <v>1.0247890036538301</v>
      </c>
      <c r="AQ74" s="102">
        <v>300</v>
      </c>
      <c r="AR74" s="103">
        <f t="shared" si="38"/>
        <v>300</v>
      </c>
    </row>
    <row r="75" spans="1:44">
      <c r="A75" s="56">
        <v>73</v>
      </c>
      <c r="B75" s="56">
        <v>108656</v>
      </c>
      <c r="C75" s="57" t="s">
        <v>130</v>
      </c>
      <c r="D75" s="57" t="s">
        <v>125</v>
      </c>
      <c r="E75" s="56" t="s">
        <v>48</v>
      </c>
      <c r="F75" s="58">
        <v>2</v>
      </c>
      <c r="G75" s="56">
        <v>1</v>
      </c>
      <c r="H75" s="59">
        <v>9300</v>
      </c>
      <c r="I75" s="68">
        <f t="shared" si="22"/>
        <v>27900</v>
      </c>
      <c r="J75" s="69">
        <v>2165.04</v>
      </c>
      <c r="K75" s="70">
        <f t="shared" si="23"/>
        <v>6495.12</v>
      </c>
      <c r="L75" s="71">
        <v>0.23280000000000001</v>
      </c>
      <c r="M75" s="72">
        <v>10230</v>
      </c>
      <c r="N75" s="72">
        <f t="shared" si="24"/>
        <v>30690</v>
      </c>
      <c r="O75" s="73">
        <v>2333.9131200000002</v>
      </c>
      <c r="P75" s="73">
        <f t="shared" si="25"/>
        <v>7001.7393599999996</v>
      </c>
      <c r="Q75" s="80">
        <v>0.22814400000000001</v>
      </c>
      <c r="R75" s="81">
        <v>22310.57</v>
      </c>
      <c r="S75" s="81">
        <v>4377.82</v>
      </c>
      <c r="T75" s="87">
        <f t="shared" si="26"/>
        <v>0.79966200716845903</v>
      </c>
      <c r="U75" s="87">
        <f t="shared" si="27"/>
        <v>0.67401680030545996</v>
      </c>
      <c r="V75" s="85">
        <f t="shared" si="28"/>
        <v>0.72696546106223503</v>
      </c>
      <c r="W75" s="85">
        <f t="shared" si="29"/>
        <v>0.62524749564513904</v>
      </c>
      <c r="X75" s="84"/>
      <c r="Y75" s="89"/>
      <c r="Z75" s="90">
        <f t="shared" si="21"/>
        <v>-55.894300000000001</v>
      </c>
      <c r="AA75" s="59">
        <v>8184</v>
      </c>
      <c r="AB75" s="59">
        <f t="shared" si="30"/>
        <v>16368</v>
      </c>
      <c r="AC75" s="69">
        <v>1934.6976</v>
      </c>
      <c r="AD75" s="69">
        <f t="shared" si="31"/>
        <v>3869.3951999999999</v>
      </c>
      <c r="AE75" s="71">
        <v>0.2364</v>
      </c>
      <c r="AF75" s="72">
        <v>9575.2800000000007</v>
      </c>
      <c r="AG75" s="72">
        <f t="shared" si="32"/>
        <v>19150.560000000001</v>
      </c>
      <c r="AH75" s="73">
        <v>2206.8339321600001</v>
      </c>
      <c r="AI75" s="73">
        <f t="shared" si="33"/>
        <v>4413.6678643200003</v>
      </c>
      <c r="AJ75" s="80">
        <v>0.23047200000000001</v>
      </c>
      <c r="AK75" s="93">
        <v>14210.83</v>
      </c>
      <c r="AL75" s="93">
        <v>3143.12</v>
      </c>
      <c r="AM75" s="95">
        <f t="shared" si="34"/>
        <v>0.86820808895405699</v>
      </c>
      <c r="AN75" s="95">
        <f t="shared" si="35"/>
        <v>0.81230265649784195</v>
      </c>
      <c r="AO75" s="101">
        <f t="shared" si="36"/>
        <v>0.74205819568722797</v>
      </c>
      <c r="AP75" s="101">
        <f t="shared" si="37"/>
        <v>0.71213333142009105</v>
      </c>
      <c r="AQ75" s="104"/>
      <c r="AR75" s="103">
        <f t="shared" si="38"/>
        <v>0</v>
      </c>
    </row>
    <row r="76" spans="1:44">
      <c r="A76" s="56">
        <v>74</v>
      </c>
      <c r="B76" s="56">
        <v>115971</v>
      </c>
      <c r="C76" s="57" t="s">
        <v>131</v>
      </c>
      <c r="D76" s="57" t="s">
        <v>64</v>
      </c>
      <c r="E76" s="56" t="s">
        <v>45</v>
      </c>
      <c r="F76" s="58">
        <v>2</v>
      </c>
      <c r="G76" s="56"/>
      <c r="H76" s="59">
        <v>5115</v>
      </c>
      <c r="I76" s="68">
        <f t="shared" si="22"/>
        <v>15345</v>
      </c>
      <c r="J76" s="69">
        <v>1339.6185</v>
      </c>
      <c r="K76" s="70">
        <f t="shared" si="23"/>
        <v>4018.8555000000001</v>
      </c>
      <c r="L76" s="71">
        <v>0.26190000000000002</v>
      </c>
      <c r="M76" s="72">
        <v>5626.5</v>
      </c>
      <c r="N76" s="72">
        <f t="shared" si="24"/>
        <v>16879.5</v>
      </c>
      <c r="O76" s="73">
        <v>1444.108743</v>
      </c>
      <c r="P76" s="73">
        <f t="shared" si="25"/>
        <v>4332.3262290000002</v>
      </c>
      <c r="Q76" s="80">
        <v>0.256662</v>
      </c>
      <c r="R76" s="81">
        <v>12212.87</v>
      </c>
      <c r="S76" s="81">
        <v>3474.54</v>
      </c>
      <c r="T76" s="87">
        <f t="shared" si="26"/>
        <v>0.79588595633756898</v>
      </c>
      <c r="U76" s="87">
        <f t="shared" si="27"/>
        <v>0.86455957423699403</v>
      </c>
      <c r="V76" s="85">
        <f t="shared" si="28"/>
        <v>0.72353268757960798</v>
      </c>
      <c r="W76" s="85">
        <f t="shared" si="29"/>
        <v>0.80200331561873195</v>
      </c>
      <c r="X76" s="84"/>
      <c r="Y76" s="89"/>
      <c r="Z76" s="90">
        <f t="shared" si="21"/>
        <v>-31.321300000000001</v>
      </c>
      <c r="AA76" s="59">
        <v>4501.2</v>
      </c>
      <c r="AB76" s="59">
        <f t="shared" si="30"/>
        <v>9002.4</v>
      </c>
      <c r="AC76" s="69">
        <v>1197.0941399999999</v>
      </c>
      <c r="AD76" s="69">
        <f t="shared" si="31"/>
        <v>2394.1882799999998</v>
      </c>
      <c r="AE76" s="71">
        <v>0.26595000000000002</v>
      </c>
      <c r="AF76" s="72">
        <v>5266.4040000000005</v>
      </c>
      <c r="AG76" s="72">
        <f t="shared" si="32"/>
        <v>10532.808000000001</v>
      </c>
      <c r="AH76" s="73">
        <v>1365.478495524</v>
      </c>
      <c r="AI76" s="73">
        <f t="shared" si="33"/>
        <v>2730.956991048</v>
      </c>
      <c r="AJ76" s="80">
        <v>0.25928099999999998</v>
      </c>
      <c r="AK76" s="93">
        <v>8224.9699999999993</v>
      </c>
      <c r="AL76" s="93">
        <v>2084.0700000000002</v>
      </c>
      <c r="AM76" s="95">
        <f t="shared" si="34"/>
        <v>0.91364191771083303</v>
      </c>
      <c r="AN76" s="95">
        <f t="shared" si="35"/>
        <v>0.870470387567013</v>
      </c>
      <c r="AO76" s="101">
        <f t="shared" si="36"/>
        <v>0.78089052795797698</v>
      </c>
      <c r="AP76" s="101">
        <f t="shared" si="37"/>
        <v>0.76312809276437599</v>
      </c>
      <c r="AQ76" s="104"/>
      <c r="AR76" s="103">
        <f t="shared" si="38"/>
        <v>0</v>
      </c>
    </row>
    <row r="77" spans="1:44">
      <c r="A77" s="56">
        <v>75</v>
      </c>
      <c r="B77" s="56">
        <v>106399</v>
      </c>
      <c r="C77" s="57" t="s">
        <v>132</v>
      </c>
      <c r="D77" s="57" t="s">
        <v>44</v>
      </c>
      <c r="E77" s="56" t="s">
        <v>48</v>
      </c>
      <c r="F77" s="58">
        <v>2</v>
      </c>
      <c r="G77" s="56">
        <v>1</v>
      </c>
      <c r="H77" s="59">
        <v>9000</v>
      </c>
      <c r="I77" s="68">
        <f t="shared" si="22"/>
        <v>27000</v>
      </c>
      <c r="J77" s="69">
        <v>2706.3</v>
      </c>
      <c r="K77" s="70">
        <f t="shared" si="23"/>
        <v>8118.9</v>
      </c>
      <c r="L77" s="71">
        <v>0.30070000000000002</v>
      </c>
      <c r="M77" s="72">
        <v>9900</v>
      </c>
      <c r="N77" s="72">
        <f t="shared" si="24"/>
        <v>29700</v>
      </c>
      <c r="O77" s="73">
        <v>2917.3914</v>
      </c>
      <c r="P77" s="73">
        <f t="shared" si="25"/>
        <v>8752.1741999999995</v>
      </c>
      <c r="Q77" s="80">
        <v>0.294686</v>
      </c>
      <c r="R77" s="81">
        <v>21381.84</v>
      </c>
      <c r="S77" s="81">
        <v>5904.13</v>
      </c>
      <c r="T77" s="87">
        <f t="shared" si="26"/>
        <v>0.79191999999999996</v>
      </c>
      <c r="U77" s="87">
        <f t="shared" si="27"/>
        <v>0.72720811932650997</v>
      </c>
      <c r="V77" s="85">
        <f t="shared" si="28"/>
        <v>0.71992727272727297</v>
      </c>
      <c r="W77" s="85">
        <f t="shared" si="29"/>
        <v>0.67459009213961996</v>
      </c>
      <c r="X77" s="84"/>
      <c r="Y77" s="89"/>
      <c r="Z77" s="90">
        <f t="shared" si="21"/>
        <v>-56.181600000000003</v>
      </c>
      <c r="AA77" s="59">
        <v>7920</v>
      </c>
      <c r="AB77" s="59">
        <f t="shared" si="30"/>
        <v>15840</v>
      </c>
      <c r="AC77" s="69">
        <v>2418.3719999999998</v>
      </c>
      <c r="AD77" s="69">
        <f t="shared" si="31"/>
        <v>4836.7439999999997</v>
      </c>
      <c r="AE77" s="71">
        <v>0.30535000000000001</v>
      </c>
      <c r="AF77" s="72">
        <v>9266.4</v>
      </c>
      <c r="AG77" s="72">
        <f t="shared" si="32"/>
        <v>18532.8</v>
      </c>
      <c r="AH77" s="73">
        <v>2758.5424152000001</v>
      </c>
      <c r="AI77" s="73">
        <f t="shared" si="33"/>
        <v>5517.0848304000001</v>
      </c>
      <c r="AJ77" s="80">
        <v>0.29769299999999999</v>
      </c>
      <c r="AK77" s="93">
        <v>16099.51</v>
      </c>
      <c r="AL77" s="93">
        <v>5148.2700000000004</v>
      </c>
      <c r="AM77" s="94">
        <f t="shared" si="34"/>
        <v>1.0163832070707099</v>
      </c>
      <c r="AN77" s="94">
        <f t="shared" si="35"/>
        <v>1.06440820518928</v>
      </c>
      <c r="AO77" s="101">
        <f t="shared" si="36"/>
        <v>0.86870359578692902</v>
      </c>
      <c r="AP77" s="101">
        <f t="shared" si="37"/>
        <v>0.93315041516712405</v>
      </c>
      <c r="AQ77" s="105">
        <v>300</v>
      </c>
      <c r="AR77" s="103">
        <f t="shared" si="38"/>
        <v>300</v>
      </c>
    </row>
    <row r="78" spans="1:44">
      <c r="A78" s="56">
        <v>76</v>
      </c>
      <c r="B78" s="56">
        <v>113299</v>
      </c>
      <c r="C78" s="57" t="s">
        <v>133</v>
      </c>
      <c r="D78" s="57" t="s">
        <v>54</v>
      </c>
      <c r="E78" s="56" t="s">
        <v>118</v>
      </c>
      <c r="F78" s="58">
        <v>1</v>
      </c>
      <c r="G78" s="56">
        <v>1</v>
      </c>
      <c r="H78" s="59">
        <v>5280</v>
      </c>
      <c r="I78" s="68">
        <f t="shared" si="22"/>
        <v>15840</v>
      </c>
      <c r="J78" s="69">
        <v>1331.616</v>
      </c>
      <c r="K78" s="70">
        <f t="shared" si="23"/>
        <v>3994.848</v>
      </c>
      <c r="L78" s="71">
        <v>0.25219999999999998</v>
      </c>
      <c r="M78" s="72">
        <v>5808</v>
      </c>
      <c r="N78" s="72">
        <f t="shared" si="24"/>
        <v>17424</v>
      </c>
      <c r="O78" s="73">
        <v>1435.4820480000001</v>
      </c>
      <c r="P78" s="73">
        <f t="shared" si="25"/>
        <v>4306.4461439999995</v>
      </c>
      <c r="Q78" s="80">
        <v>0.24715599999999999</v>
      </c>
      <c r="R78" s="81">
        <v>12542.07</v>
      </c>
      <c r="S78" s="81">
        <v>3220.71</v>
      </c>
      <c r="T78" s="87">
        <f t="shared" si="26"/>
        <v>0.79179734848484895</v>
      </c>
      <c r="U78" s="87">
        <f t="shared" si="27"/>
        <v>0.80621590608703997</v>
      </c>
      <c r="V78" s="85">
        <f t="shared" si="28"/>
        <v>0.71981577134986197</v>
      </c>
      <c r="W78" s="85">
        <f t="shared" si="29"/>
        <v>0.74788117447777402</v>
      </c>
      <c r="X78" s="84"/>
      <c r="Y78" s="89"/>
      <c r="Z78" s="90">
        <f t="shared" si="21"/>
        <v>-32.979300000000002</v>
      </c>
      <c r="AA78" s="59">
        <v>4646.3999999999996</v>
      </c>
      <c r="AB78" s="59">
        <f t="shared" si="30"/>
        <v>9292.7999999999993</v>
      </c>
      <c r="AC78" s="69">
        <v>1189.9430400000001</v>
      </c>
      <c r="AD78" s="69">
        <f t="shared" si="31"/>
        <v>2379.8860800000002</v>
      </c>
      <c r="AE78" s="71">
        <v>0.25609999999999999</v>
      </c>
      <c r="AF78" s="72">
        <v>5436.2879999999996</v>
      </c>
      <c r="AG78" s="72">
        <f t="shared" si="32"/>
        <v>10872.575999999999</v>
      </c>
      <c r="AH78" s="73">
        <v>1357.321515264</v>
      </c>
      <c r="AI78" s="73">
        <f t="shared" si="33"/>
        <v>2714.6430305280001</v>
      </c>
      <c r="AJ78" s="80">
        <v>0.24967800000000001</v>
      </c>
      <c r="AK78" s="93">
        <v>5313.75</v>
      </c>
      <c r="AL78" s="93">
        <v>1625.49</v>
      </c>
      <c r="AM78" s="95">
        <f t="shared" si="34"/>
        <v>0.57181366219008301</v>
      </c>
      <c r="AN78" s="95">
        <f t="shared" si="35"/>
        <v>0.68301168432398196</v>
      </c>
      <c r="AO78" s="101">
        <f t="shared" si="36"/>
        <v>0.488729625803489</v>
      </c>
      <c r="AP78" s="101">
        <f t="shared" si="37"/>
        <v>0.59878591097255296</v>
      </c>
      <c r="AQ78" s="104"/>
      <c r="AR78" s="103">
        <f t="shared" si="38"/>
        <v>0</v>
      </c>
    </row>
    <row r="79" spans="1:44">
      <c r="A79" s="56">
        <v>77</v>
      </c>
      <c r="B79" s="60">
        <v>337</v>
      </c>
      <c r="C79" s="61" t="s">
        <v>134</v>
      </c>
      <c r="D79" s="61" t="s">
        <v>54</v>
      </c>
      <c r="E79" s="56" t="s">
        <v>59</v>
      </c>
      <c r="F79" s="58">
        <v>5</v>
      </c>
      <c r="G79" s="56">
        <v>2</v>
      </c>
      <c r="H79" s="59">
        <v>32500</v>
      </c>
      <c r="I79" s="68">
        <f t="shared" si="22"/>
        <v>97500</v>
      </c>
      <c r="J79" s="69">
        <v>7250.75</v>
      </c>
      <c r="K79" s="70">
        <f t="shared" si="23"/>
        <v>21752.25</v>
      </c>
      <c r="L79" s="71">
        <v>0.22309999999999999</v>
      </c>
      <c r="M79" s="72">
        <v>35750</v>
      </c>
      <c r="N79" s="72">
        <f t="shared" si="24"/>
        <v>107250</v>
      </c>
      <c r="O79" s="73">
        <v>7816.3085000000001</v>
      </c>
      <c r="P79" s="73">
        <f t="shared" si="25"/>
        <v>23448.925500000001</v>
      </c>
      <c r="Q79" s="80">
        <v>0.218638</v>
      </c>
      <c r="R79" s="86">
        <v>114721.61</v>
      </c>
      <c r="S79" s="86">
        <v>25260.51</v>
      </c>
      <c r="T79" s="82">
        <f t="shared" si="26"/>
        <v>1.1766318974359</v>
      </c>
      <c r="U79" s="82">
        <f t="shared" si="27"/>
        <v>1.16128262593525</v>
      </c>
      <c r="V79" s="83">
        <f t="shared" si="28"/>
        <v>1.0696653613053599</v>
      </c>
      <c r="W79" s="83">
        <f t="shared" si="29"/>
        <v>1.07725661032954</v>
      </c>
      <c r="X79" s="84">
        <f>(F79*200)+(G79*100)</f>
        <v>1200</v>
      </c>
      <c r="Y79" s="89">
        <f>(S79-K79)*0.3</f>
        <v>1052.4780000000001</v>
      </c>
      <c r="Z79" s="90">
        <v>0</v>
      </c>
      <c r="AA79" s="59">
        <v>28600</v>
      </c>
      <c r="AB79" s="59">
        <f t="shared" si="30"/>
        <v>57200</v>
      </c>
      <c r="AC79" s="69">
        <v>6479.33</v>
      </c>
      <c r="AD79" s="69">
        <f t="shared" si="31"/>
        <v>12958.66</v>
      </c>
      <c r="AE79" s="71">
        <v>0.22655</v>
      </c>
      <c r="AF79" s="72">
        <v>33462</v>
      </c>
      <c r="AG79" s="72">
        <f t="shared" si="32"/>
        <v>66924</v>
      </c>
      <c r="AH79" s="73">
        <v>7390.7184779999998</v>
      </c>
      <c r="AI79" s="73">
        <f t="shared" si="33"/>
        <v>14781.436956</v>
      </c>
      <c r="AJ79" s="80">
        <v>0.22086900000000001</v>
      </c>
      <c r="AK79" s="96">
        <v>41917.879999999997</v>
      </c>
      <c r="AL79" s="96">
        <v>11455.8</v>
      </c>
      <c r="AM79" s="97">
        <f t="shared" si="34"/>
        <v>0.73283006993007005</v>
      </c>
      <c r="AN79" s="97">
        <f t="shared" si="35"/>
        <v>0.88402658916894195</v>
      </c>
      <c r="AO79" s="106">
        <f t="shared" si="36"/>
        <v>0.62635048711971797</v>
      </c>
      <c r="AP79" s="106">
        <f t="shared" si="37"/>
        <v>0.77501260764434199</v>
      </c>
      <c r="AQ79" s="107"/>
      <c r="AR79" s="103">
        <f t="shared" si="38"/>
        <v>2252.4780000000001</v>
      </c>
    </row>
    <row r="80" spans="1:44">
      <c r="A80" s="56">
        <v>78</v>
      </c>
      <c r="B80" s="56">
        <v>103198</v>
      </c>
      <c r="C80" s="57" t="s">
        <v>135</v>
      </c>
      <c r="D80" s="57" t="s">
        <v>44</v>
      </c>
      <c r="E80" s="56" t="s">
        <v>50</v>
      </c>
      <c r="F80" s="58">
        <v>3</v>
      </c>
      <c r="G80" s="56"/>
      <c r="H80" s="59">
        <v>9900</v>
      </c>
      <c r="I80" s="68">
        <f t="shared" si="22"/>
        <v>29700</v>
      </c>
      <c r="J80" s="69">
        <v>2688.84</v>
      </c>
      <c r="K80" s="70">
        <f t="shared" si="23"/>
        <v>8066.52</v>
      </c>
      <c r="L80" s="71">
        <v>0.27160000000000001</v>
      </c>
      <c r="M80" s="72">
        <v>10890</v>
      </c>
      <c r="N80" s="72">
        <f t="shared" si="24"/>
        <v>32670</v>
      </c>
      <c r="O80" s="73">
        <v>2898.56952</v>
      </c>
      <c r="P80" s="73">
        <f t="shared" si="25"/>
        <v>8695.7085599999991</v>
      </c>
      <c r="Q80" s="80">
        <v>0.26616800000000002</v>
      </c>
      <c r="R80" s="81">
        <v>23459.79</v>
      </c>
      <c r="S80" s="81">
        <v>4698.55</v>
      </c>
      <c r="T80" s="87">
        <f t="shared" si="26"/>
        <v>0.78989191919191903</v>
      </c>
      <c r="U80" s="87">
        <f t="shared" si="27"/>
        <v>0.58247546649608495</v>
      </c>
      <c r="V80" s="85">
        <f t="shared" si="28"/>
        <v>0.71808356290174502</v>
      </c>
      <c r="W80" s="85">
        <f t="shared" si="29"/>
        <v>0.540329746285793</v>
      </c>
      <c r="X80" s="84"/>
      <c r="Y80" s="89"/>
      <c r="Z80" s="90">
        <f t="shared" ref="Z80:Z110" si="39">(R80-I80)*0.01</f>
        <v>-62.402099999999997</v>
      </c>
      <c r="AA80" s="59">
        <v>8712</v>
      </c>
      <c r="AB80" s="59">
        <f t="shared" si="30"/>
        <v>17424</v>
      </c>
      <c r="AC80" s="69">
        <v>2402.7696000000001</v>
      </c>
      <c r="AD80" s="69">
        <f t="shared" si="31"/>
        <v>4805.5392000000002</v>
      </c>
      <c r="AE80" s="71">
        <v>0.27579999999999999</v>
      </c>
      <c r="AF80" s="72">
        <v>10193.040000000001</v>
      </c>
      <c r="AG80" s="72">
        <f t="shared" si="32"/>
        <v>20386.080000000002</v>
      </c>
      <c r="AH80" s="73">
        <v>2740.7453673599998</v>
      </c>
      <c r="AI80" s="73">
        <f t="shared" si="33"/>
        <v>5481.4907347199996</v>
      </c>
      <c r="AJ80" s="80">
        <v>0.26888400000000001</v>
      </c>
      <c r="AK80" s="93">
        <v>12936.84</v>
      </c>
      <c r="AL80" s="93">
        <v>3742.16</v>
      </c>
      <c r="AM80" s="95">
        <f t="shared" si="34"/>
        <v>0.74247245179063404</v>
      </c>
      <c r="AN80" s="95">
        <f t="shared" si="35"/>
        <v>0.77871802606458795</v>
      </c>
      <c r="AO80" s="101">
        <f t="shared" si="36"/>
        <v>0.634591839137294</v>
      </c>
      <c r="AP80" s="101">
        <f t="shared" si="37"/>
        <v>0.68269019890829996</v>
      </c>
      <c r="AQ80" s="104"/>
      <c r="AR80" s="103">
        <f t="shared" si="38"/>
        <v>0</v>
      </c>
    </row>
    <row r="81" spans="1:44">
      <c r="A81" s="56">
        <v>79</v>
      </c>
      <c r="B81" s="56">
        <v>106865</v>
      </c>
      <c r="C81" s="57" t="s">
        <v>136</v>
      </c>
      <c r="D81" s="57" t="s">
        <v>74</v>
      </c>
      <c r="E81" s="56" t="s">
        <v>45</v>
      </c>
      <c r="F81" s="58">
        <v>0</v>
      </c>
      <c r="G81" s="56"/>
      <c r="H81" s="59">
        <v>6600</v>
      </c>
      <c r="I81" s="68">
        <f t="shared" si="22"/>
        <v>19800</v>
      </c>
      <c r="J81" s="69">
        <v>1792.56</v>
      </c>
      <c r="K81" s="70">
        <f t="shared" si="23"/>
        <v>5377.68</v>
      </c>
      <c r="L81" s="71">
        <v>0.27160000000000001</v>
      </c>
      <c r="M81" s="72">
        <v>7260</v>
      </c>
      <c r="N81" s="72">
        <f t="shared" si="24"/>
        <v>21780</v>
      </c>
      <c r="O81" s="73">
        <v>1932.37968</v>
      </c>
      <c r="P81" s="73">
        <f t="shared" si="25"/>
        <v>5797.13904</v>
      </c>
      <c r="Q81" s="80">
        <v>0.26616800000000002</v>
      </c>
      <c r="R81" s="81">
        <v>15591.4</v>
      </c>
      <c r="S81" s="81">
        <v>3225.22</v>
      </c>
      <c r="T81" s="87">
        <f t="shared" si="26"/>
        <v>0.78744444444444395</v>
      </c>
      <c r="U81" s="87">
        <f t="shared" si="27"/>
        <v>0.59974189613364903</v>
      </c>
      <c r="V81" s="85">
        <f t="shared" si="28"/>
        <v>0.71585858585858597</v>
      </c>
      <c r="W81" s="85">
        <f t="shared" si="29"/>
        <v>0.55634684242453503</v>
      </c>
      <c r="X81" s="84"/>
      <c r="Y81" s="89"/>
      <c r="Z81" s="90">
        <v>0</v>
      </c>
      <c r="AA81" s="59">
        <v>5808</v>
      </c>
      <c r="AB81" s="59">
        <f t="shared" si="30"/>
        <v>11616</v>
      </c>
      <c r="AC81" s="69">
        <v>1601.8463999999999</v>
      </c>
      <c r="AD81" s="69">
        <f t="shared" si="31"/>
        <v>3203.6927999999998</v>
      </c>
      <c r="AE81" s="71">
        <v>0.27579999999999999</v>
      </c>
      <c r="AF81" s="72">
        <v>6795.36</v>
      </c>
      <c r="AG81" s="72">
        <f t="shared" si="32"/>
        <v>13590.72</v>
      </c>
      <c r="AH81" s="73">
        <v>1827.1635782400001</v>
      </c>
      <c r="AI81" s="73">
        <f t="shared" si="33"/>
        <v>3654.3271564800002</v>
      </c>
      <c r="AJ81" s="80">
        <v>0.26888400000000001</v>
      </c>
      <c r="AK81" s="93">
        <v>10652.34</v>
      </c>
      <c r="AL81" s="93">
        <v>2899.34</v>
      </c>
      <c r="AM81" s="95">
        <f t="shared" si="34"/>
        <v>0.91704028925619796</v>
      </c>
      <c r="AN81" s="95">
        <f t="shared" si="35"/>
        <v>0.90499938071465502</v>
      </c>
      <c r="AO81" s="101">
        <f t="shared" si="36"/>
        <v>0.78379511902239196</v>
      </c>
      <c r="AP81" s="101">
        <f t="shared" si="37"/>
        <v>0.79339913364318604</v>
      </c>
      <c r="AQ81" s="104"/>
      <c r="AR81" s="103">
        <f t="shared" si="38"/>
        <v>0</v>
      </c>
    </row>
    <row r="82" spans="1:44">
      <c r="A82" s="56">
        <v>80</v>
      </c>
      <c r="B82" s="56">
        <v>733</v>
      </c>
      <c r="C82" s="57" t="s">
        <v>137</v>
      </c>
      <c r="D82" s="57" t="s">
        <v>64</v>
      </c>
      <c r="E82" s="56" t="s">
        <v>45</v>
      </c>
      <c r="F82" s="58">
        <v>3</v>
      </c>
      <c r="G82" s="56"/>
      <c r="H82" s="59">
        <v>6435</v>
      </c>
      <c r="I82" s="68">
        <f t="shared" si="22"/>
        <v>19305</v>
      </c>
      <c r="J82" s="69">
        <v>2059.8434999999999</v>
      </c>
      <c r="K82" s="70">
        <f t="shared" si="23"/>
        <v>6179.5304999999998</v>
      </c>
      <c r="L82" s="71">
        <v>0.3201</v>
      </c>
      <c r="M82" s="72">
        <v>7078.5</v>
      </c>
      <c r="N82" s="72">
        <f t="shared" si="24"/>
        <v>21235.5</v>
      </c>
      <c r="O82" s="73">
        <v>2220.511293</v>
      </c>
      <c r="P82" s="73">
        <f t="shared" si="25"/>
        <v>6661.5338789999996</v>
      </c>
      <c r="Q82" s="80">
        <v>0.31369799999999998</v>
      </c>
      <c r="R82" s="81">
        <v>15167.28</v>
      </c>
      <c r="S82" s="81">
        <v>4015.13</v>
      </c>
      <c r="T82" s="87">
        <f t="shared" si="26"/>
        <v>0.78566588966589002</v>
      </c>
      <c r="U82" s="87">
        <f t="shared" si="27"/>
        <v>0.64974677283330795</v>
      </c>
      <c r="V82" s="85">
        <f t="shared" si="28"/>
        <v>0.71424171787808199</v>
      </c>
      <c r="W82" s="85">
        <f t="shared" si="29"/>
        <v>0.60273355550399699</v>
      </c>
      <c r="X82" s="84"/>
      <c r="Y82" s="89"/>
      <c r="Z82" s="90">
        <f t="shared" si="39"/>
        <v>-41.377200000000002</v>
      </c>
      <c r="AA82" s="59">
        <v>5662.8</v>
      </c>
      <c r="AB82" s="59">
        <f t="shared" si="30"/>
        <v>11325.6</v>
      </c>
      <c r="AC82" s="69">
        <v>1840.6931400000001</v>
      </c>
      <c r="AD82" s="69">
        <f t="shared" si="31"/>
        <v>3681.3862800000002</v>
      </c>
      <c r="AE82" s="71">
        <v>0.32505000000000001</v>
      </c>
      <c r="AF82" s="72">
        <v>6625.4759999999997</v>
      </c>
      <c r="AG82" s="72">
        <f t="shared" si="32"/>
        <v>13250.951999999999</v>
      </c>
      <c r="AH82" s="73">
        <v>2099.6067189239998</v>
      </c>
      <c r="AI82" s="73">
        <f t="shared" si="33"/>
        <v>4199.2134378479996</v>
      </c>
      <c r="AJ82" s="80">
        <v>0.31689899999999999</v>
      </c>
      <c r="AK82" s="93">
        <v>6814.04</v>
      </c>
      <c r="AL82" s="93">
        <v>2264.0300000000002</v>
      </c>
      <c r="AM82" s="95">
        <f t="shared" si="34"/>
        <v>0.60164936074026998</v>
      </c>
      <c r="AN82" s="95">
        <f t="shared" si="35"/>
        <v>0.61499387127612204</v>
      </c>
      <c r="AO82" s="101">
        <f t="shared" si="36"/>
        <v>0.51423022285493103</v>
      </c>
      <c r="AP82" s="101">
        <f t="shared" si="37"/>
        <v>0.53915573321280497</v>
      </c>
      <c r="AQ82" s="104"/>
      <c r="AR82" s="103">
        <f t="shared" si="38"/>
        <v>0</v>
      </c>
    </row>
    <row r="83" spans="1:44">
      <c r="A83" s="56">
        <v>81</v>
      </c>
      <c r="B83" s="56">
        <v>116919</v>
      </c>
      <c r="C83" s="57" t="s">
        <v>138</v>
      </c>
      <c r="D83" s="57" t="s">
        <v>54</v>
      </c>
      <c r="E83" s="56" t="s">
        <v>45</v>
      </c>
      <c r="F83" s="58">
        <v>1</v>
      </c>
      <c r="G83" s="56"/>
      <c r="H83" s="59">
        <v>6270</v>
      </c>
      <c r="I83" s="68">
        <f t="shared" si="22"/>
        <v>18810</v>
      </c>
      <c r="J83" s="69">
        <v>1702.932</v>
      </c>
      <c r="K83" s="70">
        <f t="shared" si="23"/>
        <v>5108.7960000000003</v>
      </c>
      <c r="L83" s="71">
        <v>0.27160000000000001</v>
      </c>
      <c r="M83" s="72">
        <v>6897</v>
      </c>
      <c r="N83" s="72">
        <f t="shared" si="24"/>
        <v>20691</v>
      </c>
      <c r="O83" s="73">
        <v>1835.7606960000001</v>
      </c>
      <c r="P83" s="73">
        <f t="shared" si="25"/>
        <v>5507.2820879999999</v>
      </c>
      <c r="Q83" s="80">
        <v>0.26616800000000002</v>
      </c>
      <c r="R83" s="81">
        <v>14772.08</v>
      </c>
      <c r="S83" s="81">
        <v>4360.1899999999996</v>
      </c>
      <c r="T83" s="87">
        <f t="shared" si="26"/>
        <v>0.78533120680489099</v>
      </c>
      <c r="U83" s="87">
        <f t="shared" si="27"/>
        <v>0.85346723572442496</v>
      </c>
      <c r="V83" s="85">
        <f t="shared" si="28"/>
        <v>0.71393746073171904</v>
      </c>
      <c r="W83" s="85">
        <f t="shared" si="29"/>
        <v>0.79171357673879905</v>
      </c>
      <c r="X83" s="84"/>
      <c r="Y83" s="89"/>
      <c r="Z83" s="90">
        <f t="shared" si="39"/>
        <v>-40.379199999999997</v>
      </c>
      <c r="AA83" s="59">
        <v>5517.6</v>
      </c>
      <c r="AB83" s="59">
        <f t="shared" si="30"/>
        <v>11035.2</v>
      </c>
      <c r="AC83" s="69">
        <v>1521.7540799999999</v>
      </c>
      <c r="AD83" s="69">
        <f t="shared" si="31"/>
        <v>3043.5081599999999</v>
      </c>
      <c r="AE83" s="71">
        <v>0.27579999999999999</v>
      </c>
      <c r="AF83" s="72">
        <v>6455.5919999999996</v>
      </c>
      <c r="AG83" s="72">
        <f t="shared" si="32"/>
        <v>12911.183999999999</v>
      </c>
      <c r="AH83" s="73">
        <v>1735.805399328</v>
      </c>
      <c r="AI83" s="73">
        <f t="shared" si="33"/>
        <v>3471.610798656</v>
      </c>
      <c r="AJ83" s="80">
        <v>0.26888400000000001</v>
      </c>
      <c r="AK83" s="93">
        <v>8664.42</v>
      </c>
      <c r="AL83" s="93">
        <v>2952.8</v>
      </c>
      <c r="AM83" s="95">
        <f t="shared" si="34"/>
        <v>0.785162026968247</v>
      </c>
      <c r="AN83" s="95">
        <f t="shared" si="35"/>
        <v>0.97019618307841204</v>
      </c>
      <c r="AO83" s="101">
        <f t="shared" si="36"/>
        <v>0.67107865552841595</v>
      </c>
      <c r="AP83" s="101">
        <f t="shared" si="37"/>
        <v>0.85055617442575904</v>
      </c>
      <c r="AQ83" s="104"/>
      <c r="AR83" s="103">
        <f t="shared" si="38"/>
        <v>0</v>
      </c>
    </row>
    <row r="84" spans="1:44">
      <c r="A84" s="56">
        <v>82</v>
      </c>
      <c r="B84" s="56">
        <v>721</v>
      </c>
      <c r="C84" s="57" t="s">
        <v>139</v>
      </c>
      <c r="D84" s="57" t="s">
        <v>99</v>
      </c>
      <c r="E84" s="56" t="s">
        <v>52</v>
      </c>
      <c r="F84" s="58">
        <v>3</v>
      </c>
      <c r="G84" s="56"/>
      <c r="H84" s="59">
        <v>8250</v>
      </c>
      <c r="I84" s="68">
        <f t="shared" si="22"/>
        <v>24750</v>
      </c>
      <c r="J84" s="69">
        <v>2640.8249999999998</v>
      </c>
      <c r="K84" s="70">
        <f t="shared" si="23"/>
        <v>7922.4750000000004</v>
      </c>
      <c r="L84" s="71">
        <v>0.3201</v>
      </c>
      <c r="M84" s="72">
        <v>9075</v>
      </c>
      <c r="N84" s="72">
        <f t="shared" si="24"/>
        <v>27225</v>
      </c>
      <c r="O84" s="73">
        <v>2846.80935</v>
      </c>
      <c r="P84" s="73">
        <f t="shared" si="25"/>
        <v>8540.4280500000004</v>
      </c>
      <c r="Q84" s="80">
        <v>0.31369799999999998</v>
      </c>
      <c r="R84" s="81">
        <v>19366.330000000002</v>
      </c>
      <c r="S84" s="81">
        <v>6037.66</v>
      </c>
      <c r="T84" s="87">
        <f t="shared" si="26"/>
        <v>0.78247797979797995</v>
      </c>
      <c r="U84" s="87">
        <f t="shared" si="27"/>
        <v>0.76209265412639304</v>
      </c>
      <c r="V84" s="85">
        <f t="shared" si="28"/>
        <v>0.71134361799816304</v>
      </c>
      <c r="W84" s="85">
        <f t="shared" si="29"/>
        <v>0.70695051403190501</v>
      </c>
      <c r="X84" s="84"/>
      <c r="Y84" s="89"/>
      <c r="Z84" s="90">
        <f t="shared" si="39"/>
        <v>-53.8367</v>
      </c>
      <c r="AA84" s="59">
        <v>7260</v>
      </c>
      <c r="AB84" s="59">
        <f t="shared" si="30"/>
        <v>14520</v>
      </c>
      <c r="AC84" s="69">
        <v>2359.8629999999998</v>
      </c>
      <c r="AD84" s="69">
        <f t="shared" si="31"/>
        <v>4719.7259999999997</v>
      </c>
      <c r="AE84" s="71">
        <v>0.32505000000000001</v>
      </c>
      <c r="AF84" s="72">
        <v>8494.2000000000007</v>
      </c>
      <c r="AG84" s="72">
        <f t="shared" si="32"/>
        <v>16988.400000000001</v>
      </c>
      <c r="AH84" s="73">
        <v>2691.8034858000001</v>
      </c>
      <c r="AI84" s="73">
        <f t="shared" si="33"/>
        <v>5383.6069716000002</v>
      </c>
      <c r="AJ84" s="80">
        <v>0.31689899999999999</v>
      </c>
      <c r="AK84" s="93">
        <v>9701.41</v>
      </c>
      <c r="AL84" s="93">
        <v>3104.69</v>
      </c>
      <c r="AM84" s="95">
        <f t="shared" si="34"/>
        <v>0.66814118457300298</v>
      </c>
      <c r="AN84" s="95">
        <f t="shared" si="35"/>
        <v>0.65781149159930097</v>
      </c>
      <c r="AO84" s="101">
        <f t="shared" si="36"/>
        <v>0.57106084151538705</v>
      </c>
      <c r="AP84" s="101">
        <f t="shared" si="37"/>
        <v>0.57669328693162203</v>
      </c>
      <c r="AQ84" s="104"/>
      <c r="AR84" s="103">
        <f t="shared" si="38"/>
        <v>0</v>
      </c>
    </row>
    <row r="85" spans="1:44">
      <c r="A85" s="56">
        <v>83</v>
      </c>
      <c r="B85" s="56">
        <v>387</v>
      </c>
      <c r="C85" s="57" t="s">
        <v>140</v>
      </c>
      <c r="D85" s="57" t="s">
        <v>64</v>
      </c>
      <c r="E85" s="56" t="s">
        <v>55</v>
      </c>
      <c r="F85" s="58">
        <v>2</v>
      </c>
      <c r="G85" s="56">
        <v>2</v>
      </c>
      <c r="H85" s="59">
        <v>11760</v>
      </c>
      <c r="I85" s="68">
        <f t="shared" si="22"/>
        <v>35280</v>
      </c>
      <c r="J85" s="69">
        <v>2965.8719999999998</v>
      </c>
      <c r="K85" s="70">
        <f t="shared" si="23"/>
        <v>8897.616</v>
      </c>
      <c r="L85" s="71">
        <v>0.25219999999999998</v>
      </c>
      <c r="M85" s="72">
        <v>12936</v>
      </c>
      <c r="N85" s="72">
        <f t="shared" si="24"/>
        <v>38808</v>
      </c>
      <c r="O85" s="73">
        <v>3197.210016</v>
      </c>
      <c r="P85" s="73">
        <f t="shared" si="25"/>
        <v>9591.6300480000009</v>
      </c>
      <c r="Q85" s="80">
        <v>0.24715599999999999</v>
      </c>
      <c r="R85" s="81">
        <v>27537.87</v>
      </c>
      <c r="S85" s="81">
        <v>7775.25</v>
      </c>
      <c r="T85" s="87">
        <f t="shared" si="26"/>
        <v>0.78055187074829901</v>
      </c>
      <c r="U85" s="87">
        <f t="shared" si="27"/>
        <v>0.87385767153808402</v>
      </c>
      <c r="V85" s="85">
        <f t="shared" si="28"/>
        <v>0.70959260977118099</v>
      </c>
      <c r="W85" s="85">
        <f t="shared" si="29"/>
        <v>0.81062863779043004</v>
      </c>
      <c r="X85" s="84"/>
      <c r="Y85" s="89"/>
      <c r="Z85" s="90">
        <f t="shared" si="39"/>
        <v>-77.421300000000002</v>
      </c>
      <c r="AA85" s="59">
        <v>10348.799999999999</v>
      </c>
      <c r="AB85" s="59">
        <f t="shared" si="30"/>
        <v>20697.599999999999</v>
      </c>
      <c r="AC85" s="69">
        <v>2650.3276799999999</v>
      </c>
      <c r="AD85" s="69">
        <f t="shared" si="31"/>
        <v>5300.6553599999997</v>
      </c>
      <c r="AE85" s="71">
        <v>0.25609999999999999</v>
      </c>
      <c r="AF85" s="72">
        <v>12108.096</v>
      </c>
      <c r="AG85" s="72">
        <f t="shared" si="32"/>
        <v>24216.191999999999</v>
      </c>
      <c r="AH85" s="73">
        <v>3023.1251930879998</v>
      </c>
      <c r="AI85" s="73">
        <f t="shared" si="33"/>
        <v>6046.2503861759997</v>
      </c>
      <c r="AJ85" s="80">
        <v>0.24967800000000001</v>
      </c>
      <c r="AK85" s="93">
        <v>16650.41</v>
      </c>
      <c r="AL85" s="93">
        <v>3722.02</v>
      </c>
      <c r="AM85" s="95">
        <f t="shared" si="34"/>
        <v>0.80446090367965395</v>
      </c>
      <c r="AN85" s="95">
        <f t="shared" si="35"/>
        <v>0.702181097848248</v>
      </c>
      <c r="AO85" s="101">
        <f t="shared" si="36"/>
        <v>0.68757342194842197</v>
      </c>
      <c r="AP85" s="101">
        <f t="shared" si="37"/>
        <v>0.61559144300572399</v>
      </c>
      <c r="AQ85" s="104"/>
      <c r="AR85" s="103">
        <f t="shared" si="38"/>
        <v>0</v>
      </c>
    </row>
    <row r="86" spans="1:44">
      <c r="A86" s="56">
        <v>84</v>
      </c>
      <c r="B86" s="56">
        <v>716</v>
      </c>
      <c r="C86" s="57" t="s">
        <v>141</v>
      </c>
      <c r="D86" s="57" t="s">
        <v>47</v>
      </c>
      <c r="E86" s="56" t="s">
        <v>52</v>
      </c>
      <c r="F86" s="58">
        <v>3</v>
      </c>
      <c r="G86" s="56"/>
      <c r="H86" s="59">
        <v>8550</v>
      </c>
      <c r="I86" s="68">
        <f t="shared" si="22"/>
        <v>25650</v>
      </c>
      <c r="J86" s="69">
        <v>2405.1149999999998</v>
      </c>
      <c r="K86" s="70">
        <f t="shared" si="23"/>
        <v>7215.3450000000003</v>
      </c>
      <c r="L86" s="71">
        <v>0.28129999999999999</v>
      </c>
      <c r="M86" s="72">
        <v>9405</v>
      </c>
      <c r="N86" s="72">
        <f t="shared" si="24"/>
        <v>28215</v>
      </c>
      <c r="O86" s="73">
        <v>2592.7139699999998</v>
      </c>
      <c r="P86" s="73">
        <f t="shared" si="25"/>
        <v>7778.1419100000003</v>
      </c>
      <c r="Q86" s="80">
        <v>0.27567399999999997</v>
      </c>
      <c r="R86" s="81">
        <v>19694.990000000002</v>
      </c>
      <c r="S86" s="81">
        <v>5527.89</v>
      </c>
      <c r="T86" s="87">
        <f t="shared" si="26"/>
        <v>0.76783586744639398</v>
      </c>
      <c r="U86" s="87">
        <f t="shared" si="27"/>
        <v>0.76612968610648602</v>
      </c>
      <c r="V86" s="85">
        <f t="shared" si="28"/>
        <v>0.698032606769449</v>
      </c>
      <c r="W86" s="85">
        <f t="shared" si="29"/>
        <v>0.71069544165722198</v>
      </c>
      <c r="X86" s="84"/>
      <c r="Y86" s="89"/>
      <c r="Z86" s="90">
        <f t="shared" si="39"/>
        <v>-59.5501</v>
      </c>
      <c r="AA86" s="59">
        <v>7524</v>
      </c>
      <c r="AB86" s="59">
        <f t="shared" si="30"/>
        <v>15048</v>
      </c>
      <c r="AC86" s="69">
        <v>2149.2305999999999</v>
      </c>
      <c r="AD86" s="69">
        <f t="shared" si="31"/>
        <v>4298.4611999999997</v>
      </c>
      <c r="AE86" s="71">
        <v>0.28565000000000002</v>
      </c>
      <c r="AF86" s="72">
        <v>8803.08</v>
      </c>
      <c r="AG86" s="72">
        <f t="shared" si="32"/>
        <v>17606.16</v>
      </c>
      <c r="AH86" s="73">
        <v>2451.5433399600001</v>
      </c>
      <c r="AI86" s="73">
        <f t="shared" si="33"/>
        <v>4903.0866799200003</v>
      </c>
      <c r="AJ86" s="80">
        <v>0.27848699999999998</v>
      </c>
      <c r="AK86" s="93">
        <v>10613.6</v>
      </c>
      <c r="AL86" s="93">
        <v>3164.48</v>
      </c>
      <c r="AM86" s="95">
        <f t="shared" si="34"/>
        <v>0.70531632110579501</v>
      </c>
      <c r="AN86" s="95">
        <f t="shared" si="35"/>
        <v>0.73618903434559302</v>
      </c>
      <c r="AO86" s="101">
        <f t="shared" si="36"/>
        <v>0.60283446248358497</v>
      </c>
      <c r="AP86" s="101">
        <f t="shared" si="37"/>
        <v>0.64540568147810795</v>
      </c>
      <c r="AQ86" s="104"/>
      <c r="AR86" s="103">
        <f t="shared" si="38"/>
        <v>0</v>
      </c>
    </row>
    <row r="87" spans="1:44">
      <c r="A87" s="56">
        <v>85</v>
      </c>
      <c r="B87" s="56">
        <v>341</v>
      </c>
      <c r="C87" s="57" t="s">
        <v>142</v>
      </c>
      <c r="D87" s="57" t="s">
        <v>99</v>
      </c>
      <c r="E87" s="56" t="s">
        <v>50</v>
      </c>
      <c r="F87" s="58">
        <v>5</v>
      </c>
      <c r="G87" s="56">
        <v>1</v>
      </c>
      <c r="H87" s="59">
        <v>22500</v>
      </c>
      <c r="I87" s="68">
        <f t="shared" si="22"/>
        <v>67500</v>
      </c>
      <c r="J87" s="69">
        <v>6111</v>
      </c>
      <c r="K87" s="70">
        <f t="shared" si="23"/>
        <v>18333</v>
      </c>
      <c r="L87" s="71">
        <v>0.27160000000000001</v>
      </c>
      <c r="M87" s="72">
        <v>24750</v>
      </c>
      <c r="N87" s="72">
        <f t="shared" si="24"/>
        <v>74250</v>
      </c>
      <c r="O87" s="73">
        <v>6587.6580000000004</v>
      </c>
      <c r="P87" s="73">
        <f t="shared" si="25"/>
        <v>19762.973999999998</v>
      </c>
      <c r="Q87" s="80">
        <v>0.26616800000000002</v>
      </c>
      <c r="R87" s="81">
        <v>51577.73</v>
      </c>
      <c r="S87" s="81">
        <v>14823.7</v>
      </c>
      <c r="T87" s="87">
        <f t="shared" si="26"/>
        <v>0.76411451851851897</v>
      </c>
      <c r="U87" s="87">
        <f t="shared" si="27"/>
        <v>0.80858015600283695</v>
      </c>
      <c r="V87" s="85">
        <f t="shared" si="28"/>
        <v>0.69464956228956198</v>
      </c>
      <c r="W87" s="85">
        <f t="shared" si="29"/>
        <v>0.75007435621784502</v>
      </c>
      <c r="X87" s="84"/>
      <c r="Y87" s="89"/>
      <c r="Z87" s="90">
        <f t="shared" si="39"/>
        <v>-159.2227</v>
      </c>
      <c r="AA87" s="59">
        <v>19800</v>
      </c>
      <c r="AB87" s="59">
        <f t="shared" si="30"/>
        <v>39600</v>
      </c>
      <c r="AC87" s="69">
        <v>5460.84</v>
      </c>
      <c r="AD87" s="69">
        <f t="shared" si="31"/>
        <v>10921.68</v>
      </c>
      <c r="AE87" s="71">
        <v>0.27579999999999999</v>
      </c>
      <c r="AF87" s="72">
        <v>23166</v>
      </c>
      <c r="AG87" s="72">
        <f t="shared" si="32"/>
        <v>46332</v>
      </c>
      <c r="AH87" s="73">
        <v>6228.9667440000003</v>
      </c>
      <c r="AI87" s="73">
        <f t="shared" si="33"/>
        <v>12457.933488000001</v>
      </c>
      <c r="AJ87" s="80">
        <v>0.26888400000000001</v>
      </c>
      <c r="AK87" s="93">
        <v>24352.49</v>
      </c>
      <c r="AL87" s="93">
        <v>6628.53</v>
      </c>
      <c r="AM87" s="95">
        <f t="shared" si="34"/>
        <v>0.61496186868686897</v>
      </c>
      <c r="AN87" s="95">
        <f t="shared" si="35"/>
        <v>0.606914870239743</v>
      </c>
      <c r="AO87" s="101">
        <f t="shared" si="36"/>
        <v>0.525608434775101</v>
      </c>
      <c r="AP87" s="101">
        <f t="shared" si="37"/>
        <v>0.53207299640705896</v>
      </c>
      <c r="AQ87" s="104"/>
      <c r="AR87" s="103">
        <f t="shared" si="38"/>
        <v>0</v>
      </c>
    </row>
    <row r="88" spans="1:44">
      <c r="A88" s="56">
        <v>86</v>
      </c>
      <c r="B88" s="56">
        <v>102567</v>
      </c>
      <c r="C88" s="57" t="s">
        <v>143</v>
      </c>
      <c r="D88" s="57" t="s">
        <v>125</v>
      </c>
      <c r="E88" s="56" t="s">
        <v>45</v>
      </c>
      <c r="F88" s="58">
        <v>3</v>
      </c>
      <c r="G88" s="56"/>
      <c r="H88" s="59">
        <v>4950</v>
      </c>
      <c r="I88" s="68">
        <f t="shared" si="22"/>
        <v>14850</v>
      </c>
      <c r="J88" s="69">
        <v>1344.42</v>
      </c>
      <c r="K88" s="70">
        <f t="shared" si="23"/>
        <v>4033.26</v>
      </c>
      <c r="L88" s="71">
        <v>0.27160000000000001</v>
      </c>
      <c r="M88" s="72">
        <v>5445</v>
      </c>
      <c r="N88" s="72">
        <f t="shared" si="24"/>
        <v>16335</v>
      </c>
      <c r="O88" s="73">
        <v>1449.28476</v>
      </c>
      <c r="P88" s="73">
        <f t="shared" si="25"/>
        <v>4347.8542799999996</v>
      </c>
      <c r="Q88" s="80">
        <v>0.26616800000000002</v>
      </c>
      <c r="R88" s="81">
        <v>11347.1</v>
      </c>
      <c r="S88" s="81">
        <v>2624.5</v>
      </c>
      <c r="T88" s="87">
        <f t="shared" si="26"/>
        <v>0.76411447811447797</v>
      </c>
      <c r="U88" s="87">
        <f t="shared" si="27"/>
        <v>0.650714310508125</v>
      </c>
      <c r="V88" s="85">
        <f t="shared" si="28"/>
        <v>0.69464952555861603</v>
      </c>
      <c r="W88" s="85">
        <f t="shared" si="29"/>
        <v>0.60363108581458702</v>
      </c>
      <c r="X88" s="84"/>
      <c r="Y88" s="89"/>
      <c r="Z88" s="90">
        <f t="shared" si="39"/>
        <v>-35.029000000000003</v>
      </c>
      <c r="AA88" s="59">
        <v>4356</v>
      </c>
      <c r="AB88" s="59">
        <f t="shared" si="30"/>
        <v>8712</v>
      </c>
      <c r="AC88" s="69">
        <v>1201.3848</v>
      </c>
      <c r="AD88" s="69">
        <f t="shared" si="31"/>
        <v>2402.7696000000001</v>
      </c>
      <c r="AE88" s="71">
        <v>0.27579999999999999</v>
      </c>
      <c r="AF88" s="72">
        <v>5096.5200000000004</v>
      </c>
      <c r="AG88" s="72">
        <f t="shared" si="32"/>
        <v>10193.040000000001</v>
      </c>
      <c r="AH88" s="73">
        <v>1370.3726836799999</v>
      </c>
      <c r="AI88" s="73">
        <f t="shared" si="33"/>
        <v>2740.7453673599998</v>
      </c>
      <c r="AJ88" s="80">
        <v>0.26888400000000001</v>
      </c>
      <c r="AK88" s="93">
        <v>5294.77</v>
      </c>
      <c r="AL88" s="93">
        <v>1718.04</v>
      </c>
      <c r="AM88" s="95">
        <f t="shared" si="34"/>
        <v>0.60775596877869598</v>
      </c>
      <c r="AN88" s="95">
        <f t="shared" si="35"/>
        <v>0.71502486131004805</v>
      </c>
      <c r="AO88" s="101">
        <f t="shared" si="36"/>
        <v>0.51944954596469795</v>
      </c>
      <c r="AP88" s="101">
        <f t="shared" si="37"/>
        <v>0.62685137425038795</v>
      </c>
      <c r="AQ88" s="104"/>
      <c r="AR88" s="103">
        <f t="shared" si="38"/>
        <v>0</v>
      </c>
    </row>
    <row r="89" spans="1:44">
      <c r="A89" s="56">
        <v>87</v>
      </c>
      <c r="B89" s="56">
        <v>102564</v>
      </c>
      <c r="C89" s="57" t="s">
        <v>144</v>
      </c>
      <c r="D89" s="57" t="s">
        <v>99</v>
      </c>
      <c r="E89" s="56" t="s">
        <v>45</v>
      </c>
      <c r="F89" s="58">
        <v>3</v>
      </c>
      <c r="G89" s="56"/>
      <c r="H89" s="59">
        <v>7200</v>
      </c>
      <c r="I89" s="68">
        <f t="shared" si="22"/>
        <v>21600</v>
      </c>
      <c r="J89" s="69">
        <v>2095.1999999999998</v>
      </c>
      <c r="K89" s="70">
        <f t="shared" si="23"/>
        <v>6285.6</v>
      </c>
      <c r="L89" s="71">
        <v>0.29099999999999998</v>
      </c>
      <c r="M89" s="72">
        <v>7920</v>
      </c>
      <c r="N89" s="72">
        <f t="shared" si="24"/>
        <v>23760</v>
      </c>
      <c r="O89" s="73">
        <v>2258.6255999999998</v>
      </c>
      <c r="P89" s="73">
        <f t="shared" si="25"/>
        <v>6775.8768</v>
      </c>
      <c r="Q89" s="80">
        <v>0.28517999999999999</v>
      </c>
      <c r="R89" s="81">
        <v>16408.23</v>
      </c>
      <c r="S89" s="81">
        <v>4589.37</v>
      </c>
      <c r="T89" s="87">
        <f t="shared" si="26"/>
        <v>0.75964027777777798</v>
      </c>
      <c r="U89" s="87">
        <f t="shared" si="27"/>
        <v>0.73014032073310398</v>
      </c>
      <c r="V89" s="85">
        <f t="shared" si="28"/>
        <v>0.69058207070707101</v>
      </c>
      <c r="W89" s="85">
        <f t="shared" si="29"/>
        <v>0.67731013055018896</v>
      </c>
      <c r="X89" s="84"/>
      <c r="Y89" s="89"/>
      <c r="Z89" s="90">
        <f t="shared" si="39"/>
        <v>-51.917700000000004</v>
      </c>
      <c r="AA89" s="59">
        <v>6336</v>
      </c>
      <c r="AB89" s="59">
        <f t="shared" si="30"/>
        <v>12672</v>
      </c>
      <c r="AC89" s="69">
        <v>1872.288</v>
      </c>
      <c r="AD89" s="69">
        <f t="shared" si="31"/>
        <v>3744.576</v>
      </c>
      <c r="AE89" s="71">
        <v>0.29549999999999998</v>
      </c>
      <c r="AF89" s="72">
        <v>7413.12</v>
      </c>
      <c r="AG89" s="72">
        <f t="shared" si="32"/>
        <v>14826.24</v>
      </c>
      <c r="AH89" s="73">
        <v>2135.6457408000001</v>
      </c>
      <c r="AI89" s="73">
        <f t="shared" si="33"/>
        <v>4271.2914816000002</v>
      </c>
      <c r="AJ89" s="80">
        <v>0.28809000000000001</v>
      </c>
      <c r="AK89" s="93">
        <v>10610.02</v>
      </c>
      <c r="AL89" s="93">
        <v>2689.05</v>
      </c>
      <c r="AM89" s="95">
        <f t="shared" si="34"/>
        <v>0.83728061868686898</v>
      </c>
      <c r="AN89" s="95">
        <f t="shared" si="35"/>
        <v>0.71811868686868696</v>
      </c>
      <c r="AO89" s="101">
        <f t="shared" si="36"/>
        <v>0.71562446041612704</v>
      </c>
      <c r="AP89" s="101">
        <f t="shared" si="37"/>
        <v>0.62956368386095196</v>
      </c>
      <c r="AQ89" s="104"/>
      <c r="AR89" s="103">
        <f t="shared" si="38"/>
        <v>0</v>
      </c>
    </row>
    <row r="90" spans="1:44">
      <c r="A90" s="56">
        <v>88</v>
      </c>
      <c r="B90" s="56">
        <v>377</v>
      </c>
      <c r="C90" s="57" t="s">
        <v>145</v>
      </c>
      <c r="D90" s="57" t="s">
        <v>64</v>
      </c>
      <c r="E90" s="56" t="s">
        <v>48</v>
      </c>
      <c r="F90" s="58">
        <v>3</v>
      </c>
      <c r="G90" s="56">
        <v>1</v>
      </c>
      <c r="H90" s="59">
        <v>10875</v>
      </c>
      <c r="I90" s="68">
        <f t="shared" si="22"/>
        <v>32625</v>
      </c>
      <c r="J90" s="69">
        <v>3322.8562499999998</v>
      </c>
      <c r="K90" s="70">
        <f t="shared" si="23"/>
        <v>9968.5687500000004</v>
      </c>
      <c r="L90" s="71">
        <v>0.30554999999999999</v>
      </c>
      <c r="M90" s="72">
        <v>11962.5</v>
      </c>
      <c r="N90" s="72">
        <f t="shared" si="24"/>
        <v>35887.5</v>
      </c>
      <c r="O90" s="73">
        <v>3582.0390375000002</v>
      </c>
      <c r="P90" s="73">
        <f t="shared" si="25"/>
        <v>10746.1171125</v>
      </c>
      <c r="Q90" s="80">
        <v>0.29943900000000001</v>
      </c>
      <c r="R90" s="81">
        <v>24610.77</v>
      </c>
      <c r="S90" s="81">
        <v>8442.26</v>
      </c>
      <c r="T90" s="87">
        <f t="shared" si="26"/>
        <v>0.754353103448276</v>
      </c>
      <c r="U90" s="87">
        <f t="shared" si="27"/>
        <v>0.84688787445038205</v>
      </c>
      <c r="V90" s="85">
        <f t="shared" si="28"/>
        <v>0.68577554858934198</v>
      </c>
      <c r="W90" s="85">
        <f t="shared" si="29"/>
        <v>0.78561027314506704</v>
      </c>
      <c r="X90" s="84"/>
      <c r="Y90" s="89"/>
      <c r="Z90" s="90">
        <f t="shared" si="39"/>
        <v>-80.142300000000006</v>
      </c>
      <c r="AA90" s="59">
        <v>9570</v>
      </c>
      <c r="AB90" s="59">
        <f t="shared" si="30"/>
        <v>19140</v>
      </c>
      <c r="AC90" s="69">
        <v>2969.3317499999998</v>
      </c>
      <c r="AD90" s="69">
        <f t="shared" si="31"/>
        <v>5938.6634999999997</v>
      </c>
      <c r="AE90" s="71">
        <v>0.31027500000000002</v>
      </c>
      <c r="AF90" s="72">
        <v>11196.9</v>
      </c>
      <c r="AG90" s="72">
        <f t="shared" si="32"/>
        <v>22393.8</v>
      </c>
      <c r="AH90" s="73">
        <v>3387.0006670500002</v>
      </c>
      <c r="AI90" s="73">
        <f t="shared" si="33"/>
        <v>6774.0013341000003</v>
      </c>
      <c r="AJ90" s="80">
        <v>0.3024945</v>
      </c>
      <c r="AK90" s="93">
        <v>14991.01</v>
      </c>
      <c r="AL90" s="93">
        <v>4961.8100000000004</v>
      </c>
      <c r="AM90" s="95">
        <f t="shared" si="34"/>
        <v>0.78322936259143205</v>
      </c>
      <c r="AN90" s="95">
        <f t="shared" si="35"/>
        <v>0.83550953846770404</v>
      </c>
      <c r="AO90" s="101">
        <f t="shared" si="36"/>
        <v>0.66942680563370205</v>
      </c>
      <c r="AP90" s="101">
        <f t="shared" si="37"/>
        <v>0.73247845036913195</v>
      </c>
      <c r="AQ90" s="104"/>
      <c r="AR90" s="103">
        <f t="shared" si="38"/>
        <v>0</v>
      </c>
    </row>
    <row r="91" spans="1:44">
      <c r="A91" s="56">
        <v>89</v>
      </c>
      <c r="B91" s="56">
        <v>101453</v>
      </c>
      <c r="C91" s="57" t="s">
        <v>146</v>
      </c>
      <c r="D91" s="57" t="s">
        <v>57</v>
      </c>
      <c r="E91" s="56" t="s">
        <v>48</v>
      </c>
      <c r="F91" s="58">
        <v>3</v>
      </c>
      <c r="G91" s="56">
        <v>1</v>
      </c>
      <c r="H91" s="59">
        <v>10150</v>
      </c>
      <c r="I91" s="68">
        <f t="shared" si="22"/>
        <v>30450</v>
      </c>
      <c r="J91" s="69">
        <v>3052.105</v>
      </c>
      <c r="K91" s="70">
        <f t="shared" si="23"/>
        <v>9156.3150000000005</v>
      </c>
      <c r="L91" s="71">
        <v>0.30070000000000002</v>
      </c>
      <c r="M91" s="72">
        <v>11165</v>
      </c>
      <c r="N91" s="72">
        <f t="shared" si="24"/>
        <v>33495</v>
      </c>
      <c r="O91" s="73">
        <v>3290.1691900000001</v>
      </c>
      <c r="P91" s="73">
        <f t="shared" si="25"/>
        <v>9870.5075699999998</v>
      </c>
      <c r="Q91" s="80">
        <v>0.294686</v>
      </c>
      <c r="R91" s="81">
        <v>22835.5</v>
      </c>
      <c r="S91" s="81">
        <v>7397.51</v>
      </c>
      <c r="T91" s="87">
        <f t="shared" si="26"/>
        <v>0.74993431855500803</v>
      </c>
      <c r="U91" s="87">
        <f t="shared" si="27"/>
        <v>0.80791344552912403</v>
      </c>
      <c r="V91" s="85">
        <f t="shared" si="28"/>
        <v>0.68175847141364398</v>
      </c>
      <c r="W91" s="85">
        <f t="shared" si="29"/>
        <v>0.74945588639065297</v>
      </c>
      <c r="X91" s="84"/>
      <c r="Y91" s="89"/>
      <c r="Z91" s="90">
        <f t="shared" si="39"/>
        <v>-76.144999999999996</v>
      </c>
      <c r="AA91" s="59">
        <v>8932</v>
      </c>
      <c r="AB91" s="59">
        <f t="shared" si="30"/>
        <v>17864</v>
      </c>
      <c r="AC91" s="69">
        <v>2727.3861999999999</v>
      </c>
      <c r="AD91" s="69">
        <f t="shared" si="31"/>
        <v>5454.7723999999998</v>
      </c>
      <c r="AE91" s="71">
        <v>0.30535000000000001</v>
      </c>
      <c r="AF91" s="72">
        <v>10450.44</v>
      </c>
      <c r="AG91" s="72">
        <f t="shared" si="32"/>
        <v>20900.88</v>
      </c>
      <c r="AH91" s="73">
        <v>3111.0228349200002</v>
      </c>
      <c r="AI91" s="73">
        <f t="shared" si="33"/>
        <v>6222.0456698400003</v>
      </c>
      <c r="AJ91" s="80">
        <v>0.29769299999999999</v>
      </c>
      <c r="AK91" s="93">
        <v>13981.32</v>
      </c>
      <c r="AL91" s="93">
        <v>5330.15</v>
      </c>
      <c r="AM91" s="95">
        <f t="shared" si="34"/>
        <v>0.78265338110165705</v>
      </c>
      <c r="AN91" s="95">
        <f t="shared" si="35"/>
        <v>0.97715351056626998</v>
      </c>
      <c r="AO91" s="101">
        <f t="shared" si="36"/>
        <v>0.6689345137621</v>
      </c>
      <c r="AP91" s="101">
        <f t="shared" si="37"/>
        <v>0.85665555716454</v>
      </c>
      <c r="AQ91" s="104"/>
      <c r="AR91" s="103">
        <f t="shared" si="38"/>
        <v>0</v>
      </c>
    </row>
    <row r="92" spans="1:44">
      <c r="A92" s="56">
        <v>90</v>
      </c>
      <c r="B92" s="60">
        <v>113833</v>
      </c>
      <c r="C92" s="61" t="s">
        <v>147</v>
      </c>
      <c r="D92" s="61" t="s">
        <v>44</v>
      </c>
      <c r="E92" s="56" t="s">
        <v>118</v>
      </c>
      <c r="F92" s="58">
        <v>2</v>
      </c>
      <c r="G92" s="56"/>
      <c r="H92" s="59">
        <v>4950</v>
      </c>
      <c r="I92" s="68">
        <f t="shared" si="22"/>
        <v>14850</v>
      </c>
      <c r="J92" s="69">
        <v>1296.405</v>
      </c>
      <c r="K92" s="70">
        <f t="shared" si="23"/>
        <v>3889.2150000000001</v>
      </c>
      <c r="L92" s="71">
        <v>0.26190000000000002</v>
      </c>
      <c r="M92" s="72">
        <v>5445</v>
      </c>
      <c r="N92" s="72">
        <f t="shared" si="24"/>
        <v>16335</v>
      </c>
      <c r="O92" s="73">
        <v>1397.52459</v>
      </c>
      <c r="P92" s="73">
        <f t="shared" si="25"/>
        <v>4192.57377</v>
      </c>
      <c r="Q92" s="80">
        <v>0.256662</v>
      </c>
      <c r="R92" s="86">
        <v>11609.32</v>
      </c>
      <c r="S92" s="86">
        <v>4307.3</v>
      </c>
      <c r="T92" s="87">
        <f t="shared" si="26"/>
        <v>0.78177239057239101</v>
      </c>
      <c r="U92" s="87">
        <f t="shared" si="27"/>
        <v>1.1074985569067299</v>
      </c>
      <c r="V92" s="85">
        <f t="shared" si="28"/>
        <v>0.71070217324762797</v>
      </c>
      <c r="W92" s="85">
        <f t="shared" si="29"/>
        <v>1.0273641529747</v>
      </c>
      <c r="X92" s="84"/>
      <c r="Y92" s="89"/>
      <c r="Z92" s="90">
        <f t="shared" si="39"/>
        <v>-32.406799999999997</v>
      </c>
      <c r="AA92" s="59">
        <v>4356</v>
      </c>
      <c r="AB92" s="59">
        <f t="shared" si="30"/>
        <v>8712</v>
      </c>
      <c r="AC92" s="69">
        <v>1158.4782</v>
      </c>
      <c r="AD92" s="69">
        <f t="shared" si="31"/>
        <v>2316.9564</v>
      </c>
      <c r="AE92" s="71">
        <v>0.26595000000000002</v>
      </c>
      <c r="AF92" s="72">
        <v>5096.5200000000004</v>
      </c>
      <c r="AG92" s="72">
        <f t="shared" si="32"/>
        <v>10193.040000000001</v>
      </c>
      <c r="AH92" s="73">
        <v>1321.43080212</v>
      </c>
      <c r="AI92" s="73">
        <f t="shared" si="33"/>
        <v>2642.8616042399999</v>
      </c>
      <c r="AJ92" s="80">
        <v>0.25928099999999998</v>
      </c>
      <c r="AK92" s="96">
        <v>6259.23</v>
      </c>
      <c r="AL92" s="96">
        <v>2188.9</v>
      </c>
      <c r="AM92" s="95">
        <f t="shared" si="34"/>
        <v>0.71846074380165303</v>
      </c>
      <c r="AN92" s="95">
        <f t="shared" si="35"/>
        <v>0.94473076834764802</v>
      </c>
      <c r="AO92" s="101">
        <f t="shared" si="36"/>
        <v>0.61406901179628404</v>
      </c>
      <c r="AP92" s="101">
        <f t="shared" si="37"/>
        <v>0.82823103430323397</v>
      </c>
      <c r="AQ92" s="107"/>
      <c r="AR92" s="103">
        <f t="shared" si="38"/>
        <v>0</v>
      </c>
    </row>
    <row r="93" spans="1:44">
      <c r="A93" s="56">
        <v>91</v>
      </c>
      <c r="B93" s="56">
        <v>514</v>
      </c>
      <c r="C93" s="57" t="s">
        <v>148</v>
      </c>
      <c r="D93" s="57" t="s">
        <v>125</v>
      </c>
      <c r="E93" s="56" t="s">
        <v>55</v>
      </c>
      <c r="F93" s="58">
        <v>4</v>
      </c>
      <c r="G93" s="56"/>
      <c r="H93" s="59">
        <v>12300</v>
      </c>
      <c r="I93" s="68">
        <f t="shared" si="22"/>
        <v>36900</v>
      </c>
      <c r="J93" s="69">
        <v>3937.23</v>
      </c>
      <c r="K93" s="70">
        <f t="shared" si="23"/>
        <v>11811.69</v>
      </c>
      <c r="L93" s="71">
        <v>0.3201</v>
      </c>
      <c r="M93" s="72">
        <v>13530</v>
      </c>
      <c r="N93" s="72">
        <f t="shared" si="24"/>
        <v>40590</v>
      </c>
      <c r="O93" s="73">
        <v>4244.3339400000004</v>
      </c>
      <c r="P93" s="73">
        <f t="shared" si="25"/>
        <v>12733.001819999999</v>
      </c>
      <c r="Q93" s="80">
        <v>0.31369799999999998</v>
      </c>
      <c r="R93" s="81">
        <v>27368.240000000002</v>
      </c>
      <c r="S93" s="81">
        <v>9303.6200000000008</v>
      </c>
      <c r="T93" s="87">
        <f t="shared" si="26"/>
        <v>0.74168672086720899</v>
      </c>
      <c r="U93" s="87">
        <f t="shared" si="27"/>
        <v>0.78766205344027795</v>
      </c>
      <c r="V93" s="85">
        <f t="shared" si="28"/>
        <v>0.67426065533382595</v>
      </c>
      <c r="W93" s="85">
        <f t="shared" si="29"/>
        <v>0.73066980838615803</v>
      </c>
      <c r="X93" s="84"/>
      <c r="Y93" s="89"/>
      <c r="Z93" s="90">
        <f t="shared" si="39"/>
        <v>-95.317599999999999</v>
      </c>
      <c r="AA93" s="59">
        <v>10824</v>
      </c>
      <c r="AB93" s="59">
        <f t="shared" si="30"/>
        <v>21648</v>
      </c>
      <c r="AC93" s="69">
        <v>3518.3411999999998</v>
      </c>
      <c r="AD93" s="69">
        <f t="shared" si="31"/>
        <v>7036.6823999999997</v>
      </c>
      <c r="AE93" s="71">
        <v>0.32505000000000001</v>
      </c>
      <c r="AF93" s="72">
        <v>12664.08</v>
      </c>
      <c r="AG93" s="72">
        <f t="shared" si="32"/>
        <v>25328.16</v>
      </c>
      <c r="AH93" s="73">
        <v>4013.23428792</v>
      </c>
      <c r="AI93" s="73">
        <f t="shared" si="33"/>
        <v>8026.4685758400001</v>
      </c>
      <c r="AJ93" s="80">
        <v>0.31689899999999999</v>
      </c>
      <c r="AK93" s="93">
        <v>18138.7</v>
      </c>
      <c r="AL93" s="93">
        <v>6234.87</v>
      </c>
      <c r="AM93" s="95">
        <f t="shared" si="34"/>
        <v>0.83789264597191404</v>
      </c>
      <c r="AN93" s="95">
        <f t="shared" si="35"/>
        <v>0.88605249542028497</v>
      </c>
      <c r="AO93" s="101">
        <f t="shared" si="36"/>
        <v>0.71614756065975604</v>
      </c>
      <c r="AP93" s="101">
        <f t="shared" si="37"/>
        <v>0.77678868871015305</v>
      </c>
      <c r="AQ93" s="104"/>
      <c r="AR93" s="103">
        <f t="shared" si="38"/>
        <v>0</v>
      </c>
    </row>
    <row r="94" spans="1:44">
      <c r="A94" s="56">
        <v>92</v>
      </c>
      <c r="B94" s="56">
        <v>104429</v>
      </c>
      <c r="C94" s="57" t="s">
        <v>149</v>
      </c>
      <c r="D94" s="57" t="s">
        <v>44</v>
      </c>
      <c r="E94" s="56" t="s">
        <v>118</v>
      </c>
      <c r="F94" s="58">
        <v>2</v>
      </c>
      <c r="G94" s="56"/>
      <c r="H94" s="59">
        <v>5775</v>
      </c>
      <c r="I94" s="68">
        <f t="shared" si="22"/>
        <v>17325</v>
      </c>
      <c r="J94" s="69">
        <v>1400.4375</v>
      </c>
      <c r="K94" s="70">
        <f t="shared" si="23"/>
        <v>4201.3125</v>
      </c>
      <c r="L94" s="71">
        <v>0.24249999999999999</v>
      </c>
      <c r="M94" s="72">
        <v>6352.5</v>
      </c>
      <c r="N94" s="72">
        <f t="shared" si="24"/>
        <v>19057.5</v>
      </c>
      <c r="O94" s="73">
        <v>1509.6716249999999</v>
      </c>
      <c r="P94" s="73">
        <f t="shared" si="25"/>
        <v>4529.0148749999998</v>
      </c>
      <c r="Q94" s="80">
        <v>0.23765</v>
      </c>
      <c r="R94" s="81">
        <v>12802.52</v>
      </c>
      <c r="S94" s="81">
        <v>2879.35</v>
      </c>
      <c r="T94" s="87">
        <f t="shared" si="26"/>
        <v>0.73896219336219304</v>
      </c>
      <c r="U94" s="87">
        <f t="shared" si="27"/>
        <v>0.68534535338659097</v>
      </c>
      <c r="V94" s="85">
        <f t="shared" si="28"/>
        <v>0.67178381214744898</v>
      </c>
      <c r="W94" s="85">
        <f t="shared" si="29"/>
        <v>0.63575635750147497</v>
      </c>
      <c r="X94" s="84"/>
      <c r="Y94" s="89"/>
      <c r="Z94" s="90">
        <f t="shared" si="39"/>
        <v>-45.224800000000002</v>
      </c>
      <c r="AA94" s="59">
        <v>5082</v>
      </c>
      <c r="AB94" s="59">
        <f t="shared" si="30"/>
        <v>10164</v>
      </c>
      <c r="AC94" s="69">
        <v>1251.4425000000001</v>
      </c>
      <c r="AD94" s="69">
        <f t="shared" si="31"/>
        <v>2502.8850000000002</v>
      </c>
      <c r="AE94" s="71">
        <v>0.24625</v>
      </c>
      <c r="AF94" s="72">
        <v>5945.94</v>
      </c>
      <c r="AG94" s="72">
        <f t="shared" si="32"/>
        <v>11891.88</v>
      </c>
      <c r="AH94" s="73">
        <v>1427.4715455</v>
      </c>
      <c r="AI94" s="73">
        <f t="shared" si="33"/>
        <v>2854.9430910000001</v>
      </c>
      <c r="AJ94" s="80">
        <v>0.24007500000000001</v>
      </c>
      <c r="AK94" s="93">
        <v>4546.3100000000004</v>
      </c>
      <c r="AL94" s="93">
        <v>1016.39</v>
      </c>
      <c r="AM94" s="95">
        <f t="shared" si="34"/>
        <v>0.44729535615899302</v>
      </c>
      <c r="AN94" s="95">
        <f t="shared" si="35"/>
        <v>0.40608737516905502</v>
      </c>
      <c r="AO94" s="101">
        <f t="shared" si="36"/>
        <v>0.38230372321281397</v>
      </c>
      <c r="AP94" s="101">
        <f t="shared" si="37"/>
        <v>0.35601059902177901</v>
      </c>
      <c r="AQ94" s="104"/>
      <c r="AR94" s="103">
        <f t="shared" si="38"/>
        <v>0</v>
      </c>
    </row>
    <row r="95" spans="1:44">
      <c r="A95" s="56">
        <v>93</v>
      </c>
      <c r="B95" s="56">
        <v>106485</v>
      </c>
      <c r="C95" s="57" t="s">
        <v>150</v>
      </c>
      <c r="D95" s="57" t="s">
        <v>64</v>
      </c>
      <c r="E95" s="56" t="s">
        <v>45</v>
      </c>
      <c r="F95" s="58">
        <v>1</v>
      </c>
      <c r="G95" s="56">
        <v>1</v>
      </c>
      <c r="H95" s="59">
        <v>6435</v>
      </c>
      <c r="I95" s="68">
        <f t="shared" si="22"/>
        <v>19305</v>
      </c>
      <c r="J95" s="69">
        <v>1498.068</v>
      </c>
      <c r="K95" s="70">
        <f t="shared" si="23"/>
        <v>4494.2039999999997</v>
      </c>
      <c r="L95" s="71">
        <v>0.23280000000000001</v>
      </c>
      <c r="M95" s="72">
        <v>7078.5</v>
      </c>
      <c r="N95" s="72">
        <f t="shared" si="24"/>
        <v>21235.5</v>
      </c>
      <c r="O95" s="73">
        <v>1614.9173040000001</v>
      </c>
      <c r="P95" s="73">
        <f t="shared" si="25"/>
        <v>4844.7519119999997</v>
      </c>
      <c r="Q95" s="80">
        <v>0.22814400000000001</v>
      </c>
      <c r="R95" s="81">
        <v>14197.01</v>
      </c>
      <c r="S95" s="81">
        <v>3290.19</v>
      </c>
      <c r="T95" s="87">
        <f t="shared" si="26"/>
        <v>0.73540585340585296</v>
      </c>
      <c r="U95" s="87">
        <f t="shared" si="27"/>
        <v>0.732096273333387</v>
      </c>
      <c r="V95" s="85">
        <f t="shared" si="28"/>
        <v>0.66855077582350297</v>
      </c>
      <c r="W95" s="85">
        <f t="shared" si="29"/>
        <v>0.67912455782317904</v>
      </c>
      <c r="X95" s="84"/>
      <c r="Y95" s="89"/>
      <c r="Z95" s="90">
        <f t="shared" si="39"/>
        <v>-51.079900000000002</v>
      </c>
      <c r="AA95" s="59">
        <v>5662.8</v>
      </c>
      <c r="AB95" s="59">
        <f t="shared" si="30"/>
        <v>11325.6</v>
      </c>
      <c r="AC95" s="69">
        <v>1338.6859199999999</v>
      </c>
      <c r="AD95" s="69">
        <f t="shared" si="31"/>
        <v>2677.3718399999998</v>
      </c>
      <c r="AE95" s="71">
        <v>0.2364</v>
      </c>
      <c r="AF95" s="72">
        <v>6625.4759999999997</v>
      </c>
      <c r="AG95" s="72">
        <f t="shared" si="32"/>
        <v>13250.951999999999</v>
      </c>
      <c r="AH95" s="73">
        <v>1526.9867046720001</v>
      </c>
      <c r="AI95" s="73">
        <f t="shared" si="33"/>
        <v>3053.9734093440002</v>
      </c>
      <c r="AJ95" s="80">
        <v>0.23047200000000001</v>
      </c>
      <c r="AK95" s="93">
        <v>7239.81</v>
      </c>
      <c r="AL95" s="93">
        <v>2184.2199999999998</v>
      </c>
      <c r="AM95" s="95">
        <f t="shared" si="34"/>
        <v>0.63924295401568099</v>
      </c>
      <c r="AN95" s="95">
        <f t="shared" si="35"/>
        <v>0.81580748978072504</v>
      </c>
      <c r="AO95" s="101">
        <f t="shared" si="36"/>
        <v>0.54636149915870202</v>
      </c>
      <c r="AP95" s="101">
        <f t="shared" si="37"/>
        <v>0.71520596522455504</v>
      </c>
      <c r="AQ95" s="104"/>
      <c r="AR95" s="103">
        <f t="shared" si="38"/>
        <v>0</v>
      </c>
    </row>
    <row r="96" spans="1:44">
      <c r="A96" s="56">
        <v>94</v>
      </c>
      <c r="B96" s="56">
        <v>573</v>
      </c>
      <c r="C96" s="57" t="s">
        <v>151</v>
      </c>
      <c r="D96" s="57" t="s">
        <v>64</v>
      </c>
      <c r="E96" s="56" t="s">
        <v>45</v>
      </c>
      <c r="F96" s="58">
        <v>2</v>
      </c>
      <c r="G96" s="56"/>
      <c r="H96" s="59">
        <v>6720</v>
      </c>
      <c r="I96" s="68">
        <f t="shared" si="22"/>
        <v>20160</v>
      </c>
      <c r="J96" s="69">
        <v>1955.52</v>
      </c>
      <c r="K96" s="70">
        <f t="shared" si="23"/>
        <v>5866.56</v>
      </c>
      <c r="L96" s="71">
        <v>0.29099999999999998</v>
      </c>
      <c r="M96" s="72">
        <v>7392</v>
      </c>
      <c r="N96" s="72">
        <f t="shared" si="24"/>
        <v>22176</v>
      </c>
      <c r="O96" s="73">
        <v>2108.0505600000001</v>
      </c>
      <c r="P96" s="73">
        <f t="shared" si="25"/>
        <v>6324.1516799999999</v>
      </c>
      <c r="Q96" s="80">
        <v>0.28517999999999999</v>
      </c>
      <c r="R96" s="81">
        <v>14804.08</v>
      </c>
      <c r="S96" s="81">
        <v>4533.57</v>
      </c>
      <c r="T96" s="87">
        <f t="shared" si="26"/>
        <v>0.73432936507936497</v>
      </c>
      <c r="U96" s="87">
        <f t="shared" si="27"/>
        <v>0.77278166421207695</v>
      </c>
      <c r="V96" s="85">
        <f t="shared" si="28"/>
        <v>0.66757215007214998</v>
      </c>
      <c r="W96" s="85">
        <f t="shared" si="29"/>
        <v>0.71686610780341098</v>
      </c>
      <c r="X96" s="84"/>
      <c r="Y96" s="89"/>
      <c r="Z96" s="90">
        <f t="shared" si="39"/>
        <v>-53.559199999999997</v>
      </c>
      <c r="AA96" s="59">
        <v>5913.6</v>
      </c>
      <c r="AB96" s="59">
        <f t="shared" si="30"/>
        <v>11827.2</v>
      </c>
      <c r="AC96" s="69">
        <v>1747.4688000000001</v>
      </c>
      <c r="AD96" s="69">
        <f t="shared" si="31"/>
        <v>3494.9376000000002</v>
      </c>
      <c r="AE96" s="71">
        <v>0.29549999999999998</v>
      </c>
      <c r="AF96" s="72">
        <v>6918.9120000000003</v>
      </c>
      <c r="AG96" s="72">
        <f t="shared" si="32"/>
        <v>13837.824000000001</v>
      </c>
      <c r="AH96" s="73">
        <v>1993.2693580800001</v>
      </c>
      <c r="AI96" s="73">
        <f t="shared" si="33"/>
        <v>3986.5387161600001</v>
      </c>
      <c r="AJ96" s="80">
        <v>0.28809000000000001</v>
      </c>
      <c r="AK96" s="93">
        <v>6415.68</v>
      </c>
      <c r="AL96" s="93">
        <v>1969.67</v>
      </c>
      <c r="AM96" s="95">
        <f t="shared" si="34"/>
        <v>0.54245129870129905</v>
      </c>
      <c r="AN96" s="95">
        <f t="shared" si="35"/>
        <v>0.563578016385757</v>
      </c>
      <c r="AO96" s="101">
        <f t="shared" si="36"/>
        <v>0.463633588633589</v>
      </c>
      <c r="AP96" s="101">
        <f t="shared" si="37"/>
        <v>0.49408023858282502</v>
      </c>
      <c r="AQ96" s="104"/>
      <c r="AR96" s="103">
        <f t="shared" si="38"/>
        <v>0</v>
      </c>
    </row>
    <row r="97" spans="1:44">
      <c r="A97" s="56">
        <v>95</v>
      </c>
      <c r="B97" s="56">
        <v>105751</v>
      </c>
      <c r="C97" s="57" t="s">
        <v>152</v>
      </c>
      <c r="D97" s="57" t="s">
        <v>64</v>
      </c>
      <c r="E97" s="56" t="s">
        <v>48</v>
      </c>
      <c r="F97" s="58">
        <v>2</v>
      </c>
      <c r="G97" s="56">
        <v>2</v>
      </c>
      <c r="H97" s="59">
        <v>10150</v>
      </c>
      <c r="I97" s="68">
        <f t="shared" si="22"/>
        <v>30450</v>
      </c>
      <c r="J97" s="69">
        <v>3052.105</v>
      </c>
      <c r="K97" s="70">
        <f t="shared" si="23"/>
        <v>9156.3150000000005</v>
      </c>
      <c r="L97" s="71">
        <v>0.30070000000000002</v>
      </c>
      <c r="M97" s="72">
        <v>11165</v>
      </c>
      <c r="N97" s="72">
        <f t="shared" si="24"/>
        <v>33495</v>
      </c>
      <c r="O97" s="73">
        <v>3290.1691900000001</v>
      </c>
      <c r="P97" s="73">
        <f t="shared" si="25"/>
        <v>9870.5075699999998</v>
      </c>
      <c r="Q97" s="80">
        <v>0.294686</v>
      </c>
      <c r="R97" s="81">
        <v>22145.07</v>
      </c>
      <c r="S97" s="81">
        <v>7278.09</v>
      </c>
      <c r="T97" s="87">
        <f t="shared" si="26"/>
        <v>0.727260098522167</v>
      </c>
      <c r="U97" s="87">
        <f t="shared" si="27"/>
        <v>0.79487108077867596</v>
      </c>
      <c r="V97" s="85">
        <f t="shared" si="28"/>
        <v>0.66114554411106097</v>
      </c>
      <c r="W97" s="85">
        <f t="shared" si="29"/>
        <v>0.73735721779097896</v>
      </c>
      <c r="X97" s="84"/>
      <c r="Y97" s="89"/>
      <c r="Z97" s="90">
        <f t="shared" si="39"/>
        <v>-83.049300000000002</v>
      </c>
      <c r="AA97" s="59">
        <v>8932</v>
      </c>
      <c r="AB97" s="59">
        <f t="shared" si="30"/>
        <v>17864</v>
      </c>
      <c r="AC97" s="69">
        <v>2727.3861999999999</v>
      </c>
      <c r="AD97" s="69">
        <f t="shared" si="31"/>
        <v>5454.7723999999998</v>
      </c>
      <c r="AE97" s="71">
        <v>0.30535000000000001</v>
      </c>
      <c r="AF97" s="72">
        <v>10450.44</v>
      </c>
      <c r="AG97" s="72">
        <f t="shared" si="32"/>
        <v>20900.88</v>
      </c>
      <c r="AH97" s="73">
        <v>3111.0228349200002</v>
      </c>
      <c r="AI97" s="73">
        <f t="shared" si="33"/>
        <v>6222.0456698400003</v>
      </c>
      <c r="AJ97" s="80">
        <v>0.29769299999999999</v>
      </c>
      <c r="AK97" s="93">
        <v>14585.89</v>
      </c>
      <c r="AL97" s="93">
        <v>4703.29</v>
      </c>
      <c r="AM97" s="95">
        <f t="shared" si="34"/>
        <v>0.81649630541871898</v>
      </c>
      <c r="AN97" s="95">
        <f t="shared" si="35"/>
        <v>0.86223395865242702</v>
      </c>
      <c r="AO97" s="101">
        <f t="shared" si="36"/>
        <v>0.69786009010146899</v>
      </c>
      <c r="AP97" s="101">
        <f t="shared" si="37"/>
        <v>0.75590734134244097</v>
      </c>
      <c r="AQ97" s="104"/>
      <c r="AR97" s="103">
        <f t="shared" si="38"/>
        <v>0</v>
      </c>
    </row>
    <row r="98" spans="1:44">
      <c r="A98" s="56">
        <v>96</v>
      </c>
      <c r="B98" s="56">
        <v>102479</v>
      </c>
      <c r="C98" s="57" t="s">
        <v>153</v>
      </c>
      <c r="D98" s="57" t="s">
        <v>54</v>
      </c>
      <c r="E98" s="56" t="s">
        <v>45</v>
      </c>
      <c r="F98" s="58">
        <v>3</v>
      </c>
      <c r="G98" s="56">
        <v>1</v>
      </c>
      <c r="H98" s="59">
        <v>7200</v>
      </c>
      <c r="I98" s="68">
        <f t="shared" si="22"/>
        <v>21600</v>
      </c>
      <c r="J98" s="69">
        <v>2165.04</v>
      </c>
      <c r="K98" s="70">
        <f t="shared" si="23"/>
        <v>6495.12</v>
      </c>
      <c r="L98" s="71">
        <v>0.30070000000000002</v>
      </c>
      <c r="M98" s="72">
        <v>7920</v>
      </c>
      <c r="N98" s="72">
        <f t="shared" si="24"/>
        <v>23760</v>
      </c>
      <c r="O98" s="73">
        <v>2333.9131200000002</v>
      </c>
      <c r="P98" s="73">
        <f t="shared" si="25"/>
        <v>7001.7393599999996</v>
      </c>
      <c r="Q98" s="80">
        <v>0.294686</v>
      </c>
      <c r="R98" s="81">
        <v>15629.08</v>
      </c>
      <c r="S98" s="81">
        <v>3940.08</v>
      </c>
      <c r="T98" s="87">
        <f t="shared" si="26"/>
        <v>0.723568518518519</v>
      </c>
      <c r="U98" s="87">
        <f t="shared" si="27"/>
        <v>0.60662158666814503</v>
      </c>
      <c r="V98" s="85">
        <f t="shared" si="28"/>
        <v>0.65778956228956198</v>
      </c>
      <c r="W98" s="85">
        <f t="shared" si="29"/>
        <v>0.56272874459011601</v>
      </c>
      <c r="X98" s="84"/>
      <c r="Y98" s="89"/>
      <c r="Z98" s="90">
        <f t="shared" si="39"/>
        <v>-59.709200000000003</v>
      </c>
      <c r="AA98" s="59">
        <v>6336</v>
      </c>
      <c r="AB98" s="59">
        <f t="shared" si="30"/>
        <v>12672</v>
      </c>
      <c r="AC98" s="69">
        <v>1934.6976</v>
      </c>
      <c r="AD98" s="69">
        <f t="shared" si="31"/>
        <v>3869.3951999999999</v>
      </c>
      <c r="AE98" s="71">
        <v>0.30535000000000001</v>
      </c>
      <c r="AF98" s="72">
        <v>7413.12</v>
      </c>
      <c r="AG98" s="72">
        <f t="shared" si="32"/>
        <v>14826.24</v>
      </c>
      <c r="AH98" s="73">
        <v>2206.8339321600001</v>
      </c>
      <c r="AI98" s="73">
        <f t="shared" si="33"/>
        <v>4413.6678643200003</v>
      </c>
      <c r="AJ98" s="80">
        <v>0.29769299999999999</v>
      </c>
      <c r="AK98" s="93">
        <v>9755.73</v>
      </c>
      <c r="AL98" s="93">
        <v>3013.33</v>
      </c>
      <c r="AM98" s="95">
        <f t="shared" si="34"/>
        <v>0.76986505681818196</v>
      </c>
      <c r="AN98" s="95">
        <f t="shared" si="35"/>
        <v>0.77875994677411098</v>
      </c>
      <c r="AO98" s="101">
        <f t="shared" si="36"/>
        <v>0.65800432206682202</v>
      </c>
      <c r="AP98" s="101">
        <f t="shared" si="37"/>
        <v>0.68272695015401996</v>
      </c>
      <c r="AQ98" s="104"/>
      <c r="AR98" s="103">
        <f t="shared" si="38"/>
        <v>0</v>
      </c>
    </row>
    <row r="99" spans="1:44">
      <c r="A99" s="56">
        <v>97</v>
      </c>
      <c r="B99" s="56">
        <v>102935</v>
      </c>
      <c r="C99" s="57" t="s">
        <v>154</v>
      </c>
      <c r="D99" s="57" t="s">
        <v>54</v>
      </c>
      <c r="E99" s="56" t="s">
        <v>45</v>
      </c>
      <c r="F99" s="58">
        <v>3</v>
      </c>
      <c r="G99" s="56">
        <v>1</v>
      </c>
      <c r="H99" s="59">
        <v>6750</v>
      </c>
      <c r="I99" s="68">
        <f t="shared" si="22"/>
        <v>20250</v>
      </c>
      <c r="J99" s="69">
        <v>2095.1999999999998</v>
      </c>
      <c r="K99" s="70">
        <f t="shared" si="23"/>
        <v>6285.6</v>
      </c>
      <c r="L99" s="71">
        <v>0.31040000000000001</v>
      </c>
      <c r="M99" s="72">
        <v>7425</v>
      </c>
      <c r="N99" s="72">
        <f t="shared" si="24"/>
        <v>22275</v>
      </c>
      <c r="O99" s="73">
        <v>2258.6255999999998</v>
      </c>
      <c r="P99" s="73">
        <f t="shared" si="25"/>
        <v>6775.8768</v>
      </c>
      <c r="Q99" s="80">
        <v>0.30419200000000002</v>
      </c>
      <c r="R99" s="81">
        <v>14531.55</v>
      </c>
      <c r="S99" s="81">
        <v>4919.2299999999996</v>
      </c>
      <c r="T99" s="87">
        <f t="shared" si="26"/>
        <v>0.71760740740740703</v>
      </c>
      <c r="U99" s="87">
        <f t="shared" si="27"/>
        <v>0.78261900216367597</v>
      </c>
      <c r="V99" s="85">
        <f t="shared" si="28"/>
        <v>0.65237037037037005</v>
      </c>
      <c r="W99" s="85">
        <f t="shared" si="29"/>
        <v>0.72599165321305703</v>
      </c>
      <c r="X99" s="84"/>
      <c r="Y99" s="89"/>
      <c r="Z99" s="90">
        <f t="shared" si="39"/>
        <v>-57.1845</v>
      </c>
      <c r="AA99" s="59">
        <v>5940</v>
      </c>
      <c r="AB99" s="59">
        <f t="shared" si="30"/>
        <v>11880</v>
      </c>
      <c r="AC99" s="69">
        <v>1872.288</v>
      </c>
      <c r="AD99" s="69">
        <f t="shared" si="31"/>
        <v>3744.576</v>
      </c>
      <c r="AE99" s="71">
        <v>0.31519999999999998</v>
      </c>
      <c r="AF99" s="72">
        <v>6949.8</v>
      </c>
      <c r="AG99" s="72">
        <f t="shared" si="32"/>
        <v>13899.6</v>
      </c>
      <c r="AH99" s="73">
        <v>2135.6457408000001</v>
      </c>
      <c r="AI99" s="73">
        <f t="shared" si="33"/>
        <v>4271.2914816000002</v>
      </c>
      <c r="AJ99" s="80">
        <v>0.30729600000000001</v>
      </c>
      <c r="AK99" s="93">
        <v>10580.49</v>
      </c>
      <c r="AL99" s="93">
        <v>3515.62</v>
      </c>
      <c r="AM99" s="95">
        <f t="shared" si="34"/>
        <v>0.890613636363636</v>
      </c>
      <c r="AN99" s="95">
        <f t="shared" si="35"/>
        <v>0.93885662889470001</v>
      </c>
      <c r="AO99" s="101">
        <f t="shared" si="36"/>
        <v>0.76120823620823597</v>
      </c>
      <c r="AP99" s="101">
        <f t="shared" si="37"/>
        <v>0.82308126596948405</v>
      </c>
      <c r="AQ99" s="104"/>
      <c r="AR99" s="103">
        <f t="shared" si="38"/>
        <v>0</v>
      </c>
    </row>
    <row r="100" spans="1:44">
      <c r="A100" s="56">
        <v>98</v>
      </c>
      <c r="B100" s="56">
        <v>748</v>
      </c>
      <c r="C100" s="57" t="s">
        <v>155</v>
      </c>
      <c r="D100" s="57" t="s">
        <v>47</v>
      </c>
      <c r="E100" s="56" t="s">
        <v>52</v>
      </c>
      <c r="F100" s="58">
        <v>3</v>
      </c>
      <c r="G100" s="56"/>
      <c r="H100" s="59">
        <v>8850</v>
      </c>
      <c r="I100" s="68">
        <f t="shared" si="22"/>
        <v>26550</v>
      </c>
      <c r="J100" s="69">
        <v>2575.35</v>
      </c>
      <c r="K100" s="70">
        <f t="shared" si="23"/>
        <v>7726.05</v>
      </c>
      <c r="L100" s="71">
        <v>0.29099999999999998</v>
      </c>
      <c r="M100" s="72">
        <v>9735</v>
      </c>
      <c r="N100" s="72">
        <f t="shared" si="24"/>
        <v>29205</v>
      </c>
      <c r="O100" s="73">
        <v>2776.2273</v>
      </c>
      <c r="P100" s="73">
        <f t="shared" si="25"/>
        <v>8328.6818999999996</v>
      </c>
      <c r="Q100" s="80">
        <v>0.28517999999999999</v>
      </c>
      <c r="R100" s="81">
        <v>18936.099999999999</v>
      </c>
      <c r="S100" s="81">
        <v>5699.34</v>
      </c>
      <c r="T100" s="87">
        <f t="shared" si="26"/>
        <v>0.71322410546139403</v>
      </c>
      <c r="U100" s="87">
        <f t="shared" si="27"/>
        <v>0.73767837381326795</v>
      </c>
      <c r="V100" s="85">
        <f t="shared" si="28"/>
        <v>0.64838555041944901</v>
      </c>
      <c r="W100" s="85">
        <f t="shared" si="29"/>
        <v>0.68430275863939505</v>
      </c>
      <c r="X100" s="84"/>
      <c r="Y100" s="89"/>
      <c r="Z100" s="90">
        <f t="shared" si="39"/>
        <v>-76.138999999999996</v>
      </c>
      <c r="AA100" s="59">
        <v>7788</v>
      </c>
      <c r="AB100" s="59">
        <f t="shared" si="30"/>
        <v>15576</v>
      </c>
      <c r="AC100" s="69">
        <v>2301.3539999999998</v>
      </c>
      <c r="AD100" s="69">
        <f t="shared" si="31"/>
        <v>4602.7079999999996</v>
      </c>
      <c r="AE100" s="71">
        <v>0.29549999999999998</v>
      </c>
      <c r="AF100" s="72">
        <v>9111.9599999999991</v>
      </c>
      <c r="AG100" s="72">
        <f t="shared" si="32"/>
        <v>18223.919999999998</v>
      </c>
      <c r="AH100" s="73">
        <v>2625.0645564000001</v>
      </c>
      <c r="AI100" s="73">
        <f t="shared" si="33"/>
        <v>5250.1291128000003</v>
      </c>
      <c r="AJ100" s="80">
        <v>0.28809000000000001</v>
      </c>
      <c r="AK100" s="93">
        <v>14564.75</v>
      </c>
      <c r="AL100" s="93">
        <v>4479.41</v>
      </c>
      <c r="AM100" s="95">
        <f t="shared" si="34"/>
        <v>0.93507639958911104</v>
      </c>
      <c r="AN100" s="95">
        <f t="shared" si="35"/>
        <v>0.97321185701982404</v>
      </c>
      <c r="AO100" s="101">
        <f t="shared" si="36"/>
        <v>0.79921059793941196</v>
      </c>
      <c r="AP100" s="101">
        <f t="shared" si="37"/>
        <v>0.853199969707229</v>
      </c>
      <c r="AQ100" s="104"/>
      <c r="AR100" s="103">
        <f t="shared" ref="AR100:AR131" si="40">X100+Y100+AQ100</f>
        <v>0</v>
      </c>
    </row>
    <row r="101" spans="1:44">
      <c r="A101" s="56">
        <v>99</v>
      </c>
      <c r="B101" s="56">
        <v>339</v>
      </c>
      <c r="C101" s="57" t="s">
        <v>156</v>
      </c>
      <c r="D101" s="57" t="s">
        <v>44</v>
      </c>
      <c r="E101" s="56" t="s">
        <v>45</v>
      </c>
      <c r="F101" s="58">
        <v>2</v>
      </c>
      <c r="G101" s="56"/>
      <c r="H101" s="59">
        <v>6270</v>
      </c>
      <c r="I101" s="68">
        <f t="shared" si="22"/>
        <v>18810</v>
      </c>
      <c r="J101" s="69">
        <v>1763.751</v>
      </c>
      <c r="K101" s="70">
        <f t="shared" si="23"/>
        <v>5291.2529999999997</v>
      </c>
      <c r="L101" s="71">
        <v>0.28129999999999999</v>
      </c>
      <c r="M101" s="72">
        <v>6897</v>
      </c>
      <c r="N101" s="72">
        <f t="shared" si="24"/>
        <v>20691</v>
      </c>
      <c r="O101" s="73">
        <v>1901.323578</v>
      </c>
      <c r="P101" s="73">
        <f t="shared" si="25"/>
        <v>5703.9707340000004</v>
      </c>
      <c r="Q101" s="80">
        <v>0.27567399999999997</v>
      </c>
      <c r="R101" s="81">
        <v>13369.77</v>
      </c>
      <c r="S101" s="81">
        <v>3799.52</v>
      </c>
      <c r="T101" s="87">
        <f t="shared" si="26"/>
        <v>0.71077990430621996</v>
      </c>
      <c r="U101" s="87">
        <f t="shared" si="27"/>
        <v>0.71807566185173899</v>
      </c>
      <c r="V101" s="85">
        <f t="shared" si="28"/>
        <v>0.64616354936929099</v>
      </c>
      <c r="W101" s="85">
        <f t="shared" si="29"/>
        <v>0.66611842472331995</v>
      </c>
      <c r="X101" s="84"/>
      <c r="Y101" s="89"/>
      <c r="Z101" s="90">
        <f t="shared" si="39"/>
        <v>-54.402299999999997</v>
      </c>
      <c r="AA101" s="59">
        <v>5517.6</v>
      </c>
      <c r="AB101" s="59">
        <f t="shared" si="30"/>
        <v>11035.2</v>
      </c>
      <c r="AC101" s="69">
        <v>1576.1024399999999</v>
      </c>
      <c r="AD101" s="69">
        <f t="shared" si="31"/>
        <v>3152.2048799999998</v>
      </c>
      <c r="AE101" s="71">
        <v>0.28565000000000002</v>
      </c>
      <c r="AF101" s="72">
        <v>6455.5919999999996</v>
      </c>
      <c r="AG101" s="72">
        <f t="shared" si="32"/>
        <v>12911.183999999999</v>
      </c>
      <c r="AH101" s="73">
        <v>1797.7984493040001</v>
      </c>
      <c r="AI101" s="73">
        <f t="shared" si="33"/>
        <v>3595.5968986080002</v>
      </c>
      <c r="AJ101" s="80">
        <v>0.27848699999999998</v>
      </c>
      <c r="AK101" s="93">
        <v>7784.87</v>
      </c>
      <c r="AL101" s="93">
        <v>2459.54</v>
      </c>
      <c r="AM101" s="95">
        <f t="shared" si="34"/>
        <v>0.70545798898071599</v>
      </c>
      <c r="AN101" s="95">
        <f t="shared" si="35"/>
        <v>0.78026019679279202</v>
      </c>
      <c r="AO101" s="101">
        <f t="shared" si="36"/>
        <v>0.60295554613736402</v>
      </c>
      <c r="AP101" s="101">
        <f t="shared" si="37"/>
        <v>0.68404219642980202</v>
      </c>
      <c r="AQ101" s="104"/>
      <c r="AR101" s="103">
        <f t="shared" si="40"/>
        <v>0</v>
      </c>
    </row>
    <row r="102" spans="1:44">
      <c r="A102" s="56">
        <v>100</v>
      </c>
      <c r="B102" s="56">
        <v>744</v>
      </c>
      <c r="C102" s="57" t="s">
        <v>157</v>
      </c>
      <c r="D102" s="57" t="s">
        <v>54</v>
      </c>
      <c r="E102" s="56" t="s">
        <v>48</v>
      </c>
      <c r="F102" s="58">
        <v>3</v>
      </c>
      <c r="G102" s="56">
        <v>1</v>
      </c>
      <c r="H102" s="59">
        <v>11340</v>
      </c>
      <c r="I102" s="68">
        <f t="shared" si="22"/>
        <v>34020</v>
      </c>
      <c r="J102" s="69">
        <v>3024.9450000000002</v>
      </c>
      <c r="K102" s="70">
        <f t="shared" si="23"/>
        <v>9074.8349999999991</v>
      </c>
      <c r="L102" s="71">
        <v>0.26674999999999999</v>
      </c>
      <c r="M102" s="72">
        <v>12474</v>
      </c>
      <c r="N102" s="72">
        <f t="shared" si="24"/>
        <v>37422</v>
      </c>
      <c r="O102" s="73">
        <v>3260.8907100000001</v>
      </c>
      <c r="P102" s="73">
        <f t="shared" si="25"/>
        <v>9782.6721300000008</v>
      </c>
      <c r="Q102" s="80">
        <v>0.26141500000000001</v>
      </c>
      <c r="R102" s="81">
        <v>23905.66</v>
      </c>
      <c r="S102" s="81">
        <v>6703.52</v>
      </c>
      <c r="T102" s="87">
        <f t="shared" si="26"/>
        <v>0.70269429747207501</v>
      </c>
      <c r="U102" s="87">
        <f t="shared" si="27"/>
        <v>0.73869332059480997</v>
      </c>
      <c r="V102" s="85">
        <f t="shared" si="28"/>
        <v>0.63881299770188704</v>
      </c>
      <c r="W102" s="85">
        <f t="shared" si="29"/>
        <v>0.68524426771318203</v>
      </c>
      <c r="X102" s="84"/>
      <c r="Y102" s="89"/>
      <c r="Z102" s="90">
        <f t="shared" si="39"/>
        <v>-101.1434</v>
      </c>
      <c r="AA102" s="59">
        <v>9979.2000000000007</v>
      </c>
      <c r="AB102" s="59">
        <f t="shared" si="30"/>
        <v>19958.400000000001</v>
      </c>
      <c r="AC102" s="69">
        <v>2703.1158</v>
      </c>
      <c r="AD102" s="69">
        <f t="shared" si="31"/>
        <v>5406.2316000000001</v>
      </c>
      <c r="AE102" s="71">
        <v>0.27087499999999998</v>
      </c>
      <c r="AF102" s="72">
        <v>11675.664000000001</v>
      </c>
      <c r="AG102" s="72">
        <f t="shared" si="32"/>
        <v>23351.328000000001</v>
      </c>
      <c r="AH102" s="73">
        <v>3083.3385382800002</v>
      </c>
      <c r="AI102" s="73">
        <f t="shared" si="33"/>
        <v>6166.6770765600004</v>
      </c>
      <c r="AJ102" s="80">
        <v>0.2640825</v>
      </c>
      <c r="AK102" s="93">
        <v>13520.1</v>
      </c>
      <c r="AL102" s="93">
        <v>3622.28</v>
      </c>
      <c r="AM102" s="95">
        <f t="shared" si="34"/>
        <v>0.67741402116402105</v>
      </c>
      <c r="AN102" s="95">
        <f t="shared" si="35"/>
        <v>0.67001939021628298</v>
      </c>
      <c r="AO102" s="101">
        <f t="shared" si="36"/>
        <v>0.57898634287523199</v>
      </c>
      <c r="AP102" s="101">
        <f t="shared" si="37"/>
        <v>0.58739576517936298</v>
      </c>
      <c r="AQ102" s="104"/>
      <c r="AR102" s="103">
        <f t="shared" si="40"/>
        <v>0</v>
      </c>
    </row>
    <row r="103" spans="1:44">
      <c r="A103" s="56">
        <v>101</v>
      </c>
      <c r="B103" s="56">
        <v>307</v>
      </c>
      <c r="C103" s="57" t="s">
        <v>158</v>
      </c>
      <c r="D103" s="57" t="s">
        <v>74</v>
      </c>
      <c r="E103" s="56" t="s">
        <v>159</v>
      </c>
      <c r="F103" s="58">
        <v>18</v>
      </c>
      <c r="G103" s="56">
        <v>4</v>
      </c>
      <c r="H103" s="59">
        <v>80000</v>
      </c>
      <c r="I103" s="68">
        <f t="shared" si="22"/>
        <v>240000</v>
      </c>
      <c r="J103" s="69">
        <v>21728</v>
      </c>
      <c r="K103" s="70">
        <f t="shared" si="23"/>
        <v>65184</v>
      </c>
      <c r="L103" s="71">
        <v>0.27160000000000001</v>
      </c>
      <c r="M103" s="72">
        <v>88000</v>
      </c>
      <c r="N103" s="72">
        <f t="shared" si="24"/>
        <v>264000</v>
      </c>
      <c r="O103" s="73">
        <v>23422.784</v>
      </c>
      <c r="P103" s="73">
        <f t="shared" si="25"/>
        <v>70268.351999999999</v>
      </c>
      <c r="Q103" s="80">
        <v>0.26616800000000002</v>
      </c>
      <c r="R103" s="81">
        <v>168532.26</v>
      </c>
      <c r="S103" s="81">
        <v>27837.88</v>
      </c>
      <c r="T103" s="87">
        <f t="shared" si="26"/>
        <v>0.70221774999999997</v>
      </c>
      <c r="U103" s="87">
        <f t="shared" si="27"/>
        <v>0.42706615120274899</v>
      </c>
      <c r="V103" s="85">
        <f t="shared" si="28"/>
        <v>0.63837977272727298</v>
      </c>
      <c r="W103" s="85">
        <f t="shared" si="29"/>
        <v>0.39616526085598303</v>
      </c>
      <c r="X103" s="84"/>
      <c r="Y103" s="89"/>
      <c r="Z103" s="90">
        <v>-400</v>
      </c>
      <c r="AA103" s="59">
        <v>70400</v>
      </c>
      <c r="AB103" s="59">
        <f t="shared" si="30"/>
        <v>140800</v>
      </c>
      <c r="AC103" s="69">
        <v>19416.32</v>
      </c>
      <c r="AD103" s="69">
        <f t="shared" si="31"/>
        <v>38832.639999999999</v>
      </c>
      <c r="AE103" s="71">
        <v>0.27579999999999999</v>
      </c>
      <c r="AF103" s="72">
        <v>82368</v>
      </c>
      <c r="AG103" s="72">
        <f t="shared" si="32"/>
        <v>164736</v>
      </c>
      <c r="AH103" s="73">
        <v>22147.437311999998</v>
      </c>
      <c r="AI103" s="73">
        <f t="shared" si="33"/>
        <v>44294.874623999996</v>
      </c>
      <c r="AJ103" s="80">
        <v>0.26888400000000001</v>
      </c>
      <c r="AK103" s="93">
        <v>170538.23999999999</v>
      </c>
      <c r="AL103" s="93">
        <v>30604.93</v>
      </c>
      <c r="AM103" s="94">
        <f t="shared" si="34"/>
        <v>1.21120909090909</v>
      </c>
      <c r="AN103" s="95">
        <f t="shared" si="35"/>
        <v>0.78812385663194695</v>
      </c>
      <c r="AO103" s="100">
        <f t="shared" si="36"/>
        <v>1.0352214452214501</v>
      </c>
      <c r="AP103" s="101">
        <f t="shared" si="37"/>
        <v>0.69093614689717497</v>
      </c>
      <c r="AQ103" s="102">
        <v>800</v>
      </c>
      <c r="AR103" s="103">
        <f t="shared" si="40"/>
        <v>800</v>
      </c>
    </row>
    <row r="104" spans="1:44">
      <c r="A104" s="56">
        <v>102</v>
      </c>
      <c r="B104" s="60">
        <v>114685</v>
      </c>
      <c r="C104" s="61" t="s">
        <v>160</v>
      </c>
      <c r="D104" s="61" t="s">
        <v>54</v>
      </c>
      <c r="E104" s="56" t="s">
        <v>50</v>
      </c>
      <c r="F104" s="58">
        <v>4</v>
      </c>
      <c r="G104" s="56"/>
      <c r="H104" s="59">
        <v>22100</v>
      </c>
      <c r="I104" s="68">
        <f t="shared" si="22"/>
        <v>66300</v>
      </c>
      <c r="J104" s="69">
        <v>3215.55</v>
      </c>
      <c r="K104" s="70">
        <f t="shared" si="23"/>
        <v>9646.65</v>
      </c>
      <c r="L104" s="71">
        <v>0.14549999999999999</v>
      </c>
      <c r="M104" s="72">
        <v>24310</v>
      </c>
      <c r="N104" s="72">
        <f t="shared" si="24"/>
        <v>72930</v>
      </c>
      <c r="O104" s="73">
        <v>3466.3629000000001</v>
      </c>
      <c r="P104" s="73">
        <f t="shared" si="25"/>
        <v>10399.0887</v>
      </c>
      <c r="Q104" s="80">
        <v>0.14258999999999999</v>
      </c>
      <c r="R104" s="86">
        <v>87497.85</v>
      </c>
      <c r="S104" s="86">
        <v>9769.75</v>
      </c>
      <c r="T104" s="82">
        <f t="shared" si="26"/>
        <v>1.31972624434389</v>
      </c>
      <c r="U104" s="82">
        <f t="shared" si="27"/>
        <v>1.01276090663598</v>
      </c>
      <c r="V104" s="83">
        <f t="shared" si="28"/>
        <v>1.1997511312217199</v>
      </c>
      <c r="W104" s="85">
        <f t="shared" si="29"/>
        <v>0.93948136051575404</v>
      </c>
      <c r="X104" s="84">
        <f>(F104*200)+(G104*100)</f>
        <v>800</v>
      </c>
      <c r="Y104" s="89"/>
      <c r="Z104" s="90">
        <v>0</v>
      </c>
      <c r="AA104" s="59">
        <v>19448</v>
      </c>
      <c r="AB104" s="59">
        <f t="shared" si="30"/>
        <v>38896</v>
      </c>
      <c r="AC104" s="69">
        <v>2873.442</v>
      </c>
      <c r="AD104" s="69">
        <f t="shared" si="31"/>
        <v>5746.884</v>
      </c>
      <c r="AE104" s="71">
        <v>0.14774999999999999</v>
      </c>
      <c r="AF104" s="72">
        <v>22754.16</v>
      </c>
      <c r="AG104" s="72">
        <f t="shared" si="32"/>
        <v>45508.32</v>
      </c>
      <c r="AH104" s="73">
        <v>3277.6229772000002</v>
      </c>
      <c r="AI104" s="73">
        <f t="shared" si="33"/>
        <v>6555.2459544000003</v>
      </c>
      <c r="AJ104" s="80">
        <v>0.14404500000000001</v>
      </c>
      <c r="AK104" s="96">
        <v>16793.07</v>
      </c>
      <c r="AL104" s="96">
        <v>3104.53</v>
      </c>
      <c r="AM104" s="97">
        <f t="shared" si="34"/>
        <v>0.4317428527355</v>
      </c>
      <c r="AN104" s="97">
        <f t="shared" si="35"/>
        <v>0.54021100826117296</v>
      </c>
      <c r="AO104" s="106">
        <f t="shared" si="36"/>
        <v>0.36901098524401699</v>
      </c>
      <c r="AP104" s="106">
        <f t="shared" si="37"/>
        <v>0.47359473947978797</v>
      </c>
      <c r="AQ104" s="107"/>
      <c r="AR104" s="103">
        <f t="shared" si="40"/>
        <v>800</v>
      </c>
    </row>
    <row r="105" spans="1:44">
      <c r="A105" s="56">
        <v>103</v>
      </c>
      <c r="B105" s="56">
        <v>724</v>
      </c>
      <c r="C105" s="57" t="s">
        <v>161</v>
      </c>
      <c r="D105" s="57" t="s">
        <v>64</v>
      </c>
      <c r="E105" s="56" t="s">
        <v>48</v>
      </c>
      <c r="F105" s="58">
        <v>2</v>
      </c>
      <c r="G105" s="56">
        <v>1</v>
      </c>
      <c r="H105" s="59">
        <v>11200</v>
      </c>
      <c r="I105" s="68">
        <f t="shared" si="22"/>
        <v>33600</v>
      </c>
      <c r="J105" s="69">
        <v>3367.84</v>
      </c>
      <c r="K105" s="70">
        <f t="shared" si="23"/>
        <v>10103.52</v>
      </c>
      <c r="L105" s="71">
        <v>0.30070000000000002</v>
      </c>
      <c r="M105" s="72">
        <v>12320</v>
      </c>
      <c r="N105" s="72">
        <f t="shared" si="24"/>
        <v>36960</v>
      </c>
      <c r="O105" s="73">
        <v>3630.53152</v>
      </c>
      <c r="P105" s="73">
        <f t="shared" si="25"/>
        <v>10891.59456</v>
      </c>
      <c r="Q105" s="80">
        <v>0.294686</v>
      </c>
      <c r="R105" s="81">
        <v>22774.09</v>
      </c>
      <c r="S105" s="81">
        <v>6806.08</v>
      </c>
      <c r="T105" s="87">
        <f t="shared" si="26"/>
        <v>0.67780029761904803</v>
      </c>
      <c r="U105" s="87">
        <f t="shared" si="27"/>
        <v>0.67363453529067097</v>
      </c>
      <c r="V105" s="85">
        <f t="shared" si="28"/>
        <v>0.61618208874458902</v>
      </c>
      <c r="W105" s="85">
        <f t="shared" si="29"/>
        <v>0.624892889880029</v>
      </c>
      <c r="X105" s="84"/>
      <c r="Y105" s="89"/>
      <c r="Z105" s="90">
        <f t="shared" si="39"/>
        <v>-108.2591</v>
      </c>
      <c r="AA105" s="59">
        <v>9856</v>
      </c>
      <c r="AB105" s="59">
        <f t="shared" si="30"/>
        <v>19712</v>
      </c>
      <c r="AC105" s="69">
        <v>3009.5295999999998</v>
      </c>
      <c r="AD105" s="69">
        <f t="shared" si="31"/>
        <v>6019.0591999999997</v>
      </c>
      <c r="AE105" s="71">
        <v>0.30535000000000001</v>
      </c>
      <c r="AF105" s="72">
        <v>11531.52</v>
      </c>
      <c r="AG105" s="72">
        <f t="shared" si="32"/>
        <v>23063.040000000001</v>
      </c>
      <c r="AH105" s="73">
        <v>3432.8527833600001</v>
      </c>
      <c r="AI105" s="73">
        <f t="shared" si="33"/>
        <v>6865.7055667200002</v>
      </c>
      <c r="AJ105" s="80">
        <v>0.29769299999999999</v>
      </c>
      <c r="AK105" s="93">
        <v>11865.99</v>
      </c>
      <c r="AL105" s="93">
        <v>4176.2700000000004</v>
      </c>
      <c r="AM105" s="95">
        <f t="shared" si="34"/>
        <v>0.60196783685064903</v>
      </c>
      <c r="AN105" s="95">
        <f t="shared" si="35"/>
        <v>0.69384099096416896</v>
      </c>
      <c r="AO105" s="101">
        <f t="shared" si="36"/>
        <v>0.51450242465867502</v>
      </c>
      <c r="AP105" s="101">
        <f t="shared" si="37"/>
        <v>0.60827979869156501</v>
      </c>
      <c r="AQ105" s="104"/>
      <c r="AR105" s="103">
        <f t="shared" si="40"/>
        <v>0</v>
      </c>
    </row>
    <row r="106" spans="1:44">
      <c r="A106" s="56">
        <v>104</v>
      </c>
      <c r="B106" s="56">
        <v>103199</v>
      </c>
      <c r="C106" s="57" t="s">
        <v>162</v>
      </c>
      <c r="D106" s="57" t="s">
        <v>54</v>
      </c>
      <c r="E106" s="56" t="s">
        <v>45</v>
      </c>
      <c r="F106" s="58">
        <v>4</v>
      </c>
      <c r="G106" s="56"/>
      <c r="H106" s="59">
        <v>8250</v>
      </c>
      <c r="I106" s="68">
        <f t="shared" si="22"/>
        <v>24750</v>
      </c>
      <c r="J106" s="69">
        <v>2400.75</v>
      </c>
      <c r="K106" s="70">
        <f t="shared" si="23"/>
        <v>7202.25</v>
      </c>
      <c r="L106" s="71">
        <v>0.29099999999999998</v>
      </c>
      <c r="M106" s="72">
        <v>9075</v>
      </c>
      <c r="N106" s="72">
        <f t="shared" si="24"/>
        <v>27225</v>
      </c>
      <c r="O106" s="73">
        <v>2588.0084999999999</v>
      </c>
      <c r="P106" s="73">
        <f t="shared" si="25"/>
        <v>7764.0254999999997</v>
      </c>
      <c r="Q106" s="80">
        <v>0.28517999999999999</v>
      </c>
      <c r="R106" s="81">
        <v>16754.060000000001</v>
      </c>
      <c r="S106" s="81">
        <v>5011.8500000000004</v>
      </c>
      <c r="T106" s="87">
        <f t="shared" si="26"/>
        <v>0.67693171717171696</v>
      </c>
      <c r="U106" s="87">
        <f t="shared" si="27"/>
        <v>0.69587281752230201</v>
      </c>
      <c r="V106" s="85">
        <f t="shared" si="28"/>
        <v>0.61539247015610699</v>
      </c>
      <c r="W106" s="85">
        <f t="shared" si="29"/>
        <v>0.64552209417653295</v>
      </c>
      <c r="X106" s="84"/>
      <c r="Y106" s="89"/>
      <c r="Z106" s="90">
        <f t="shared" si="39"/>
        <v>-79.959400000000002</v>
      </c>
      <c r="AA106" s="59">
        <v>7260</v>
      </c>
      <c r="AB106" s="59">
        <f t="shared" si="30"/>
        <v>14520</v>
      </c>
      <c r="AC106" s="69">
        <v>2145.33</v>
      </c>
      <c r="AD106" s="69">
        <f t="shared" si="31"/>
        <v>4290.66</v>
      </c>
      <c r="AE106" s="71">
        <v>0.29549999999999998</v>
      </c>
      <c r="AF106" s="72">
        <v>8494.2000000000007</v>
      </c>
      <c r="AG106" s="72">
        <f t="shared" si="32"/>
        <v>16988.400000000001</v>
      </c>
      <c r="AH106" s="73">
        <v>2447.0940780000001</v>
      </c>
      <c r="AI106" s="73">
        <f t="shared" si="33"/>
        <v>4894.1881560000002</v>
      </c>
      <c r="AJ106" s="80">
        <v>0.28809000000000001</v>
      </c>
      <c r="AK106" s="93">
        <v>8175.91</v>
      </c>
      <c r="AL106" s="93">
        <v>2842.79</v>
      </c>
      <c r="AM106" s="95">
        <f t="shared" si="34"/>
        <v>0.563079201101928</v>
      </c>
      <c r="AN106" s="95">
        <f t="shared" si="35"/>
        <v>0.662553080411871</v>
      </c>
      <c r="AO106" s="101">
        <f t="shared" si="36"/>
        <v>0.48126427444609299</v>
      </c>
      <c r="AP106" s="101">
        <f t="shared" si="37"/>
        <v>0.58085016541811896</v>
      </c>
      <c r="AQ106" s="104"/>
      <c r="AR106" s="103">
        <f t="shared" si="40"/>
        <v>0</v>
      </c>
    </row>
    <row r="107" spans="1:44">
      <c r="A107" s="56">
        <v>105</v>
      </c>
      <c r="B107" s="60">
        <v>750</v>
      </c>
      <c r="C107" s="61" t="s">
        <v>163</v>
      </c>
      <c r="D107" s="61" t="s">
        <v>64</v>
      </c>
      <c r="E107" s="56" t="s">
        <v>59</v>
      </c>
      <c r="F107" s="58">
        <v>6</v>
      </c>
      <c r="G107" s="56">
        <v>1</v>
      </c>
      <c r="H107" s="59">
        <v>38400</v>
      </c>
      <c r="I107" s="68">
        <f t="shared" si="22"/>
        <v>115200</v>
      </c>
      <c r="J107" s="69">
        <v>10801.92</v>
      </c>
      <c r="K107" s="70">
        <f t="shared" si="23"/>
        <v>32405.759999999998</v>
      </c>
      <c r="L107" s="71">
        <v>0.28129999999999999</v>
      </c>
      <c r="M107" s="72">
        <v>42240</v>
      </c>
      <c r="N107" s="72">
        <f t="shared" si="24"/>
        <v>126720</v>
      </c>
      <c r="O107" s="73">
        <v>11644.46976</v>
      </c>
      <c r="P107" s="73">
        <f t="shared" si="25"/>
        <v>34933.40928</v>
      </c>
      <c r="Q107" s="80">
        <v>0.27567399999999997</v>
      </c>
      <c r="R107" s="86">
        <v>99753.01</v>
      </c>
      <c r="S107" s="86">
        <v>28064.26</v>
      </c>
      <c r="T107" s="87">
        <f t="shared" si="26"/>
        <v>0.86591154513888902</v>
      </c>
      <c r="U107" s="87">
        <f t="shared" si="27"/>
        <v>0.866026903859067</v>
      </c>
      <c r="V107" s="85">
        <f t="shared" si="28"/>
        <v>0.78719231376262599</v>
      </c>
      <c r="W107" s="85">
        <f t="shared" si="29"/>
        <v>0.80336447482288198</v>
      </c>
      <c r="X107" s="84"/>
      <c r="Y107" s="89"/>
      <c r="Z107" s="90">
        <f t="shared" si="39"/>
        <v>-154.4699</v>
      </c>
      <c r="AA107" s="59">
        <v>33792</v>
      </c>
      <c r="AB107" s="59">
        <f t="shared" si="30"/>
        <v>67584</v>
      </c>
      <c r="AC107" s="69">
        <v>9652.6848000000009</v>
      </c>
      <c r="AD107" s="69">
        <f t="shared" si="31"/>
        <v>19305.369600000002</v>
      </c>
      <c r="AE107" s="71">
        <v>0.28565000000000002</v>
      </c>
      <c r="AF107" s="72">
        <v>39536.639999999999</v>
      </c>
      <c r="AG107" s="72">
        <f t="shared" si="32"/>
        <v>79073.279999999999</v>
      </c>
      <c r="AH107" s="73">
        <v>11010.44026368</v>
      </c>
      <c r="AI107" s="73">
        <f t="shared" si="33"/>
        <v>22020.880527360001</v>
      </c>
      <c r="AJ107" s="80">
        <v>0.27848699999999998</v>
      </c>
      <c r="AK107" s="96">
        <v>47246.58</v>
      </c>
      <c r="AL107" s="96">
        <v>12120.65</v>
      </c>
      <c r="AM107" s="97">
        <f t="shared" si="34"/>
        <v>0.69907936789772696</v>
      </c>
      <c r="AN107" s="95">
        <f t="shared" si="35"/>
        <v>0.62783827769865597</v>
      </c>
      <c r="AO107" s="101">
        <f t="shared" si="36"/>
        <v>0.59750373324592099</v>
      </c>
      <c r="AP107" s="101">
        <f t="shared" si="37"/>
        <v>0.55041622813132296</v>
      </c>
      <c r="AQ107" s="107"/>
      <c r="AR107" s="103">
        <f t="shared" si="40"/>
        <v>0</v>
      </c>
    </row>
    <row r="108" spans="1:44">
      <c r="A108" s="56">
        <v>106</v>
      </c>
      <c r="B108" s="56">
        <v>752</v>
      </c>
      <c r="C108" s="57" t="s">
        <v>164</v>
      </c>
      <c r="D108" s="57" t="s">
        <v>44</v>
      </c>
      <c r="E108" s="56" t="s">
        <v>45</v>
      </c>
      <c r="F108" s="58">
        <v>2</v>
      </c>
      <c r="G108" s="56">
        <v>1</v>
      </c>
      <c r="H108" s="59">
        <v>6270</v>
      </c>
      <c r="I108" s="68">
        <f t="shared" si="22"/>
        <v>18810</v>
      </c>
      <c r="J108" s="69">
        <v>1763.751</v>
      </c>
      <c r="K108" s="70">
        <f t="shared" si="23"/>
        <v>5291.2529999999997</v>
      </c>
      <c r="L108" s="71">
        <v>0.28129999999999999</v>
      </c>
      <c r="M108" s="72">
        <v>6897</v>
      </c>
      <c r="N108" s="72">
        <f t="shared" si="24"/>
        <v>20691</v>
      </c>
      <c r="O108" s="73">
        <v>1901.323578</v>
      </c>
      <c r="P108" s="73">
        <f t="shared" si="25"/>
        <v>5703.9707340000004</v>
      </c>
      <c r="Q108" s="80">
        <v>0.27567399999999997</v>
      </c>
      <c r="R108" s="81">
        <v>12549.48</v>
      </c>
      <c r="S108" s="81">
        <v>3323.85</v>
      </c>
      <c r="T108" s="87">
        <f t="shared" si="26"/>
        <v>0.66717065390749597</v>
      </c>
      <c r="U108" s="87">
        <f t="shared" si="27"/>
        <v>0.62817824057931104</v>
      </c>
      <c r="V108" s="85">
        <f t="shared" si="28"/>
        <v>0.60651877627954198</v>
      </c>
      <c r="W108" s="85">
        <f t="shared" si="29"/>
        <v>0.58272564061160503</v>
      </c>
      <c r="X108" s="84"/>
      <c r="Y108" s="89"/>
      <c r="Z108" s="90">
        <f t="shared" si="39"/>
        <v>-62.605200000000004</v>
      </c>
      <c r="AA108" s="59">
        <v>5517.6</v>
      </c>
      <c r="AB108" s="59">
        <f t="shared" si="30"/>
        <v>11035.2</v>
      </c>
      <c r="AC108" s="69">
        <v>1576.1024399999999</v>
      </c>
      <c r="AD108" s="69">
        <f t="shared" si="31"/>
        <v>3152.2048799999998</v>
      </c>
      <c r="AE108" s="71">
        <v>0.28565000000000002</v>
      </c>
      <c r="AF108" s="72">
        <v>6455.5919999999996</v>
      </c>
      <c r="AG108" s="72">
        <f t="shared" si="32"/>
        <v>12911.183999999999</v>
      </c>
      <c r="AH108" s="73">
        <v>1797.7984493040001</v>
      </c>
      <c r="AI108" s="73">
        <f t="shared" si="33"/>
        <v>3595.5968986080002</v>
      </c>
      <c r="AJ108" s="80">
        <v>0.27848699999999998</v>
      </c>
      <c r="AK108" s="93">
        <v>4689.8</v>
      </c>
      <c r="AL108" s="93">
        <v>1696.09</v>
      </c>
      <c r="AM108" s="95">
        <f t="shared" si="34"/>
        <v>0.42498550094243898</v>
      </c>
      <c r="AN108" s="95">
        <f t="shared" si="35"/>
        <v>0.53806464508740903</v>
      </c>
      <c r="AO108" s="101">
        <f t="shared" si="36"/>
        <v>0.36323547089097302</v>
      </c>
      <c r="AP108" s="101">
        <f t="shared" si="37"/>
        <v>0.47171305567001298</v>
      </c>
      <c r="AQ108" s="104"/>
      <c r="AR108" s="103">
        <f t="shared" si="40"/>
        <v>0</v>
      </c>
    </row>
    <row r="109" spans="1:44">
      <c r="A109" s="56">
        <v>107</v>
      </c>
      <c r="B109" s="56">
        <v>114286</v>
      </c>
      <c r="C109" s="57" t="s">
        <v>165</v>
      </c>
      <c r="D109" s="57" t="s">
        <v>44</v>
      </c>
      <c r="E109" s="56" t="s">
        <v>45</v>
      </c>
      <c r="F109" s="58">
        <v>2</v>
      </c>
      <c r="G109" s="56">
        <v>1</v>
      </c>
      <c r="H109" s="59">
        <v>7200</v>
      </c>
      <c r="I109" s="68">
        <f t="shared" si="22"/>
        <v>21600</v>
      </c>
      <c r="J109" s="69">
        <v>1746</v>
      </c>
      <c r="K109" s="70">
        <f t="shared" si="23"/>
        <v>5238</v>
      </c>
      <c r="L109" s="71">
        <v>0.24249999999999999</v>
      </c>
      <c r="M109" s="72">
        <v>7920</v>
      </c>
      <c r="N109" s="72">
        <f t="shared" si="24"/>
        <v>23760</v>
      </c>
      <c r="O109" s="73">
        <v>1882.1880000000001</v>
      </c>
      <c r="P109" s="73">
        <f t="shared" si="25"/>
        <v>5646.5640000000003</v>
      </c>
      <c r="Q109" s="80">
        <v>0.23765</v>
      </c>
      <c r="R109" s="81">
        <v>14217.31</v>
      </c>
      <c r="S109" s="81">
        <v>3314.12</v>
      </c>
      <c r="T109" s="87">
        <f t="shared" si="26"/>
        <v>0.65820879629629603</v>
      </c>
      <c r="U109" s="87">
        <f t="shared" si="27"/>
        <v>0.63270714012982099</v>
      </c>
      <c r="V109" s="85">
        <f t="shared" si="28"/>
        <v>0.59837163299663298</v>
      </c>
      <c r="W109" s="85">
        <f t="shared" si="29"/>
        <v>0.58692684613155899</v>
      </c>
      <c r="X109" s="84"/>
      <c r="Y109" s="89"/>
      <c r="Z109" s="90">
        <f t="shared" si="39"/>
        <v>-73.826899999999995</v>
      </c>
      <c r="AA109" s="59">
        <v>6336</v>
      </c>
      <c r="AB109" s="59">
        <f t="shared" si="30"/>
        <v>12672</v>
      </c>
      <c r="AC109" s="69">
        <v>1560.24</v>
      </c>
      <c r="AD109" s="69">
        <f t="shared" si="31"/>
        <v>3120.48</v>
      </c>
      <c r="AE109" s="71">
        <v>0.24625</v>
      </c>
      <c r="AF109" s="72">
        <v>7413.12</v>
      </c>
      <c r="AG109" s="72">
        <f t="shared" si="32"/>
        <v>14826.24</v>
      </c>
      <c r="AH109" s="73">
        <v>1779.704784</v>
      </c>
      <c r="AI109" s="73">
        <f t="shared" si="33"/>
        <v>3559.409568</v>
      </c>
      <c r="AJ109" s="80">
        <v>0.24007500000000001</v>
      </c>
      <c r="AK109" s="93">
        <v>7789.29</v>
      </c>
      <c r="AL109" s="93">
        <v>1831.51</v>
      </c>
      <c r="AM109" s="95">
        <f t="shared" si="34"/>
        <v>0.61468513257575796</v>
      </c>
      <c r="AN109" s="95">
        <f t="shared" si="35"/>
        <v>0.586932138645337</v>
      </c>
      <c r="AO109" s="101">
        <f t="shared" si="36"/>
        <v>0.52537190818440804</v>
      </c>
      <c r="AP109" s="101">
        <f t="shared" si="37"/>
        <v>0.51455444084483604</v>
      </c>
      <c r="AQ109" s="104"/>
      <c r="AR109" s="103">
        <f t="shared" si="40"/>
        <v>0</v>
      </c>
    </row>
    <row r="110" spans="1:44">
      <c r="A110" s="56">
        <v>108</v>
      </c>
      <c r="B110" s="56">
        <v>113023</v>
      </c>
      <c r="C110" s="57" t="s">
        <v>166</v>
      </c>
      <c r="D110" s="57" t="s">
        <v>54</v>
      </c>
      <c r="E110" s="56" t="s">
        <v>118</v>
      </c>
      <c r="F110" s="58">
        <v>2</v>
      </c>
      <c r="G110" s="56"/>
      <c r="H110" s="59">
        <v>4125</v>
      </c>
      <c r="I110" s="68">
        <f t="shared" si="22"/>
        <v>12375</v>
      </c>
      <c r="J110" s="69">
        <v>840.26250000000005</v>
      </c>
      <c r="K110" s="70">
        <f t="shared" si="23"/>
        <v>2520.7874999999999</v>
      </c>
      <c r="L110" s="71">
        <v>0.20369999999999999</v>
      </c>
      <c r="M110" s="72">
        <v>4537.5</v>
      </c>
      <c r="N110" s="72">
        <f t="shared" si="24"/>
        <v>13612.5</v>
      </c>
      <c r="O110" s="73">
        <v>905.80297499999995</v>
      </c>
      <c r="P110" s="73">
        <f t="shared" si="25"/>
        <v>2717.4089250000002</v>
      </c>
      <c r="Q110" s="80">
        <v>0.199626</v>
      </c>
      <c r="R110" s="81">
        <v>8089.36</v>
      </c>
      <c r="S110" s="81">
        <v>1728.57</v>
      </c>
      <c r="T110" s="87">
        <f t="shared" si="26"/>
        <v>0.65368565656565703</v>
      </c>
      <c r="U110" s="87">
        <f t="shared" si="27"/>
        <v>0.68572618675711505</v>
      </c>
      <c r="V110" s="85">
        <f t="shared" si="28"/>
        <v>0.59425968778696003</v>
      </c>
      <c r="W110" s="85">
        <f t="shared" si="29"/>
        <v>0.63610963521068098</v>
      </c>
      <c r="X110" s="84"/>
      <c r="Y110" s="89"/>
      <c r="Z110" s="90">
        <f t="shared" si="39"/>
        <v>-42.856400000000001</v>
      </c>
      <c r="AA110" s="59">
        <v>3630</v>
      </c>
      <c r="AB110" s="59">
        <f t="shared" si="30"/>
        <v>7260</v>
      </c>
      <c r="AC110" s="69">
        <v>750.8655</v>
      </c>
      <c r="AD110" s="69">
        <f t="shared" si="31"/>
        <v>1501.731</v>
      </c>
      <c r="AE110" s="71">
        <v>0.20685000000000001</v>
      </c>
      <c r="AF110" s="72">
        <v>4247.1000000000004</v>
      </c>
      <c r="AG110" s="72">
        <f t="shared" si="32"/>
        <v>8494.2000000000007</v>
      </c>
      <c r="AH110" s="73">
        <v>856.48292730000003</v>
      </c>
      <c r="AI110" s="73">
        <f t="shared" si="33"/>
        <v>1712.9658546000001</v>
      </c>
      <c r="AJ110" s="80">
        <v>0.20166300000000001</v>
      </c>
      <c r="AK110" s="93">
        <v>2211.71</v>
      </c>
      <c r="AL110" s="93">
        <v>597.03</v>
      </c>
      <c r="AM110" s="95">
        <f t="shared" si="34"/>
        <v>0.30464325068870501</v>
      </c>
      <c r="AN110" s="95">
        <f t="shared" si="35"/>
        <v>0.39756121435863001</v>
      </c>
      <c r="AO110" s="101">
        <f t="shared" si="36"/>
        <v>0.26037884674248302</v>
      </c>
      <c r="AP110" s="101">
        <f t="shared" si="37"/>
        <v>0.348535844072277</v>
      </c>
      <c r="AQ110" s="104"/>
      <c r="AR110" s="103">
        <f t="shared" si="40"/>
        <v>0</v>
      </c>
    </row>
    <row r="111" spans="1:44">
      <c r="A111" s="56">
        <v>109</v>
      </c>
      <c r="B111" s="56">
        <v>107658</v>
      </c>
      <c r="C111" s="57" t="s">
        <v>167</v>
      </c>
      <c r="D111" s="57" t="s">
        <v>44</v>
      </c>
      <c r="E111" s="56" t="s">
        <v>48</v>
      </c>
      <c r="F111" s="58">
        <v>2</v>
      </c>
      <c r="G111" s="56">
        <v>1</v>
      </c>
      <c r="H111" s="59">
        <v>10150</v>
      </c>
      <c r="I111" s="68">
        <f t="shared" si="22"/>
        <v>30450</v>
      </c>
      <c r="J111" s="69">
        <v>2658.2849999999999</v>
      </c>
      <c r="K111" s="70">
        <f t="shared" si="23"/>
        <v>7974.8549999999996</v>
      </c>
      <c r="L111" s="71">
        <v>0.26190000000000002</v>
      </c>
      <c r="M111" s="72">
        <v>11165</v>
      </c>
      <c r="N111" s="72">
        <f t="shared" si="24"/>
        <v>33495</v>
      </c>
      <c r="O111" s="73">
        <v>2865.63123</v>
      </c>
      <c r="P111" s="73">
        <f t="shared" si="25"/>
        <v>8596.8936900000008</v>
      </c>
      <c r="Q111" s="80">
        <v>0.256662</v>
      </c>
      <c r="R111" s="81">
        <v>19479.43</v>
      </c>
      <c r="S111" s="81">
        <v>4489.6099999999997</v>
      </c>
      <c r="T111" s="87">
        <f t="shared" si="26"/>
        <v>0.63971855500820995</v>
      </c>
      <c r="U111" s="87">
        <f t="shared" si="27"/>
        <v>0.56297073739898695</v>
      </c>
      <c r="V111" s="85">
        <f t="shared" si="28"/>
        <v>0.58156232273473696</v>
      </c>
      <c r="W111" s="85">
        <f t="shared" si="29"/>
        <v>0.52223630556492295</v>
      </c>
      <c r="X111" s="84"/>
      <c r="Y111" s="89"/>
      <c r="Z111" s="90">
        <f t="shared" ref="Z111:Z139" si="41">(R111-I111)*0.01</f>
        <v>-109.70569999999999</v>
      </c>
      <c r="AA111" s="59">
        <v>8932</v>
      </c>
      <c r="AB111" s="59">
        <f t="shared" si="30"/>
        <v>17864</v>
      </c>
      <c r="AC111" s="69">
        <v>2375.4654</v>
      </c>
      <c r="AD111" s="69">
        <f t="shared" si="31"/>
        <v>4750.9308000000001</v>
      </c>
      <c r="AE111" s="71">
        <v>0.26595000000000002</v>
      </c>
      <c r="AF111" s="72">
        <v>10450.44</v>
      </c>
      <c r="AG111" s="72">
        <f t="shared" si="32"/>
        <v>20900.88</v>
      </c>
      <c r="AH111" s="73">
        <v>2709.6005336399999</v>
      </c>
      <c r="AI111" s="73">
        <f t="shared" si="33"/>
        <v>5419.2010672799997</v>
      </c>
      <c r="AJ111" s="80">
        <v>0.25928099999999998</v>
      </c>
      <c r="AK111" s="93">
        <v>15293.47</v>
      </c>
      <c r="AL111" s="93">
        <v>3681.26</v>
      </c>
      <c r="AM111" s="95">
        <f t="shared" si="34"/>
        <v>0.85610557545902399</v>
      </c>
      <c r="AN111" s="95">
        <f t="shared" si="35"/>
        <v>0.77485026723605399</v>
      </c>
      <c r="AO111" s="101">
        <f t="shared" si="36"/>
        <v>0.73171416705899495</v>
      </c>
      <c r="AP111" s="101">
        <f t="shared" si="37"/>
        <v>0.67929939382147597</v>
      </c>
      <c r="AQ111" s="104"/>
      <c r="AR111" s="103">
        <f t="shared" si="40"/>
        <v>0</v>
      </c>
    </row>
    <row r="112" spans="1:44">
      <c r="A112" s="56">
        <v>110</v>
      </c>
      <c r="B112" s="56">
        <v>570</v>
      </c>
      <c r="C112" s="57" t="s">
        <v>168</v>
      </c>
      <c r="D112" s="57" t="s">
        <v>44</v>
      </c>
      <c r="E112" s="56" t="s">
        <v>45</v>
      </c>
      <c r="F112" s="58">
        <v>2</v>
      </c>
      <c r="G112" s="56">
        <v>1</v>
      </c>
      <c r="H112" s="59">
        <v>6720</v>
      </c>
      <c r="I112" s="68">
        <f t="shared" si="22"/>
        <v>20160</v>
      </c>
      <c r="J112" s="69">
        <v>1825.152</v>
      </c>
      <c r="K112" s="70">
        <f t="shared" si="23"/>
        <v>5475.4560000000001</v>
      </c>
      <c r="L112" s="71">
        <v>0.27160000000000001</v>
      </c>
      <c r="M112" s="72">
        <v>7392</v>
      </c>
      <c r="N112" s="72">
        <f t="shared" si="24"/>
        <v>22176</v>
      </c>
      <c r="O112" s="73">
        <v>1967.513856</v>
      </c>
      <c r="P112" s="73">
        <f t="shared" si="25"/>
        <v>5902.5415679999996</v>
      </c>
      <c r="Q112" s="80">
        <v>0.26616800000000002</v>
      </c>
      <c r="R112" s="81">
        <v>12760.92</v>
      </c>
      <c r="S112" s="81">
        <v>3901.64</v>
      </c>
      <c r="T112" s="87">
        <f t="shared" si="26"/>
        <v>0.63298214285714305</v>
      </c>
      <c r="U112" s="87">
        <f t="shared" si="27"/>
        <v>0.71256896229282096</v>
      </c>
      <c r="V112" s="85">
        <f t="shared" si="28"/>
        <v>0.57543831168831205</v>
      </c>
      <c r="W112" s="85">
        <f t="shared" si="29"/>
        <v>0.66101016910280197</v>
      </c>
      <c r="X112" s="84"/>
      <c r="Y112" s="89"/>
      <c r="Z112" s="90">
        <f t="shared" si="41"/>
        <v>-73.990799999999993</v>
      </c>
      <c r="AA112" s="59">
        <v>5913.6</v>
      </c>
      <c r="AB112" s="59">
        <f t="shared" si="30"/>
        <v>11827.2</v>
      </c>
      <c r="AC112" s="69">
        <v>1630.9708800000001</v>
      </c>
      <c r="AD112" s="69">
        <f t="shared" si="31"/>
        <v>3261.9417600000002</v>
      </c>
      <c r="AE112" s="71">
        <v>0.27579999999999999</v>
      </c>
      <c r="AF112" s="72">
        <v>6918.9120000000003</v>
      </c>
      <c r="AG112" s="72">
        <f t="shared" si="32"/>
        <v>13837.824000000001</v>
      </c>
      <c r="AH112" s="73">
        <v>1860.3847342080001</v>
      </c>
      <c r="AI112" s="73">
        <f t="shared" si="33"/>
        <v>3720.7694684160001</v>
      </c>
      <c r="AJ112" s="80">
        <v>0.26888400000000001</v>
      </c>
      <c r="AK112" s="93">
        <v>7212.63</v>
      </c>
      <c r="AL112" s="93">
        <v>1941.74</v>
      </c>
      <c r="AM112" s="95">
        <f t="shared" si="34"/>
        <v>0.60983411120129905</v>
      </c>
      <c r="AN112" s="95">
        <f t="shared" si="35"/>
        <v>0.59527120435160696</v>
      </c>
      <c r="AO112" s="101">
        <f t="shared" si="36"/>
        <v>0.52122573606948597</v>
      </c>
      <c r="AP112" s="101">
        <f t="shared" si="37"/>
        <v>0.52186517237431396</v>
      </c>
      <c r="AQ112" s="104"/>
      <c r="AR112" s="103">
        <f t="shared" si="40"/>
        <v>0</v>
      </c>
    </row>
    <row r="113" spans="1:44">
      <c r="A113" s="56">
        <v>111</v>
      </c>
      <c r="B113" s="56">
        <v>118758</v>
      </c>
      <c r="C113" s="57" t="s">
        <v>169</v>
      </c>
      <c r="D113" s="57" t="s">
        <v>54</v>
      </c>
      <c r="E113" s="56" t="s">
        <v>118</v>
      </c>
      <c r="F113" s="58">
        <v>1</v>
      </c>
      <c r="G113" s="56">
        <v>2</v>
      </c>
      <c r="H113" s="59">
        <v>2970</v>
      </c>
      <c r="I113" s="68">
        <f t="shared" si="22"/>
        <v>8910</v>
      </c>
      <c r="J113" s="69">
        <v>806.65200000000004</v>
      </c>
      <c r="K113" s="70">
        <f t="shared" si="23"/>
        <v>2419.9560000000001</v>
      </c>
      <c r="L113" s="71">
        <v>0.27160000000000001</v>
      </c>
      <c r="M113" s="72">
        <v>3267</v>
      </c>
      <c r="N113" s="72">
        <f t="shared" si="24"/>
        <v>9801</v>
      </c>
      <c r="O113" s="73">
        <v>869.57085600000005</v>
      </c>
      <c r="P113" s="73">
        <f t="shared" si="25"/>
        <v>2608.7125679999999</v>
      </c>
      <c r="Q113" s="80">
        <v>0.26616800000000002</v>
      </c>
      <c r="R113" s="81">
        <v>5631.7</v>
      </c>
      <c r="S113" s="81">
        <v>1371.46</v>
      </c>
      <c r="T113" s="87">
        <f t="shared" si="26"/>
        <v>0.63206509539842903</v>
      </c>
      <c r="U113" s="87">
        <f t="shared" si="27"/>
        <v>0.56672931243378</v>
      </c>
      <c r="V113" s="85">
        <f t="shared" si="28"/>
        <v>0.57460463218039004</v>
      </c>
      <c r="W113" s="85">
        <f t="shared" si="29"/>
        <v>0.52572292433560297</v>
      </c>
      <c r="X113" s="84"/>
      <c r="Y113" s="89"/>
      <c r="Z113" s="90">
        <v>0</v>
      </c>
      <c r="AA113" s="59">
        <v>2613.6</v>
      </c>
      <c r="AB113" s="59">
        <f t="shared" si="30"/>
        <v>5227.2</v>
      </c>
      <c r="AC113" s="69">
        <v>720.83087999999998</v>
      </c>
      <c r="AD113" s="69">
        <f t="shared" si="31"/>
        <v>1441.66176</v>
      </c>
      <c r="AE113" s="71">
        <v>0.27579999999999999</v>
      </c>
      <c r="AF113" s="72">
        <v>3057.9119999999998</v>
      </c>
      <c r="AG113" s="72">
        <f t="shared" si="32"/>
        <v>6115.8239999999996</v>
      </c>
      <c r="AH113" s="73">
        <v>822.22361020799997</v>
      </c>
      <c r="AI113" s="73">
        <f t="shared" si="33"/>
        <v>1644.4472204159999</v>
      </c>
      <c r="AJ113" s="80">
        <v>0.26888400000000001</v>
      </c>
      <c r="AK113" s="93">
        <v>3397.39</v>
      </c>
      <c r="AL113" s="93">
        <v>1067.76</v>
      </c>
      <c r="AM113" s="95">
        <f t="shared" si="34"/>
        <v>0.64994452096724797</v>
      </c>
      <c r="AN113" s="95">
        <f t="shared" si="35"/>
        <v>0.74064529532918999</v>
      </c>
      <c r="AO113" s="101">
        <f t="shared" si="36"/>
        <v>0.55550813757884498</v>
      </c>
      <c r="AP113" s="101">
        <f t="shared" si="37"/>
        <v>0.64931241741518797</v>
      </c>
      <c r="AQ113" s="104"/>
      <c r="AR113" s="103">
        <f t="shared" si="40"/>
        <v>0</v>
      </c>
    </row>
    <row r="114" spans="1:44">
      <c r="A114" s="56">
        <v>112</v>
      </c>
      <c r="B114" s="56">
        <v>52</v>
      </c>
      <c r="C114" s="57" t="s">
        <v>170</v>
      </c>
      <c r="D114" s="57" t="s">
        <v>57</v>
      </c>
      <c r="E114" s="56" t="s">
        <v>45</v>
      </c>
      <c r="F114" s="58">
        <v>2</v>
      </c>
      <c r="G114" s="56"/>
      <c r="H114" s="59">
        <v>6270</v>
      </c>
      <c r="I114" s="68">
        <f t="shared" si="22"/>
        <v>18810</v>
      </c>
      <c r="J114" s="69">
        <v>1702.932</v>
      </c>
      <c r="K114" s="70">
        <f t="shared" si="23"/>
        <v>5108.7960000000003</v>
      </c>
      <c r="L114" s="71">
        <v>0.27160000000000001</v>
      </c>
      <c r="M114" s="72">
        <v>6897</v>
      </c>
      <c r="N114" s="72">
        <f t="shared" si="24"/>
        <v>20691</v>
      </c>
      <c r="O114" s="73">
        <v>1835.7606960000001</v>
      </c>
      <c r="P114" s="73">
        <f t="shared" si="25"/>
        <v>5507.2820879999999</v>
      </c>
      <c r="Q114" s="80">
        <v>0.26616800000000002</v>
      </c>
      <c r="R114" s="81">
        <v>11859.56</v>
      </c>
      <c r="S114" s="81">
        <v>3583.18</v>
      </c>
      <c r="T114" s="87">
        <f t="shared" si="26"/>
        <v>0.63049229133439699</v>
      </c>
      <c r="U114" s="87">
        <f t="shared" si="27"/>
        <v>0.70137464874306998</v>
      </c>
      <c r="V114" s="85">
        <f t="shared" si="28"/>
        <v>0.57317481030399697</v>
      </c>
      <c r="W114" s="85">
        <f t="shared" si="29"/>
        <v>0.65062583371342297</v>
      </c>
      <c r="X114" s="84"/>
      <c r="Y114" s="89"/>
      <c r="Z114" s="90">
        <f t="shared" si="41"/>
        <v>-69.504400000000004</v>
      </c>
      <c r="AA114" s="59">
        <v>5517.6</v>
      </c>
      <c r="AB114" s="59">
        <f t="shared" si="30"/>
        <v>11035.2</v>
      </c>
      <c r="AC114" s="69">
        <v>1521.7540799999999</v>
      </c>
      <c r="AD114" s="69">
        <f t="shared" si="31"/>
        <v>3043.5081599999999</v>
      </c>
      <c r="AE114" s="71">
        <v>0.27579999999999999</v>
      </c>
      <c r="AF114" s="72">
        <v>6455.5919999999996</v>
      </c>
      <c r="AG114" s="72">
        <f t="shared" si="32"/>
        <v>12911.183999999999</v>
      </c>
      <c r="AH114" s="73">
        <v>1735.805399328</v>
      </c>
      <c r="AI114" s="73">
        <f t="shared" si="33"/>
        <v>3471.610798656</v>
      </c>
      <c r="AJ114" s="80">
        <v>0.26888400000000001</v>
      </c>
      <c r="AK114" s="93">
        <v>6431.42</v>
      </c>
      <c r="AL114" s="93">
        <v>1790.57</v>
      </c>
      <c r="AM114" s="95">
        <f t="shared" si="34"/>
        <v>0.58280955487893304</v>
      </c>
      <c r="AN114" s="95">
        <f t="shared" si="35"/>
        <v>0.58832436315859904</v>
      </c>
      <c r="AO114" s="101">
        <f t="shared" si="36"/>
        <v>0.498127824682849</v>
      </c>
      <c r="AP114" s="101">
        <f t="shared" si="37"/>
        <v>0.51577498281005496</v>
      </c>
      <c r="AQ114" s="104"/>
      <c r="AR114" s="103">
        <f t="shared" si="40"/>
        <v>0</v>
      </c>
    </row>
    <row r="115" spans="1:44">
      <c r="A115" s="56">
        <v>113</v>
      </c>
      <c r="B115" s="56">
        <v>737</v>
      </c>
      <c r="C115" s="57" t="s">
        <v>171</v>
      </c>
      <c r="D115" s="57" t="s">
        <v>64</v>
      </c>
      <c r="E115" s="56" t="s">
        <v>48</v>
      </c>
      <c r="F115" s="58">
        <v>2</v>
      </c>
      <c r="G115" s="56">
        <v>1</v>
      </c>
      <c r="H115" s="59">
        <v>11310</v>
      </c>
      <c r="I115" s="68">
        <f t="shared" si="22"/>
        <v>33930</v>
      </c>
      <c r="J115" s="69">
        <v>3455.7705000000001</v>
      </c>
      <c r="K115" s="70">
        <f t="shared" si="23"/>
        <v>10367.3115</v>
      </c>
      <c r="L115" s="71">
        <v>0.30554999999999999</v>
      </c>
      <c r="M115" s="72">
        <v>12441</v>
      </c>
      <c r="N115" s="72">
        <f t="shared" si="24"/>
        <v>37323</v>
      </c>
      <c r="O115" s="73">
        <v>3725.3205990000001</v>
      </c>
      <c r="P115" s="73">
        <f t="shared" si="25"/>
        <v>11175.961797</v>
      </c>
      <c r="Q115" s="80">
        <v>0.29943900000000001</v>
      </c>
      <c r="R115" s="81">
        <v>21337.34</v>
      </c>
      <c r="S115" s="81">
        <v>5725.07</v>
      </c>
      <c r="T115" s="87">
        <f t="shared" si="26"/>
        <v>0.62886354258768096</v>
      </c>
      <c r="U115" s="87">
        <f t="shared" si="27"/>
        <v>0.55222320656613799</v>
      </c>
      <c r="V115" s="85">
        <f t="shared" si="28"/>
        <v>0.57169412962516397</v>
      </c>
      <c r="W115" s="85">
        <f t="shared" si="29"/>
        <v>0.51226642538602796</v>
      </c>
      <c r="X115" s="84"/>
      <c r="Y115" s="89"/>
      <c r="Z115" s="90">
        <f t="shared" si="41"/>
        <v>-125.92659999999999</v>
      </c>
      <c r="AA115" s="59">
        <v>9952.7999999999993</v>
      </c>
      <c r="AB115" s="59">
        <f t="shared" si="30"/>
        <v>19905.599999999999</v>
      </c>
      <c r="AC115" s="69">
        <v>3088.10502</v>
      </c>
      <c r="AD115" s="69">
        <f t="shared" si="31"/>
        <v>6176.2100399999999</v>
      </c>
      <c r="AE115" s="71">
        <v>0.31027500000000002</v>
      </c>
      <c r="AF115" s="72">
        <v>11644.776</v>
      </c>
      <c r="AG115" s="72">
        <f t="shared" si="32"/>
        <v>23289.552</v>
      </c>
      <c r="AH115" s="73">
        <v>3522.480693732</v>
      </c>
      <c r="AI115" s="73">
        <f t="shared" si="33"/>
        <v>7044.9613874639999</v>
      </c>
      <c r="AJ115" s="80">
        <v>0.3024945</v>
      </c>
      <c r="AK115" s="93">
        <v>16065.3</v>
      </c>
      <c r="AL115" s="93">
        <v>4750.26</v>
      </c>
      <c r="AM115" s="95">
        <f t="shared" si="34"/>
        <v>0.80707439112611501</v>
      </c>
      <c r="AN115" s="95">
        <f t="shared" si="35"/>
        <v>0.76912215893486702</v>
      </c>
      <c r="AO115" s="101">
        <f t="shared" si="36"/>
        <v>0.68980717190266305</v>
      </c>
      <c r="AP115" s="101">
        <f t="shared" si="37"/>
        <v>0.67427764876791896</v>
      </c>
      <c r="AQ115" s="104"/>
      <c r="AR115" s="103">
        <f t="shared" si="40"/>
        <v>0</v>
      </c>
    </row>
    <row r="116" spans="1:44">
      <c r="A116" s="56">
        <v>114</v>
      </c>
      <c r="B116" s="56">
        <v>571</v>
      </c>
      <c r="C116" s="57" t="s">
        <v>172</v>
      </c>
      <c r="D116" s="57" t="s">
        <v>64</v>
      </c>
      <c r="E116" s="56" t="s">
        <v>50</v>
      </c>
      <c r="F116" s="58">
        <v>3</v>
      </c>
      <c r="G116" s="56">
        <v>1</v>
      </c>
      <c r="H116" s="59">
        <v>20800</v>
      </c>
      <c r="I116" s="68">
        <f t="shared" si="22"/>
        <v>62400</v>
      </c>
      <c r="J116" s="69">
        <v>5548.4</v>
      </c>
      <c r="K116" s="70">
        <f t="shared" si="23"/>
        <v>16645.2</v>
      </c>
      <c r="L116" s="71">
        <v>0.26674999999999999</v>
      </c>
      <c r="M116" s="72">
        <v>22880</v>
      </c>
      <c r="N116" s="72">
        <f t="shared" si="24"/>
        <v>68640</v>
      </c>
      <c r="O116" s="73">
        <v>5981.1751999999997</v>
      </c>
      <c r="P116" s="73">
        <f t="shared" si="25"/>
        <v>17943.525600000001</v>
      </c>
      <c r="Q116" s="80">
        <v>0.26141500000000001</v>
      </c>
      <c r="R116" s="81">
        <v>39132.06</v>
      </c>
      <c r="S116" s="81">
        <v>7905.79</v>
      </c>
      <c r="T116" s="87">
        <f t="shared" si="26"/>
        <v>0.62711634615384604</v>
      </c>
      <c r="U116" s="87">
        <f t="shared" si="27"/>
        <v>0.47495914738182798</v>
      </c>
      <c r="V116" s="85">
        <f t="shared" si="28"/>
        <v>0.57010576923076905</v>
      </c>
      <c r="W116" s="85">
        <f t="shared" si="29"/>
        <v>0.44059290109631499</v>
      </c>
      <c r="X116" s="84"/>
      <c r="Y116" s="89"/>
      <c r="Z116" s="90">
        <f t="shared" si="41"/>
        <v>-232.67939999999999</v>
      </c>
      <c r="AA116" s="59">
        <v>18304</v>
      </c>
      <c r="AB116" s="59">
        <f t="shared" si="30"/>
        <v>36608</v>
      </c>
      <c r="AC116" s="69">
        <v>4958.0959999999995</v>
      </c>
      <c r="AD116" s="69">
        <f t="shared" si="31"/>
        <v>9916.1919999999991</v>
      </c>
      <c r="AE116" s="71">
        <v>0.27087499999999998</v>
      </c>
      <c r="AF116" s="72">
        <v>21415.68</v>
      </c>
      <c r="AG116" s="72">
        <f t="shared" si="32"/>
        <v>42831.360000000001</v>
      </c>
      <c r="AH116" s="73">
        <v>5655.5063135999999</v>
      </c>
      <c r="AI116" s="73">
        <f t="shared" si="33"/>
        <v>11311.0126272</v>
      </c>
      <c r="AJ116" s="80">
        <v>0.2640825</v>
      </c>
      <c r="AK116" s="93">
        <v>22360.2</v>
      </c>
      <c r="AL116" s="93">
        <v>5820.01</v>
      </c>
      <c r="AM116" s="95">
        <f t="shared" si="34"/>
        <v>0.61080091783216806</v>
      </c>
      <c r="AN116" s="95">
        <f t="shared" si="35"/>
        <v>0.58691985794546897</v>
      </c>
      <c r="AO116" s="101">
        <f t="shared" si="36"/>
        <v>0.52205206652322</v>
      </c>
      <c r="AP116" s="101">
        <f t="shared" si="37"/>
        <v>0.514543674542844</v>
      </c>
      <c r="AQ116" s="104"/>
      <c r="AR116" s="103">
        <f t="shared" si="40"/>
        <v>0</v>
      </c>
    </row>
    <row r="117" spans="1:44">
      <c r="A117" s="56">
        <v>115</v>
      </c>
      <c r="B117" s="56">
        <v>106568</v>
      </c>
      <c r="C117" s="57" t="s">
        <v>173</v>
      </c>
      <c r="D117" s="57" t="s">
        <v>64</v>
      </c>
      <c r="E117" s="56" t="s">
        <v>118</v>
      </c>
      <c r="F117" s="58">
        <v>2</v>
      </c>
      <c r="G117" s="56"/>
      <c r="H117" s="59">
        <v>4950</v>
      </c>
      <c r="I117" s="68">
        <f t="shared" si="22"/>
        <v>14850</v>
      </c>
      <c r="J117" s="69">
        <v>1536.48</v>
      </c>
      <c r="K117" s="70">
        <f t="shared" si="23"/>
        <v>4609.4399999999996</v>
      </c>
      <c r="L117" s="71">
        <v>0.31040000000000001</v>
      </c>
      <c r="M117" s="72">
        <v>5445</v>
      </c>
      <c r="N117" s="72">
        <f t="shared" si="24"/>
        <v>16335</v>
      </c>
      <c r="O117" s="73">
        <v>1656.3254400000001</v>
      </c>
      <c r="P117" s="73">
        <f t="shared" si="25"/>
        <v>4968.9763199999998</v>
      </c>
      <c r="Q117" s="80">
        <v>0.30419200000000002</v>
      </c>
      <c r="R117" s="81">
        <v>9269.8799999999992</v>
      </c>
      <c r="S117" s="81">
        <v>2658.12</v>
      </c>
      <c r="T117" s="87">
        <f t="shared" si="26"/>
        <v>0.62423434343434303</v>
      </c>
      <c r="U117" s="87">
        <f t="shared" si="27"/>
        <v>0.57666874934916201</v>
      </c>
      <c r="V117" s="85">
        <f t="shared" si="28"/>
        <v>0.56748576675849405</v>
      </c>
      <c r="W117" s="85">
        <f t="shared" si="29"/>
        <v>0.53494318121443596</v>
      </c>
      <c r="X117" s="84"/>
      <c r="Y117" s="89"/>
      <c r="Z117" s="90">
        <f t="shared" si="41"/>
        <v>-55.801200000000001</v>
      </c>
      <c r="AA117" s="59">
        <v>4356</v>
      </c>
      <c r="AB117" s="59">
        <f t="shared" si="30"/>
        <v>8712</v>
      </c>
      <c r="AC117" s="69">
        <v>1373.0111999999999</v>
      </c>
      <c r="AD117" s="69">
        <f t="shared" si="31"/>
        <v>2746.0223999999998</v>
      </c>
      <c r="AE117" s="71">
        <v>0.31519999999999998</v>
      </c>
      <c r="AF117" s="72">
        <v>5096.5200000000004</v>
      </c>
      <c r="AG117" s="72">
        <f t="shared" si="32"/>
        <v>10193.040000000001</v>
      </c>
      <c r="AH117" s="73">
        <v>1566.14020992</v>
      </c>
      <c r="AI117" s="73">
        <f t="shared" si="33"/>
        <v>3132.2804198399999</v>
      </c>
      <c r="AJ117" s="80">
        <v>0.30729600000000001</v>
      </c>
      <c r="AK117" s="93">
        <v>5656.32</v>
      </c>
      <c r="AL117" s="93">
        <v>1660.88</v>
      </c>
      <c r="AM117" s="95">
        <f t="shared" si="34"/>
        <v>0.64925619834710702</v>
      </c>
      <c r="AN117" s="95">
        <f t="shared" si="35"/>
        <v>0.60483119147170805</v>
      </c>
      <c r="AO117" s="101">
        <f t="shared" si="36"/>
        <v>0.55491982764710002</v>
      </c>
      <c r="AP117" s="101">
        <f t="shared" si="37"/>
        <v>0.53024626705831102</v>
      </c>
      <c r="AQ117" s="104"/>
      <c r="AR117" s="103">
        <f t="shared" si="40"/>
        <v>0</v>
      </c>
    </row>
    <row r="118" spans="1:44">
      <c r="A118" s="56">
        <v>116</v>
      </c>
      <c r="B118" s="56">
        <v>513</v>
      </c>
      <c r="C118" s="57" t="s">
        <v>174</v>
      </c>
      <c r="D118" s="57" t="s">
        <v>44</v>
      </c>
      <c r="E118" s="56" t="s">
        <v>55</v>
      </c>
      <c r="F118" s="58">
        <v>2</v>
      </c>
      <c r="G118" s="56">
        <v>2</v>
      </c>
      <c r="H118" s="59">
        <v>12000</v>
      </c>
      <c r="I118" s="68">
        <f t="shared" si="22"/>
        <v>36000</v>
      </c>
      <c r="J118" s="69">
        <v>3550.2</v>
      </c>
      <c r="K118" s="70">
        <f t="shared" si="23"/>
        <v>10650.6</v>
      </c>
      <c r="L118" s="71">
        <v>0.29585</v>
      </c>
      <c r="M118" s="72">
        <v>13200</v>
      </c>
      <c r="N118" s="72">
        <f t="shared" si="24"/>
        <v>39600</v>
      </c>
      <c r="O118" s="73">
        <v>3827.1156000000001</v>
      </c>
      <c r="P118" s="73">
        <f t="shared" si="25"/>
        <v>11481.346799999999</v>
      </c>
      <c r="Q118" s="80">
        <v>0.289933</v>
      </c>
      <c r="R118" s="81">
        <v>22254.26</v>
      </c>
      <c r="S118" s="81">
        <v>6391.22</v>
      </c>
      <c r="T118" s="87">
        <f t="shared" si="26"/>
        <v>0.61817388888888902</v>
      </c>
      <c r="U118" s="87">
        <f t="shared" si="27"/>
        <v>0.60008074662460298</v>
      </c>
      <c r="V118" s="85">
        <f t="shared" si="28"/>
        <v>0.56197626262626299</v>
      </c>
      <c r="W118" s="85">
        <f t="shared" si="29"/>
        <v>0.55666117497644096</v>
      </c>
      <c r="X118" s="84"/>
      <c r="Y118" s="89"/>
      <c r="Z118" s="90">
        <f t="shared" si="41"/>
        <v>-137.45740000000001</v>
      </c>
      <c r="AA118" s="59">
        <v>10560</v>
      </c>
      <c r="AB118" s="59">
        <f t="shared" si="30"/>
        <v>21120</v>
      </c>
      <c r="AC118" s="69">
        <v>3172.4879999999998</v>
      </c>
      <c r="AD118" s="69">
        <f t="shared" si="31"/>
        <v>6344.9759999999997</v>
      </c>
      <c r="AE118" s="71">
        <v>0.300425</v>
      </c>
      <c r="AF118" s="72">
        <v>12355.2</v>
      </c>
      <c r="AG118" s="72">
        <f t="shared" si="32"/>
        <v>24710.400000000001</v>
      </c>
      <c r="AH118" s="73">
        <v>3618.7330608000002</v>
      </c>
      <c r="AI118" s="73">
        <f t="shared" si="33"/>
        <v>7237.4661216000004</v>
      </c>
      <c r="AJ118" s="80">
        <v>0.29289150000000003</v>
      </c>
      <c r="AK118" s="93">
        <v>21045.040000000001</v>
      </c>
      <c r="AL118" s="93">
        <v>4973.47</v>
      </c>
      <c r="AM118" s="95">
        <f t="shared" si="34"/>
        <v>0.99645075757575796</v>
      </c>
      <c r="AN118" s="95">
        <f t="shared" si="35"/>
        <v>0.783843784436695</v>
      </c>
      <c r="AO118" s="101">
        <f t="shared" si="36"/>
        <v>0.851667314167314</v>
      </c>
      <c r="AP118" s="101">
        <f t="shared" si="37"/>
        <v>0.68718387297963701</v>
      </c>
      <c r="AQ118" s="104"/>
      <c r="AR118" s="103">
        <f t="shared" si="40"/>
        <v>0</v>
      </c>
    </row>
    <row r="119" spans="1:44">
      <c r="A119" s="56">
        <v>117</v>
      </c>
      <c r="B119" s="56">
        <v>717</v>
      </c>
      <c r="C119" s="57" t="s">
        <v>175</v>
      </c>
      <c r="D119" s="57" t="s">
        <v>47</v>
      </c>
      <c r="E119" s="56" t="s">
        <v>45</v>
      </c>
      <c r="F119" s="58">
        <v>2</v>
      </c>
      <c r="G119" s="56">
        <v>1</v>
      </c>
      <c r="H119" s="59">
        <v>8250</v>
      </c>
      <c r="I119" s="68">
        <f t="shared" si="22"/>
        <v>24750</v>
      </c>
      <c r="J119" s="69">
        <v>2640.8249999999998</v>
      </c>
      <c r="K119" s="70">
        <f t="shared" si="23"/>
        <v>7922.4750000000004</v>
      </c>
      <c r="L119" s="71">
        <v>0.3201</v>
      </c>
      <c r="M119" s="72">
        <v>9075</v>
      </c>
      <c r="N119" s="72">
        <f t="shared" si="24"/>
        <v>27225</v>
      </c>
      <c r="O119" s="73">
        <v>2846.80935</v>
      </c>
      <c r="P119" s="73">
        <f t="shared" si="25"/>
        <v>8540.4280500000004</v>
      </c>
      <c r="Q119" s="80">
        <v>0.31369799999999998</v>
      </c>
      <c r="R119" s="81">
        <v>15273.15</v>
      </c>
      <c r="S119" s="81">
        <v>4426.82</v>
      </c>
      <c r="T119" s="87">
        <f t="shared" si="26"/>
        <v>0.61709696969697003</v>
      </c>
      <c r="U119" s="87">
        <f t="shared" si="27"/>
        <v>0.55876730440929101</v>
      </c>
      <c r="V119" s="85">
        <f t="shared" si="28"/>
        <v>0.56099724517906302</v>
      </c>
      <c r="W119" s="85">
        <f t="shared" si="29"/>
        <v>0.51833701707726498</v>
      </c>
      <c r="X119" s="84"/>
      <c r="Y119" s="89"/>
      <c r="Z119" s="90">
        <f t="shared" si="41"/>
        <v>-94.768500000000003</v>
      </c>
      <c r="AA119" s="59">
        <v>7260</v>
      </c>
      <c r="AB119" s="59">
        <f t="shared" si="30"/>
        <v>14520</v>
      </c>
      <c r="AC119" s="69">
        <v>2359.8629999999998</v>
      </c>
      <c r="AD119" s="69">
        <f t="shared" si="31"/>
        <v>4719.7259999999997</v>
      </c>
      <c r="AE119" s="71">
        <v>0.32505000000000001</v>
      </c>
      <c r="AF119" s="72">
        <v>8494.2000000000007</v>
      </c>
      <c r="AG119" s="72">
        <f t="shared" si="32"/>
        <v>16988.400000000001</v>
      </c>
      <c r="AH119" s="73">
        <v>2691.8034858000001</v>
      </c>
      <c r="AI119" s="73">
        <f t="shared" si="33"/>
        <v>5383.6069716000002</v>
      </c>
      <c r="AJ119" s="80">
        <v>0.31689899999999999</v>
      </c>
      <c r="AK119" s="93">
        <v>8020.06</v>
      </c>
      <c r="AL119" s="93">
        <v>2586.11</v>
      </c>
      <c r="AM119" s="95">
        <f t="shared" si="34"/>
        <v>0.55234573002754805</v>
      </c>
      <c r="AN119" s="95">
        <f t="shared" si="35"/>
        <v>0.54793646919333905</v>
      </c>
      <c r="AO119" s="101">
        <f t="shared" si="36"/>
        <v>0.47209036754491301</v>
      </c>
      <c r="AP119" s="101">
        <f t="shared" si="37"/>
        <v>0.48036753307632601</v>
      </c>
      <c r="AQ119" s="104"/>
      <c r="AR119" s="103">
        <f t="shared" si="40"/>
        <v>0</v>
      </c>
    </row>
    <row r="120" spans="1:44">
      <c r="A120" s="56">
        <v>118</v>
      </c>
      <c r="B120" s="56">
        <v>118074</v>
      </c>
      <c r="C120" s="57" t="s">
        <v>176</v>
      </c>
      <c r="D120" s="57" t="s">
        <v>64</v>
      </c>
      <c r="E120" s="56" t="s">
        <v>118</v>
      </c>
      <c r="F120" s="58">
        <v>1</v>
      </c>
      <c r="G120" s="56">
        <v>2</v>
      </c>
      <c r="H120" s="59">
        <v>3300</v>
      </c>
      <c r="I120" s="68">
        <f t="shared" si="22"/>
        <v>9900</v>
      </c>
      <c r="J120" s="69">
        <v>896.28</v>
      </c>
      <c r="K120" s="70">
        <f t="shared" si="23"/>
        <v>2688.84</v>
      </c>
      <c r="L120" s="71">
        <v>0.27160000000000001</v>
      </c>
      <c r="M120" s="72">
        <v>3630</v>
      </c>
      <c r="N120" s="72">
        <f t="shared" si="24"/>
        <v>10890</v>
      </c>
      <c r="O120" s="73">
        <v>966.18984</v>
      </c>
      <c r="P120" s="73">
        <f t="shared" si="25"/>
        <v>2898.56952</v>
      </c>
      <c r="Q120" s="80">
        <v>0.26616800000000002</v>
      </c>
      <c r="R120" s="81">
        <v>6049.43</v>
      </c>
      <c r="S120" s="81">
        <v>1700.1</v>
      </c>
      <c r="T120" s="87">
        <f t="shared" si="26"/>
        <v>0.61105353535353502</v>
      </c>
      <c r="U120" s="87">
        <f t="shared" si="27"/>
        <v>0.632280091042978</v>
      </c>
      <c r="V120" s="85">
        <f t="shared" si="28"/>
        <v>0.55550321395775903</v>
      </c>
      <c r="W120" s="85">
        <f t="shared" si="29"/>
        <v>0.58653069670034996</v>
      </c>
      <c r="X120" s="84"/>
      <c r="Y120" s="89"/>
      <c r="Z120" s="90">
        <v>0</v>
      </c>
      <c r="AA120" s="59">
        <v>2904</v>
      </c>
      <c r="AB120" s="59">
        <f t="shared" si="30"/>
        <v>5808</v>
      </c>
      <c r="AC120" s="69">
        <v>800.92319999999995</v>
      </c>
      <c r="AD120" s="69">
        <f t="shared" si="31"/>
        <v>1601.8463999999999</v>
      </c>
      <c r="AE120" s="71">
        <v>0.27579999999999999</v>
      </c>
      <c r="AF120" s="72">
        <v>3397.68</v>
      </c>
      <c r="AG120" s="72">
        <f t="shared" si="32"/>
        <v>6795.36</v>
      </c>
      <c r="AH120" s="73">
        <v>913.58178912000005</v>
      </c>
      <c r="AI120" s="73">
        <f t="shared" si="33"/>
        <v>1827.1635782400001</v>
      </c>
      <c r="AJ120" s="80">
        <v>0.26888400000000001</v>
      </c>
      <c r="AK120" s="93">
        <v>4420.8500000000004</v>
      </c>
      <c r="AL120" s="93">
        <v>1202.3499999999999</v>
      </c>
      <c r="AM120" s="95">
        <f t="shared" si="34"/>
        <v>0.76116563360881595</v>
      </c>
      <c r="AN120" s="95">
        <f t="shared" si="35"/>
        <v>0.75060255465193204</v>
      </c>
      <c r="AO120" s="101">
        <f t="shared" si="36"/>
        <v>0.65056891761437197</v>
      </c>
      <c r="AP120" s="101">
        <f t="shared" si="37"/>
        <v>0.65804179457109901</v>
      </c>
      <c r="AQ120" s="104"/>
      <c r="AR120" s="103">
        <f t="shared" si="40"/>
        <v>0</v>
      </c>
    </row>
    <row r="121" spans="1:44">
      <c r="A121" s="56">
        <v>119</v>
      </c>
      <c r="B121" s="60">
        <v>308</v>
      </c>
      <c r="C121" s="61" t="s">
        <v>177</v>
      </c>
      <c r="D121" s="61" t="s">
        <v>54</v>
      </c>
      <c r="E121" s="56" t="s">
        <v>45</v>
      </c>
      <c r="F121" s="58">
        <v>2</v>
      </c>
      <c r="G121" s="56">
        <v>1</v>
      </c>
      <c r="H121" s="59">
        <v>7500</v>
      </c>
      <c r="I121" s="68">
        <f t="shared" si="22"/>
        <v>22500</v>
      </c>
      <c r="J121" s="69">
        <v>2328</v>
      </c>
      <c r="K121" s="70">
        <f t="shared" si="23"/>
        <v>6984</v>
      </c>
      <c r="L121" s="71">
        <v>0.31040000000000001</v>
      </c>
      <c r="M121" s="72">
        <v>8250</v>
      </c>
      <c r="N121" s="72">
        <f t="shared" si="24"/>
        <v>24750</v>
      </c>
      <c r="O121" s="73">
        <v>2509.5839999999998</v>
      </c>
      <c r="P121" s="73">
        <f t="shared" si="25"/>
        <v>7528.7520000000004</v>
      </c>
      <c r="Q121" s="80">
        <v>0.30419200000000002</v>
      </c>
      <c r="R121" s="86">
        <v>18332.52</v>
      </c>
      <c r="S121" s="86">
        <v>5881.51</v>
      </c>
      <c r="T121" s="87">
        <f t="shared" si="26"/>
        <v>0.81477866666666698</v>
      </c>
      <c r="U121" s="87">
        <f t="shared" si="27"/>
        <v>0.84214060710194705</v>
      </c>
      <c r="V121" s="85">
        <f t="shared" si="28"/>
        <v>0.74070787878787903</v>
      </c>
      <c r="W121" s="85">
        <f t="shared" si="29"/>
        <v>0.78120650009457104</v>
      </c>
      <c r="X121" s="84"/>
      <c r="Y121" s="89"/>
      <c r="Z121" s="90">
        <f t="shared" si="41"/>
        <v>-41.674799999999998</v>
      </c>
      <c r="AA121" s="59">
        <v>6600</v>
      </c>
      <c r="AB121" s="59">
        <f t="shared" si="30"/>
        <v>13200</v>
      </c>
      <c r="AC121" s="69">
        <v>2080.3200000000002</v>
      </c>
      <c r="AD121" s="69">
        <f t="shared" si="31"/>
        <v>4160.6400000000003</v>
      </c>
      <c r="AE121" s="71">
        <v>0.31519999999999998</v>
      </c>
      <c r="AF121" s="72">
        <v>7722</v>
      </c>
      <c r="AG121" s="72">
        <f t="shared" si="32"/>
        <v>15444</v>
      </c>
      <c r="AH121" s="73">
        <v>2372.9397119999999</v>
      </c>
      <c r="AI121" s="73">
        <f t="shared" si="33"/>
        <v>4745.8794239999997</v>
      </c>
      <c r="AJ121" s="80">
        <v>0.30729600000000001</v>
      </c>
      <c r="AK121" s="96">
        <v>8075.38</v>
      </c>
      <c r="AL121" s="96">
        <v>2259.31</v>
      </c>
      <c r="AM121" s="95">
        <f t="shared" si="34"/>
        <v>0.61177121212121199</v>
      </c>
      <c r="AN121" s="95">
        <f t="shared" si="35"/>
        <v>0.54301982387324998</v>
      </c>
      <c r="AO121" s="101">
        <f t="shared" si="36"/>
        <v>0.52288137788137801</v>
      </c>
      <c r="AP121" s="101">
        <f t="shared" si="37"/>
        <v>0.47605718522359203</v>
      </c>
      <c r="AQ121" s="107"/>
      <c r="AR121" s="103">
        <f t="shared" si="40"/>
        <v>0</v>
      </c>
    </row>
    <row r="122" spans="1:44">
      <c r="A122" s="56">
        <v>120</v>
      </c>
      <c r="B122" s="56">
        <v>704</v>
      </c>
      <c r="C122" s="57" t="s">
        <v>178</v>
      </c>
      <c r="D122" s="57" t="s">
        <v>57</v>
      </c>
      <c r="E122" s="56" t="s">
        <v>45</v>
      </c>
      <c r="F122" s="58">
        <v>3</v>
      </c>
      <c r="G122" s="56"/>
      <c r="H122" s="59">
        <v>7310</v>
      </c>
      <c r="I122" s="68">
        <f t="shared" si="22"/>
        <v>21930</v>
      </c>
      <c r="J122" s="69">
        <v>2056.3029999999999</v>
      </c>
      <c r="K122" s="70">
        <f t="shared" si="23"/>
        <v>6168.9089999999997</v>
      </c>
      <c r="L122" s="71">
        <v>0.28129999999999999</v>
      </c>
      <c r="M122" s="72">
        <v>8041</v>
      </c>
      <c r="N122" s="72">
        <f t="shared" si="24"/>
        <v>24123</v>
      </c>
      <c r="O122" s="73">
        <v>2216.694634</v>
      </c>
      <c r="P122" s="73">
        <f t="shared" si="25"/>
        <v>6650.0839020000003</v>
      </c>
      <c r="Q122" s="80">
        <v>0.27567399999999997</v>
      </c>
      <c r="R122" s="81">
        <v>13277.28</v>
      </c>
      <c r="S122" s="81">
        <v>3754.84</v>
      </c>
      <c r="T122" s="87">
        <f t="shared" si="26"/>
        <v>0.60543912448700399</v>
      </c>
      <c r="U122" s="87">
        <f t="shared" si="27"/>
        <v>0.60867164680172803</v>
      </c>
      <c r="V122" s="85">
        <f t="shared" si="28"/>
        <v>0.55039920407909504</v>
      </c>
      <c r="W122" s="85">
        <f t="shared" si="29"/>
        <v>0.56463047013147305</v>
      </c>
      <c r="X122" s="84"/>
      <c r="Y122" s="89"/>
      <c r="Z122" s="90">
        <f t="shared" si="41"/>
        <v>-86.527199999999993</v>
      </c>
      <c r="AA122" s="59">
        <v>6432.8</v>
      </c>
      <c r="AB122" s="59">
        <f t="shared" si="30"/>
        <v>12865.6</v>
      </c>
      <c r="AC122" s="69">
        <v>1837.5293200000001</v>
      </c>
      <c r="AD122" s="69">
        <f t="shared" si="31"/>
        <v>3675.0586400000002</v>
      </c>
      <c r="AE122" s="71">
        <v>0.28565000000000002</v>
      </c>
      <c r="AF122" s="72">
        <v>7526.3760000000002</v>
      </c>
      <c r="AG122" s="72">
        <f t="shared" si="32"/>
        <v>15052.752</v>
      </c>
      <c r="AH122" s="73">
        <v>2095.997873112</v>
      </c>
      <c r="AI122" s="73">
        <f t="shared" si="33"/>
        <v>4191.995746224</v>
      </c>
      <c r="AJ122" s="80">
        <v>0.27848699999999998</v>
      </c>
      <c r="AK122" s="93">
        <v>9420.0499999999993</v>
      </c>
      <c r="AL122" s="93">
        <v>2545.1999999999998</v>
      </c>
      <c r="AM122" s="95">
        <f t="shared" si="34"/>
        <v>0.73218893794304196</v>
      </c>
      <c r="AN122" s="95">
        <f t="shared" si="35"/>
        <v>0.69256037775767298</v>
      </c>
      <c r="AO122" s="101">
        <f t="shared" si="36"/>
        <v>0.62580251106242901</v>
      </c>
      <c r="AP122" s="101">
        <f t="shared" si="37"/>
        <v>0.60715710465417905</v>
      </c>
      <c r="AQ122" s="104"/>
      <c r="AR122" s="103">
        <f t="shared" si="40"/>
        <v>0</v>
      </c>
    </row>
    <row r="123" spans="1:44">
      <c r="A123" s="56">
        <v>121</v>
      </c>
      <c r="B123" s="56">
        <v>116773</v>
      </c>
      <c r="C123" s="57" t="s">
        <v>179</v>
      </c>
      <c r="D123" s="57" t="s">
        <v>44</v>
      </c>
      <c r="E123" s="56" t="s">
        <v>118</v>
      </c>
      <c r="F123" s="58">
        <v>1</v>
      </c>
      <c r="G123" s="56">
        <v>1</v>
      </c>
      <c r="H123" s="59">
        <v>4950</v>
      </c>
      <c r="I123" s="68">
        <f t="shared" si="22"/>
        <v>14850</v>
      </c>
      <c r="J123" s="69">
        <v>1344.42</v>
      </c>
      <c r="K123" s="70">
        <f t="shared" si="23"/>
        <v>4033.26</v>
      </c>
      <c r="L123" s="71">
        <v>0.27160000000000001</v>
      </c>
      <c r="M123" s="72">
        <v>5445</v>
      </c>
      <c r="N123" s="72">
        <f t="shared" si="24"/>
        <v>16335</v>
      </c>
      <c r="O123" s="73">
        <v>1449.28476</v>
      </c>
      <c r="P123" s="73">
        <f t="shared" si="25"/>
        <v>4347.8542799999996</v>
      </c>
      <c r="Q123" s="80">
        <v>0.26616800000000002</v>
      </c>
      <c r="R123" s="81">
        <v>8990.1200000000008</v>
      </c>
      <c r="S123" s="81">
        <v>2249.54</v>
      </c>
      <c r="T123" s="87">
        <f t="shared" si="26"/>
        <v>0.60539528619528604</v>
      </c>
      <c r="U123" s="87">
        <f t="shared" si="27"/>
        <v>0.55774733094320705</v>
      </c>
      <c r="V123" s="85">
        <f t="shared" si="28"/>
        <v>0.55035935108662404</v>
      </c>
      <c r="W123" s="85">
        <f t="shared" si="29"/>
        <v>0.51739084503080501</v>
      </c>
      <c r="X123" s="84"/>
      <c r="Y123" s="89"/>
      <c r="Z123" s="90">
        <f t="shared" si="41"/>
        <v>-58.598799999999997</v>
      </c>
      <c r="AA123" s="59">
        <v>4356</v>
      </c>
      <c r="AB123" s="59">
        <f t="shared" si="30"/>
        <v>8712</v>
      </c>
      <c r="AC123" s="69">
        <v>1201.3848</v>
      </c>
      <c r="AD123" s="69">
        <f t="shared" si="31"/>
        <v>2402.7696000000001</v>
      </c>
      <c r="AE123" s="71">
        <v>0.27579999999999999</v>
      </c>
      <c r="AF123" s="72">
        <v>5096.5200000000004</v>
      </c>
      <c r="AG123" s="72">
        <f t="shared" si="32"/>
        <v>10193.040000000001</v>
      </c>
      <c r="AH123" s="73">
        <v>1370.3726836799999</v>
      </c>
      <c r="AI123" s="73">
        <f t="shared" si="33"/>
        <v>2740.7453673599998</v>
      </c>
      <c r="AJ123" s="80">
        <v>0.26888400000000001</v>
      </c>
      <c r="AK123" s="93">
        <v>5876.65</v>
      </c>
      <c r="AL123" s="93">
        <v>1762.34</v>
      </c>
      <c r="AM123" s="95">
        <f t="shared" si="34"/>
        <v>0.67454660238751096</v>
      </c>
      <c r="AN123" s="95">
        <f t="shared" si="35"/>
        <v>0.73346191827963902</v>
      </c>
      <c r="AO123" s="101">
        <f t="shared" si="36"/>
        <v>0.57653555759616404</v>
      </c>
      <c r="AP123" s="101">
        <f t="shared" si="37"/>
        <v>0.64301486047846901</v>
      </c>
      <c r="AQ123" s="104"/>
      <c r="AR123" s="103">
        <f t="shared" si="40"/>
        <v>0</v>
      </c>
    </row>
    <row r="124" spans="1:44">
      <c r="A124" s="56">
        <v>122</v>
      </c>
      <c r="B124" s="56">
        <v>113298</v>
      </c>
      <c r="C124" s="57" t="s">
        <v>180</v>
      </c>
      <c r="D124" s="57" t="s">
        <v>44</v>
      </c>
      <c r="E124" s="56" t="s">
        <v>45</v>
      </c>
      <c r="F124" s="58">
        <v>2</v>
      </c>
      <c r="G124" s="56">
        <v>1</v>
      </c>
      <c r="H124" s="59">
        <v>6022.5</v>
      </c>
      <c r="I124" s="68">
        <f t="shared" si="22"/>
        <v>18067.5</v>
      </c>
      <c r="J124" s="69">
        <v>1635.711</v>
      </c>
      <c r="K124" s="70">
        <f t="shared" si="23"/>
        <v>4907.1329999999998</v>
      </c>
      <c r="L124" s="71">
        <v>0.27160000000000001</v>
      </c>
      <c r="M124" s="72">
        <v>6624.75</v>
      </c>
      <c r="N124" s="72">
        <f t="shared" si="24"/>
        <v>19874.25</v>
      </c>
      <c r="O124" s="73">
        <v>1763.296458</v>
      </c>
      <c r="P124" s="73">
        <f t="shared" si="25"/>
        <v>5289.8893740000003</v>
      </c>
      <c r="Q124" s="80">
        <v>0.26616800000000002</v>
      </c>
      <c r="R124" s="81">
        <v>10724.8</v>
      </c>
      <c r="S124" s="81">
        <v>2480.46</v>
      </c>
      <c r="T124" s="87">
        <f t="shared" si="26"/>
        <v>0.59359623633596204</v>
      </c>
      <c r="U124" s="87">
        <f t="shared" si="27"/>
        <v>0.50548049135819195</v>
      </c>
      <c r="V124" s="85">
        <f t="shared" si="28"/>
        <v>0.53963294212360202</v>
      </c>
      <c r="W124" s="85">
        <f t="shared" si="29"/>
        <v>0.46890583613932502</v>
      </c>
      <c r="X124" s="84"/>
      <c r="Y124" s="89"/>
      <c r="Z124" s="90">
        <f t="shared" si="41"/>
        <v>-73.427000000000007</v>
      </c>
      <c r="AA124" s="59">
        <v>5299.8</v>
      </c>
      <c r="AB124" s="59">
        <f t="shared" si="30"/>
        <v>10599.6</v>
      </c>
      <c r="AC124" s="69">
        <v>1461.6848399999999</v>
      </c>
      <c r="AD124" s="69">
        <f t="shared" si="31"/>
        <v>2923.3696799999998</v>
      </c>
      <c r="AE124" s="71">
        <v>0.27579999999999999</v>
      </c>
      <c r="AF124" s="72">
        <v>6200.7659999999996</v>
      </c>
      <c r="AG124" s="72">
        <f t="shared" si="32"/>
        <v>12401.531999999999</v>
      </c>
      <c r="AH124" s="73">
        <v>1667.2867651439999</v>
      </c>
      <c r="AI124" s="73">
        <f t="shared" si="33"/>
        <v>3334.5735302879998</v>
      </c>
      <c r="AJ124" s="80">
        <v>0.26888400000000001</v>
      </c>
      <c r="AK124" s="93">
        <v>7251.5</v>
      </c>
      <c r="AL124" s="93">
        <v>2088.54</v>
      </c>
      <c r="AM124" s="95">
        <f t="shared" si="34"/>
        <v>0.68412958979584104</v>
      </c>
      <c r="AN124" s="95">
        <f t="shared" si="35"/>
        <v>0.71442897362197499</v>
      </c>
      <c r="AO124" s="101">
        <f t="shared" si="36"/>
        <v>0.58472614512465104</v>
      </c>
      <c r="AP124" s="101">
        <f t="shared" si="37"/>
        <v>0.62632896861615095</v>
      </c>
      <c r="AQ124" s="104"/>
      <c r="AR124" s="103">
        <f t="shared" si="40"/>
        <v>0</v>
      </c>
    </row>
    <row r="125" spans="1:44" s="32" customFormat="1">
      <c r="A125" s="56">
        <v>123</v>
      </c>
      <c r="B125" s="56">
        <v>112415</v>
      </c>
      <c r="C125" s="57" t="s">
        <v>181</v>
      </c>
      <c r="D125" s="57" t="s">
        <v>44</v>
      </c>
      <c r="E125" s="56" t="s">
        <v>45</v>
      </c>
      <c r="F125" s="58">
        <v>2</v>
      </c>
      <c r="G125" s="56"/>
      <c r="H125" s="59">
        <v>6600</v>
      </c>
      <c r="I125" s="68">
        <f t="shared" si="22"/>
        <v>19800</v>
      </c>
      <c r="J125" s="69">
        <v>1600.5</v>
      </c>
      <c r="K125" s="70">
        <f t="shared" si="23"/>
        <v>4801.5</v>
      </c>
      <c r="L125" s="71">
        <v>0.24249999999999999</v>
      </c>
      <c r="M125" s="72">
        <v>7260</v>
      </c>
      <c r="N125" s="72">
        <f t="shared" si="24"/>
        <v>21780</v>
      </c>
      <c r="O125" s="73">
        <v>1725.3389999999999</v>
      </c>
      <c r="P125" s="73">
        <f t="shared" si="25"/>
        <v>5176.0169999999998</v>
      </c>
      <c r="Q125" s="80">
        <v>0.23765</v>
      </c>
      <c r="R125" s="81">
        <v>11472.39</v>
      </c>
      <c r="S125" s="81">
        <v>2930.7</v>
      </c>
      <c r="T125" s="87">
        <f t="shared" si="26"/>
        <v>0.57941363636363596</v>
      </c>
      <c r="U125" s="87">
        <f t="shared" si="27"/>
        <v>0.61037175882536698</v>
      </c>
      <c r="V125" s="85">
        <f t="shared" si="28"/>
        <v>0.52673966942148798</v>
      </c>
      <c r="W125" s="85">
        <f t="shared" si="29"/>
        <v>0.56620756848364295</v>
      </c>
      <c r="X125" s="84"/>
      <c r="Y125" s="89"/>
      <c r="Z125" s="90">
        <f t="shared" si="41"/>
        <v>-83.2761</v>
      </c>
      <c r="AA125" s="59">
        <v>5808</v>
      </c>
      <c r="AB125" s="59">
        <f t="shared" si="30"/>
        <v>11616</v>
      </c>
      <c r="AC125" s="69">
        <v>1430.22</v>
      </c>
      <c r="AD125" s="69">
        <f t="shared" si="31"/>
        <v>2860.44</v>
      </c>
      <c r="AE125" s="71">
        <v>0.24625</v>
      </c>
      <c r="AF125" s="72">
        <v>6795.36</v>
      </c>
      <c r="AG125" s="72">
        <f t="shared" si="32"/>
        <v>13590.72</v>
      </c>
      <c r="AH125" s="73">
        <v>1631.3960520000001</v>
      </c>
      <c r="AI125" s="73">
        <f t="shared" si="33"/>
        <v>3262.7921040000001</v>
      </c>
      <c r="AJ125" s="80">
        <v>0.24007500000000001</v>
      </c>
      <c r="AK125" s="93">
        <v>9720.84</v>
      </c>
      <c r="AL125" s="93">
        <v>2782.38</v>
      </c>
      <c r="AM125" s="95">
        <f t="shared" si="34"/>
        <v>0.83684917355371902</v>
      </c>
      <c r="AN125" s="95">
        <f t="shared" si="35"/>
        <v>0.97271049209212601</v>
      </c>
      <c r="AO125" s="101">
        <f t="shared" si="36"/>
        <v>0.71525570389206805</v>
      </c>
      <c r="AP125" s="101">
        <f t="shared" si="37"/>
        <v>0.85276043073322305</v>
      </c>
      <c r="AQ125" s="108"/>
      <c r="AR125" s="103">
        <f t="shared" si="40"/>
        <v>0</v>
      </c>
    </row>
    <row r="126" spans="1:44">
      <c r="A126" s="56">
        <v>124</v>
      </c>
      <c r="B126" s="56">
        <v>351</v>
      </c>
      <c r="C126" s="57" t="s">
        <v>182</v>
      </c>
      <c r="D126" s="57" t="s">
        <v>57</v>
      </c>
      <c r="E126" s="56" t="s">
        <v>45</v>
      </c>
      <c r="F126" s="58">
        <v>3</v>
      </c>
      <c r="G126" s="56"/>
      <c r="H126" s="59">
        <v>7740</v>
      </c>
      <c r="I126" s="68">
        <f t="shared" si="22"/>
        <v>23220</v>
      </c>
      <c r="J126" s="69">
        <v>1801.8720000000001</v>
      </c>
      <c r="K126" s="70">
        <f t="shared" si="23"/>
        <v>5405.616</v>
      </c>
      <c r="L126" s="71">
        <v>0.23280000000000001</v>
      </c>
      <c r="M126" s="72">
        <v>8514</v>
      </c>
      <c r="N126" s="72">
        <f t="shared" si="24"/>
        <v>25542</v>
      </c>
      <c r="O126" s="73">
        <v>1942.4180160000001</v>
      </c>
      <c r="P126" s="73">
        <f t="shared" si="25"/>
        <v>5827.2540479999998</v>
      </c>
      <c r="Q126" s="80">
        <v>0.22814400000000001</v>
      </c>
      <c r="R126" s="81">
        <v>13380.52</v>
      </c>
      <c r="S126" s="81">
        <v>3511.93</v>
      </c>
      <c r="T126" s="87">
        <f t="shared" si="26"/>
        <v>0.57624978466838905</v>
      </c>
      <c r="U126" s="87">
        <f t="shared" si="27"/>
        <v>0.64968173839947196</v>
      </c>
      <c r="V126" s="85">
        <f t="shared" si="28"/>
        <v>0.52386344060762702</v>
      </c>
      <c r="W126" s="85">
        <f t="shared" si="29"/>
        <v>0.60267322671565104</v>
      </c>
      <c r="X126" s="84"/>
      <c r="Y126" s="89"/>
      <c r="Z126" s="90">
        <f t="shared" si="41"/>
        <v>-98.394800000000004</v>
      </c>
      <c r="AA126" s="59">
        <v>6811.2</v>
      </c>
      <c r="AB126" s="59">
        <f t="shared" si="30"/>
        <v>13622.4</v>
      </c>
      <c r="AC126" s="69">
        <v>1610.16768</v>
      </c>
      <c r="AD126" s="69">
        <f t="shared" si="31"/>
        <v>3220.33536</v>
      </c>
      <c r="AE126" s="71">
        <v>0.2364</v>
      </c>
      <c r="AF126" s="72">
        <v>7969.1040000000003</v>
      </c>
      <c r="AG126" s="72">
        <f t="shared" si="32"/>
        <v>15938.208000000001</v>
      </c>
      <c r="AH126" s="73">
        <v>1836.6553370879999</v>
      </c>
      <c r="AI126" s="73">
        <f t="shared" si="33"/>
        <v>3673.3106741759998</v>
      </c>
      <c r="AJ126" s="80">
        <v>0.23047200000000001</v>
      </c>
      <c r="AK126" s="93">
        <v>10540.9</v>
      </c>
      <c r="AL126" s="93">
        <v>1140.1400000000001</v>
      </c>
      <c r="AM126" s="95">
        <f t="shared" si="34"/>
        <v>0.77379169603006803</v>
      </c>
      <c r="AN126" s="95">
        <f t="shared" si="35"/>
        <v>0.3540438720022</v>
      </c>
      <c r="AO126" s="101">
        <f t="shared" si="36"/>
        <v>0.66136042395732297</v>
      </c>
      <c r="AP126" s="101">
        <f t="shared" si="37"/>
        <v>0.31038485473482502</v>
      </c>
      <c r="AQ126" s="104"/>
      <c r="AR126" s="103">
        <f t="shared" si="40"/>
        <v>0</v>
      </c>
    </row>
    <row r="127" spans="1:44">
      <c r="A127" s="56">
        <v>125</v>
      </c>
      <c r="B127" s="56">
        <v>56</v>
      </c>
      <c r="C127" s="57" t="s">
        <v>183</v>
      </c>
      <c r="D127" s="57" t="s">
        <v>57</v>
      </c>
      <c r="E127" s="56" t="s">
        <v>45</v>
      </c>
      <c r="F127" s="58">
        <v>2</v>
      </c>
      <c r="G127" s="56"/>
      <c r="H127" s="59">
        <v>5940</v>
      </c>
      <c r="I127" s="68">
        <f t="shared" si="22"/>
        <v>17820</v>
      </c>
      <c r="J127" s="69">
        <v>1728.54</v>
      </c>
      <c r="K127" s="70">
        <f t="shared" si="23"/>
        <v>5185.62</v>
      </c>
      <c r="L127" s="71">
        <v>0.29099999999999998</v>
      </c>
      <c r="M127" s="72">
        <v>6534</v>
      </c>
      <c r="N127" s="72">
        <f t="shared" si="24"/>
        <v>19602</v>
      </c>
      <c r="O127" s="73">
        <v>1863.3661199999999</v>
      </c>
      <c r="P127" s="73">
        <f t="shared" si="25"/>
        <v>5590.09836</v>
      </c>
      <c r="Q127" s="80">
        <v>0.28517999999999999</v>
      </c>
      <c r="R127" s="81">
        <v>10140.73</v>
      </c>
      <c r="S127" s="81">
        <v>2622</v>
      </c>
      <c r="T127" s="87">
        <f t="shared" si="26"/>
        <v>0.56906453423120096</v>
      </c>
      <c r="U127" s="87">
        <f t="shared" si="27"/>
        <v>0.50562902796579801</v>
      </c>
      <c r="V127" s="85">
        <f t="shared" si="28"/>
        <v>0.51733139475563705</v>
      </c>
      <c r="W127" s="85">
        <f t="shared" si="29"/>
        <v>0.469043625200183</v>
      </c>
      <c r="X127" s="84"/>
      <c r="Y127" s="89"/>
      <c r="Z127" s="90">
        <f t="shared" si="41"/>
        <v>-76.792699999999996</v>
      </c>
      <c r="AA127" s="59">
        <v>5227.2</v>
      </c>
      <c r="AB127" s="59">
        <f t="shared" si="30"/>
        <v>10454.4</v>
      </c>
      <c r="AC127" s="69">
        <v>1544.6376</v>
      </c>
      <c r="AD127" s="69">
        <f t="shared" si="31"/>
        <v>3089.2752</v>
      </c>
      <c r="AE127" s="71">
        <v>0.29549999999999998</v>
      </c>
      <c r="AF127" s="72">
        <v>6115.8239999999996</v>
      </c>
      <c r="AG127" s="72">
        <f t="shared" si="32"/>
        <v>12231.647999999999</v>
      </c>
      <c r="AH127" s="73">
        <v>1761.90773616</v>
      </c>
      <c r="AI127" s="73">
        <f t="shared" si="33"/>
        <v>3523.81547232</v>
      </c>
      <c r="AJ127" s="80">
        <v>0.28809000000000001</v>
      </c>
      <c r="AK127" s="93">
        <v>8817.5499999999993</v>
      </c>
      <c r="AL127" s="93">
        <v>2982.58</v>
      </c>
      <c r="AM127" s="95">
        <f t="shared" si="34"/>
        <v>0.84342956075910602</v>
      </c>
      <c r="AN127" s="95">
        <f t="shared" si="35"/>
        <v>0.96546270788694999</v>
      </c>
      <c r="AO127" s="101">
        <f t="shared" si="36"/>
        <v>0.72087996646077501</v>
      </c>
      <c r="AP127" s="101">
        <f t="shared" si="37"/>
        <v>0.84640640902695696</v>
      </c>
      <c r="AQ127" s="104"/>
      <c r="AR127" s="103">
        <f t="shared" si="40"/>
        <v>0</v>
      </c>
    </row>
    <row r="128" spans="1:44">
      <c r="A128" s="56">
        <v>126</v>
      </c>
      <c r="B128" s="56">
        <v>709</v>
      </c>
      <c r="C128" s="57" t="s">
        <v>184</v>
      </c>
      <c r="D128" s="57" t="s">
        <v>44</v>
      </c>
      <c r="E128" s="56" t="s">
        <v>55</v>
      </c>
      <c r="F128" s="58">
        <v>3</v>
      </c>
      <c r="G128" s="56"/>
      <c r="H128" s="59">
        <v>13440</v>
      </c>
      <c r="I128" s="68">
        <f t="shared" si="22"/>
        <v>40320</v>
      </c>
      <c r="J128" s="69">
        <v>3715.4879999999998</v>
      </c>
      <c r="K128" s="70">
        <f t="shared" si="23"/>
        <v>11146.464</v>
      </c>
      <c r="L128" s="71">
        <v>0.27644999999999997</v>
      </c>
      <c r="M128" s="72">
        <v>14784</v>
      </c>
      <c r="N128" s="72">
        <f t="shared" si="24"/>
        <v>44352</v>
      </c>
      <c r="O128" s="73">
        <v>4005.2960640000001</v>
      </c>
      <c r="P128" s="73">
        <f t="shared" si="25"/>
        <v>12015.888192</v>
      </c>
      <c r="Q128" s="80">
        <v>0.27092100000000002</v>
      </c>
      <c r="R128" s="81">
        <v>22820.32</v>
      </c>
      <c r="S128" s="81">
        <v>6561</v>
      </c>
      <c r="T128" s="87">
        <f t="shared" si="26"/>
        <v>0.56598015873015906</v>
      </c>
      <c r="U128" s="87">
        <f t="shared" si="27"/>
        <v>0.58861716146035203</v>
      </c>
      <c r="V128" s="85">
        <f t="shared" si="28"/>
        <v>0.514527417027417</v>
      </c>
      <c r="W128" s="85">
        <f t="shared" si="29"/>
        <v>0.54602705144745101</v>
      </c>
      <c r="X128" s="84"/>
      <c r="Y128" s="89"/>
      <c r="Z128" s="90">
        <f t="shared" si="41"/>
        <v>-174.99680000000001</v>
      </c>
      <c r="AA128" s="59">
        <v>11827.2</v>
      </c>
      <c r="AB128" s="59">
        <f t="shared" si="30"/>
        <v>23654.400000000001</v>
      </c>
      <c r="AC128" s="69">
        <v>3320.1907200000001</v>
      </c>
      <c r="AD128" s="69">
        <f t="shared" si="31"/>
        <v>6640.3814400000001</v>
      </c>
      <c r="AE128" s="71">
        <v>0.280725</v>
      </c>
      <c r="AF128" s="72">
        <v>13837.824000000001</v>
      </c>
      <c r="AG128" s="72">
        <f t="shared" si="32"/>
        <v>27675.648000000001</v>
      </c>
      <c r="AH128" s="73">
        <v>3787.211780352</v>
      </c>
      <c r="AI128" s="73">
        <f t="shared" si="33"/>
        <v>7574.423560704</v>
      </c>
      <c r="AJ128" s="80">
        <v>0.27368550000000003</v>
      </c>
      <c r="AK128" s="93">
        <v>16381.34</v>
      </c>
      <c r="AL128" s="93">
        <v>4519.82</v>
      </c>
      <c r="AM128" s="95">
        <f t="shared" si="34"/>
        <v>0.69252823998917701</v>
      </c>
      <c r="AN128" s="95">
        <f t="shared" si="35"/>
        <v>0.68065668227637199</v>
      </c>
      <c r="AO128" s="101">
        <f t="shared" si="36"/>
        <v>0.59190447862322904</v>
      </c>
      <c r="AP128" s="101">
        <f t="shared" si="37"/>
        <v>0.59672131664893402</v>
      </c>
      <c r="AQ128" s="104"/>
      <c r="AR128" s="103">
        <f t="shared" si="40"/>
        <v>0</v>
      </c>
    </row>
    <row r="129" spans="1:44">
      <c r="A129" s="56">
        <v>127</v>
      </c>
      <c r="B129" s="60">
        <v>107728</v>
      </c>
      <c r="C129" s="61" t="s">
        <v>185</v>
      </c>
      <c r="D129" s="109" t="s">
        <v>47</v>
      </c>
      <c r="E129" s="56" t="s">
        <v>45</v>
      </c>
      <c r="F129" s="58">
        <v>2</v>
      </c>
      <c r="G129" s="56">
        <v>1</v>
      </c>
      <c r="H129" s="59">
        <v>7590</v>
      </c>
      <c r="I129" s="68">
        <f t="shared" si="22"/>
        <v>22770</v>
      </c>
      <c r="J129" s="69">
        <v>1951.0094999999999</v>
      </c>
      <c r="K129" s="70">
        <f t="shared" si="23"/>
        <v>5853.0285000000003</v>
      </c>
      <c r="L129" s="71">
        <v>0.25705</v>
      </c>
      <c r="M129" s="72">
        <v>8349</v>
      </c>
      <c r="N129" s="72">
        <f t="shared" si="24"/>
        <v>25047</v>
      </c>
      <c r="O129" s="73">
        <v>2103.1882409999998</v>
      </c>
      <c r="P129" s="73">
        <f t="shared" si="25"/>
        <v>6309.5647230000004</v>
      </c>
      <c r="Q129" s="80">
        <v>0.25190899999999999</v>
      </c>
      <c r="R129" s="86">
        <v>12454.52</v>
      </c>
      <c r="S129" s="86">
        <v>2880.62</v>
      </c>
      <c r="T129" s="87">
        <f t="shared" si="26"/>
        <v>0.54697057531840099</v>
      </c>
      <c r="U129" s="87">
        <f t="shared" si="27"/>
        <v>0.49215888834301802</v>
      </c>
      <c r="V129" s="85">
        <f t="shared" si="28"/>
        <v>0.49724597756218297</v>
      </c>
      <c r="W129" s="85">
        <f t="shared" si="29"/>
        <v>0.45654813389890297</v>
      </c>
      <c r="X129" s="84"/>
      <c r="Y129" s="89"/>
      <c r="Z129" s="90">
        <f t="shared" si="41"/>
        <v>-103.15479999999999</v>
      </c>
      <c r="AA129" s="59">
        <v>6679.2</v>
      </c>
      <c r="AB129" s="59">
        <f t="shared" si="30"/>
        <v>13358.4</v>
      </c>
      <c r="AC129" s="69">
        <v>1743.4381800000001</v>
      </c>
      <c r="AD129" s="69">
        <f t="shared" si="31"/>
        <v>3486.8763600000002</v>
      </c>
      <c r="AE129" s="71">
        <v>0.26102500000000001</v>
      </c>
      <c r="AF129" s="72">
        <v>7814.6639999999998</v>
      </c>
      <c r="AG129" s="72">
        <f t="shared" si="32"/>
        <v>15629.328</v>
      </c>
      <c r="AH129" s="73">
        <v>1988.671787388</v>
      </c>
      <c r="AI129" s="73">
        <f t="shared" si="33"/>
        <v>3977.343574776</v>
      </c>
      <c r="AJ129" s="80">
        <v>0.25447950000000003</v>
      </c>
      <c r="AK129" s="96">
        <v>7703.36</v>
      </c>
      <c r="AL129" s="96">
        <v>1713.35</v>
      </c>
      <c r="AM129" s="95">
        <f t="shared" si="34"/>
        <v>0.57666786441490003</v>
      </c>
      <c r="AN129" s="95">
        <f t="shared" si="35"/>
        <v>0.491371021827685</v>
      </c>
      <c r="AO129" s="101">
        <f t="shared" si="36"/>
        <v>0.492878516593932</v>
      </c>
      <c r="AP129" s="101">
        <f t="shared" si="37"/>
        <v>0.43077746938080302</v>
      </c>
      <c r="AQ129" s="107"/>
      <c r="AR129" s="103">
        <f t="shared" si="40"/>
        <v>0</v>
      </c>
    </row>
    <row r="130" spans="1:44">
      <c r="A130" s="56">
        <v>128</v>
      </c>
      <c r="B130" s="56">
        <v>117923</v>
      </c>
      <c r="C130" s="57" t="s">
        <v>186</v>
      </c>
      <c r="D130" s="57" t="s">
        <v>47</v>
      </c>
      <c r="E130" s="56" t="s">
        <v>118</v>
      </c>
      <c r="F130" s="58">
        <v>2</v>
      </c>
      <c r="G130" s="56"/>
      <c r="H130" s="59">
        <v>3300</v>
      </c>
      <c r="I130" s="68">
        <f t="shared" si="22"/>
        <v>9900</v>
      </c>
      <c r="J130" s="69">
        <v>896.28</v>
      </c>
      <c r="K130" s="70">
        <f t="shared" si="23"/>
        <v>2688.84</v>
      </c>
      <c r="L130" s="71">
        <v>0.27160000000000001</v>
      </c>
      <c r="M130" s="72">
        <v>3630</v>
      </c>
      <c r="N130" s="72">
        <f t="shared" si="24"/>
        <v>10890</v>
      </c>
      <c r="O130" s="73">
        <v>966.18984</v>
      </c>
      <c r="P130" s="73">
        <f t="shared" si="25"/>
        <v>2898.56952</v>
      </c>
      <c r="Q130" s="80">
        <v>0.26616800000000002</v>
      </c>
      <c r="R130" s="81">
        <v>5364.44</v>
      </c>
      <c r="S130" s="81">
        <v>1741.41</v>
      </c>
      <c r="T130" s="87">
        <f t="shared" si="26"/>
        <v>0.54186262626262605</v>
      </c>
      <c r="U130" s="87">
        <f t="shared" si="27"/>
        <v>0.64764359351988199</v>
      </c>
      <c r="V130" s="85">
        <f t="shared" si="28"/>
        <v>0.492602387511478</v>
      </c>
      <c r="W130" s="85">
        <f t="shared" si="29"/>
        <v>0.60078255428560501</v>
      </c>
      <c r="X130" s="84"/>
      <c r="Y130" s="89"/>
      <c r="Z130" s="90">
        <v>0</v>
      </c>
      <c r="AA130" s="59">
        <v>2904</v>
      </c>
      <c r="AB130" s="59">
        <f t="shared" si="30"/>
        <v>5808</v>
      </c>
      <c r="AC130" s="69">
        <v>800.92319999999995</v>
      </c>
      <c r="AD130" s="69">
        <f t="shared" si="31"/>
        <v>1601.8463999999999</v>
      </c>
      <c r="AE130" s="71">
        <v>0.27579999999999999</v>
      </c>
      <c r="AF130" s="72">
        <v>3397.68</v>
      </c>
      <c r="AG130" s="72">
        <f t="shared" si="32"/>
        <v>6795.36</v>
      </c>
      <c r="AH130" s="73">
        <v>913.58178912000005</v>
      </c>
      <c r="AI130" s="73">
        <f t="shared" si="33"/>
        <v>1827.1635782400001</v>
      </c>
      <c r="AJ130" s="80">
        <v>0.26888400000000001</v>
      </c>
      <c r="AK130" s="93">
        <v>3037.98</v>
      </c>
      <c r="AL130" s="93">
        <v>1092</v>
      </c>
      <c r="AM130" s="95">
        <f t="shared" si="34"/>
        <v>0.52306818181818204</v>
      </c>
      <c r="AN130" s="95">
        <f t="shared" si="35"/>
        <v>0.68171330284851295</v>
      </c>
      <c r="AO130" s="101">
        <f t="shared" si="36"/>
        <v>0.44706682206682202</v>
      </c>
      <c r="AP130" s="101">
        <f t="shared" si="37"/>
        <v>0.59764763976516</v>
      </c>
      <c r="AQ130" s="104"/>
      <c r="AR130" s="103">
        <f t="shared" si="40"/>
        <v>0</v>
      </c>
    </row>
    <row r="131" spans="1:44">
      <c r="A131" s="56">
        <v>129</v>
      </c>
      <c r="B131" s="56">
        <v>118951</v>
      </c>
      <c r="C131" s="57" t="s">
        <v>187</v>
      </c>
      <c r="D131" s="57" t="s">
        <v>44</v>
      </c>
      <c r="E131" s="56" t="s">
        <v>118</v>
      </c>
      <c r="F131" s="58">
        <v>2</v>
      </c>
      <c r="G131" s="56"/>
      <c r="H131" s="59">
        <v>3300</v>
      </c>
      <c r="I131" s="68">
        <f t="shared" ref="I131:I142" si="42">H131*3</f>
        <v>9900</v>
      </c>
      <c r="J131" s="69">
        <v>896.28</v>
      </c>
      <c r="K131" s="70">
        <f t="shared" ref="K131:K142" si="43">J131*3</f>
        <v>2688.84</v>
      </c>
      <c r="L131" s="71">
        <v>0.27160000000000001</v>
      </c>
      <c r="M131" s="72">
        <v>3630</v>
      </c>
      <c r="N131" s="72">
        <f t="shared" ref="N131:N142" si="44">M131*3</f>
        <v>10890</v>
      </c>
      <c r="O131" s="73">
        <v>966.18984</v>
      </c>
      <c r="P131" s="73">
        <f t="shared" ref="P131:P142" si="45">O131*3</f>
        <v>2898.56952</v>
      </c>
      <c r="Q131" s="80">
        <v>0.26616800000000002</v>
      </c>
      <c r="R131" s="81">
        <v>5346.63</v>
      </c>
      <c r="S131" s="81">
        <v>1798.09</v>
      </c>
      <c r="T131" s="87">
        <f t="shared" ref="T131:T143" si="46">R131/I131</f>
        <v>0.54006363636363597</v>
      </c>
      <c r="U131" s="87">
        <f t="shared" ref="U131:U143" si="47">S131/K131</f>
        <v>0.668723315630532</v>
      </c>
      <c r="V131" s="85">
        <f t="shared" ref="V131:V143" si="48">R131/N131</f>
        <v>0.49096694214876002</v>
      </c>
      <c r="W131" s="85">
        <f t="shared" ref="W131:W143" si="49">S131/P131</f>
        <v>0.62033702748657904</v>
      </c>
      <c r="X131" s="84"/>
      <c r="Y131" s="89"/>
      <c r="Z131" s="90">
        <v>0</v>
      </c>
      <c r="AA131" s="59">
        <v>2904</v>
      </c>
      <c r="AB131" s="59">
        <f t="shared" ref="AB131:AB142" si="50">AA131*2</f>
        <v>5808</v>
      </c>
      <c r="AC131" s="69">
        <v>800.92319999999995</v>
      </c>
      <c r="AD131" s="69">
        <f t="shared" ref="AD131:AD142" si="51">AC131*2</f>
        <v>1601.8463999999999</v>
      </c>
      <c r="AE131" s="71">
        <v>0.27579999999999999</v>
      </c>
      <c r="AF131" s="72">
        <v>3397.68</v>
      </c>
      <c r="AG131" s="72">
        <f t="shared" ref="AG131:AG142" si="52">AF131*2</f>
        <v>6795.36</v>
      </c>
      <c r="AH131" s="73">
        <v>913.58178912000005</v>
      </c>
      <c r="AI131" s="73">
        <f t="shared" ref="AI131:AI142" si="53">AH131*2</f>
        <v>1827.1635782400001</v>
      </c>
      <c r="AJ131" s="80">
        <v>0.26888400000000001</v>
      </c>
      <c r="AK131" s="93">
        <v>2820.34</v>
      </c>
      <c r="AL131" s="93">
        <v>797.4</v>
      </c>
      <c r="AM131" s="95">
        <f t="shared" ref="AM131:AM143" si="54">AK131/AB131</f>
        <v>0.48559573002754802</v>
      </c>
      <c r="AN131" s="95">
        <f t="shared" ref="AN131:AN143" si="55">AL131/AD131</f>
        <v>0.49780053817894199</v>
      </c>
      <c r="AO131" s="101">
        <f t="shared" ref="AO131:AO143" si="56">AK131/AG131</f>
        <v>0.415039085493631</v>
      </c>
      <c r="AP131" s="101">
        <f t="shared" ref="AP131:AP143" si="57">AL131/AI131</f>
        <v>0.43641412815818498</v>
      </c>
      <c r="AQ131" s="104"/>
      <c r="AR131" s="103">
        <f t="shared" si="40"/>
        <v>0</v>
      </c>
    </row>
    <row r="132" spans="1:44">
      <c r="A132" s="56">
        <v>130</v>
      </c>
      <c r="B132" s="56">
        <v>591</v>
      </c>
      <c r="C132" s="57" t="s">
        <v>188</v>
      </c>
      <c r="D132" s="57" t="s">
        <v>99</v>
      </c>
      <c r="E132" s="56" t="s">
        <v>118</v>
      </c>
      <c r="F132" s="58">
        <v>2</v>
      </c>
      <c r="G132" s="56"/>
      <c r="H132" s="59">
        <v>5115</v>
      </c>
      <c r="I132" s="68">
        <f t="shared" si="42"/>
        <v>15345</v>
      </c>
      <c r="J132" s="69">
        <v>1587.6959999999999</v>
      </c>
      <c r="K132" s="70">
        <f t="shared" si="43"/>
        <v>4763.0879999999997</v>
      </c>
      <c r="L132" s="71">
        <v>0.31040000000000001</v>
      </c>
      <c r="M132" s="72">
        <v>5626.5</v>
      </c>
      <c r="N132" s="72">
        <f t="shared" si="44"/>
        <v>16879.5</v>
      </c>
      <c r="O132" s="73">
        <v>1711.536288</v>
      </c>
      <c r="P132" s="73">
        <f t="shared" si="45"/>
        <v>5134.6088639999998</v>
      </c>
      <c r="Q132" s="80">
        <v>0.30419200000000002</v>
      </c>
      <c r="R132" s="81">
        <v>8186.87</v>
      </c>
      <c r="S132" s="81">
        <v>2397.17</v>
      </c>
      <c r="T132" s="87">
        <f t="shared" si="46"/>
        <v>0.53352036493971999</v>
      </c>
      <c r="U132" s="87">
        <f t="shared" si="47"/>
        <v>0.50328064482537405</v>
      </c>
      <c r="V132" s="85">
        <f t="shared" si="48"/>
        <v>0.485018513581563</v>
      </c>
      <c r="W132" s="85">
        <f t="shared" si="49"/>
        <v>0.46686516217567098</v>
      </c>
      <c r="X132" s="84"/>
      <c r="Y132" s="89"/>
      <c r="Z132" s="90">
        <f t="shared" si="41"/>
        <v>-71.581299999999999</v>
      </c>
      <c r="AA132" s="59">
        <v>4501.2</v>
      </c>
      <c r="AB132" s="59">
        <f t="shared" si="50"/>
        <v>9002.4</v>
      </c>
      <c r="AC132" s="69">
        <v>1418.7782400000001</v>
      </c>
      <c r="AD132" s="69">
        <f t="shared" si="51"/>
        <v>2837.5564800000002</v>
      </c>
      <c r="AE132" s="71">
        <v>0.31519999999999998</v>
      </c>
      <c r="AF132" s="72">
        <v>5266.4040000000005</v>
      </c>
      <c r="AG132" s="72">
        <f t="shared" si="52"/>
        <v>10532.808000000001</v>
      </c>
      <c r="AH132" s="73">
        <v>1618.3448835839999</v>
      </c>
      <c r="AI132" s="73">
        <f t="shared" si="53"/>
        <v>3236.6897671679999</v>
      </c>
      <c r="AJ132" s="80">
        <v>0.30729600000000001</v>
      </c>
      <c r="AK132" s="93">
        <v>4337.76</v>
      </c>
      <c r="AL132" s="93">
        <v>1418.84</v>
      </c>
      <c r="AM132" s="95">
        <f t="shared" si="54"/>
        <v>0.48184484137563299</v>
      </c>
      <c r="AN132" s="95">
        <f t="shared" si="55"/>
        <v>0.50002176520553299</v>
      </c>
      <c r="AO132" s="101">
        <f t="shared" si="56"/>
        <v>0.41183319775695099</v>
      </c>
      <c r="AP132" s="101">
        <f t="shared" si="57"/>
        <v>0.43836144396422599</v>
      </c>
      <c r="AQ132" s="104"/>
      <c r="AR132" s="103">
        <f t="shared" ref="AR132:AR142" si="58">X132+Y132+AQ132</f>
        <v>0</v>
      </c>
    </row>
    <row r="133" spans="1:44">
      <c r="A133" s="56">
        <v>131</v>
      </c>
      <c r="B133" s="60">
        <v>118151</v>
      </c>
      <c r="C133" s="61" t="s">
        <v>189</v>
      </c>
      <c r="D133" s="61" t="s">
        <v>44</v>
      </c>
      <c r="E133" s="56" t="s">
        <v>118</v>
      </c>
      <c r="F133" s="58">
        <v>1</v>
      </c>
      <c r="G133" s="56">
        <v>1</v>
      </c>
      <c r="H133" s="59">
        <v>3300</v>
      </c>
      <c r="I133" s="68">
        <f t="shared" si="42"/>
        <v>9900</v>
      </c>
      <c r="J133" s="69">
        <v>640.20000000000005</v>
      </c>
      <c r="K133" s="70">
        <f t="shared" si="43"/>
        <v>1920.6</v>
      </c>
      <c r="L133" s="71">
        <v>0.19400000000000001</v>
      </c>
      <c r="M133" s="72">
        <v>3630</v>
      </c>
      <c r="N133" s="72">
        <f t="shared" si="44"/>
        <v>10890</v>
      </c>
      <c r="O133" s="73">
        <v>690.13559999999995</v>
      </c>
      <c r="P133" s="73">
        <f t="shared" si="45"/>
        <v>2070.4068000000002</v>
      </c>
      <c r="Q133" s="80">
        <v>0.19012000000000001</v>
      </c>
      <c r="R133" s="86">
        <v>10492.58</v>
      </c>
      <c r="S133" s="86">
        <v>1783.68</v>
      </c>
      <c r="T133" s="82">
        <f t="shared" si="46"/>
        <v>1.0598565656565699</v>
      </c>
      <c r="U133" s="87">
        <f t="shared" si="47"/>
        <v>0.928709778194314</v>
      </c>
      <c r="V133" s="85">
        <f t="shared" si="48"/>
        <v>0.96350596877869599</v>
      </c>
      <c r="W133" s="85">
        <f t="shared" si="49"/>
        <v>0.86151185361253602</v>
      </c>
      <c r="X133" s="84">
        <f>(F133*100)+(G133*50)</f>
        <v>150</v>
      </c>
      <c r="Y133" s="89"/>
      <c r="Z133" s="90">
        <v>0</v>
      </c>
      <c r="AA133" s="59">
        <v>2904</v>
      </c>
      <c r="AB133" s="59">
        <f t="shared" si="50"/>
        <v>5808</v>
      </c>
      <c r="AC133" s="69">
        <v>572.08799999999997</v>
      </c>
      <c r="AD133" s="69">
        <f t="shared" si="51"/>
        <v>1144.1759999999999</v>
      </c>
      <c r="AE133" s="71">
        <v>0.19700000000000001</v>
      </c>
      <c r="AF133" s="72">
        <v>3397.68</v>
      </c>
      <c r="AG133" s="72">
        <f t="shared" si="52"/>
        <v>6795.36</v>
      </c>
      <c r="AH133" s="73">
        <v>652.55842080000002</v>
      </c>
      <c r="AI133" s="73">
        <f t="shared" si="53"/>
        <v>1305.1168416</v>
      </c>
      <c r="AJ133" s="80">
        <v>0.19206000000000001</v>
      </c>
      <c r="AK133" s="96">
        <v>2629.93</v>
      </c>
      <c r="AL133" s="96">
        <v>591.4</v>
      </c>
      <c r="AM133" s="97">
        <f t="shared" si="54"/>
        <v>0.45281163911845701</v>
      </c>
      <c r="AN133" s="97">
        <f t="shared" si="55"/>
        <v>0.51687852218539798</v>
      </c>
      <c r="AO133" s="106">
        <f t="shared" si="56"/>
        <v>0.38701849497303997</v>
      </c>
      <c r="AP133" s="106">
        <f t="shared" si="57"/>
        <v>0.45313950532963498</v>
      </c>
      <c r="AQ133" s="107"/>
      <c r="AR133" s="103">
        <f t="shared" si="58"/>
        <v>150</v>
      </c>
    </row>
    <row r="134" spans="1:44">
      <c r="A134" s="56">
        <v>132</v>
      </c>
      <c r="B134" s="56">
        <v>754</v>
      </c>
      <c r="C134" s="57" t="s">
        <v>190</v>
      </c>
      <c r="D134" s="57" t="s">
        <v>57</v>
      </c>
      <c r="E134" s="56" t="s">
        <v>45</v>
      </c>
      <c r="F134" s="58">
        <v>3</v>
      </c>
      <c r="G134" s="56"/>
      <c r="H134" s="59">
        <v>8960</v>
      </c>
      <c r="I134" s="68">
        <f t="shared" si="42"/>
        <v>26880</v>
      </c>
      <c r="J134" s="69">
        <v>2563.904</v>
      </c>
      <c r="K134" s="70">
        <f t="shared" si="43"/>
        <v>7691.7120000000004</v>
      </c>
      <c r="L134" s="71">
        <v>0.28615000000000002</v>
      </c>
      <c r="M134" s="72">
        <v>9856</v>
      </c>
      <c r="N134" s="72">
        <f t="shared" si="44"/>
        <v>29568</v>
      </c>
      <c r="O134" s="73">
        <v>2763.888512</v>
      </c>
      <c r="P134" s="73">
        <f t="shared" si="45"/>
        <v>8291.6655360000004</v>
      </c>
      <c r="Q134" s="80">
        <v>0.28042699999999998</v>
      </c>
      <c r="R134" s="81">
        <v>13622.77</v>
      </c>
      <c r="S134" s="81">
        <v>3745.32</v>
      </c>
      <c r="T134" s="87">
        <f t="shared" si="46"/>
        <v>0.50679947916666701</v>
      </c>
      <c r="U134" s="87">
        <f t="shared" si="47"/>
        <v>0.48692930780559601</v>
      </c>
      <c r="V134" s="85">
        <f t="shared" si="48"/>
        <v>0.46072679924242399</v>
      </c>
      <c r="W134" s="85">
        <f t="shared" si="49"/>
        <v>0.45169694601632299</v>
      </c>
      <c r="X134" s="84"/>
      <c r="Y134" s="89"/>
      <c r="Z134" s="90">
        <f t="shared" si="41"/>
        <v>-132.57230000000001</v>
      </c>
      <c r="AA134" s="59">
        <v>7884.8</v>
      </c>
      <c r="AB134" s="59">
        <f t="shared" si="50"/>
        <v>15769.6</v>
      </c>
      <c r="AC134" s="69">
        <v>2291.1257599999999</v>
      </c>
      <c r="AD134" s="69">
        <f t="shared" si="51"/>
        <v>4582.2515199999998</v>
      </c>
      <c r="AE134" s="71">
        <v>0.29057500000000003</v>
      </c>
      <c r="AF134" s="72">
        <v>9225.2160000000003</v>
      </c>
      <c r="AG134" s="72">
        <f t="shared" si="52"/>
        <v>18450.432000000001</v>
      </c>
      <c r="AH134" s="73">
        <v>2613.397602816</v>
      </c>
      <c r="AI134" s="73">
        <f t="shared" si="53"/>
        <v>5226.795205632</v>
      </c>
      <c r="AJ134" s="80">
        <v>0.2832885</v>
      </c>
      <c r="AK134" s="93">
        <v>22377.72</v>
      </c>
      <c r="AL134" s="93">
        <v>6006.09</v>
      </c>
      <c r="AM134" s="94">
        <f t="shared" si="54"/>
        <v>1.4190417004870099</v>
      </c>
      <c r="AN134" s="94">
        <f t="shared" si="55"/>
        <v>1.3107290103534099</v>
      </c>
      <c r="AO134" s="100">
        <f t="shared" si="56"/>
        <v>1.2128561542623999</v>
      </c>
      <c r="AP134" s="100">
        <f t="shared" si="57"/>
        <v>1.14909610262294</v>
      </c>
      <c r="AQ134" s="102">
        <v>300</v>
      </c>
      <c r="AR134" s="103">
        <f t="shared" si="58"/>
        <v>300</v>
      </c>
    </row>
    <row r="135" spans="1:44">
      <c r="A135" s="56">
        <v>133</v>
      </c>
      <c r="B135" s="60">
        <v>391</v>
      </c>
      <c r="C135" s="61" t="s">
        <v>191</v>
      </c>
      <c r="D135" s="61" t="s">
        <v>54</v>
      </c>
      <c r="E135" s="56" t="s">
        <v>52</v>
      </c>
      <c r="F135" s="58">
        <v>2</v>
      </c>
      <c r="G135" s="56">
        <v>1</v>
      </c>
      <c r="H135" s="59">
        <v>8700</v>
      </c>
      <c r="I135" s="68">
        <f t="shared" si="42"/>
        <v>26100</v>
      </c>
      <c r="J135" s="69">
        <v>2700.48</v>
      </c>
      <c r="K135" s="70">
        <f t="shared" si="43"/>
        <v>8101.44</v>
      </c>
      <c r="L135" s="71">
        <v>0.31040000000000001</v>
      </c>
      <c r="M135" s="72">
        <v>9570</v>
      </c>
      <c r="N135" s="72">
        <f t="shared" si="44"/>
        <v>28710</v>
      </c>
      <c r="O135" s="73">
        <v>2911.11744</v>
      </c>
      <c r="P135" s="73">
        <f t="shared" si="45"/>
        <v>8733.35232</v>
      </c>
      <c r="Q135" s="80">
        <v>0.30419200000000002</v>
      </c>
      <c r="R135" s="86">
        <v>16673.77</v>
      </c>
      <c r="S135" s="86">
        <v>6045.89</v>
      </c>
      <c r="T135" s="87">
        <f t="shared" si="46"/>
        <v>0.638841762452107</v>
      </c>
      <c r="U135" s="87">
        <f t="shared" si="47"/>
        <v>0.74627350199470699</v>
      </c>
      <c r="V135" s="85">
        <f t="shared" si="48"/>
        <v>0.58076523859282503</v>
      </c>
      <c r="W135" s="85">
        <f t="shared" si="49"/>
        <v>0.69227597587635203</v>
      </c>
      <c r="X135" s="84"/>
      <c r="Y135" s="89"/>
      <c r="Z135" s="90">
        <f t="shared" si="41"/>
        <v>-94.262299999999996</v>
      </c>
      <c r="AA135" s="59">
        <v>7656</v>
      </c>
      <c r="AB135" s="59">
        <f t="shared" si="50"/>
        <v>15312</v>
      </c>
      <c r="AC135" s="69">
        <v>2413.1712000000002</v>
      </c>
      <c r="AD135" s="69">
        <f t="shared" si="51"/>
        <v>4826.3424000000005</v>
      </c>
      <c r="AE135" s="71">
        <v>0.31519999999999998</v>
      </c>
      <c r="AF135" s="72">
        <v>8957.52</v>
      </c>
      <c r="AG135" s="72">
        <f t="shared" si="52"/>
        <v>17915.04</v>
      </c>
      <c r="AH135" s="73">
        <v>2752.6100659200001</v>
      </c>
      <c r="AI135" s="73">
        <f t="shared" si="53"/>
        <v>5505.2201318400002</v>
      </c>
      <c r="AJ135" s="80">
        <v>0.30729600000000001</v>
      </c>
      <c r="AK135" s="96">
        <v>7377.66</v>
      </c>
      <c r="AL135" s="96">
        <v>2281.23</v>
      </c>
      <c r="AM135" s="95">
        <f t="shared" si="54"/>
        <v>0.48182210031348</v>
      </c>
      <c r="AN135" s="95">
        <f t="shared" si="55"/>
        <v>0.47266227941059502</v>
      </c>
      <c r="AO135" s="101">
        <f t="shared" si="56"/>
        <v>0.41181376095169198</v>
      </c>
      <c r="AP135" s="101">
        <f t="shared" si="57"/>
        <v>0.41437580067076202</v>
      </c>
      <c r="AQ135" s="107"/>
      <c r="AR135" s="103">
        <f t="shared" si="58"/>
        <v>0</v>
      </c>
    </row>
    <row r="136" spans="1:44">
      <c r="A136" s="56">
        <v>134</v>
      </c>
      <c r="B136" s="56">
        <v>111064</v>
      </c>
      <c r="C136" s="57" t="s">
        <v>192</v>
      </c>
      <c r="D136" s="57" t="s">
        <v>99</v>
      </c>
      <c r="E136" s="56" t="s">
        <v>118</v>
      </c>
      <c r="F136" s="58">
        <v>1</v>
      </c>
      <c r="G136" s="56">
        <v>1</v>
      </c>
      <c r="H136" s="59">
        <v>2475</v>
      </c>
      <c r="I136" s="68">
        <f t="shared" si="42"/>
        <v>7425</v>
      </c>
      <c r="J136" s="69">
        <v>696.21749999999997</v>
      </c>
      <c r="K136" s="70">
        <f t="shared" si="43"/>
        <v>2088.6525000000001</v>
      </c>
      <c r="L136" s="71">
        <v>0.28129999999999999</v>
      </c>
      <c r="M136" s="72">
        <v>2722.5</v>
      </c>
      <c r="N136" s="72">
        <f t="shared" si="44"/>
        <v>8167.5</v>
      </c>
      <c r="O136" s="73">
        <v>750.52246500000001</v>
      </c>
      <c r="P136" s="73">
        <f t="shared" si="45"/>
        <v>2251.567395</v>
      </c>
      <c r="Q136" s="80">
        <v>0.27567399999999997</v>
      </c>
      <c r="R136" s="81">
        <v>3706.31</v>
      </c>
      <c r="S136" s="81">
        <v>1259.54</v>
      </c>
      <c r="T136" s="87">
        <f t="shared" si="46"/>
        <v>0.49916632996632998</v>
      </c>
      <c r="U136" s="87">
        <f t="shared" si="47"/>
        <v>0.60303951949881596</v>
      </c>
      <c r="V136" s="85">
        <f t="shared" si="48"/>
        <v>0.45378757269666398</v>
      </c>
      <c r="W136" s="85">
        <f t="shared" si="49"/>
        <v>0.55940586224379896</v>
      </c>
      <c r="X136" s="84"/>
      <c r="Y136" s="89"/>
      <c r="Z136" s="90">
        <f t="shared" si="41"/>
        <v>-37.186900000000001</v>
      </c>
      <c r="AA136" s="59">
        <v>2178</v>
      </c>
      <c r="AB136" s="59">
        <f t="shared" si="50"/>
        <v>4356</v>
      </c>
      <c r="AC136" s="69">
        <v>622.14570000000003</v>
      </c>
      <c r="AD136" s="69">
        <f t="shared" si="51"/>
        <v>1244.2914000000001</v>
      </c>
      <c r="AE136" s="71">
        <v>0.28565000000000002</v>
      </c>
      <c r="AF136" s="72">
        <v>2548.2600000000002</v>
      </c>
      <c r="AG136" s="72">
        <f t="shared" si="52"/>
        <v>5096.5200000000004</v>
      </c>
      <c r="AH136" s="73">
        <v>709.65728262000005</v>
      </c>
      <c r="AI136" s="73">
        <f t="shared" si="53"/>
        <v>1419.3145652400001</v>
      </c>
      <c r="AJ136" s="80">
        <v>0.27848699999999998</v>
      </c>
      <c r="AK136" s="93">
        <v>3293.21</v>
      </c>
      <c r="AL136" s="93">
        <v>1038.68</v>
      </c>
      <c r="AM136" s="95">
        <f t="shared" si="54"/>
        <v>0.756016988062443</v>
      </c>
      <c r="AN136" s="95">
        <f t="shared" si="55"/>
        <v>0.83475623153868905</v>
      </c>
      <c r="AO136" s="101">
        <f t="shared" si="56"/>
        <v>0.64616836586533599</v>
      </c>
      <c r="AP136" s="101">
        <f t="shared" si="57"/>
        <v>0.73181803769086495</v>
      </c>
      <c r="AQ136" s="104"/>
      <c r="AR136" s="103">
        <f t="shared" si="58"/>
        <v>0</v>
      </c>
    </row>
    <row r="137" spans="1:44">
      <c r="A137" s="56">
        <v>135</v>
      </c>
      <c r="B137" s="60">
        <v>105396</v>
      </c>
      <c r="C137" s="61" t="s">
        <v>193</v>
      </c>
      <c r="D137" s="61" t="s">
        <v>64</v>
      </c>
      <c r="E137" s="56" t="s">
        <v>45</v>
      </c>
      <c r="F137" s="58">
        <v>2</v>
      </c>
      <c r="G137" s="56"/>
      <c r="H137" s="59">
        <v>5280</v>
      </c>
      <c r="I137" s="68">
        <f t="shared" si="42"/>
        <v>15840</v>
      </c>
      <c r="J137" s="69">
        <v>1638.912</v>
      </c>
      <c r="K137" s="70">
        <f t="shared" si="43"/>
        <v>4916.7359999999999</v>
      </c>
      <c r="L137" s="71">
        <v>0.31040000000000001</v>
      </c>
      <c r="M137" s="72">
        <v>5808</v>
      </c>
      <c r="N137" s="72">
        <f t="shared" si="44"/>
        <v>17424</v>
      </c>
      <c r="O137" s="73">
        <v>1766.747136</v>
      </c>
      <c r="P137" s="73">
        <f t="shared" si="45"/>
        <v>5300.2414079999999</v>
      </c>
      <c r="Q137" s="80">
        <v>0.30419200000000002</v>
      </c>
      <c r="R137" s="86">
        <v>14158.32</v>
      </c>
      <c r="S137" s="86">
        <v>4835.88</v>
      </c>
      <c r="T137" s="87">
        <f t="shared" si="46"/>
        <v>0.89383333333333304</v>
      </c>
      <c r="U137" s="87">
        <f t="shared" si="47"/>
        <v>0.98355494376757302</v>
      </c>
      <c r="V137" s="85">
        <f t="shared" si="48"/>
        <v>0.81257575757575795</v>
      </c>
      <c r="W137" s="85">
        <f t="shared" si="49"/>
        <v>0.91238863058216402</v>
      </c>
      <c r="X137" s="84"/>
      <c r="Y137" s="89"/>
      <c r="Z137" s="90">
        <f t="shared" si="41"/>
        <v>-16.816800000000001</v>
      </c>
      <c r="AA137" s="59">
        <v>4646.3999999999996</v>
      </c>
      <c r="AB137" s="59">
        <f t="shared" si="50"/>
        <v>9292.7999999999993</v>
      </c>
      <c r="AC137" s="69">
        <v>1464.54528</v>
      </c>
      <c r="AD137" s="69">
        <f t="shared" si="51"/>
        <v>2929.0905600000001</v>
      </c>
      <c r="AE137" s="71">
        <v>0.31519999999999998</v>
      </c>
      <c r="AF137" s="72">
        <v>5436.2879999999996</v>
      </c>
      <c r="AG137" s="72">
        <f t="shared" si="52"/>
        <v>10872.575999999999</v>
      </c>
      <c r="AH137" s="73">
        <v>1670.5495572479999</v>
      </c>
      <c r="AI137" s="73">
        <f t="shared" si="53"/>
        <v>3341.0991144959999</v>
      </c>
      <c r="AJ137" s="80">
        <v>0.30729600000000001</v>
      </c>
      <c r="AK137" s="96">
        <v>1755.44</v>
      </c>
      <c r="AL137" s="96">
        <v>734.66</v>
      </c>
      <c r="AM137" s="95">
        <f t="shared" si="54"/>
        <v>0.18890323691460101</v>
      </c>
      <c r="AN137" s="95">
        <f t="shared" si="55"/>
        <v>0.25081505161793299</v>
      </c>
      <c r="AO137" s="101">
        <f t="shared" si="56"/>
        <v>0.16145575804666701</v>
      </c>
      <c r="AP137" s="101">
        <f t="shared" si="57"/>
        <v>0.219885724674415</v>
      </c>
      <c r="AQ137" s="107"/>
      <c r="AR137" s="103">
        <f t="shared" si="58"/>
        <v>0</v>
      </c>
    </row>
    <row r="138" spans="1:44">
      <c r="A138" s="56">
        <v>136</v>
      </c>
      <c r="B138" s="110">
        <v>117310</v>
      </c>
      <c r="C138" s="109" t="s">
        <v>194</v>
      </c>
      <c r="D138" s="109" t="s">
        <v>64</v>
      </c>
      <c r="E138" s="56" t="s">
        <v>118</v>
      </c>
      <c r="F138" s="58">
        <v>1</v>
      </c>
      <c r="G138" s="56">
        <v>1</v>
      </c>
      <c r="H138" s="111">
        <v>4125</v>
      </c>
      <c r="I138" s="68">
        <f t="shared" si="42"/>
        <v>12375</v>
      </c>
      <c r="J138" s="117">
        <f>H138*L138</f>
        <v>1040.325</v>
      </c>
      <c r="K138" s="70">
        <f t="shared" si="43"/>
        <v>3120.9749999999999</v>
      </c>
      <c r="L138" s="118">
        <v>0.25219999999999998</v>
      </c>
      <c r="M138" s="119">
        <v>4537.5</v>
      </c>
      <c r="N138" s="72">
        <f t="shared" si="44"/>
        <v>13612.5</v>
      </c>
      <c r="O138" s="120">
        <f>M138*Q138</f>
        <v>1121.4703500000001</v>
      </c>
      <c r="P138" s="73">
        <f t="shared" si="45"/>
        <v>3364.4110500000002</v>
      </c>
      <c r="Q138" s="121">
        <v>0.24715599999999999</v>
      </c>
      <c r="R138" s="81">
        <v>5742.72</v>
      </c>
      <c r="S138" s="81">
        <v>1422.41</v>
      </c>
      <c r="T138" s="87">
        <f t="shared" si="46"/>
        <v>0.46405818181818198</v>
      </c>
      <c r="U138" s="87">
        <f t="shared" si="47"/>
        <v>0.45575821658295901</v>
      </c>
      <c r="V138" s="85">
        <f t="shared" si="48"/>
        <v>0.42187107438016502</v>
      </c>
      <c r="W138" s="85">
        <f t="shared" si="49"/>
        <v>0.422781276978626</v>
      </c>
      <c r="X138" s="84"/>
      <c r="Y138" s="89"/>
      <c r="Z138" s="90">
        <f t="shared" si="41"/>
        <v>-66.322800000000001</v>
      </c>
      <c r="AA138" s="111">
        <v>3630</v>
      </c>
      <c r="AB138" s="59">
        <f t="shared" si="50"/>
        <v>7260</v>
      </c>
      <c r="AC138" s="117">
        <f>AA138*AE138</f>
        <v>929.64300000000003</v>
      </c>
      <c r="AD138" s="69">
        <f t="shared" si="51"/>
        <v>1859.2860000000001</v>
      </c>
      <c r="AE138" s="118">
        <v>0.25609999999999999</v>
      </c>
      <c r="AF138" s="119">
        <v>4247.1000000000004</v>
      </c>
      <c r="AG138" s="72">
        <f t="shared" si="52"/>
        <v>8494.2000000000007</v>
      </c>
      <c r="AH138" s="120">
        <f>AF138*AJ138</f>
        <v>1060.4074338</v>
      </c>
      <c r="AI138" s="73">
        <f t="shared" si="53"/>
        <v>2120.8148676000001</v>
      </c>
      <c r="AJ138" s="121">
        <v>0.24967800000000001</v>
      </c>
      <c r="AK138" s="93">
        <v>5352.17</v>
      </c>
      <c r="AL138" s="93">
        <v>1442.97</v>
      </c>
      <c r="AM138" s="95">
        <f t="shared" si="54"/>
        <v>0.73721349862259</v>
      </c>
      <c r="AN138" s="95">
        <f t="shared" si="55"/>
        <v>0.77608824032451196</v>
      </c>
      <c r="AO138" s="101">
        <f t="shared" si="56"/>
        <v>0.63009700736973495</v>
      </c>
      <c r="AP138" s="101">
        <f t="shared" si="57"/>
        <v>0.68038470591868505</v>
      </c>
      <c r="AQ138" s="104"/>
      <c r="AR138" s="103">
        <f t="shared" si="58"/>
        <v>0</v>
      </c>
    </row>
    <row r="139" spans="1:44">
      <c r="A139" s="56">
        <v>137</v>
      </c>
      <c r="B139" s="56">
        <v>114069</v>
      </c>
      <c r="C139" s="57" t="s">
        <v>195</v>
      </c>
      <c r="D139" s="57" t="s">
        <v>64</v>
      </c>
      <c r="E139" s="56" t="s">
        <v>118</v>
      </c>
      <c r="F139" s="58">
        <v>1</v>
      </c>
      <c r="G139" s="56">
        <v>1</v>
      </c>
      <c r="H139" s="59">
        <v>4125</v>
      </c>
      <c r="I139" s="68">
        <f t="shared" si="42"/>
        <v>12375</v>
      </c>
      <c r="J139" s="69">
        <v>1320.4124999999999</v>
      </c>
      <c r="K139" s="70">
        <f t="shared" si="43"/>
        <v>3961.2375000000002</v>
      </c>
      <c r="L139" s="71">
        <v>0.3201</v>
      </c>
      <c r="M139" s="72">
        <v>4537.5</v>
      </c>
      <c r="N139" s="72">
        <f t="shared" si="44"/>
        <v>13612.5</v>
      </c>
      <c r="O139" s="73">
        <v>1423.404675</v>
      </c>
      <c r="P139" s="73">
        <f t="shared" si="45"/>
        <v>4270.2140250000002</v>
      </c>
      <c r="Q139" s="80">
        <v>0.31369799999999998</v>
      </c>
      <c r="R139" s="81">
        <v>5512.04</v>
      </c>
      <c r="S139" s="81">
        <v>2008.27</v>
      </c>
      <c r="T139" s="87">
        <f t="shared" si="46"/>
        <v>0.445417373737374</v>
      </c>
      <c r="U139" s="87">
        <f t="shared" si="47"/>
        <v>0.50698045749592102</v>
      </c>
      <c r="V139" s="85">
        <f t="shared" si="48"/>
        <v>0.40492488521579401</v>
      </c>
      <c r="W139" s="85">
        <f t="shared" si="49"/>
        <v>0.47029727040438002</v>
      </c>
      <c r="X139" s="84"/>
      <c r="Y139" s="89"/>
      <c r="Z139" s="90">
        <f t="shared" si="41"/>
        <v>-68.629599999999996</v>
      </c>
      <c r="AA139" s="59">
        <v>3630</v>
      </c>
      <c r="AB139" s="59">
        <f t="shared" si="50"/>
        <v>7260</v>
      </c>
      <c r="AC139" s="69">
        <v>1179.9314999999999</v>
      </c>
      <c r="AD139" s="69">
        <f t="shared" si="51"/>
        <v>2359.8629999999998</v>
      </c>
      <c r="AE139" s="71">
        <v>0.32505000000000001</v>
      </c>
      <c r="AF139" s="72">
        <v>4247.1000000000004</v>
      </c>
      <c r="AG139" s="72">
        <f t="shared" si="52"/>
        <v>8494.2000000000007</v>
      </c>
      <c r="AH139" s="73">
        <v>1345.9017429</v>
      </c>
      <c r="AI139" s="73">
        <f t="shared" si="53"/>
        <v>2691.8034858000001</v>
      </c>
      <c r="AJ139" s="80">
        <v>0.31689899999999999</v>
      </c>
      <c r="AK139" s="93">
        <v>4518.4799999999996</v>
      </c>
      <c r="AL139" s="93">
        <v>1307.47</v>
      </c>
      <c r="AM139" s="95">
        <f t="shared" si="54"/>
        <v>0.62238016528925599</v>
      </c>
      <c r="AN139" s="95">
        <f t="shared" si="55"/>
        <v>0.55404487463890895</v>
      </c>
      <c r="AO139" s="101">
        <f t="shared" si="56"/>
        <v>0.53194885922158597</v>
      </c>
      <c r="AP139" s="101">
        <f t="shared" si="57"/>
        <v>0.48572267882750803</v>
      </c>
      <c r="AQ139" s="104"/>
      <c r="AR139" s="103">
        <f t="shared" si="58"/>
        <v>0</v>
      </c>
    </row>
    <row r="140" spans="1:44">
      <c r="A140" s="56">
        <v>138</v>
      </c>
      <c r="B140" s="56">
        <v>117637</v>
      </c>
      <c r="C140" s="57" t="s">
        <v>196</v>
      </c>
      <c r="D140" s="57" t="s">
        <v>47</v>
      </c>
      <c r="E140" s="56" t="s">
        <v>118</v>
      </c>
      <c r="F140" s="58">
        <v>3</v>
      </c>
      <c r="G140" s="56"/>
      <c r="H140" s="59">
        <v>3960</v>
      </c>
      <c r="I140" s="68">
        <f t="shared" si="42"/>
        <v>11880</v>
      </c>
      <c r="J140" s="69">
        <v>1075.5360000000001</v>
      </c>
      <c r="K140" s="70">
        <f t="shared" si="43"/>
        <v>3226.6080000000002</v>
      </c>
      <c r="L140" s="71">
        <v>0.27160000000000001</v>
      </c>
      <c r="M140" s="72">
        <v>4356</v>
      </c>
      <c r="N140" s="72">
        <f t="shared" si="44"/>
        <v>13068</v>
      </c>
      <c r="O140" s="73">
        <v>1159.4278079999999</v>
      </c>
      <c r="P140" s="73">
        <f t="shared" si="45"/>
        <v>3478.2834240000002</v>
      </c>
      <c r="Q140" s="80">
        <v>0.26616800000000002</v>
      </c>
      <c r="R140" s="81">
        <v>5226.09</v>
      </c>
      <c r="S140" s="81">
        <v>1682.83</v>
      </c>
      <c r="T140" s="87">
        <f t="shared" si="46"/>
        <v>0.439906565656566</v>
      </c>
      <c r="U140" s="87">
        <f t="shared" si="47"/>
        <v>0.52154770582605603</v>
      </c>
      <c r="V140" s="85">
        <f t="shared" si="48"/>
        <v>0.39991505968778701</v>
      </c>
      <c r="W140" s="85">
        <f t="shared" si="49"/>
        <v>0.48381048777927299</v>
      </c>
      <c r="X140" s="84"/>
      <c r="Y140" s="89"/>
      <c r="Z140" s="90">
        <v>0</v>
      </c>
      <c r="AA140" s="59">
        <v>3484.8</v>
      </c>
      <c r="AB140" s="59">
        <f t="shared" si="50"/>
        <v>6969.6</v>
      </c>
      <c r="AC140" s="69">
        <v>961.10784000000001</v>
      </c>
      <c r="AD140" s="69">
        <f t="shared" si="51"/>
        <v>1922.21568</v>
      </c>
      <c r="AE140" s="71">
        <v>0.27579999999999999</v>
      </c>
      <c r="AF140" s="72">
        <v>4077.2159999999999</v>
      </c>
      <c r="AG140" s="72">
        <f t="shared" si="52"/>
        <v>8154.4319999999998</v>
      </c>
      <c r="AH140" s="73">
        <v>1096.2981469440001</v>
      </c>
      <c r="AI140" s="73">
        <f t="shared" si="53"/>
        <v>2192.5962938880002</v>
      </c>
      <c r="AJ140" s="80">
        <v>0.26888400000000001</v>
      </c>
      <c r="AK140" s="93">
        <v>4654.6400000000003</v>
      </c>
      <c r="AL140" s="93">
        <v>1164.6500000000001</v>
      </c>
      <c r="AM140" s="95">
        <f t="shared" si="54"/>
        <v>0.66784894398530803</v>
      </c>
      <c r="AN140" s="95">
        <f t="shared" si="55"/>
        <v>0.60588934536211903</v>
      </c>
      <c r="AO140" s="101">
        <f t="shared" si="56"/>
        <v>0.57081106323530595</v>
      </c>
      <c r="AP140" s="101">
        <f t="shared" si="57"/>
        <v>0.53117393441124305</v>
      </c>
      <c r="AQ140" s="104"/>
      <c r="AR140" s="103">
        <f t="shared" si="58"/>
        <v>0</v>
      </c>
    </row>
    <row r="141" spans="1:44" s="31" customFormat="1">
      <c r="A141" s="56">
        <v>139</v>
      </c>
      <c r="B141" s="112">
        <v>113008</v>
      </c>
      <c r="C141" s="113" t="s">
        <v>197</v>
      </c>
      <c r="D141" s="114" t="s">
        <v>64</v>
      </c>
      <c r="E141" s="56" t="s">
        <v>118</v>
      </c>
      <c r="F141" s="58">
        <v>2</v>
      </c>
      <c r="G141" s="56"/>
      <c r="H141" s="59">
        <v>3300</v>
      </c>
      <c r="I141" s="68">
        <f t="shared" si="42"/>
        <v>9900</v>
      </c>
      <c r="J141" s="69">
        <v>896.28</v>
      </c>
      <c r="K141" s="70">
        <f t="shared" si="43"/>
        <v>2688.84</v>
      </c>
      <c r="L141" s="71">
        <v>0.27160000000000001</v>
      </c>
      <c r="M141" s="72">
        <v>3630</v>
      </c>
      <c r="N141" s="72">
        <f t="shared" si="44"/>
        <v>10890</v>
      </c>
      <c r="O141" s="73">
        <v>966.18984</v>
      </c>
      <c r="P141" s="73">
        <f t="shared" si="45"/>
        <v>2898.56952</v>
      </c>
      <c r="Q141" s="80">
        <v>0.26616800000000002</v>
      </c>
      <c r="R141" s="81">
        <v>2730.51</v>
      </c>
      <c r="S141" s="81">
        <v>701.35</v>
      </c>
      <c r="T141" s="87">
        <f t="shared" si="46"/>
        <v>0.275809090909091</v>
      </c>
      <c r="U141" s="87">
        <f t="shared" si="47"/>
        <v>0.26083738712604698</v>
      </c>
      <c r="V141" s="85">
        <f t="shared" si="48"/>
        <v>0.25073553719008301</v>
      </c>
      <c r="W141" s="85">
        <f t="shared" si="49"/>
        <v>0.241964181007465</v>
      </c>
      <c r="X141" s="84"/>
      <c r="Y141" s="89"/>
      <c r="Z141" s="90">
        <v>0</v>
      </c>
      <c r="AA141" s="59">
        <v>2904</v>
      </c>
      <c r="AB141" s="59">
        <f t="shared" si="50"/>
        <v>5808</v>
      </c>
      <c r="AC141" s="69">
        <v>800.92319999999995</v>
      </c>
      <c r="AD141" s="69">
        <f t="shared" si="51"/>
        <v>1601.8463999999999</v>
      </c>
      <c r="AE141" s="71">
        <v>0.27579999999999999</v>
      </c>
      <c r="AF141" s="72">
        <v>3397.68</v>
      </c>
      <c r="AG141" s="72">
        <f t="shared" si="52"/>
        <v>6795.36</v>
      </c>
      <c r="AH141" s="73">
        <v>913.58178912000005</v>
      </c>
      <c r="AI141" s="73">
        <f t="shared" si="53"/>
        <v>1827.1635782400001</v>
      </c>
      <c r="AJ141" s="80">
        <v>0.26888400000000001</v>
      </c>
      <c r="AK141" s="93">
        <v>297</v>
      </c>
      <c r="AL141" s="93">
        <v>207.99</v>
      </c>
      <c r="AM141" s="95">
        <f t="shared" si="54"/>
        <v>5.1136363636363598E-2</v>
      </c>
      <c r="AN141" s="95">
        <f t="shared" si="55"/>
        <v>0.12984391012771301</v>
      </c>
      <c r="AO141" s="101">
        <f t="shared" si="56"/>
        <v>4.3706293706293697E-2</v>
      </c>
      <c r="AP141" s="101">
        <f t="shared" si="57"/>
        <v>0.11383217270582</v>
      </c>
      <c r="AQ141" s="122"/>
      <c r="AR141" s="103">
        <f t="shared" si="58"/>
        <v>0</v>
      </c>
    </row>
    <row r="142" spans="1:44">
      <c r="A142" s="56">
        <v>140</v>
      </c>
      <c r="B142" s="56">
        <v>102478</v>
      </c>
      <c r="C142" s="57" t="s">
        <v>198</v>
      </c>
      <c r="D142" s="57" t="s">
        <v>54</v>
      </c>
      <c r="E142" s="56" t="s">
        <v>118</v>
      </c>
      <c r="F142" s="58">
        <v>2</v>
      </c>
      <c r="G142" s="56"/>
      <c r="H142" s="59">
        <v>4125</v>
      </c>
      <c r="I142" s="68">
        <f t="shared" si="42"/>
        <v>12375</v>
      </c>
      <c r="J142" s="69">
        <v>920.28750000000002</v>
      </c>
      <c r="K142" s="70">
        <f t="shared" si="43"/>
        <v>2760.8625000000002</v>
      </c>
      <c r="L142" s="71">
        <v>0.22309999999999999</v>
      </c>
      <c r="M142" s="72">
        <v>4537.5</v>
      </c>
      <c r="N142" s="72">
        <f t="shared" si="44"/>
        <v>13612.5</v>
      </c>
      <c r="O142" s="73">
        <v>992.06992500000001</v>
      </c>
      <c r="P142" s="73">
        <f t="shared" si="45"/>
        <v>2976.2097749999998</v>
      </c>
      <c r="Q142" s="80">
        <v>0.218638</v>
      </c>
      <c r="R142" s="81">
        <v>2058.69</v>
      </c>
      <c r="S142" s="81">
        <v>355.01</v>
      </c>
      <c r="T142" s="87">
        <f t="shared" si="46"/>
        <v>0.16635878787878799</v>
      </c>
      <c r="U142" s="87">
        <f t="shared" si="47"/>
        <v>0.12858662827286799</v>
      </c>
      <c r="V142" s="85">
        <f t="shared" si="48"/>
        <v>0.15123526170798901</v>
      </c>
      <c r="W142" s="85">
        <f t="shared" si="49"/>
        <v>0.119282586523996</v>
      </c>
      <c r="X142" s="84"/>
      <c r="Y142" s="89"/>
      <c r="Z142" s="90">
        <v>0</v>
      </c>
      <c r="AA142" s="59">
        <v>3630</v>
      </c>
      <c r="AB142" s="59">
        <f t="shared" si="50"/>
        <v>7260</v>
      </c>
      <c r="AC142" s="69">
        <v>822.37649999999996</v>
      </c>
      <c r="AD142" s="69">
        <f t="shared" si="51"/>
        <v>1644.7529999999999</v>
      </c>
      <c r="AE142" s="71">
        <v>0.22655</v>
      </c>
      <c r="AF142" s="72">
        <v>4247.1000000000004</v>
      </c>
      <c r="AG142" s="72">
        <f t="shared" si="52"/>
        <v>8494.2000000000007</v>
      </c>
      <c r="AH142" s="73">
        <v>938.05272990000003</v>
      </c>
      <c r="AI142" s="73">
        <f t="shared" si="53"/>
        <v>1876.1054598000001</v>
      </c>
      <c r="AJ142" s="80">
        <v>0.22086900000000001</v>
      </c>
      <c r="AK142" s="93">
        <v>1151.81</v>
      </c>
      <c r="AL142" s="93">
        <v>78.209999999999994</v>
      </c>
      <c r="AM142" s="95">
        <f t="shared" si="54"/>
        <v>0.15865151515151499</v>
      </c>
      <c r="AN142" s="95">
        <f t="shared" si="55"/>
        <v>4.7551212856884899E-2</v>
      </c>
      <c r="AO142" s="101">
        <f t="shared" si="56"/>
        <v>0.13559958559958599</v>
      </c>
      <c r="AP142" s="101">
        <f t="shared" si="57"/>
        <v>4.1687421989773203E-2</v>
      </c>
      <c r="AQ142" s="104"/>
      <c r="AR142" s="103">
        <f t="shared" si="58"/>
        <v>0</v>
      </c>
    </row>
    <row r="143" spans="1:44">
      <c r="A143" s="56"/>
      <c r="B143" s="115"/>
      <c r="C143" s="115"/>
      <c r="D143" s="115"/>
      <c r="E143" s="56"/>
      <c r="F143" s="58">
        <f>SUM(F3:F142)</f>
        <v>361</v>
      </c>
      <c r="G143" s="56">
        <v>79</v>
      </c>
      <c r="H143" s="116">
        <f>SUM(H3:H142)</f>
        <v>1366973.5</v>
      </c>
      <c r="I143" s="68">
        <f>SUM(I3:I142)</f>
        <v>4100920.5</v>
      </c>
      <c r="J143" s="63">
        <f>SUM(J3:J142)</f>
        <v>364891.42810000002</v>
      </c>
      <c r="K143" s="70">
        <f>SUM(K3:K142)</f>
        <v>1094674.2842999999</v>
      </c>
      <c r="L143" s="64">
        <v>0.265396793468335</v>
      </c>
      <c r="M143" s="65">
        <f>SUM(M3:M142)</f>
        <v>1503670.85</v>
      </c>
      <c r="N143" s="72">
        <f>SUM(N3:N142)</f>
        <v>4511012.55</v>
      </c>
      <c r="O143" s="67">
        <f>SUM(O3:O142)</f>
        <v>393352.95949179999</v>
      </c>
      <c r="P143" s="73">
        <f>SUM(P3:P142)</f>
        <v>1180058.8784753999</v>
      </c>
      <c r="Q143" s="75">
        <v>0.26008885759896899</v>
      </c>
      <c r="R143" s="81">
        <f>SUM(R3:R142)</f>
        <v>3722122.76</v>
      </c>
      <c r="S143" s="81">
        <f>SUM(S3:S142)</f>
        <v>883405.9</v>
      </c>
      <c r="T143" s="87">
        <f t="shared" si="46"/>
        <v>0.90763104527385996</v>
      </c>
      <c r="U143" s="87">
        <f t="shared" si="47"/>
        <v>0.80700342802416503</v>
      </c>
      <c r="V143" s="85">
        <f t="shared" si="48"/>
        <v>0.82511913206714504</v>
      </c>
      <c r="W143" s="85">
        <f t="shared" si="49"/>
        <v>0.748611714308131</v>
      </c>
      <c r="X143" s="84"/>
      <c r="Y143" s="89"/>
      <c r="Z143" s="90"/>
      <c r="AA143" s="116">
        <f>SUM(AA3:AA142)</f>
        <v>1202936.68</v>
      </c>
      <c r="AB143" s="59">
        <f>SUM(AB3:AB142)</f>
        <v>2405873.36</v>
      </c>
      <c r="AC143" s="63">
        <f>SUM(AC3:AC142)</f>
        <v>326069.98956399999</v>
      </c>
      <c r="AD143" s="69">
        <f>SUM(AD3:AD142)</f>
        <v>652139.97912799998</v>
      </c>
      <c r="AE143" s="64">
        <v>0.269500867594134</v>
      </c>
      <c r="AF143" s="65">
        <f>SUM(AF3:AF142)</f>
        <v>1407435.9155999999</v>
      </c>
      <c r="AG143" s="72">
        <f>SUM(AG3:AG142)</f>
        <v>2814871.8311999999</v>
      </c>
      <c r="AH143" s="67">
        <f>SUM(AH3:AH142)</f>
        <v>371935.29222804197</v>
      </c>
      <c r="AI143" s="73">
        <f>SUM(AI3:AI142)</f>
        <v>743870.58445608499</v>
      </c>
      <c r="AJ143" s="75">
        <v>0.26400000000000001</v>
      </c>
      <c r="AK143" s="93">
        <f>SUM(AK3:AK142)</f>
        <v>1962670.86</v>
      </c>
      <c r="AL143" s="93">
        <f>SUM(AL3:AL142)</f>
        <v>511797.5</v>
      </c>
      <c r="AM143" s="95">
        <f t="shared" si="54"/>
        <v>0.81578311337218501</v>
      </c>
      <c r="AN143" s="95">
        <f t="shared" si="55"/>
        <v>0.784797001227165</v>
      </c>
      <c r="AO143" s="101">
        <f t="shared" si="56"/>
        <v>0.697250524249731</v>
      </c>
      <c r="AP143" s="101">
        <f t="shared" si="57"/>
        <v>0.68801954357991502</v>
      </c>
      <c r="AQ143" s="104"/>
      <c r="AR143" s="103">
        <f>SUM(AR3:AR142)</f>
        <v>30588.632095000001</v>
      </c>
    </row>
  </sheetData>
  <sortState ref="A3:AP143">
    <sortCondition descending="1" ref="T3"/>
  </sortState>
  <mergeCells count="11">
    <mergeCell ref="AR1:AR2"/>
    <mergeCell ref="AB1:AI1"/>
    <mergeCell ref="AK1:AL1"/>
    <mergeCell ref="AM1:AP1"/>
    <mergeCell ref="Z1:Z2"/>
    <mergeCell ref="AQ1:AQ2"/>
    <mergeCell ref="A1:G1"/>
    <mergeCell ref="I1:P1"/>
    <mergeCell ref="R1:S1"/>
    <mergeCell ref="T1:W1"/>
    <mergeCell ref="X1:Y1"/>
  </mergeCells>
  <phoneticPr fontId="2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G12" sqref="G12"/>
    </sheetView>
  </sheetViews>
  <sheetFormatPr defaultColWidth="9" defaultRowHeight="24.95" customHeight="1"/>
  <cols>
    <col min="2" max="2" width="19.5" customWidth="1"/>
    <col min="3" max="3" width="10.625" customWidth="1"/>
    <col min="4" max="4" width="15.75" customWidth="1"/>
    <col min="5" max="5" width="16.625" customWidth="1"/>
    <col min="6" max="6" width="11" style="13" customWidth="1"/>
    <col min="7" max="7" width="19.875" style="14" customWidth="1"/>
    <col min="8" max="8" width="13.75" style="15"/>
  </cols>
  <sheetData>
    <row r="1" spans="1:7" ht="24.95" customHeight="1">
      <c r="A1" s="137" t="s">
        <v>199</v>
      </c>
      <c r="B1" s="137"/>
      <c r="C1" s="137"/>
      <c r="D1" s="137"/>
      <c r="E1" s="137"/>
      <c r="F1" s="138"/>
      <c r="G1" s="139"/>
    </row>
    <row r="2" spans="1:7" ht="39" customHeight="1">
      <c r="A2" s="17" t="s">
        <v>10</v>
      </c>
      <c r="B2" s="17" t="s">
        <v>200</v>
      </c>
      <c r="C2" s="17" t="s">
        <v>201</v>
      </c>
      <c r="D2" s="18" t="s">
        <v>202</v>
      </c>
      <c r="E2" s="19" t="s">
        <v>203</v>
      </c>
      <c r="F2" s="20" t="s">
        <v>204</v>
      </c>
      <c r="G2" s="21" t="s">
        <v>205</v>
      </c>
    </row>
    <row r="3" spans="1:7" ht="24.95" customHeight="1">
      <c r="A3" s="22">
        <v>1</v>
      </c>
      <c r="B3" s="22" t="s">
        <v>57</v>
      </c>
      <c r="C3" s="22">
        <v>17</v>
      </c>
      <c r="D3" s="23">
        <v>8</v>
      </c>
      <c r="E3" s="24">
        <f t="shared" ref="E3:E11" si="0">D3/C3</f>
        <v>0.47058823529411797</v>
      </c>
      <c r="F3" s="25">
        <v>0</v>
      </c>
      <c r="G3" s="26">
        <f>(1-E3)*-5</f>
        <v>-2.6470588235294099</v>
      </c>
    </row>
    <row r="4" spans="1:7" ht="24.95" customHeight="1">
      <c r="A4" s="22">
        <v>2</v>
      </c>
      <c r="B4" s="22" t="s">
        <v>47</v>
      </c>
      <c r="C4" s="22">
        <v>12</v>
      </c>
      <c r="D4" s="23">
        <v>3</v>
      </c>
      <c r="E4" s="24">
        <f t="shared" si="0"/>
        <v>0.25</v>
      </c>
      <c r="F4" s="25">
        <v>2</v>
      </c>
      <c r="G4" s="26">
        <f t="shared" ref="G4:G10" si="1">(1-E4)*-5</f>
        <v>-3.75</v>
      </c>
    </row>
    <row r="5" spans="1:7" ht="24.95" customHeight="1">
      <c r="A5" s="22">
        <v>3</v>
      </c>
      <c r="B5" s="22" t="s">
        <v>99</v>
      </c>
      <c r="C5" s="22">
        <v>7</v>
      </c>
      <c r="D5" s="23">
        <v>1</v>
      </c>
      <c r="E5" s="24">
        <f t="shared" si="0"/>
        <v>0.14285714285714299</v>
      </c>
      <c r="F5" s="25">
        <v>0</v>
      </c>
      <c r="G5" s="26">
        <f t="shared" si="1"/>
        <v>-4.28571428571429</v>
      </c>
    </row>
    <row r="6" spans="1:7" ht="24.95" customHeight="1">
      <c r="A6" s="22">
        <v>4</v>
      </c>
      <c r="B6" s="22" t="s">
        <v>125</v>
      </c>
      <c r="C6" s="22">
        <v>5</v>
      </c>
      <c r="D6" s="23">
        <v>0</v>
      </c>
      <c r="E6" s="24">
        <f t="shared" si="0"/>
        <v>0</v>
      </c>
      <c r="F6" s="25">
        <v>0</v>
      </c>
      <c r="G6" s="26">
        <f t="shared" si="1"/>
        <v>-5</v>
      </c>
    </row>
    <row r="7" spans="1:7" ht="24.95" customHeight="1">
      <c r="A7" s="22">
        <v>5</v>
      </c>
      <c r="B7" s="22" t="s">
        <v>54</v>
      </c>
      <c r="C7" s="27">
        <v>27</v>
      </c>
      <c r="D7" s="23">
        <v>12</v>
      </c>
      <c r="E7" s="28">
        <f t="shared" si="0"/>
        <v>0.44444444444444398</v>
      </c>
      <c r="F7" s="29">
        <v>2</v>
      </c>
      <c r="G7" s="26">
        <f t="shared" si="1"/>
        <v>-2.7777777777777799</v>
      </c>
    </row>
    <row r="8" spans="1:7" ht="24.95" customHeight="1">
      <c r="A8" s="22">
        <v>6</v>
      </c>
      <c r="B8" s="22" t="s">
        <v>64</v>
      </c>
      <c r="C8" s="27">
        <v>28</v>
      </c>
      <c r="D8" s="23">
        <v>7</v>
      </c>
      <c r="E8" s="24">
        <f t="shared" si="0"/>
        <v>0.25</v>
      </c>
      <c r="F8" s="25">
        <v>2</v>
      </c>
      <c r="G8" s="26">
        <f t="shared" si="1"/>
        <v>-3.75</v>
      </c>
    </row>
    <row r="9" spans="1:7" ht="24.95" customHeight="1">
      <c r="A9" s="22">
        <v>7</v>
      </c>
      <c r="B9" s="22" t="s">
        <v>74</v>
      </c>
      <c r="C9" s="22">
        <v>4</v>
      </c>
      <c r="D9" s="23">
        <v>2</v>
      </c>
      <c r="E9" s="24">
        <f t="shared" si="0"/>
        <v>0.5</v>
      </c>
      <c r="F9" s="25">
        <v>0</v>
      </c>
      <c r="G9" s="26">
        <v>0</v>
      </c>
    </row>
    <row r="10" spans="1:7" ht="24.95" customHeight="1">
      <c r="A10" s="22">
        <v>8</v>
      </c>
      <c r="B10" s="22" t="s">
        <v>44</v>
      </c>
      <c r="C10" s="22">
        <v>37</v>
      </c>
      <c r="D10" s="23">
        <v>13</v>
      </c>
      <c r="E10" s="24">
        <f t="shared" si="0"/>
        <v>0.35135135135135098</v>
      </c>
      <c r="F10" s="25">
        <v>2</v>
      </c>
      <c r="G10" s="26">
        <f t="shared" si="1"/>
        <v>-3.2432432432432399</v>
      </c>
    </row>
    <row r="11" spans="1:7" ht="24.95" customHeight="1">
      <c r="A11" s="137" t="s">
        <v>206</v>
      </c>
      <c r="B11" s="137"/>
      <c r="C11" s="16">
        <f>SUM(C3:C10)</f>
        <v>137</v>
      </c>
      <c r="D11" s="16">
        <f>SUM(D3:D10)</f>
        <v>46</v>
      </c>
      <c r="E11" s="19">
        <f t="shared" si="0"/>
        <v>0.33576642335766399</v>
      </c>
      <c r="F11" s="20"/>
      <c r="G11" s="30">
        <f>SUM(G3:G10)</f>
        <v>-25.453794130264701</v>
      </c>
    </row>
  </sheetData>
  <mergeCells count="2">
    <mergeCell ref="A1:G1"/>
    <mergeCell ref="A11:B11"/>
  </mergeCells>
  <phoneticPr fontId="2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35"/>
  <sheetViews>
    <sheetView topLeftCell="A390" workbookViewId="0">
      <selection activeCell="A413" sqref="A413:XFD413"/>
    </sheetView>
  </sheetViews>
  <sheetFormatPr defaultColWidth="20" defaultRowHeight="12.75"/>
  <cols>
    <col min="1" max="1" width="13.625" style="5" customWidth="1"/>
    <col min="2" max="2" width="10.875" style="5" customWidth="1"/>
    <col min="3" max="3" width="10.125" style="5" customWidth="1"/>
    <col min="4" max="4" width="14.375" style="5" customWidth="1"/>
    <col min="5" max="5" width="20" style="5"/>
    <col min="6" max="6" width="25.75" style="5" customWidth="1"/>
    <col min="7" max="7" width="13.5" style="5" customWidth="1"/>
    <col min="8" max="8" width="10" style="5" customWidth="1"/>
    <col min="9" max="9" width="9.25" style="5" customWidth="1"/>
    <col min="10" max="10" width="10.75" style="5" customWidth="1"/>
    <col min="11" max="11" width="8.25" style="6" customWidth="1"/>
    <col min="12" max="16384" width="20" style="5"/>
  </cols>
  <sheetData>
    <row r="1" spans="1:11" ht="15.75">
      <c r="A1" s="7" t="s">
        <v>207</v>
      </c>
      <c r="B1" s="7" t="s">
        <v>208</v>
      </c>
      <c r="C1" s="7" t="s">
        <v>209</v>
      </c>
      <c r="D1" s="7" t="s">
        <v>210</v>
      </c>
      <c r="E1" s="7" t="s">
        <v>211</v>
      </c>
      <c r="F1" s="7" t="s">
        <v>212</v>
      </c>
      <c r="G1" s="7" t="s">
        <v>213</v>
      </c>
      <c r="H1" s="7" t="s">
        <v>214</v>
      </c>
      <c r="I1" s="7" t="s">
        <v>215</v>
      </c>
      <c r="J1" s="9" t="s">
        <v>216</v>
      </c>
      <c r="K1" s="10" t="s">
        <v>5</v>
      </c>
    </row>
    <row r="2" spans="1:11">
      <c r="A2" s="8" t="s">
        <v>217</v>
      </c>
      <c r="B2" s="8" t="s">
        <v>218</v>
      </c>
      <c r="C2" s="8" t="s">
        <v>219</v>
      </c>
      <c r="D2" s="8" t="s">
        <v>220</v>
      </c>
      <c r="E2" s="8" t="s">
        <v>221</v>
      </c>
      <c r="F2" s="8" t="s">
        <v>222</v>
      </c>
      <c r="G2" s="8" t="s">
        <v>223</v>
      </c>
      <c r="H2" s="8" t="s">
        <v>224</v>
      </c>
      <c r="I2" s="8" t="s">
        <v>225</v>
      </c>
      <c r="J2" s="11" t="s">
        <v>226</v>
      </c>
      <c r="K2" s="12">
        <v>-50</v>
      </c>
    </row>
    <row r="3" spans="1:11">
      <c r="A3" s="8" t="s">
        <v>227</v>
      </c>
      <c r="B3" s="8" t="s">
        <v>228</v>
      </c>
      <c r="C3" s="8" t="s">
        <v>219</v>
      </c>
      <c r="D3" s="8" t="s">
        <v>220</v>
      </c>
      <c r="E3" s="8" t="s">
        <v>229</v>
      </c>
      <c r="F3" s="8" t="s">
        <v>230</v>
      </c>
      <c r="G3" s="8" t="s">
        <v>231</v>
      </c>
      <c r="H3" s="8" t="s">
        <v>224</v>
      </c>
      <c r="I3" s="8" t="s">
        <v>225</v>
      </c>
      <c r="J3" s="11" t="s">
        <v>226</v>
      </c>
      <c r="K3" s="12">
        <v>-50</v>
      </c>
    </row>
    <row r="4" spans="1:11">
      <c r="A4" s="8" t="s">
        <v>232</v>
      </c>
      <c r="B4" s="8" t="s">
        <v>233</v>
      </c>
      <c r="C4" s="8" t="s">
        <v>219</v>
      </c>
      <c r="D4" s="8" t="s">
        <v>220</v>
      </c>
      <c r="E4" s="8" t="s">
        <v>234</v>
      </c>
      <c r="F4" s="8" t="s">
        <v>235</v>
      </c>
      <c r="G4" s="8" t="s">
        <v>236</v>
      </c>
      <c r="H4" s="8" t="s">
        <v>224</v>
      </c>
      <c r="I4" s="8" t="s">
        <v>225</v>
      </c>
      <c r="J4" s="11" t="s">
        <v>226</v>
      </c>
      <c r="K4" s="12">
        <v>-50</v>
      </c>
    </row>
    <row r="5" spans="1:11">
      <c r="A5" s="8" t="s">
        <v>237</v>
      </c>
      <c r="B5" s="8" t="s">
        <v>238</v>
      </c>
      <c r="C5" s="8" t="s">
        <v>219</v>
      </c>
      <c r="D5" s="8" t="s">
        <v>220</v>
      </c>
      <c r="E5" s="8" t="s">
        <v>197</v>
      </c>
      <c r="F5" s="8" t="s">
        <v>239</v>
      </c>
      <c r="G5" s="8" t="s">
        <v>240</v>
      </c>
      <c r="H5" s="8" t="s">
        <v>224</v>
      </c>
      <c r="I5" s="8" t="s">
        <v>225</v>
      </c>
      <c r="J5" s="11" t="s">
        <v>226</v>
      </c>
      <c r="K5" s="12">
        <v>-50</v>
      </c>
    </row>
    <row r="6" spans="1:11">
      <c r="A6" s="8" t="s">
        <v>241</v>
      </c>
      <c r="B6" s="8" t="s">
        <v>242</v>
      </c>
      <c r="C6" s="8" t="s">
        <v>219</v>
      </c>
      <c r="D6" s="8" t="s">
        <v>243</v>
      </c>
      <c r="E6" s="8" t="s">
        <v>244</v>
      </c>
      <c r="F6" s="8" t="s">
        <v>230</v>
      </c>
      <c r="G6" s="8" t="s">
        <v>245</v>
      </c>
      <c r="H6" s="8" t="s">
        <v>224</v>
      </c>
      <c r="I6" s="8" t="s">
        <v>225</v>
      </c>
      <c r="J6" s="11" t="s">
        <v>226</v>
      </c>
      <c r="K6" s="12">
        <v>-50</v>
      </c>
    </row>
    <row r="7" spans="1:11">
      <c r="A7" s="8" t="s">
        <v>246</v>
      </c>
      <c r="B7" s="8" t="s">
        <v>247</v>
      </c>
      <c r="C7" s="8" t="s">
        <v>219</v>
      </c>
      <c r="D7" s="8" t="s">
        <v>243</v>
      </c>
      <c r="E7" s="8" t="s">
        <v>248</v>
      </c>
      <c r="F7" s="8" t="s">
        <v>222</v>
      </c>
      <c r="G7" s="8" t="s">
        <v>249</v>
      </c>
      <c r="H7" s="8" t="s">
        <v>224</v>
      </c>
      <c r="I7" s="8" t="s">
        <v>225</v>
      </c>
      <c r="J7" s="11" t="s">
        <v>226</v>
      </c>
      <c r="K7" s="12">
        <v>-50</v>
      </c>
    </row>
    <row r="8" spans="1:11">
      <c r="A8" s="8" t="s">
        <v>250</v>
      </c>
      <c r="B8" s="8" t="s">
        <v>251</v>
      </c>
      <c r="C8" s="8" t="s">
        <v>219</v>
      </c>
      <c r="D8" s="8" t="s">
        <v>243</v>
      </c>
      <c r="E8" s="8" t="s">
        <v>252</v>
      </c>
      <c r="F8" s="8" t="s">
        <v>253</v>
      </c>
      <c r="G8" s="8" t="s">
        <v>254</v>
      </c>
      <c r="H8" s="8" t="s">
        <v>224</v>
      </c>
      <c r="I8" s="8" t="s">
        <v>225</v>
      </c>
      <c r="J8" s="11" t="s">
        <v>226</v>
      </c>
      <c r="K8" s="12">
        <v>-50</v>
      </c>
    </row>
    <row r="9" spans="1:11">
      <c r="A9" s="8" t="s">
        <v>255</v>
      </c>
      <c r="B9" s="8" t="s">
        <v>256</v>
      </c>
      <c r="C9" s="8" t="s">
        <v>219</v>
      </c>
      <c r="D9" s="8" t="s">
        <v>243</v>
      </c>
      <c r="E9" s="8" t="s">
        <v>257</v>
      </c>
      <c r="F9" s="8" t="s">
        <v>258</v>
      </c>
      <c r="G9" s="8" t="s">
        <v>259</v>
      </c>
      <c r="H9" s="8" t="s">
        <v>224</v>
      </c>
      <c r="I9" s="8" t="s">
        <v>225</v>
      </c>
      <c r="J9" s="11" t="s">
        <v>226</v>
      </c>
      <c r="K9" s="12">
        <v>-50</v>
      </c>
    </row>
    <row r="10" spans="1:11">
      <c r="A10" s="8" t="s">
        <v>260</v>
      </c>
      <c r="B10" s="8" t="s">
        <v>261</v>
      </c>
      <c r="C10" s="8" t="s">
        <v>219</v>
      </c>
      <c r="D10" s="8" t="s">
        <v>243</v>
      </c>
      <c r="E10" s="8" t="s">
        <v>262</v>
      </c>
      <c r="F10" s="8" t="s">
        <v>258</v>
      </c>
      <c r="G10" s="8" t="s">
        <v>263</v>
      </c>
      <c r="H10" s="8" t="s">
        <v>224</v>
      </c>
      <c r="I10" s="8" t="s">
        <v>225</v>
      </c>
      <c r="J10" s="11" t="s">
        <v>226</v>
      </c>
      <c r="K10" s="12">
        <v>-50</v>
      </c>
    </row>
    <row r="11" spans="1:11">
      <c r="A11" s="8" t="s">
        <v>264</v>
      </c>
      <c r="B11" s="8" t="s">
        <v>265</v>
      </c>
      <c r="C11" s="8" t="s">
        <v>219</v>
      </c>
      <c r="D11" s="8" t="s">
        <v>220</v>
      </c>
      <c r="E11" s="8" t="s">
        <v>266</v>
      </c>
      <c r="F11" s="8" t="s">
        <v>267</v>
      </c>
      <c r="G11" s="8" t="s">
        <v>268</v>
      </c>
      <c r="H11" s="8" t="s">
        <v>224</v>
      </c>
      <c r="I11" s="8" t="s">
        <v>225</v>
      </c>
      <c r="J11" s="11" t="s">
        <v>226</v>
      </c>
      <c r="K11" s="12">
        <v>-50</v>
      </c>
    </row>
    <row r="12" spans="1:11">
      <c r="A12" s="8" t="s">
        <v>237</v>
      </c>
      <c r="B12" s="8" t="s">
        <v>269</v>
      </c>
      <c r="C12" s="8" t="s">
        <v>219</v>
      </c>
      <c r="D12" s="8" t="s">
        <v>220</v>
      </c>
      <c r="E12" s="8" t="s">
        <v>197</v>
      </c>
      <c r="F12" s="8" t="s">
        <v>239</v>
      </c>
      <c r="G12" s="8" t="s">
        <v>270</v>
      </c>
      <c r="H12" s="8" t="s">
        <v>224</v>
      </c>
      <c r="I12" s="8" t="s">
        <v>225</v>
      </c>
      <c r="J12" s="11" t="s">
        <v>226</v>
      </c>
      <c r="K12" s="12">
        <v>-50</v>
      </c>
    </row>
    <row r="13" spans="1:11">
      <c r="A13" s="8" t="s">
        <v>271</v>
      </c>
      <c r="B13" s="8" t="s">
        <v>272</v>
      </c>
      <c r="C13" s="8" t="s">
        <v>219</v>
      </c>
      <c r="D13" s="8" t="s">
        <v>243</v>
      </c>
      <c r="E13" s="8" t="s">
        <v>273</v>
      </c>
      <c r="F13" s="8" t="s">
        <v>235</v>
      </c>
      <c r="G13" s="8" t="s">
        <v>274</v>
      </c>
      <c r="H13" s="8" t="s">
        <v>224</v>
      </c>
      <c r="I13" s="8" t="s">
        <v>225</v>
      </c>
      <c r="J13" s="11" t="s">
        <v>226</v>
      </c>
      <c r="K13" s="12">
        <v>-50</v>
      </c>
    </row>
    <row r="14" spans="1:11">
      <c r="A14" s="8" t="s">
        <v>275</v>
      </c>
      <c r="B14" s="8" t="s">
        <v>276</v>
      </c>
      <c r="C14" s="8" t="s">
        <v>219</v>
      </c>
      <c r="D14" s="8" t="s">
        <v>220</v>
      </c>
      <c r="E14" s="8" t="s">
        <v>277</v>
      </c>
      <c r="F14" s="8" t="s">
        <v>278</v>
      </c>
      <c r="G14" s="8" t="s">
        <v>279</v>
      </c>
      <c r="H14" s="8" t="s">
        <v>224</v>
      </c>
      <c r="I14" s="8" t="s">
        <v>225</v>
      </c>
      <c r="J14" s="11" t="s">
        <v>226</v>
      </c>
      <c r="K14" s="12">
        <v>-50</v>
      </c>
    </row>
    <row r="15" spans="1:11">
      <c r="A15" s="8" t="s">
        <v>280</v>
      </c>
      <c r="B15" s="8" t="s">
        <v>281</v>
      </c>
      <c r="C15" s="8" t="s">
        <v>219</v>
      </c>
      <c r="D15" s="8" t="s">
        <v>220</v>
      </c>
      <c r="E15" s="8" t="s">
        <v>282</v>
      </c>
      <c r="F15" s="8" t="s">
        <v>258</v>
      </c>
      <c r="G15" s="8" t="s">
        <v>283</v>
      </c>
      <c r="H15" s="8" t="s">
        <v>224</v>
      </c>
      <c r="I15" s="8" t="s">
        <v>225</v>
      </c>
      <c r="J15" s="11" t="s">
        <v>226</v>
      </c>
      <c r="K15" s="12">
        <v>-50</v>
      </c>
    </row>
    <row r="16" spans="1:11">
      <c r="A16" s="8" t="s">
        <v>284</v>
      </c>
      <c r="B16" s="8" t="s">
        <v>285</v>
      </c>
      <c r="C16" s="8" t="s">
        <v>219</v>
      </c>
      <c r="D16" s="8" t="s">
        <v>220</v>
      </c>
      <c r="E16" s="8" t="s">
        <v>286</v>
      </c>
      <c r="F16" s="8" t="s">
        <v>258</v>
      </c>
      <c r="G16" s="8" t="s">
        <v>287</v>
      </c>
      <c r="H16" s="8" t="s">
        <v>224</v>
      </c>
      <c r="I16" s="8" t="s">
        <v>225</v>
      </c>
      <c r="J16" s="11" t="s">
        <v>226</v>
      </c>
      <c r="K16" s="12">
        <v>-50</v>
      </c>
    </row>
    <row r="17" spans="1:11">
      <c r="A17" s="8" t="s">
        <v>288</v>
      </c>
      <c r="B17" s="8" t="s">
        <v>289</v>
      </c>
      <c r="C17" s="8" t="s">
        <v>219</v>
      </c>
      <c r="D17" s="8" t="s">
        <v>220</v>
      </c>
      <c r="E17" s="8" t="s">
        <v>290</v>
      </c>
      <c r="F17" s="8" t="s">
        <v>258</v>
      </c>
      <c r="G17" s="8" t="s">
        <v>291</v>
      </c>
      <c r="H17" s="8" t="s">
        <v>224</v>
      </c>
      <c r="I17" s="8" t="s">
        <v>225</v>
      </c>
      <c r="J17" s="11" t="s">
        <v>226</v>
      </c>
      <c r="K17" s="12">
        <v>-50</v>
      </c>
    </row>
    <row r="18" spans="1:11">
      <c r="A18" s="8" t="s">
        <v>292</v>
      </c>
      <c r="B18" s="8" t="s">
        <v>293</v>
      </c>
      <c r="C18" s="8" t="s">
        <v>219</v>
      </c>
      <c r="D18" s="8" t="s">
        <v>220</v>
      </c>
      <c r="E18" s="8" t="s">
        <v>294</v>
      </c>
      <c r="F18" s="8" t="s">
        <v>258</v>
      </c>
      <c r="G18" s="8" t="s">
        <v>295</v>
      </c>
      <c r="H18" s="8" t="s">
        <v>224</v>
      </c>
      <c r="I18" s="8" t="s">
        <v>225</v>
      </c>
      <c r="J18" s="11" t="s">
        <v>226</v>
      </c>
      <c r="K18" s="12">
        <v>-50</v>
      </c>
    </row>
    <row r="19" spans="1:11">
      <c r="A19" s="8" t="s">
        <v>296</v>
      </c>
      <c r="B19" s="8" t="s">
        <v>297</v>
      </c>
      <c r="C19" s="8" t="s">
        <v>219</v>
      </c>
      <c r="D19" s="8" t="s">
        <v>220</v>
      </c>
      <c r="E19" s="8" t="s">
        <v>298</v>
      </c>
      <c r="F19" s="8" t="s">
        <v>253</v>
      </c>
      <c r="G19" s="8" t="s">
        <v>299</v>
      </c>
      <c r="H19" s="8" t="s">
        <v>224</v>
      </c>
      <c r="I19" s="8" t="s">
        <v>225</v>
      </c>
      <c r="J19" s="11" t="s">
        <v>226</v>
      </c>
      <c r="K19" s="12">
        <v>-50</v>
      </c>
    </row>
    <row r="20" spans="1:11">
      <c r="A20" s="8" t="s">
        <v>300</v>
      </c>
      <c r="B20" s="8" t="s">
        <v>301</v>
      </c>
      <c r="C20" s="8" t="s">
        <v>219</v>
      </c>
      <c r="D20" s="8" t="s">
        <v>220</v>
      </c>
      <c r="E20" s="8" t="s">
        <v>302</v>
      </c>
      <c r="F20" s="8" t="s">
        <v>253</v>
      </c>
      <c r="G20" s="8" t="s">
        <v>303</v>
      </c>
      <c r="H20" s="8" t="s">
        <v>224</v>
      </c>
      <c r="I20" s="8" t="s">
        <v>225</v>
      </c>
      <c r="J20" s="11" t="s">
        <v>226</v>
      </c>
      <c r="K20" s="12">
        <v>-50</v>
      </c>
    </row>
    <row r="21" spans="1:11">
      <c r="A21" s="8" t="s">
        <v>304</v>
      </c>
      <c r="B21" s="8" t="s">
        <v>305</v>
      </c>
      <c r="C21" s="8" t="s">
        <v>219</v>
      </c>
      <c r="D21" s="8" t="s">
        <v>220</v>
      </c>
      <c r="E21" s="8" t="s">
        <v>93</v>
      </c>
      <c r="F21" s="8" t="s">
        <v>306</v>
      </c>
      <c r="G21" s="8" t="s">
        <v>307</v>
      </c>
      <c r="H21" s="8" t="s">
        <v>224</v>
      </c>
      <c r="I21" s="8" t="s">
        <v>225</v>
      </c>
      <c r="J21" s="11" t="s">
        <v>226</v>
      </c>
      <c r="K21" s="12">
        <v>-50</v>
      </c>
    </row>
    <row r="22" spans="1:11">
      <c r="A22" s="8" t="s">
        <v>308</v>
      </c>
      <c r="B22" s="8" t="s">
        <v>309</v>
      </c>
      <c r="C22" s="8" t="s">
        <v>219</v>
      </c>
      <c r="D22" s="8" t="s">
        <v>220</v>
      </c>
      <c r="E22" s="8" t="s">
        <v>310</v>
      </c>
      <c r="F22" s="8" t="s">
        <v>235</v>
      </c>
      <c r="G22" s="8" t="s">
        <v>311</v>
      </c>
      <c r="H22" s="8" t="s">
        <v>224</v>
      </c>
      <c r="I22" s="8" t="s">
        <v>225</v>
      </c>
      <c r="J22" s="11" t="s">
        <v>226</v>
      </c>
      <c r="K22" s="12">
        <v>-50</v>
      </c>
    </row>
    <row r="23" spans="1:11">
      <c r="A23" s="8" t="s">
        <v>312</v>
      </c>
      <c r="B23" s="8" t="s">
        <v>313</v>
      </c>
      <c r="C23" s="8" t="s">
        <v>219</v>
      </c>
      <c r="D23" s="8" t="s">
        <v>220</v>
      </c>
      <c r="E23" s="8" t="s">
        <v>314</v>
      </c>
      <c r="F23" s="8" t="s">
        <v>230</v>
      </c>
      <c r="G23" s="8" t="s">
        <v>315</v>
      </c>
      <c r="H23" s="8" t="s">
        <v>224</v>
      </c>
      <c r="I23" s="8" t="s">
        <v>225</v>
      </c>
      <c r="J23" s="11" t="s">
        <v>226</v>
      </c>
      <c r="K23" s="12">
        <v>-50</v>
      </c>
    </row>
    <row r="24" spans="1:11">
      <c r="A24" s="8" t="s">
        <v>300</v>
      </c>
      <c r="B24" s="8" t="s">
        <v>316</v>
      </c>
      <c r="C24" s="8" t="s">
        <v>219</v>
      </c>
      <c r="D24" s="8" t="s">
        <v>220</v>
      </c>
      <c r="E24" s="8" t="s">
        <v>302</v>
      </c>
      <c r="F24" s="8" t="s">
        <v>253</v>
      </c>
      <c r="G24" s="8" t="s">
        <v>317</v>
      </c>
      <c r="H24" s="8" t="s">
        <v>224</v>
      </c>
      <c r="I24" s="8" t="s">
        <v>225</v>
      </c>
      <c r="J24" s="11" t="s">
        <v>226</v>
      </c>
      <c r="K24" s="12">
        <v>-50</v>
      </c>
    </row>
    <row r="25" spans="1:11">
      <c r="A25" s="8" t="s">
        <v>318</v>
      </c>
      <c r="B25" s="8" t="s">
        <v>319</v>
      </c>
      <c r="C25" s="8" t="s">
        <v>219</v>
      </c>
      <c r="D25" s="8" t="s">
        <v>220</v>
      </c>
      <c r="E25" s="8" t="s">
        <v>320</v>
      </c>
      <c r="F25" s="8" t="s">
        <v>321</v>
      </c>
      <c r="G25" s="8" t="s">
        <v>322</v>
      </c>
      <c r="H25" s="8" t="s">
        <v>224</v>
      </c>
      <c r="I25" s="8" t="s">
        <v>225</v>
      </c>
      <c r="J25" s="11" t="s">
        <v>226</v>
      </c>
      <c r="K25" s="12">
        <v>-50</v>
      </c>
    </row>
    <row r="26" spans="1:11">
      <c r="A26" s="8" t="s">
        <v>323</v>
      </c>
      <c r="B26" s="8" t="s">
        <v>324</v>
      </c>
      <c r="C26" s="8" t="s">
        <v>219</v>
      </c>
      <c r="D26" s="8" t="s">
        <v>243</v>
      </c>
      <c r="E26" s="8" t="s">
        <v>325</v>
      </c>
      <c r="F26" s="8" t="s">
        <v>278</v>
      </c>
      <c r="G26" s="8" t="s">
        <v>326</v>
      </c>
      <c r="H26" s="8" t="s">
        <v>224</v>
      </c>
      <c r="I26" s="8" t="s">
        <v>225</v>
      </c>
      <c r="J26" s="11" t="s">
        <v>226</v>
      </c>
      <c r="K26" s="12">
        <v>-50</v>
      </c>
    </row>
    <row r="27" spans="1:11">
      <c r="A27" s="8" t="s">
        <v>327</v>
      </c>
      <c r="B27" s="8" t="s">
        <v>328</v>
      </c>
      <c r="C27" s="8" t="s">
        <v>219</v>
      </c>
      <c r="D27" s="8" t="s">
        <v>220</v>
      </c>
      <c r="E27" s="8" t="s">
        <v>329</v>
      </c>
      <c r="F27" s="8" t="s">
        <v>222</v>
      </c>
      <c r="G27" s="8" t="s">
        <v>330</v>
      </c>
      <c r="H27" s="8" t="s">
        <v>224</v>
      </c>
      <c r="I27" s="8" t="s">
        <v>225</v>
      </c>
      <c r="J27" s="11" t="s">
        <v>226</v>
      </c>
      <c r="K27" s="12">
        <v>-50</v>
      </c>
    </row>
    <row r="28" spans="1:11">
      <c r="A28" s="8" t="s">
        <v>331</v>
      </c>
      <c r="B28" s="8" t="s">
        <v>332</v>
      </c>
      <c r="C28" s="8" t="s">
        <v>219</v>
      </c>
      <c r="D28" s="8" t="s">
        <v>243</v>
      </c>
      <c r="E28" s="8" t="s">
        <v>333</v>
      </c>
      <c r="F28" s="8" t="s">
        <v>222</v>
      </c>
      <c r="G28" s="8" t="s">
        <v>334</v>
      </c>
      <c r="H28" s="8" t="s">
        <v>224</v>
      </c>
      <c r="I28" s="8" t="s">
        <v>225</v>
      </c>
      <c r="J28" s="11" t="s">
        <v>226</v>
      </c>
      <c r="K28" s="12">
        <v>-50</v>
      </c>
    </row>
    <row r="29" spans="1:11">
      <c r="A29" s="8" t="s">
        <v>335</v>
      </c>
      <c r="B29" s="8" t="s">
        <v>336</v>
      </c>
      <c r="C29" s="8" t="s">
        <v>219</v>
      </c>
      <c r="D29" s="8" t="s">
        <v>220</v>
      </c>
      <c r="E29" s="8" t="s">
        <v>337</v>
      </c>
      <c r="F29" s="8" t="s">
        <v>258</v>
      </c>
      <c r="G29" s="8" t="s">
        <v>338</v>
      </c>
      <c r="H29" s="8" t="s">
        <v>224</v>
      </c>
      <c r="I29" s="8" t="s">
        <v>225</v>
      </c>
      <c r="J29" s="11" t="s">
        <v>226</v>
      </c>
      <c r="K29" s="12">
        <v>-50</v>
      </c>
    </row>
    <row r="30" spans="1:11">
      <c r="A30" s="8" t="s">
        <v>339</v>
      </c>
      <c r="B30" s="8" t="s">
        <v>340</v>
      </c>
      <c r="C30" s="8" t="s">
        <v>219</v>
      </c>
      <c r="D30" s="8" t="s">
        <v>220</v>
      </c>
      <c r="E30" s="8" t="s">
        <v>341</v>
      </c>
      <c r="F30" s="8" t="s">
        <v>321</v>
      </c>
      <c r="G30" s="8" t="s">
        <v>342</v>
      </c>
      <c r="H30" s="8" t="s">
        <v>224</v>
      </c>
      <c r="I30" s="8" t="s">
        <v>225</v>
      </c>
      <c r="J30" s="11" t="s">
        <v>226</v>
      </c>
      <c r="K30" s="12">
        <v>-50</v>
      </c>
    </row>
    <row r="31" spans="1:11">
      <c r="A31" s="8" t="s">
        <v>343</v>
      </c>
      <c r="B31" s="8" t="s">
        <v>344</v>
      </c>
      <c r="C31" s="8" t="s">
        <v>219</v>
      </c>
      <c r="D31" s="8" t="s">
        <v>243</v>
      </c>
      <c r="E31" s="8" t="s">
        <v>345</v>
      </c>
      <c r="F31" s="8" t="s">
        <v>346</v>
      </c>
      <c r="G31" s="8" t="s">
        <v>347</v>
      </c>
      <c r="H31" s="8" t="s">
        <v>224</v>
      </c>
      <c r="I31" s="8" t="s">
        <v>225</v>
      </c>
      <c r="J31" s="11" t="s">
        <v>226</v>
      </c>
      <c r="K31" s="12">
        <v>-50</v>
      </c>
    </row>
    <row r="32" spans="1:11">
      <c r="A32" s="8" t="s">
        <v>250</v>
      </c>
      <c r="B32" s="8" t="s">
        <v>348</v>
      </c>
      <c r="C32" s="8" t="s">
        <v>219</v>
      </c>
      <c r="D32" s="8" t="s">
        <v>243</v>
      </c>
      <c r="E32" s="8" t="s">
        <v>252</v>
      </c>
      <c r="F32" s="8" t="s">
        <v>253</v>
      </c>
      <c r="G32" s="8" t="s">
        <v>349</v>
      </c>
      <c r="H32" s="8" t="s">
        <v>224</v>
      </c>
      <c r="I32" s="8" t="s">
        <v>225</v>
      </c>
      <c r="J32" s="11" t="s">
        <v>226</v>
      </c>
      <c r="K32" s="12">
        <v>-50</v>
      </c>
    </row>
    <row r="33" spans="1:11">
      <c r="A33" s="8" t="s">
        <v>350</v>
      </c>
      <c r="B33" s="8" t="s">
        <v>351</v>
      </c>
      <c r="C33" s="8" t="s">
        <v>219</v>
      </c>
      <c r="D33" s="8" t="s">
        <v>220</v>
      </c>
      <c r="E33" s="8" t="s">
        <v>352</v>
      </c>
      <c r="F33" s="8" t="s">
        <v>222</v>
      </c>
      <c r="G33" s="8" t="s">
        <v>353</v>
      </c>
      <c r="H33" s="8" t="s">
        <v>224</v>
      </c>
      <c r="I33" s="8" t="s">
        <v>225</v>
      </c>
      <c r="J33" s="11" t="s">
        <v>226</v>
      </c>
      <c r="K33" s="12">
        <v>-50</v>
      </c>
    </row>
    <row r="34" spans="1:11">
      <c r="A34" s="8" t="s">
        <v>280</v>
      </c>
      <c r="B34" s="8" t="s">
        <v>354</v>
      </c>
      <c r="C34" s="8" t="s">
        <v>219</v>
      </c>
      <c r="D34" s="8" t="s">
        <v>243</v>
      </c>
      <c r="E34" s="8" t="s">
        <v>282</v>
      </c>
      <c r="F34" s="8" t="s">
        <v>258</v>
      </c>
      <c r="G34" s="8" t="s">
        <v>355</v>
      </c>
      <c r="H34" s="8" t="s">
        <v>224</v>
      </c>
      <c r="I34" s="8" t="s">
        <v>225</v>
      </c>
      <c r="J34" s="11" t="s">
        <v>226</v>
      </c>
      <c r="K34" s="12">
        <v>-50</v>
      </c>
    </row>
    <row r="35" spans="1:11">
      <c r="A35" s="8" t="s">
        <v>356</v>
      </c>
      <c r="B35" s="8" t="s">
        <v>357</v>
      </c>
      <c r="C35" s="8" t="s">
        <v>219</v>
      </c>
      <c r="D35" s="8" t="s">
        <v>243</v>
      </c>
      <c r="E35" s="8" t="s">
        <v>358</v>
      </c>
      <c r="F35" s="8" t="s">
        <v>253</v>
      </c>
      <c r="G35" s="8" t="s">
        <v>359</v>
      </c>
      <c r="H35" s="8" t="s">
        <v>224</v>
      </c>
      <c r="I35" s="8" t="s">
        <v>225</v>
      </c>
      <c r="J35" s="11" t="s">
        <v>226</v>
      </c>
      <c r="K35" s="12">
        <v>-50</v>
      </c>
    </row>
    <row r="36" spans="1:11">
      <c r="A36" s="8" t="s">
        <v>360</v>
      </c>
      <c r="B36" s="8" t="s">
        <v>361</v>
      </c>
      <c r="C36" s="8" t="s">
        <v>219</v>
      </c>
      <c r="D36" s="8" t="s">
        <v>243</v>
      </c>
      <c r="E36" s="8" t="s">
        <v>362</v>
      </c>
      <c r="F36" s="8" t="s">
        <v>222</v>
      </c>
      <c r="G36" s="8" t="s">
        <v>363</v>
      </c>
      <c r="H36" s="8" t="s">
        <v>224</v>
      </c>
      <c r="I36" s="8" t="s">
        <v>225</v>
      </c>
      <c r="J36" s="11" t="s">
        <v>226</v>
      </c>
      <c r="K36" s="12">
        <v>-50</v>
      </c>
    </row>
    <row r="37" spans="1:11">
      <c r="A37" s="8" t="s">
        <v>271</v>
      </c>
      <c r="B37" s="8" t="s">
        <v>364</v>
      </c>
      <c r="C37" s="8" t="s">
        <v>219</v>
      </c>
      <c r="D37" s="8" t="s">
        <v>220</v>
      </c>
      <c r="E37" s="8" t="s">
        <v>273</v>
      </c>
      <c r="F37" s="8" t="s">
        <v>235</v>
      </c>
      <c r="G37" s="8" t="s">
        <v>365</v>
      </c>
      <c r="H37" s="8" t="s">
        <v>366</v>
      </c>
      <c r="I37" s="8" t="s">
        <v>367</v>
      </c>
      <c r="J37" s="11" t="s">
        <v>368</v>
      </c>
      <c r="K37" s="12">
        <v>-50</v>
      </c>
    </row>
    <row r="38" spans="1:11">
      <c r="A38" s="8" t="s">
        <v>369</v>
      </c>
      <c r="B38" s="8" t="s">
        <v>370</v>
      </c>
      <c r="C38" s="8" t="s">
        <v>219</v>
      </c>
      <c r="D38" s="8" t="s">
        <v>220</v>
      </c>
      <c r="E38" s="8" t="s">
        <v>371</v>
      </c>
      <c r="F38" s="8" t="s">
        <v>258</v>
      </c>
      <c r="G38" s="8" t="s">
        <v>372</v>
      </c>
      <c r="H38" s="8" t="s">
        <v>366</v>
      </c>
      <c r="I38" s="8" t="s">
        <v>367</v>
      </c>
      <c r="J38" s="11" t="s">
        <v>373</v>
      </c>
      <c r="K38" s="12">
        <v>-35</v>
      </c>
    </row>
    <row r="39" spans="1:11">
      <c r="A39" s="8" t="s">
        <v>374</v>
      </c>
      <c r="B39" s="8" t="s">
        <v>375</v>
      </c>
      <c r="C39" s="8" t="s">
        <v>219</v>
      </c>
      <c r="D39" s="8" t="s">
        <v>220</v>
      </c>
      <c r="E39" s="8" t="s">
        <v>376</v>
      </c>
      <c r="F39" s="8" t="s">
        <v>230</v>
      </c>
      <c r="G39" s="8" t="s">
        <v>377</v>
      </c>
      <c r="H39" s="8" t="s">
        <v>366</v>
      </c>
      <c r="I39" s="8" t="s">
        <v>367</v>
      </c>
      <c r="J39" s="11" t="s">
        <v>378</v>
      </c>
      <c r="K39" s="12">
        <v>-30</v>
      </c>
    </row>
    <row r="40" spans="1:11">
      <c r="A40" s="8" t="s">
        <v>379</v>
      </c>
      <c r="B40" s="8" t="s">
        <v>380</v>
      </c>
      <c r="C40" s="8" t="s">
        <v>219</v>
      </c>
      <c r="D40" s="8" t="s">
        <v>220</v>
      </c>
      <c r="E40" s="8" t="s">
        <v>381</v>
      </c>
      <c r="F40" s="8" t="s">
        <v>235</v>
      </c>
      <c r="G40" s="8" t="s">
        <v>382</v>
      </c>
      <c r="H40" s="8" t="s">
        <v>366</v>
      </c>
      <c r="I40" s="8" t="s">
        <v>367</v>
      </c>
      <c r="J40" s="11" t="s">
        <v>378</v>
      </c>
      <c r="K40" s="12">
        <v>-30</v>
      </c>
    </row>
    <row r="41" spans="1:11">
      <c r="A41" s="8" t="s">
        <v>383</v>
      </c>
      <c r="B41" s="8" t="s">
        <v>384</v>
      </c>
      <c r="C41" s="8" t="s">
        <v>219</v>
      </c>
      <c r="D41" s="8" t="s">
        <v>220</v>
      </c>
      <c r="E41" s="8" t="s">
        <v>385</v>
      </c>
      <c r="F41" s="8" t="s">
        <v>278</v>
      </c>
      <c r="G41" s="8" t="s">
        <v>386</v>
      </c>
      <c r="H41" s="8" t="s">
        <v>366</v>
      </c>
      <c r="I41" s="8" t="s">
        <v>367</v>
      </c>
      <c r="J41" s="11" t="s">
        <v>378</v>
      </c>
      <c r="K41" s="12">
        <v>-30</v>
      </c>
    </row>
    <row r="42" spans="1:11">
      <c r="A42" s="8" t="s">
        <v>387</v>
      </c>
      <c r="B42" s="8" t="s">
        <v>388</v>
      </c>
      <c r="C42" s="8" t="s">
        <v>219</v>
      </c>
      <c r="D42" s="8" t="s">
        <v>220</v>
      </c>
      <c r="E42" s="8" t="s">
        <v>389</v>
      </c>
      <c r="F42" s="8" t="s">
        <v>390</v>
      </c>
      <c r="G42" s="8" t="s">
        <v>391</v>
      </c>
      <c r="H42" s="8" t="s">
        <v>366</v>
      </c>
      <c r="I42" s="8" t="s">
        <v>367</v>
      </c>
      <c r="J42" s="11" t="s">
        <v>378</v>
      </c>
      <c r="K42" s="12">
        <v>-30</v>
      </c>
    </row>
    <row r="43" spans="1:11">
      <c r="A43" s="8" t="s">
        <v>392</v>
      </c>
      <c r="B43" s="8" t="s">
        <v>393</v>
      </c>
      <c r="C43" s="8" t="s">
        <v>219</v>
      </c>
      <c r="D43" s="8" t="s">
        <v>243</v>
      </c>
      <c r="E43" s="8" t="s">
        <v>394</v>
      </c>
      <c r="F43" s="8" t="s">
        <v>235</v>
      </c>
      <c r="G43" s="8" t="s">
        <v>395</v>
      </c>
      <c r="H43" s="8" t="s">
        <v>366</v>
      </c>
      <c r="I43" s="8" t="s">
        <v>367</v>
      </c>
      <c r="J43" s="11" t="s">
        <v>378</v>
      </c>
      <c r="K43" s="12">
        <v>-30</v>
      </c>
    </row>
    <row r="44" spans="1:11">
      <c r="A44" s="8" t="s">
        <v>360</v>
      </c>
      <c r="B44" s="8" t="s">
        <v>396</v>
      </c>
      <c r="C44" s="8" t="s">
        <v>219</v>
      </c>
      <c r="D44" s="8" t="s">
        <v>220</v>
      </c>
      <c r="E44" s="8" t="s">
        <v>362</v>
      </c>
      <c r="F44" s="8" t="s">
        <v>222</v>
      </c>
      <c r="G44" s="8" t="s">
        <v>397</v>
      </c>
      <c r="H44" s="8" t="s">
        <v>366</v>
      </c>
      <c r="I44" s="8" t="s">
        <v>367</v>
      </c>
      <c r="J44" s="11" t="s">
        <v>398</v>
      </c>
      <c r="K44" s="12">
        <v>-25</v>
      </c>
    </row>
    <row r="45" spans="1:11">
      <c r="A45" s="8" t="s">
        <v>392</v>
      </c>
      <c r="B45" s="8" t="s">
        <v>399</v>
      </c>
      <c r="C45" s="8" t="s">
        <v>219</v>
      </c>
      <c r="D45" s="8" t="s">
        <v>220</v>
      </c>
      <c r="E45" s="8" t="s">
        <v>394</v>
      </c>
      <c r="F45" s="8" t="s">
        <v>235</v>
      </c>
      <c r="G45" s="8" t="s">
        <v>400</v>
      </c>
      <c r="H45" s="8" t="s">
        <v>366</v>
      </c>
      <c r="I45" s="8" t="s">
        <v>367</v>
      </c>
      <c r="J45" s="11" t="s">
        <v>398</v>
      </c>
      <c r="K45" s="12">
        <v>-25</v>
      </c>
    </row>
    <row r="46" spans="1:11">
      <c r="A46" s="8" t="s">
        <v>308</v>
      </c>
      <c r="B46" s="8" t="s">
        <v>401</v>
      </c>
      <c r="C46" s="8" t="s">
        <v>219</v>
      </c>
      <c r="D46" s="8" t="s">
        <v>220</v>
      </c>
      <c r="E46" s="8" t="s">
        <v>310</v>
      </c>
      <c r="F46" s="8" t="s">
        <v>235</v>
      </c>
      <c r="G46" s="8" t="s">
        <v>402</v>
      </c>
      <c r="H46" s="8" t="s">
        <v>366</v>
      </c>
      <c r="I46" s="8" t="s">
        <v>367</v>
      </c>
      <c r="J46" s="11" t="s">
        <v>398</v>
      </c>
      <c r="K46" s="12">
        <v>-25</v>
      </c>
    </row>
    <row r="47" spans="1:11">
      <c r="A47" s="8" t="s">
        <v>403</v>
      </c>
      <c r="B47" s="8" t="s">
        <v>404</v>
      </c>
      <c r="C47" s="8" t="s">
        <v>219</v>
      </c>
      <c r="D47" s="8" t="s">
        <v>220</v>
      </c>
      <c r="E47" s="8" t="s">
        <v>405</v>
      </c>
      <c r="F47" s="8" t="s">
        <v>258</v>
      </c>
      <c r="G47" s="8" t="s">
        <v>406</v>
      </c>
      <c r="H47" s="8" t="s">
        <v>366</v>
      </c>
      <c r="I47" s="8" t="s">
        <v>367</v>
      </c>
      <c r="J47" s="11" t="s">
        <v>407</v>
      </c>
      <c r="K47" s="12">
        <v>-20</v>
      </c>
    </row>
    <row r="48" spans="1:11">
      <c r="A48" s="8" t="s">
        <v>408</v>
      </c>
      <c r="B48" s="8" t="s">
        <v>409</v>
      </c>
      <c r="C48" s="8" t="s">
        <v>219</v>
      </c>
      <c r="D48" s="8" t="s">
        <v>220</v>
      </c>
      <c r="E48" s="8" t="s">
        <v>410</v>
      </c>
      <c r="F48" s="8" t="s">
        <v>346</v>
      </c>
      <c r="G48" s="8" t="s">
        <v>411</v>
      </c>
      <c r="H48" s="8" t="s">
        <v>366</v>
      </c>
      <c r="I48" s="8" t="s">
        <v>367</v>
      </c>
      <c r="J48" s="11" t="s">
        <v>407</v>
      </c>
      <c r="K48" s="12">
        <v>-20</v>
      </c>
    </row>
    <row r="49" spans="1:11">
      <c r="A49" s="8" t="s">
        <v>412</v>
      </c>
      <c r="B49" s="8" t="s">
        <v>413</v>
      </c>
      <c r="C49" s="8" t="s">
        <v>219</v>
      </c>
      <c r="D49" s="8" t="s">
        <v>220</v>
      </c>
      <c r="E49" s="8" t="s">
        <v>414</v>
      </c>
      <c r="F49" s="8" t="s">
        <v>235</v>
      </c>
      <c r="G49" s="8" t="s">
        <v>415</v>
      </c>
      <c r="H49" s="8" t="s">
        <v>366</v>
      </c>
      <c r="I49" s="8" t="s">
        <v>367</v>
      </c>
      <c r="J49" s="11" t="s">
        <v>407</v>
      </c>
      <c r="K49" s="12">
        <v>-20</v>
      </c>
    </row>
    <row r="50" spans="1:11">
      <c r="A50" s="8" t="s">
        <v>241</v>
      </c>
      <c r="B50" s="8" t="s">
        <v>416</v>
      </c>
      <c r="C50" s="8" t="s">
        <v>219</v>
      </c>
      <c r="D50" s="8" t="s">
        <v>220</v>
      </c>
      <c r="E50" s="8" t="s">
        <v>244</v>
      </c>
      <c r="F50" s="8" t="s">
        <v>230</v>
      </c>
      <c r="G50" s="8" t="s">
        <v>417</v>
      </c>
      <c r="H50" s="8" t="s">
        <v>366</v>
      </c>
      <c r="I50" s="8" t="s">
        <v>367</v>
      </c>
      <c r="J50" s="11" t="s">
        <v>407</v>
      </c>
      <c r="K50" s="12">
        <v>-20</v>
      </c>
    </row>
    <row r="51" spans="1:11">
      <c r="A51" s="8" t="s">
        <v>418</v>
      </c>
      <c r="B51" s="8" t="s">
        <v>419</v>
      </c>
      <c r="C51" s="8" t="s">
        <v>219</v>
      </c>
      <c r="D51" s="8" t="s">
        <v>243</v>
      </c>
      <c r="E51" s="8" t="s">
        <v>420</v>
      </c>
      <c r="F51" s="8" t="s">
        <v>421</v>
      </c>
      <c r="G51" s="8" t="s">
        <v>422</v>
      </c>
      <c r="H51" s="8" t="s">
        <v>366</v>
      </c>
      <c r="I51" s="8" t="s">
        <v>367</v>
      </c>
      <c r="J51" s="11" t="s">
        <v>407</v>
      </c>
      <c r="K51" s="12">
        <v>-20</v>
      </c>
    </row>
    <row r="52" spans="1:11">
      <c r="A52" s="8" t="s">
        <v>392</v>
      </c>
      <c r="B52" s="8" t="s">
        <v>423</v>
      </c>
      <c r="C52" s="8" t="s">
        <v>219</v>
      </c>
      <c r="D52" s="8" t="s">
        <v>220</v>
      </c>
      <c r="E52" s="8" t="s">
        <v>394</v>
      </c>
      <c r="F52" s="8" t="s">
        <v>235</v>
      </c>
      <c r="G52" s="8" t="s">
        <v>424</v>
      </c>
      <c r="H52" s="8" t="s">
        <v>366</v>
      </c>
      <c r="I52" s="8" t="s">
        <v>367</v>
      </c>
      <c r="J52" s="11" t="s">
        <v>407</v>
      </c>
      <c r="K52" s="12">
        <v>-20</v>
      </c>
    </row>
    <row r="53" spans="1:11">
      <c r="A53" s="8" t="s">
        <v>425</v>
      </c>
      <c r="B53" s="8" t="s">
        <v>426</v>
      </c>
      <c r="C53" s="8" t="s">
        <v>219</v>
      </c>
      <c r="D53" s="8" t="s">
        <v>220</v>
      </c>
      <c r="E53" s="8" t="s">
        <v>427</v>
      </c>
      <c r="F53" s="8" t="s">
        <v>222</v>
      </c>
      <c r="G53" s="8" t="s">
        <v>428</v>
      </c>
      <c r="H53" s="8" t="s">
        <v>366</v>
      </c>
      <c r="I53" s="8" t="s">
        <v>367</v>
      </c>
      <c r="J53" s="11" t="s">
        <v>407</v>
      </c>
      <c r="K53" s="12">
        <v>-20</v>
      </c>
    </row>
    <row r="54" spans="1:11">
      <c r="A54" s="8" t="s">
        <v>429</v>
      </c>
      <c r="B54" s="8" t="s">
        <v>430</v>
      </c>
      <c r="C54" s="8" t="s">
        <v>219</v>
      </c>
      <c r="D54" s="8" t="s">
        <v>220</v>
      </c>
      <c r="E54" s="8" t="s">
        <v>431</v>
      </c>
      <c r="F54" s="8" t="s">
        <v>230</v>
      </c>
      <c r="G54" s="8" t="s">
        <v>432</v>
      </c>
      <c r="H54" s="8" t="s">
        <v>366</v>
      </c>
      <c r="I54" s="8" t="s">
        <v>367</v>
      </c>
      <c r="J54" s="11" t="s">
        <v>433</v>
      </c>
      <c r="K54" s="12">
        <v>-15</v>
      </c>
    </row>
    <row r="55" spans="1:11">
      <c r="A55" s="8" t="s">
        <v>434</v>
      </c>
      <c r="B55" s="8" t="s">
        <v>435</v>
      </c>
      <c r="C55" s="8" t="s">
        <v>219</v>
      </c>
      <c r="D55" s="8" t="s">
        <v>220</v>
      </c>
      <c r="E55" s="8" t="s">
        <v>436</v>
      </c>
      <c r="F55" s="8" t="s">
        <v>222</v>
      </c>
      <c r="G55" s="8" t="s">
        <v>437</v>
      </c>
      <c r="H55" s="8" t="s">
        <v>366</v>
      </c>
      <c r="I55" s="8" t="s">
        <v>367</v>
      </c>
      <c r="J55" s="11" t="s">
        <v>433</v>
      </c>
      <c r="K55" s="12">
        <v>-15</v>
      </c>
    </row>
    <row r="56" spans="1:11">
      <c r="A56" s="8" t="s">
        <v>438</v>
      </c>
      <c r="B56" s="8" t="s">
        <v>439</v>
      </c>
      <c r="C56" s="8" t="s">
        <v>219</v>
      </c>
      <c r="D56" s="8" t="s">
        <v>220</v>
      </c>
      <c r="E56" s="8" t="s">
        <v>440</v>
      </c>
      <c r="F56" s="8" t="s">
        <v>306</v>
      </c>
      <c r="G56" s="8" t="s">
        <v>441</v>
      </c>
      <c r="H56" s="8" t="s">
        <v>366</v>
      </c>
      <c r="I56" s="8" t="s">
        <v>367</v>
      </c>
      <c r="J56" s="11" t="s">
        <v>433</v>
      </c>
      <c r="K56" s="12">
        <v>-15</v>
      </c>
    </row>
    <row r="57" spans="1:11">
      <c r="A57" s="8" t="s">
        <v>442</v>
      </c>
      <c r="B57" s="8" t="s">
        <v>443</v>
      </c>
      <c r="C57" s="8" t="s">
        <v>219</v>
      </c>
      <c r="D57" s="8" t="s">
        <v>220</v>
      </c>
      <c r="E57" s="8" t="s">
        <v>444</v>
      </c>
      <c r="F57" s="8" t="s">
        <v>306</v>
      </c>
      <c r="G57" s="8" t="s">
        <v>445</v>
      </c>
      <c r="H57" s="8" t="s">
        <v>366</v>
      </c>
      <c r="I57" s="8" t="s">
        <v>367</v>
      </c>
      <c r="J57" s="11" t="s">
        <v>433</v>
      </c>
      <c r="K57" s="12">
        <v>-15</v>
      </c>
    </row>
    <row r="58" spans="1:11">
      <c r="A58" s="8" t="s">
        <v>446</v>
      </c>
      <c r="B58" s="8" t="s">
        <v>447</v>
      </c>
      <c r="C58" s="8" t="s">
        <v>219</v>
      </c>
      <c r="D58" s="8" t="s">
        <v>220</v>
      </c>
      <c r="E58" s="8" t="s">
        <v>448</v>
      </c>
      <c r="F58" s="8" t="s">
        <v>222</v>
      </c>
      <c r="G58" s="8" t="s">
        <v>449</v>
      </c>
      <c r="H58" s="8" t="s">
        <v>366</v>
      </c>
      <c r="I58" s="8" t="s">
        <v>367</v>
      </c>
      <c r="J58" s="11" t="s">
        <v>433</v>
      </c>
      <c r="K58" s="12">
        <v>-15</v>
      </c>
    </row>
    <row r="59" spans="1:11">
      <c r="A59" s="8" t="s">
        <v>450</v>
      </c>
      <c r="B59" s="8" t="s">
        <v>451</v>
      </c>
      <c r="C59" s="8" t="s">
        <v>219</v>
      </c>
      <c r="D59" s="8" t="s">
        <v>220</v>
      </c>
      <c r="E59" s="8" t="s">
        <v>452</v>
      </c>
      <c r="F59" s="8" t="s">
        <v>390</v>
      </c>
      <c r="G59" s="8" t="s">
        <v>453</v>
      </c>
      <c r="H59" s="8" t="s">
        <v>366</v>
      </c>
      <c r="I59" s="8" t="s">
        <v>367</v>
      </c>
      <c r="J59" s="11" t="s">
        <v>433</v>
      </c>
      <c r="K59" s="12">
        <v>-15</v>
      </c>
    </row>
    <row r="60" spans="1:11">
      <c r="A60" s="8" t="s">
        <v>454</v>
      </c>
      <c r="B60" s="8" t="s">
        <v>455</v>
      </c>
      <c r="C60" s="8" t="s">
        <v>219</v>
      </c>
      <c r="D60" s="8" t="s">
        <v>220</v>
      </c>
      <c r="E60" s="8" t="s">
        <v>456</v>
      </c>
      <c r="F60" s="8" t="s">
        <v>222</v>
      </c>
      <c r="G60" s="8" t="s">
        <v>457</v>
      </c>
      <c r="H60" s="8" t="s">
        <v>366</v>
      </c>
      <c r="I60" s="8" t="s">
        <v>367</v>
      </c>
      <c r="J60" s="11" t="s">
        <v>433</v>
      </c>
      <c r="K60" s="12">
        <v>-15</v>
      </c>
    </row>
    <row r="61" spans="1:11">
      <c r="A61" s="8" t="s">
        <v>458</v>
      </c>
      <c r="B61" s="8" t="s">
        <v>459</v>
      </c>
      <c r="C61" s="8" t="s">
        <v>219</v>
      </c>
      <c r="D61" s="8" t="s">
        <v>220</v>
      </c>
      <c r="E61" s="8" t="s">
        <v>460</v>
      </c>
      <c r="F61" s="8" t="s">
        <v>346</v>
      </c>
      <c r="G61" s="8" t="s">
        <v>461</v>
      </c>
      <c r="H61" s="8" t="s">
        <v>366</v>
      </c>
      <c r="I61" s="8" t="s">
        <v>367</v>
      </c>
      <c r="J61" s="11" t="s">
        <v>433</v>
      </c>
      <c r="K61" s="12">
        <v>-15</v>
      </c>
    </row>
    <row r="62" spans="1:11">
      <c r="A62" s="8" t="s">
        <v>462</v>
      </c>
      <c r="B62" s="8" t="s">
        <v>463</v>
      </c>
      <c r="C62" s="8" t="s">
        <v>219</v>
      </c>
      <c r="D62" s="8" t="s">
        <v>220</v>
      </c>
      <c r="E62" s="8" t="s">
        <v>464</v>
      </c>
      <c r="F62" s="8" t="s">
        <v>465</v>
      </c>
      <c r="G62" s="8" t="s">
        <v>466</v>
      </c>
      <c r="H62" s="8" t="s">
        <v>366</v>
      </c>
      <c r="I62" s="8" t="s">
        <v>367</v>
      </c>
      <c r="J62" s="11" t="s">
        <v>433</v>
      </c>
      <c r="K62" s="12">
        <v>-15</v>
      </c>
    </row>
    <row r="63" spans="1:11">
      <c r="A63" s="8" t="s">
        <v>438</v>
      </c>
      <c r="B63" s="8" t="s">
        <v>467</v>
      </c>
      <c r="C63" s="8" t="s">
        <v>219</v>
      </c>
      <c r="D63" s="8" t="s">
        <v>243</v>
      </c>
      <c r="E63" s="8" t="s">
        <v>440</v>
      </c>
      <c r="F63" s="8" t="s">
        <v>306</v>
      </c>
      <c r="G63" s="8" t="s">
        <v>468</v>
      </c>
      <c r="H63" s="8" t="s">
        <v>366</v>
      </c>
      <c r="I63" s="8" t="s">
        <v>367</v>
      </c>
      <c r="J63" s="11" t="s">
        <v>433</v>
      </c>
      <c r="K63" s="12">
        <v>-15</v>
      </c>
    </row>
    <row r="64" spans="1:11">
      <c r="A64" s="8" t="s">
        <v>296</v>
      </c>
      <c r="B64" s="8" t="s">
        <v>469</v>
      </c>
      <c r="C64" s="8" t="s">
        <v>219</v>
      </c>
      <c r="D64" s="8" t="s">
        <v>220</v>
      </c>
      <c r="E64" s="8" t="s">
        <v>298</v>
      </c>
      <c r="F64" s="8" t="s">
        <v>253</v>
      </c>
      <c r="G64" s="8" t="s">
        <v>470</v>
      </c>
      <c r="H64" s="8" t="s">
        <v>366</v>
      </c>
      <c r="I64" s="8" t="s">
        <v>367</v>
      </c>
      <c r="J64" s="11" t="s">
        <v>433</v>
      </c>
      <c r="K64" s="12">
        <v>-15</v>
      </c>
    </row>
    <row r="65" spans="1:11">
      <c r="A65" s="8" t="s">
        <v>471</v>
      </c>
      <c r="B65" s="8" t="s">
        <v>472</v>
      </c>
      <c r="C65" s="8" t="s">
        <v>219</v>
      </c>
      <c r="D65" s="8" t="s">
        <v>220</v>
      </c>
      <c r="E65" s="8" t="s">
        <v>473</v>
      </c>
      <c r="F65" s="8" t="s">
        <v>222</v>
      </c>
      <c r="G65" s="8" t="s">
        <v>474</v>
      </c>
      <c r="H65" s="8" t="s">
        <v>366</v>
      </c>
      <c r="I65" s="8" t="s">
        <v>367</v>
      </c>
      <c r="J65" s="11" t="s">
        <v>433</v>
      </c>
      <c r="K65" s="12">
        <v>-15</v>
      </c>
    </row>
    <row r="66" spans="1:11">
      <c r="A66" s="8" t="s">
        <v>475</v>
      </c>
      <c r="B66" s="8" t="s">
        <v>476</v>
      </c>
      <c r="C66" s="8" t="s">
        <v>219</v>
      </c>
      <c r="D66" s="8" t="s">
        <v>220</v>
      </c>
      <c r="E66" s="8" t="s">
        <v>477</v>
      </c>
      <c r="F66" s="8" t="s">
        <v>421</v>
      </c>
      <c r="G66" s="8" t="s">
        <v>478</v>
      </c>
      <c r="H66" s="8" t="s">
        <v>366</v>
      </c>
      <c r="I66" s="8" t="s">
        <v>367</v>
      </c>
      <c r="J66" s="11" t="s">
        <v>479</v>
      </c>
      <c r="K66" s="12">
        <v>-10</v>
      </c>
    </row>
    <row r="67" spans="1:11">
      <c r="A67" s="8" t="s">
        <v>425</v>
      </c>
      <c r="B67" s="8" t="s">
        <v>480</v>
      </c>
      <c r="C67" s="8" t="s">
        <v>219</v>
      </c>
      <c r="D67" s="8" t="s">
        <v>220</v>
      </c>
      <c r="E67" s="8" t="s">
        <v>427</v>
      </c>
      <c r="F67" s="8" t="s">
        <v>222</v>
      </c>
      <c r="G67" s="8" t="s">
        <v>481</v>
      </c>
      <c r="H67" s="8" t="s">
        <v>366</v>
      </c>
      <c r="I67" s="8" t="s">
        <v>367</v>
      </c>
      <c r="J67" s="11" t="s">
        <v>479</v>
      </c>
      <c r="K67" s="12">
        <v>-10</v>
      </c>
    </row>
    <row r="68" spans="1:11">
      <c r="A68" s="8" t="s">
        <v>482</v>
      </c>
      <c r="B68" s="8" t="s">
        <v>483</v>
      </c>
      <c r="C68" s="8" t="s">
        <v>219</v>
      </c>
      <c r="D68" s="8" t="s">
        <v>220</v>
      </c>
      <c r="E68" s="8" t="s">
        <v>484</v>
      </c>
      <c r="F68" s="8" t="s">
        <v>390</v>
      </c>
      <c r="G68" s="8" t="s">
        <v>485</v>
      </c>
      <c r="H68" s="8" t="s">
        <v>366</v>
      </c>
      <c r="I68" s="8" t="s">
        <v>367</v>
      </c>
      <c r="J68" s="11" t="s">
        <v>479</v>
      </c>
      <c r="K68" s="12">
        <v>-10</v>
      </c>
    </row>
    <row r="69" spans="1:11">
      <c r="A69" s="8" t="s">
        <v>486</v>
      </c>
      <c r="B69" s="8" t="s">
        <v>487</v>
      </c>
      <c r="C69" s="8" t="s">
        <v>219</v>
      </c>
      <c r="D69" s="8" t="s">
        <v>220</v>
      </c>
      <c r="E69" s="8" t="s">
        <v>488</v>
      </c>
      <c r="F69" s="8" t="s">
        <v>230</v>
      </c>
      <c r="G69" s="8" t="s">
        <v>489</v>
      </c>
      <c r="H69" s="8" t="s">
        <v>366</v>
      </c>
      <c r="I69" s="8" t="s">
        <v>367</v>
      </c>
      <c r="J69" s="11" t="s">
        <v>479</v>
      </c>
      <c r="K69" s="12">
        <v>-10</v>
      </c>
    </row>
    <row r="70" spans="1:11">
      <c r="A70" s="8" t="s">
        <v>490</v>
      </c>
      <c r="B70" s="8" t="s">
        <v>491</v>
      </c>
      <c r="C70" s="8" t="s">
        <v>219</v>
      </c>
      <c r="D70" s="8" t="s">
        <v>220</v>
      </c>
      <c r="E70" s="8" t="s">
        <v>492</v>
      </c>
      <c r="F70" s="8" t="s">
        <v>390</v>
      </c>
      <c r="G70" s="8" t="s">
        <v>493</v>
      </c>
      <c r="H70" s="8" t="s">
        <v>366</v>
      </c>
      <c r="I70" s="8" t="s">
        <v>367</v>
      </c>
      <c r="J70" s="11" t="s">
        <v>479</v>
      </c>
      <c r="K70" s="12">
        <v>-10</v>
      </c>
    </row>
    <row r="71" spans="1:11">
      <c r="A71" s="8" t="s">
        <v>454</v>
      </c>
      <c r="B71" s="8" t="s">
        <v>494</v>
      </c>
      <c r="C71" s="8" t="s">
        <v>219</v>
      </c>
      <c r="D71" s="8" t="s">
        <v>220</v>
      </c>
      <c r="E71" s="8" t="s">
        <v>456</v>
      </c>
      <c r="F71" s="8" t="s">
        <v>222</v>
      </c>
      <c r="G71" s="8" t="s">
        <v>495</v>
      </c>
      <c r="H71" s="8" t="s">
        <v>366</v>
      </c>
      <c r="I71" s="8" t="s">
        <v>367</v>
      </c>
      <c r="J71" s="11" t="s">
        <v>479</v>
      </c>
      <c r="K71" s="12">
        <v>-10</v>
      </c>
    </row>
    <row r="72" spans="1:11">
      <c r="A72" s="8" t="s">
        <v>408</v>
      </c>
      <c r="B72" s="8" t="s">
        <v>496</v>
      </c>
      <c r="C72" s="8" t="s">
        <v>219</v>
      </c>
      <c r="D72" s="8" t="s">
        <v>243</v>
      </c>
      <c r="E72" s="8" t="s">
        <v>410</v>
      </c>
      <c r="F72" s="8" t="s">
        <v>346</v>
      </c>
      <c r="G72" s="8" t="s">
        <v>497</v>
      </c>
      <c r="H72" s="8" t="s">
        <v>366</v>
      </c>
      <c r="I72" s="8" t="s">
        <v>367</v>
      </c>
      <c r="J72" s="11" t="s">
        <v>479</v>
      </c>
      <c r="K72" s="12">
        <v>-10</v>
      </c>
    </row>
    <row r="73" spans="1:11">
      <c r="A73" s="8" t="s">
        <v>458</v>
      </c>
      <c r="B73" s="8" t="s">
        <v>498</v>
      </c>
      <c r="C73" s="8" t="s">
        <v>219</v>
      </c>
      <c r="D73" s="8" t="s">
        <v>243</v>
      </c>
      <c r="E73" s="8" t="s">
        <v>460</v>
      </c>
      <c r="F73" s="8" t="s">
        <v>346</v>
      </c>
      <c r="G73" s="8" t="s">
        <v>499</v>
      </c>
      <c r="H73" s="8" t="s">
        <v>366</v>
      </c>
      <c r="I73" s="8" t="s">
        <v>367</v>
      </c>
      <c r="J73" s="11" t="s">
        <v>479</v>
      </c>
      <c r="K73" s="12">
        <v>-10</v>
      </c>
    </row>
    <row r="74" spans="1:11">
      <c r="A74" s="8" t="s">
        <v>500</v>
      </c>
      <c r="B74" s="8" t="s">
        <v>501</v>
      </c>
      <c r="C74" s="8" t="s">
        <v>219</v>
      </c>
      <c r="D74" s="8" t="s">
        <v>243</v>
      </c>
      <c r="E74" s="8" t="s">
        <v>502</v>
      </c>
      <c r="F74" s="8" t="s">
        <v>278</v>
      </c>
      <c r="G74" s="8" t="s">
        <v>503</v>
      </c>
      <c r="H74" s="8" t="s">
        <v>366</v>
      </c>
      <c r="I74" s="8" t="s">
        <v>367</v>
      </c>
      <c r="J74" s="11" t="s">
        <v>479</v>
      </c>
      <c r="K74" s="12">
        <v>-10</v>
      </c>
    </row>
    <row r="75" spans="1:11">
      <c r="A75" s="8" t="s">
        <v>504</v>
      </c>
      <c r="B75" s="8" t="s">
        <v>505</v>
      </c>
      <c r="C75" s="8" t="s">
        <v>219</v>
      </c>
      <c r="D75" s="8" t="s">
        <v>220</v>
      </c>
      <c r="E75" s="8" t="s">
        <v>506</v>
      </c>
      <c r="F75" s="8" t="s">
        <v>507</v>
      </c>
      <c r="G75" s="8" t="s">
        <v>508</v>
      </c>
      <c r="H75" s="8" t="s">
        <v>366</v>
      </c>
      <c r="I75" s="8" t="s">
        <v>367</v>
      </c>
      <c r="J75" s="11" t="s">
        <v>479</v>
      </c>
      <c r="K75" s="12">
        <v>-10</v>
      </c>
    </row>
    <row r="76" spans="1:11">
      <c r="A76" s="8" t="s">
        <v>403</v>
      </c>
      <c r="B76" s="8" t="s">
        <v>509</v>
      </c>
      <c r="C76" s="8" t="s">
        <v>219</v>
      </c>
      <c r="D76" s="8" t="s">
        <v>220</v>
      </c>
      <c r="E76" s="8" t="s">
        <v>405</v>
      </c>
      <c r="F76" s="8" t="s">
        <v>258</v>
      </c>
      <c r="G76" s="8" t="s">
        <v>510</v>
      </c>
      <c r="H76" s="8" t="s">
        <v>366</v>
      </c>
      <c r="I76" s="8" t="s">
        <v>367</v>
      </c>
      <c r="J76" s="11" t="s">
        <v>479</v>
      </c>
      <c r="K76" s="12">
        <v>-10</v>
      </c>
    </row>
    <row r="77" spans="1:11">
      <c r="A77" s="8" t="s">
        <v>462</v>
      </c>
      <c r="B77" s="8" t="s">
        <v>511</v>
      </c>
      <c r="C77" s="8" t="s">
        <v>219</v>
      </c>
      <c r="D77" s="8" t="s">
        <v>220</v>
      </c>
      <c r="E77" s="8" t="s">
        <v>464</v>
      </c>
      <c r="F77" s="8" t="s">
        <v>465</v>
      </c>
      <c r="G77" s="8" t="s">
        <v>512</v>
      </c>
      <c r="H77" s="8" t="s">
        <v>366</v>
      </c>
      <c r="I77" s="8" t="s">
        <v>367</v>
      </c>
      <c r="J77" s="11" t="s">
        <v>479</v>
      </c>
      <c r="K77" s="12">
        <v>-10</v>
      </c>
    </row>
    <row r="78" spans="1:11">
      <c r="A78" s="8" t="s">
        <v>513</v>
      </c>
      <c r="B78" s="8" t="s">
        <v>514</v>
      </c>
      <c r="C78" s="8" t="s">
        <v>219</v>
      </c>
      <c r="D78" s="8" t="s">
        <v>243</v>
      </c>
      <c r="E78" s="8" t="s">
        <v>176</v>
      </c>
      <c r="F78" s="8" t="s">
        <v>421</v>
      </c>
      <c r="G78" s="8" t="s">
        <v>515</v>
      </c>
      <c r="H78" s="8" t="s">
        <v>366</v>
      </c>
      <c r="I78" s="8" t="s">
        <v>367</v>
      </c>
      <c r="J78" s="11" t="s">
        <v>516</v>
      </c>
      <c r="K78" s="12">
        <v>-5</v>
      </c>
    </row>
    <row r="79" spans="1:11">
      <c r="A79" s="8" t="s">
        <v>343</v>
      </c>
      <c r="B79" s="8" t="s">
        <v>517</v>
      </c>
      <c r="C79" s="8" t="s">
        <v>219</v>
      </c>
      <c r="D79" s="8" t="s">
        <v>220</v>
      </c>
      <c r="E79" s="8" t="s">
        <v>345</v>
      </c>
      <c r="F79" s="8" t="s">
        <v>346</v>
      </c>
      <c r="G79" s="8" t="s">
        <v>518</v>
      </c>
      <c r="H79" s="8" t="s">
        <v>366</v>
      </c>
      <c r="I79" s="8" t="s">
        <v>367</v>
      </c>
      <c r="J79" s="11" t="s">
        <v>516</v>
      </c>
      <c r="K79" s="12">
        <v>-5</v>
      </c>
    </row>
    <row r="80" spans="1:11">
      <c r="A80" s="8" t="s">
        <v>232</v>
      </c>
      <c r="B80" s="8" t="s">
        <v>519</v>
      </c>
      <c r="C80" s="8" t="s">
        <v>219</v>
      </c>
      <c r="D80" s="8" t="s">
        <v>220</v>
      </c>
      <c r="E80" s="8" t="s">
        <v>234</v>
      </c>
      <c r="F80" s="8" t="s">
        <v>235</v>
      </c>
      <c r="G80" s="8" t="s">
        <v>520</v>
      </c>
      <c r="H80" s="8" t="s">
        <v>366</v>
      </c>
      <c r="I80" s="8" t="s">
        <v>367</v>
      </c>
      <c r="J80" s="11" t="s">
        <v>516</v>
      </c>
      <c r="K80" s="12">
        <v>-5</v>
      </c>
    </row>
    <row r="81" spans="1:11">
      <c r="A81" s="8" t="s">
        <v>521</v>
      </c>
      <c r="B81" s="8" t="s">
        <v>522</v>
      </c>
      <c r="C81" s="8" t="s">
        <v>219</v>
      </c>
      <c r="D81" s="8" t="s">
        <v>220</v>
      </c>
      <c r="E81" s="8" t="s">
        <v>523</v>
      </c>
      <c r="F81" s="8" t="s">
        <v>230</v>
      </c>
      <c r="G81" s="8" t="s">
        <v>524</v>
      </c>
      <c r="H81" s="8" t="s">
        <v>366</v>
      </c>
      <c r="I81" s="8" t="s">
        <v>367</v>
      </c>
      <c r="J81" s="11" t="s">
        <v>516</v>
      </c>
      <c r="K81" s="12">
        <v>-5</v>
      </c>
    </row>
    <row r="82" spans="1:11">
      <c r="A82" s="8" t="s">
        <v>525</v>
      </c>
      <c r="B82" s="8" t="s">
        <v>526</v>
      </c>
      <c r="C82" s="8" t="s">
        <v>219</v>
      </c>
      <c r="D82" s="8" t="s">
        <v>220</v>
      </c>
      <c r="E82" s="8" t="s">
        <v>527</v>
      </c>
      <c r="F82" s="8" t="s">
        <v>222</v>
      </c>
      <c r="G82" s="8" t="s">
        <v>528</v>
      </c>
      <c r="H82" s="8" t="s">
        <v>366</v>
      </c>
      <c r="I82" s="8" t="s">
        <v>367</v>
      </c>
      <c r="J82" s="11" t="s">
        <v>516</v>
      </c>
      <c r="K82" s="12">
        <v>-5</v>
      </c>
    </row>
    <row r="83" spans="1:11">
      <c r="A83" s="8" t="s">
        <v>260</v>
      </c>
      <c r="B83" s="8" t="s">
        <v>529</v>
      </c>
      <c r="C83" s="8" t="s">
        <v>219</v>
      </c>
      <c r="D83" s="8" t="s">
        <v>220</v>
      </c>
      <c r="E83" s="8" t="s">
        <v>262</v>
      </c>
      <c r="F83" s="8" t="s">
        <v>258</v>
      </c>
      <c r="G83" s="8" t="s">
        <v>530</v>
      </c>
      <c r="H83" s="8" t="s">
        <v>366</v>
      </c>
      <c r="I83" s="8" t="s">
        <v>367</v>
      </c>
      <c r="J83" s="11" t="s">
        <v>516</v>
      </c>
      <c r="K83" s="12">
        <v>-5</v>
      </c>
    </row>
    <row r="84" spans="1:11">
      <c r="A84" s="8" t="s">
        <v>531</v>
      </c>
      <c r="B84" s="8" t="s">
        <v>532</v>
      </c>
      <c r="C84" s="8" t="s">
        <v>219</v>
      </c>
      <c r="D84" s="8" t="s">
        <v>533</v>
      </c>
      <c r="E84" s="8" t="s">
        <v>534</v>
      </c>
      <c r="F84" s="8" t="s">
        <v>390</v>
      </c>
      <c r="G84" s="8" t="s">
        <v>535</v>
      </c>
      <c r="H84" s="8" t="s">
        <v>366</v>
      </c>
      <c r="I84" s="8" t="s">
        <v>367</v>
      </c>
      <c r="J84" s="11" t="s">
        <v>516</v>
      </c>
      <c r="K84" s="12">
        <v>-5</v>
      </c>
    </row>
    <row r="85" spans="1:11">
      <c r="A85" s="8" t="s">
        <v>536</v>
      </c>
      <c r="B85" s="8" t="s">
        <v>537</v>
      </c>
      <c r="C85" s="8" t="s">
        <v>219</v>
      </c>
      <c r="D85" s="8" t="s">
        <v>220</v>
      </c>
      <c r="E85" s="8" t="s">
        <v>538</v>
      </c>
      <c r="F85" s="8" t="s">
        <v>539</v>
      </c>
      <c r="G85" s="8" t="s">
        <v>540</v>
      </c>
      <c r="H85" s="8" t="s">
        <v>366</v>
      </c>
      <c r="I85" s="8" t="s">
        <v>367</v>
      </c>
      <c r="J85" s="11" t="s">
        <v>516</v>
      </c>
      <c r="K85" s="12">
        <v>-5</v>
      </c>
    </row>
    <row r="86" spans="1:11">
      <c r="A86" s="8" t="s">
        <v>275</v>
      </c>
      <c r="B86" s="8" t="s">
        <v>541</v>
      </c>
      <c r="C86" s="8" t="s">
        <v>219</v>
      </c>
      <c r="D86" s="8" t="s">
        <v>220</v>
      </c>
      <c r="E86" s="8" t="s">
        <v>277</v>
      </c>
      <c r="F86" s="8" t="s">
        <v>278</v>
      </c>
      <c r="G86" s="8" t="s">
        <v>542</v>
      </c>
      <c r="H86" s="8" t="s">
        <v>366</v>
      </c>
      <c r="I86" s="8" t="s">
        <v>367</v>
      </c>
      <c r="J86" s="11" t="s">
        <v>516</v>
      </c>
      <c r="K86" s="12">
        <v>-5</v>
      </c>
    </row>
    <row r="87" spans="1:11">
      <c r="A87" s="8" t="s">
        <v>543</v>
      </c>
      <c r="B87" s="8" t="s">
        <v>544</v>
      </c>
      <c r="C87" s="8" t="s">
        <v>219</v>
      </c>
      <c r="D87" s="8" t="s">
        <v>220</v>
      </c>
      <c r="E87" s="8" t="s">
        <v>186</v>
      </c>
      <c r="F87" s="8" t="s">
        <v>278</v>
      </c>
      <c r="G87" s="8" t="s">
        <v>545</v>
      </c>
      <c r="H87" s="8" t="s">
        <v>366</v>
      </c>
      <c r="I87" s="8" t="s">
        <v>367</v>
      </c>
      <c r="J87" s="11" t="s">
        <v>516</v>
      </c>
      <c r="K87" s="12">
        <v>-5</v>
      </c>
    </row>
    <row r="88" spans="1:11">
      <c r="A88" s="8" t="s">
        <v>292</v>
      </c>
      <c r="B88" s="8" t="s">
        <v>546</v>
      </c>
      <c r="C88" s="8" t="s">
        <v>219</v>
      </c>
      <c r="D88" s="8" t="s">
        <v>220</v>
      </c>
      <c r="E88" s="8" t="s">
        <v>294</v>
      </c>
      <c r="F88" s="8" t="s">
        <v>258</v>
      </c>
      <c r="G88" s="8" t="s">
        <v>547</v>
      </c>
      <c r="H88" s="8" t="s">
        <v>366</v>
      </c>
      <c r="I88" s="8" t="s">
        <v>367</v>
      </c>
      <c r="J88" s="11" t="s">
        <v>516</v>
      </c>
      <c r="K88" s="12">
        <v>-5</v>
      </c>
    </row>
    <row r="89" spans="1:11">
      <c r="A89" s="8" t="s">
        <v>548</v>
      </c>
      <c r="B89" s="8" t="s">
        <v>549</v>
      </c>
      <c r="C89" s="8" t="s">
        <v>219</v>
      </c>
      <c r="D89" s="8" t="s">
        <v>220</v>
      </c>
      <c r="E89" s="8" t="s">
        <v>550</v>
      </c>
      <c r="F89" s="8" t="s">
        <v>278</v>
      </c>
      <c r="G89" s="8" t="s">
        <v>551</v>
      </c>
      <c r="H89" s="8" t="s">
        <v>366</v>
      </c>
      <c r="I89" s="8" t="s">
        <v>367</v>
      </c>
      <c r="J89" s="11" t="s">
        <v>516</v>
      </c>
      <c r="K89" s="12">
        <v>-5</v>
      </c>
    </row>
    <row r="90" spans="1:11">
      <c r="A90" s="8" t="s">
        <v>552</v>
      </c>
      <c r="B90" s="8" t="s">
        <v>553</v>
      </c>
      <c r="C90" s="8" t="s">
        <v>219</v>
      </c>
      <c r="D90" s="8" t="s">
        <v>220</v>
      </c>
      <c r="E90" s="8" t="s">
        <v>554</v>
      </c>
      <c r="F90" s="8" t="s">
        <v>421</v>
      </c>
      <c r="G90" s="8" t="s">
        <v>555</v>
      </c>
      <c r="H90" s="8" t="s">
        <v>366</v>
      </c>
      <c r="I90" s="8" t="s">
        <v>367</v>
      </c>
      <c r="J90" s="11" t="s">
        <v>516</v>
      </c>
      <c r="K90" s="12">
        <v>-5</v>
      </c>
    </row>
    <row r="91" spans="1:11">
      <c r="A91" s="8" t="s">
        <v>556</v>
      </c>
      <c r="B91" s="8" t="s">
        <v>557</v>
      </c>
      <c r="C91" s="8" t="s">
        <v>219</v>
      </c>
      <c r="D91" s="8" t="s">
        <v>220</v>
      </c>
      <c r="E91" s="8" t="s">
        <v>558</v>
      </c>
      <c r="F91" s="8" t="s">
        <v>421</v>
      </c>
      <c r="G91" s="8" t="s">
        <v>559</v>
      </c>
      <c r="H91" s="8" t="s">
        <v>366</v>
      </c>
      <c r="I91" s="8" t="s">
        <v>367</v>
      </c>
      <c r="J91" s="11" t="s">
        <v>516</v>
      </c>
      <c r="K91" s="12">
        <v>-5</v>
      </c>
    </row>
    <row r="92" spans="1:11">
      <c r="A92" s="8" t="s">
        <v>560</v>
      </c>
      <c r="B92" s="8" t="s">
        <v>561</v>
      </c>
      <c r="C92" s="8" t="s">
        <v>219</v>
      </c>
      <c r="D92" s="8" t="s">
        <v>243</v>
      </c>
      <c r="E92" s="8" t="s">
        <v>562</v>
      </c>
      <c r="F92" s="8" t="s">
        <v>258</v>
      </c>
      <c r="G92" s="8" t="s">
        <v>563</v>
      </c>
      <c r="H92" s="8" t="s">
        <v>366</v>
      </c>
      <c r="I92" s="8" t="s">
        <v>367</v>
      </c>
      <c r="J92" s="11" t="s">
        <v>516</v>
      </c>
      <c r="K92" s="12">
        <v>-5</v>
      </c>
    </row>
    <row r="93" spans="1:11">
      <c r="A93" s="8" t="s">
        <v>304</v>
      </c>
      <c r="B93" s="8" t="s">
        <v>564</v>
      </c>
      <c r="C93" s="8" t="s">
        <v>219</v>
      </c>
      <c r="D93" s="8" t="s">
        <v>243</v>
      </c>
      <c r="E93" s="8" t="s">
        <v>93</v>
      </c>
      <c r="F93" s="8" t="s">
        <v>306</v>
      </c>
      <c r="G93" s="8" t="s">
        <v>565</v>
      </c>
      <c r="H93" s="8" t="s">
        <v>366</v>
      </c>
      <c r="I93" s="8" t="s">
        <v>367</v>
      </c>
      <c r="J93" s="11" t="s">
        <v>516</v>
      </c>
      <c r="K93" s="12">
        <v>-5</v>
      </c>
    </row>
    <row r="94" spans="1:11">
      <c r="A94" s="8" t="s">
        <v>566</v>
      </c>
      <c r="B94" s="8" t="s">
        <v>567</v>
      </c>
      <c r="C94" s="8" t="s">
        <v>219</v>
      </c>
      <c r="D94" s="8" t="s">
        <v>220</v>
      </c>
      <c r="E94" s="8" t="s">
        <v>568</v>
      </c>
      <c r="F94" s="8" t="s">
        <v>390</v>
      </c>
      <c r="G94" s="8" t="s">
        <v>569</v>
      </c>
      <c r="H94" s="8" t="s">
        <v>366</v>
      </c>
      <c r="I94" s="8" t="s">
        <v>367</v>
      </c>
      <c r="J94" s="11" t="s">
        <v>516</v>
      </c>
      <c r="K94" s="12">
        <v>-5</v>
      </c>
    </row>
    <row r="95" spans="1:11">
      <c r="A95" s="8" t="s">
        <v>536</v>
      </c>
      <c r="B95" s="8" t="s">
        <v>570</v>
      </c>
      <c r="C95" s="8" t="s">
        <v>219</v>
      </c>
      <c r="D95" s="8" t="s">
        <v>220</v>
      </c>
      <c r="E95" s="8" t="s">
        <v>538</v>
      </c>
      <c r="F95" s="8" t="s">
        <v>539</v>
      </c>
      <c r="G95" s="8" t="s">
        <v>571</v>
      </c>
      <c r="H95" s="8" t="s">
        <v>366</v>
      </c>
      <c r="I95" s="8" t="s">
        <v>367</v>
      </c>
      <c r="J95" s="11" t="s">
        <v>516</v>
      </c>
      <c r="K95" s="12">
        <v>-5</v>
      </c>
    </row>
    <row r="96" spans="1:11">
      <c r="A96" s="8" t="s">
        <v>536</v>
      </c>
      <c r="B96" s="8" t="s">
        <v>572</v>
      </c>
      <c r="C96" s="8" t="s">
        <v>219</v>
      </c>
      <c r="D96" s="8" t="s">
        <v>220</v>
      </c>
      <c r="E96" s="8" t="s">
        <v>538</v>
      </c>
      <c r="F96" s="8" t="s">
        <v>539</v>
      </c>
      <c r="G96" s="8" t="s">
        <v>573</v>
      </c>
      <c r="H96" s="8" t="s">
        <v>366</v>
      </c>
      <c r="I96" s="8" t="s">
        <v>367</v>
      </c>
      <c r="J96" s="11" t="s">
        <v>516</v>
      </c>
      <c r="K96" s="12">
        <v>-5</v>
      </c>
    </row>
    <row r="97" spans="1:11">
      <c r="A97" s="8" t="s">
        <v>343</v>
      </c>
      <c r="B97" s="8" t="s">
        <v>574</v>
      </c>
      <c r="C97" s="8" t="s">
        <v>219</v>
      </c>
      <c r="D97" s="8" t="s">
        <v>220</v>
      </c>
      <c r="E97" s="8" t="s">
        <v>345</v>
      </c>
      <c r="F97" s="8" t="s">
        <v>346</v>
      </c>
      <c r="G97" s="8" t="s">
        <v>575</v>
      </c>
      <c r="H97" s="8" t="s">
        <v>366</v>
      </c>
      <c r="I97" s="8" t="s">
        <v>367</v>
      </c>
      <c r="J97" s="11" t="s">
        <v>516</v>
      </c>
      <c r="K97" s="12">
        <v>-5</v>
      </c>
    </row>
    <row r="98" spans="1:11">
      <c r="A98" s="8" t="s">
        <v>312</v>
      </c>
      <c r="B98" s="8" t="s">
        <v>576</v>
      </c>
      <c r="C98" s="8" t="s">
        <v>219</v>
      </c>
      <c r="D98" s="8" t="s">
        <v>220</v>
      </c>
      <c r="E98" s="8" t="s">
        <v>314</v>
      </c>
      <c r="F98" s="8" t="s">
        <v>230</v>
      </c>
      <c r="G98" s="8" t="s">
        <v>577</v>
      </c>
      <c r="H98" s="8" t="s">
        <v>366</v>
      </c>
      <c r="I98" s="8" t="s">
        <v>367</v>
      </c>
      <c r="J98" s="11" t="s">
        <v>516</v>
      </c>
      <c r="K98" s="12">
        <v>-5</v>
      </c>
    </row>
    <row r="99" spans="1:11">
      <c r="A99" s="8" t="s">
        <v>578</v>
      </c>
      <c r="B99" s="8" t="s">
        <v>579</v>
      </c>
      <c r="C99" s="8" t="s">
        <v>219</v>
      </c>
      <c r="D99" s="8" t="s">
        <v>220</v>
      </c>
      <c r="E99" s="8" t="s">
        <v>580</v>
      </c>
      <c r="F99" s="8" t="s">
        <v>278</v>
      </c>
      <c r="G99" s="8" t="s">
        <v>581</v>
      </c>
      <c r="H99" s="8" t="s">
        <v>366</v>
      </c>
      <c r="I99" s="8" t="s">
        <v>367</v>
      </c>
      <c r="J99" s="11" t="s">
        <v>516</v>
      </c>
      <c r="K99" s="12">
        <v>-5</v>
      </c>
    </row>
    <row r="100" spans="1:11">
      <c r="A100" s="8" t="s">
        <v>312</v>
      </c>
      <c r="B100" s="8" t="s">
        <v>582</v>
      </c>
      <c r="C100" s="8" t="s">
        <v>219</v>
      </c>
      <c r="D100" s="8" t="s">
        <v>243</v>
      </c>
      <c r="E100" s="8" t="s">
        <v>314</v>
      </c>
      <c r="F100" s="8" t="s">
        <v>230</v>
      </c>
      <c r="G100" s="8" t="s">
        <v>583</v>
      </c>
      <c r="H100" s="8" t="s">
        <v>366</v>
      </c>
      <c r="I100" s="8" t="s">
        <v>367</v>
      </c>
      <c r="J100" s="11" t="s">
        <v>516</v>
      </c>
      <c r="K100" s="12">
        <v>-5</v>
      </c>
    </row>
    <row r="101" spans="1:11">
      <c r="A101" s="8" t="s">
        <v>584</v>
      </c>
      <c r="B101" s="8" t="s">
        <v>585</v>
      </c>
      <c r="C101" s="8" t="s">
        <v>219</v>
      </c>
      <c r="D101" s="8" t="s">
        <v>220</v>
      </c>
      <c r="E101" s="8" t="s">
        <v>586</v>
      </c>
      <c r="F101" s="8" t="s">
        <v>278</v>
      </c>
      <c r="G101" s="8" t="s">
        <v>587</v>
      </c>
      <c r="H101" s="8" t="s">
        <v>366</v>
      </c>
      <c r="I101" s="8" t="s">
        <v>367</v>
      </c>
      <c r="J101" s="11" t="s">
        <v>516</v>
      </c>
      <c r="K101" s="12">
        <v>-5</v>
      </c>
    </row>
    <row r="102" spans="1:11">
      <c r="A102" s="8" t="s">
        <v>462</v>
      </c>
      <c r="B102" s="8" t="s">
        <v>588</v>
      </c>
      <c r="C102" s="8" t="s">
        <v>219</v>
      </c>
      <c r="D102" s="8" t="s">
        <v>243</v>
      </c>
      <c r="E102" s="8" t="s">
        <v>464</v>
      </c>
      <c r="F102" s="8" t="s">
        <v>465</v>
      </c>
      <c r="G102" s="8" t="s">
        <v>589</v>
      </c>
      <c r="H102" s="8" t="s">
        <v>366</v>
      </c>
      <c r="I102" s="8" t="s">
        <v>367</v>
      </c>
      <c r="J102" s="11" t="s">
        <v>516</v>
      </c>
      <c r="K102" s="12">
        <v>-5</v>
      </c>
    </row>
    <row r="103" spans="1:11">
      <c r="A103" s="8" t="s">
        <v>590</v>
      </c>
      <c r="B103" s="8" t="s">
        <v>591</v>
      </c>
      <c r="C103" s="8" t="s">
        <v>219</v>
      </c>
      <c r="D103" s="8" t="s">
        <v>243</v>
      </c>
      <c r="E103" s="8" t="s">
        <v>592</v>
      </c>
      <c r="F103" s="8" t="s">
        <v>258</v>
      </c>
      <c r="G103" s="8" t="s">
        <v>593</v>
      </c>
      <c r="H103" s="8" t="s">
        <v>366</v>
      </c>
      <c r="I103" s="8" t="s">
        <v>367</v>
      </c>
      <c r="J103" s="11" t="s">
        <v>516</v>
      </c>
      <c r="K103" s="12">
        <v>-5</v>
      </c>
    </row>
    <row r="104" spans="1:11">
      <c r="A104" s="8" t="s">
        <v>227</v>
      </c>
      <c r="B104" s="8" t="s">
        <v>594</v>
      </c>
      <c r="C104" s="8" t="s">
        <v>219</v>
      </c>
      <c r="D104" s="8" t="s">
        <v>243</v>
      </c>
      <c r="E104" s="8" t="s">
        <v>229</v>
      </c>
      <c r="F104" s="8" t="s">
        <v>230</v>
      </c>
      <c r="G104" s="8" t="s">
        <v>595</v>
      </c>
      <c r="H104" s="8" t="s">
        <v>366</v>
      </c>
      <c r="I104" s="8" t="s">
        <v>367</v>
      </c>
      <c r="J104" s="11" t="s">
        <v>516</v>
      </c>
      <c r="K104" s="12">
        <v>-5</v>
      </c>
    </row>
    <row r="105" spans="1:11">
      <c r="A105" s="8" t="s">
        <v>596</v>
      </c>
      <c r="B105" s="8" t="s">
        <v>597</v>
      </c>
      <c r="C105" s="8" t="s">
        <v>219</v>
      </c>
      <c r="D105" s="8" t="s">
        <v>220</v>
      </c>
      <c r="E105" s="8" t="s">
        <v>598</v>
      </c>
      <c r="F105" s="8" t="s">
        <v>235</v>
      </c>
      <c r="G105" s="8" t="s">
        <v>599</v>
      </c>
      <c r="H105" s="8" t="s">
        <v>366</v>
      </c>
      <c r="I105" s="8" t="s">
        <v>367</v>
      </c>
      <c r="J105" s="11" t="s">
        <v>516</v>
      </c>
      <c r="K105" s="12">
        <v>-5</v>
      </c>
    </row>
    <row r="106" spans="1:11">
      <c r="A106" s="8" t="s">
        <v>500</v>
      </c>
      <c r="B106" s="8" t="s">
        <v>600</v>
      </c>
      <c r="C106" s="8" t="s">
        <v>219</v>
      </c>
      <c r="D106" s="8" t="s">
        <v>220</v>
      </c>
      <c r="E106" s="8" t="s">
        <v>502</v>
      </c>
      <c r="F106" s="8" t="s">
        <v>278</v>
      </c>
      <c r="G106" s="8" t="s">
        <v>601</v>
      </c>
      <c r="H106" s="8" t="s">
        <v>366</v>
      </c>
      <c r="I106" s="8" t="s">
        <v>367</v>
      </c>
      <c r="J106" s="11" t="s">
        <v>516</v>
      </c>
      <c r="K106" s="12">
        <v>-5</v>
      </c>
    </row>
    <row r="107" spans="1:11">
      <c r="A107" s="8" t="s">
        <v>602</v>
      </c>
      <c r="B107" s="8" t="s">
        <v>603</v>
      </c>
      <c r="C107" s="8" t="s">
        <v>219</v>
      </c>
      <c r="D107" s="8" t="s">
        <v>243</v>
      </c>
      <c r="E107" s="8" t="s">
        <v>604</v>
      </c>
      <c r="F107" s="8" t="s">
        <v>258</v>
      </c>
      <c r="G107" s="8" t="s">
        <v>605</v>
      </c>
      <c r="H107" s="8" t="s">
        <v>366</v>
      </c>
      <c r="I107" s="8" t="s">
        <v>367</v>
      </c>
      <c r="J107" s="11" t="s">
        <v>516</v>
      </c>
      <c r="K107" s="12">
        <v>-5</v>
      </c>
    </row>
    <row r="108" spans="1:11">
      <c r="A108" s="8" t="s">
        <v>284</v>
      </c>
      <c r="B108" s="8" t="s">
        <v>606</v>
      </c>
      <c r="C108" s="8" t="s">
        <v>219</v>
      </c>
      <c r="D108" s="8" t="s">
        <v>220</v>
      </c>
      <c r="E108" s="8" t="s">
        <v>286</v>
      </c>
      <c r="F108" s="8" t="s">
        <v>258</v>
      </c>
      <c r="G108" s="8" t="s">
        <v>607</v>
      </c>
      <c r="H108" s="8" t="s">
        <v>366</v>
      </c>
      <c r="I108" s="8" t="s">
        <v>367</v>
      </c>
      <c r="J108" s="11" t="s">
        <v>516</v>
      </c>
      <c r="K108" s="12">
        <v>-5</v>
      </c>
    </row>
    <row r="109" spans="1:11">
      <c r="A109" s="8" t="s">
        <v>418</v>
      </c>
      <c r="B109" s="8" t="s">
        <v>608</v>
      </c>
      <c r="C109" s="8" t="s">
        <v>219</v>
      </c>
      <c r="D109" s="8" t="s">
        <v>220</v>
      </c>
      <c r="E109" s="8" t="s">
        <v>420</v>
      </c>
      <c r="F109" s="8" t="s">
        <v>421</v>
      </c>
      <c r="G109" s="8" t="s">
        <v>609</v>
      </c>
      <c r="H109" s="8" t="s">
        <v>366</v>
      </c>
      <c r="I109" s="8" t="s">
        <v>367</v>
      </c>
      <c r="J109" s="11" t="s">
        <v>516</v>
      </c>
      <c r="K109" s="12">
        <v>-5</v>
      </c>
    </row>
    <row r="110" spans="1:11">
      <c r="A110" s="8" t="s">
        <v>335</v>
      </c>
      <c r="B110" s="8" t="s">
        <v>610</v>
      </c>
      <c r="C110" s="8" t="s">
        <v>219</v>
      </c>
      <c r="D110" s="8" t="s">
        <v>243</v>
      </c>
      <c r="E110" s="8" t="s">
        <v>337</v>
      </c>
      <c r="F110" s="8" t="s">
        <v>258</v>
      </c>
      <c r="G110" s="8" t="s">
        <v>611</v>
      </c>
      <c r="H110" s="8" t="s">
        <v>366</v>
      </c>
      <c r="I110" s="8" t="s">
        <v>367</v>
      </c>
      <c r="J110" s="11" t="s">
        <v>516</v>
      </c>
      <c r="K110" s="12">
        <v>-5</v>
      </c>
    </row>
    <row r="111" spans="1:11">
      <c r="A111" s="8" t="s">
        <v>264</v>
      </c>
      <c r="B111" s="8" t="s">
        <v>612</v>
      </c>
      <c r="C111" s="8" t="s">
        <v>219</v>
      </c>
      <c r="D111" s="8" t="s">
        <v>243</v>
      </c>
      <c r="E111" s="8" t="s">
        <v>266</v>
      </c>
      <c r="F111" s="8" t="s">
        <v>267</v>
      </c>
      <c r="G111" s="8" t="s">
        <v>613</v>
      </c>
      <c r="H111" s="8" t="s">
        <v>366</v>
      </c>
      <c r="I111" s="8" t="s">
        <v>367</v>
      </c>
      <c r="J111" s="11" t="s">
        <v>516</v>
      </c>
      <c r="K111" s="12">
        <v>-5</v>
      </c>
    </row>
    <row r="112" spans="1:11">
      <c r="A112" s="8" t="s">
        <v>335</v>
      </c>
      <c r="B112" s="8" t="s">
        <v>614</v>
      </c>
      <c r="C112" s="8" t="s">
        <v>219</v>
      </c>
      <c r="D112" s="8" t="s">
        <v>220</v>
      </c>
      <c r="E112" s="8" t="s">
        <v>337</v>
      </c>
      <c r="F112" s="8" t="s">
        <v>258</v>
      </c>
      <c r="G112" s="8" t="s">
        <v>615</v>
      </c>
      <c r="H112" s="8" t="s">
        <v>366</v>
      </c>
      <c r="I112" s="8" t="s">
        <v>367</v>
      </c>
      <c r="J112" s="11" t="s">
        <v>516</v>
      </c>
      <c r="K112" s="12">
        <v>-5</v>
      </c>
    </row>
    <row r="113" spans="1:11">
      <c r="A113" s="8" t="s">
        <v>521</v>
      </c>
      <c r="B113" s="8" t="s">
        <v>616</v>
      </c>
      <c r="C113" s="8" t="s">
        <v>219</v>
      </c>
      <c r="D113" s="8" t="s">
        <v>220</v>
      </c>
      <c r="E113" s="8" t="s">
        <v>523</v>
      </c>
      <c r="F113" s="8" t="s">
        <v>230</v>
      </c>
      <c r="G113" s="8" t="s">
        <v>617</v>
      </c>
      <c r="H113" s="8" t="s">
        <v>366</v>
      </c>
      <c r="I113" s="8" t="s">
        <v>367</v>
      </c>
      <c r="J113" s="11" t="s">
        <v>516</v>
      </c>
      <c r="K113" s="12">
        <v>-5</v>
      </c>
    </row>
    <row r="114" spans="1:11">
      <c r="A114" s="8" t="s">
        <v>618</v>
      </c>
      <c r="B114" s="8" t="s">
        <v>619</v>
      </c>
      <c r="C114" s="8" t="s">
        <v>219</v>
      </c>
      <c r="D114" s="8" t="s">
        <v>220</v>
      </c>
      <c r="E114" s="8" t="s">
        <v>620</v>
      </c>
      <c r="F114" s="8" t="s">
        <v>421</v>
      </c>
      <c r="G114" s="8" t="s">
        <v>621</v>
      </c>
      <c r="H114" s="8" t="s">
        <v>366</v>
      </c>
      <c r="I114" s="8" t="s">
        <v>367</v>
      </c>
      <c r="J114" s="11" t="s">
        <v>516</v>
      </c>
      <c r="K114" s="12">
        <v>-5</v>
      </c>
    </row>
    <row r="115" spans="1:11">
      <c r="A115" s="8" t="s">
        <v>232</v>
      </c>
      <c r="B115" s="8" t="s">
        <v>622</v>
      </c>
      <c r="C115" s="8" t="s">
        <v>219</v>
      </c>
      <c r="D115" s="8" t="s">
        <v>220</v>
      </c>
      <c r="E115" s="8" t="s">
        <v>234</v>
      </c>
      <c r="F115" s="8" t="s">
        <v>235</v>
      </c>
      <c r="G115" s="8" t="s">
        <v>623</v>
      </c>
      <c r="H115" s="8" t="s">
        <v>366</v>
      </c>
      <c r="I115" s="8" t="s">
        <v>367</v>
      </c>
      <c r="J115" s="11" t="s">
        <v>516</v>
      </c>
      <c r="K115" s="12">
        <v>-5</v>
      </c>
    </row>
    <row r="116" spans="1:11">
      <c r="A116" s="8" t="s">
        <v>624</v>
      </c>
      <c r="B116" s="8" t="s">
        <v>625</v>
      </c>
      <c r="C116" s="8" t="s">
        <v>219</v>
      </c>
      <c r="D116" s="8" t="s">
        <v>220</v>
      </c>
      <c r="E116" s="8" t="s">
        <v>626</v>
      </c>
      <c r="F116" s="8" t="s">
        <v>258</v>
      </c>
      <c r="G116" s="8" t="s">
        <v>627</v>
      </c>
      <c r="H116" s="8" t="s">
        <v>366</v>
      </c>
      <c r="I116" s="8" t="s">
        <v>367</v>
      </c>
      <c r="J116" s="11" t="s">
        <v>516</v>
      </c>
      <c r="K116" s="12">
        <v>-5</v>
      </c>
    </row>
    <row r="117" spans="1:11">
      <c r="A117" s="8" t="s">
        <v>628</v>
      </c>
      <c r="B117" s="8" t="s">
        <v>629</v>
      </c>
      <c r="C117" s="8" t="s">
        <v>219</v>
      </c>
      <c r="D117" s="8" t="s">
        <v>220</v>
      </c>
      <c r="E117" s="8" t="s">
        <v>630</v>
      </c>
      <c r="F117" s="8" t="s">
        <v>258</v>
      </c>
      <c r="G117" s="8" t="s">
        <v>631</v>
      </c>
      <c r="H117" s="8" t="s">
        <v>366</v>
      </c>
      <c r="I117" s="8" t="s">
        <v>367</v>
      </c>
      <c r="J117" s="11" t="s">
        <v>516</v>
      </c>
      <c r="K117" s="12">
        <v>-5</v>
      </c>
    </row>
    <row r="118" spans="1:11">
      <c r="A118" s="8" t="s">
        <v>339</v>
      </c>
      <c r="B118" s="8" t="s">
        <v>632</v>
      </c>
      <c r="C118" s="8" t="s">
        <v>219</v>
      </c>
      <c r="D118" s="8" t="s">
        <v>220</v>
      </c>
      <c r="E118" s="8" t="s">
        <v>341</v>
      </c>
      <c r="F118" s="8" t="s">
        <v>321</v>
      </c>
      <c r="G118" s="8" t="s">
        <v>633</v>
      </c>
      <c r="H118" s="8" t="s">
        <v>366</v>
      </c>
      <c r="I118" s="8" t="s">
        <v>367</v>
      </c>
      <c r="J118" s="11" t="s">
        <v>516</v>
      </c>
      <c r="K118" s="12">
        <v>-5</v>
      </c>
    </row>
    <row r="119" spans="1:11">
      <c r="A119" s="8" t="s">
        <v>475</v>
      </c>
      <c r="B119" s="8" t="s">
        <v>634</v>
      </c>
      <c r="C119" s="8" t="s">
        <v>219</v>
      </c>
      <c r="D119" s="8" t="s">
        <v>243</v>
      </c>
      <c r="E119" s="8" t="s">
        <v>477</v>
      </c>
      <c r="F119" s="8" t="s">
        <v>421</v>
      </c>
      <c r="G119" s="8" t="s">
        <v>635</v>
      </c>
      <c r="H119" s="8" t="s">
        <v>366</v>
      </c>
      <c r="I119" s="8" t="s">
        <v>367</v>
      </c>
      <c r="J119" s="11" t="s">
        <v>516</v>
      </c>
      <c r="K119" s="12">
        <v>-5</v>
      </c>
    </row>
    <row r="120" spans="1:11">
      <c r="A120" s="8" t="s">
        <v>312</v>
      </c>
      <c r="B120" s="8" t="s">
        <v>636</v>
      </c>
      <c r="C120" s="8" t="s">
        <v>219</v>
      </c>
      <c r="D120" s="8" t="s">
        <v>220</v>
      </c>
      <c r="E120" s="8" t="s">
        <v>314</v>
      </c>
      <c r="F120" s="8" t="s">
        <v>230</v>
      </c>
      <c r="G120" s="8" t="s">
        <v>637</v>
      </c>
      <c r="H120" s="8" t="s">
        <v>366</v>
      </c>
      <c r="I120" s="8" t="s">
        <v>367</v>
      </c>
      <c r="J120" s="11" t="s">
        <v>516</v>
      </c>
      <c r="K120" s="12">
        <v>-5</v>
      </c>
    </row>
    <row r="121" spans="1:11">
      <c r="A121" s="8" t="s">
        <v>638</v>
      </c>
      <c r="B121" s="8" t="s">
        <v>639</v>
      </c>
      <c r="C121" s="8" t="s">
        <v>219</v>
      </c>
      <c r="D121" s="8" t="s">
        <v>243</v>
      </c>
      <c r="E121" s="8" t="s">
        <v>640</v>
      </c>
      <c r="F121" s="8" t="s">
        <v>235</v>
      </c>
      <c r="G121" s="8" t="s">
        <v>641</v>
      </c>
      <c r="H121" s="8" t="s">
        <v>366</v>
      </c>
      <c r="I121" s="8" t="s">
        <v>367</v>
      </c>
      <c r="J121" s="11" t="s">
        <v>516</v>
      </c>
      <c r="K121" s="12">
        <v>-5</v>
      </c>
    </row>
    <row r="122" spans="1:11">
      <c r="A122" s="8" t="s">
        <v>339</v>
      </c>
      <c r="B122" s="8" t="s">
        <v>642</v>
      </c>
      <c r="C122" s="8" t="s">
        <v>219</v>
      </c>
      <c r="D122" s="8" t="s">
        <v>220</v>
      </c>
      <c r="E122" s="8" t="s">
        <v>341</v>
      </c>
      <c r="F122" s="8" t="s">
        <v>321</v>
      </c>
      <c r="G122" s="8" t="s">
        <v>643</v>
      </c>
      <c r="H122" s="8" t="s">
        <v>366</v>
      </c>
      <c r="I122" s="8" t="s">
        <v>367</v>
      </c>
      <c r="J122" s="11" t="s">
        <v>516</v>
      </c>
      <c r="K122" s="12">
        <v>-5</v>
      </c>
    </row>
    <row r="123" spans="1:11">
      <c r="A123" s="8" t="s">
        <v>335</v>
      </c>
      <c r="B123" s="8" t="s">
        <v>644</v>
      </c>
      <c r="C123" s="8" t="s">
        <v>219</v>
      </c>
      <c r="D123" s="8" t="s">
        <v>220</v>
      </c>
      <c r="E123" s="8" t="s">
        <v>337</v>
      </c>
      <c r="F123" s="8" t="s">
        <v>258</v>
      </c>
      <c r="G123" s="8" t="s">
        <v>645</v>
      </c>
      <c r="H123" s="8" t="s">
        <v>366</v>
      </c>
      <c r="I123" s="8" t="s">
        <v>367</v>
      </c>
      <c r="J123" s="11" t="s">
        <v>516</v>
      </c>
      <c r="K123" s="12">
        <v>-5</v>
      </c>
    </row>
    <row r="124" spans="1:11">
      <c r="A124" s="8" t="s">
        <v>403</v>
      </c>
      <c r="B124" s="8" t="s">
        <v>646</v>
      </c>
      <c r="C124" s="8" t="s">
        <v>219</v>
      </c>
      <c r="D124" s="8" t="s">
        <v>243</v>
      </c>
      <c r="E124" s="8" t="s">
        <v>405</v>
      </c>
      <c r="F124" s="8" t="s">
        <v>258</v>
      </c>
      <c r="G124" s="8" t="s">
        <v>647</v>
      </c>
      <c r="H124" s="8" t="s">
        <v>366</v>
      </c>
      <c r="I124" s="8" t="s">
        <v>367</v>
      </c>
      <c r="J124" s="11" t="s">
        <v>516</v>
      </c>
      <c r="K124" s="12">
        <v>-5</v>
      </c>
    </row>
    <row r="125" spans="1:11">
      <c r="A125" s="8" t="s">
        <v>648</v>
      </c>
      <c r="B125" s="8" t="s">
        <v>649</v>
      </c>
      <c r="C125" s="8" t="s">
        <v>219</v>
      </c>
      <c r="D125" s="8" t="s">
        <v>220</v>
      </c>
      <c r="E125" s="8" t="s">
        <v>650</v>
      </c>
      <c r="F125" s="8" t="s">
        <v>321</v>
      </c>
      <c r="G125" s="8" t="s">
        <v>651</v>
      </c>
      <c r="H125" s="8" t="s">
        <v>652</v>
      </c>
      <c r="I125" s="8" t="s">
        <v>367</v>
      </c>
      <c r="J125" s="11" t="s">
        <v>653</v>
      </c>
      <c r="K125" s="12"/>
    </row>
    <row r="126" spans="1:11">
      <c r="A126" s="8" t="s">
        <v>654</v>
      </c>
      <c r="B126" s="8" t="s">
        <v>655</v>
      </c>
      <c r="C126" s="8" t="s">
        <v>219</v>
      </c>
      <c r="D126" s="8" t="s">
        <v>220</v>
      </c>
      <c r="E126" s="8" t="s">
        <v>656</v>
      </c>
      <c r="F126" s="8" t="s">
        <v>267</v>
      </c>
      <c r="G126" s="8" t="s">
        <v>657</v>
      </c>
      <c r="H126" s="8" t="s">
        <v>652</v>
      </c>
      <c r="I126" s="8" t="s">
        <v>367</v>
      </c>
      <c r="J126" s="11" t="s">
        <v>653</v>
      </c>
      <c r="K126" s="12"/>
    </row>
    <row r="127" spans="1:11">
      <c r="A127" s="8" t="s">
        <v>658</v>
      </c>
      <c r="B127" s="8" t="s">
        <v>659</v>
      </c>
      <c r="C127" s="8" t="s">
        <v>219</v>
      </c>
      <c r="D127" s="8" t="s">
        <v>220</v>
      </c>
      <c r="E127" s="8" t="s">
        <v>660</v>
      </c>
      <c r="F127" s="8" t="s">
        <v>258</v>
      </c>
      <c r="G127" s="8" t="s">
        <v>661</v>
      </c>
      <c r="H127" s="8" t="s">
        <v>652</v>
      </c>
      <c r="I127" s="8" t="s">
        <v>367</v>
      </c>
      <c r="J127" s="11" t="s">
        <v>653</v>
      </c>
      <c r="K127" s="12"/>
    </row>
    <row r="128" spans="1:11">
      <c r="A128" s="8" t="s">
        <v>662</v>
      </c>
      <c r="B128" s="8" t="s">
        <v>663</v>
      </c>
      <c r="C128" s="8" t="s">
        <v>219</v>
      </c>
      <c r="D128" s="8" t="s">
        <v>220</v>
      </c>
      <c r="E128" s="8" t="s">
        <v>664</v>
      </c>
      <c r="F128" s="8" t="s">
        <v>253</v>
      </c>
      <c r="G128" s="8" t="s">
        <v>665</v>
      </c>
      <c r="H128" s="8" t="s">
        <v>652</v>
      </c>
      <c r="I128" s="8" t="s">
        <v>367</v>
      </c>
      <c r="J128" s="11" t="s">
        <v>653</v>
      </c>
      <c r="K128" s="12"/>
    </row>
    <row r="129" spans="1:11">
      <c r="A129" s="8" t="s">
        <v>666</v>
      </c>
      <c r="B129" s="8" t="s">
        <v>667</v>
      </c>
      <c r="C129" s="8" t="s">
        <v>219</v>
      </c>
      <c r="D129" s="8" t="s">
        <v>220</v>
      </c>
      <c r="E129" s="8" t="s">
        <v>668</v>
      </c>
      <c r="F129" s="8" t="s">
        <v>230</v>
      </c>
      <c r="G129" s="8" t="s">
        <v>669</v>
      </c>
      <c r="H129" s="8" t="s">
        <v>652</v>
      </c>
      <c r="I129" s="8" t="s">
        <v>367</v>
      </c>
      <c r="J129" s="11" t="s">
        <v>653</v>
      </c>
      <c r="K129" s="12"/>
    </row>
    <row r="130" spans="1:11">
      <c r="A130" s="8" t="s">
        <v>670</v>
      </c>
      <c r="B130" s="8" t="s">
        <v>671</v>
      </c>
      <c r="C130" s="8" t="s">
        <v>219</v>
      </c>
      <c r="D130" s="8" t="s">
        <v>220</v>
      </c>
      <c r="E130" s="8" t="s">
        <v>672</v>
      </c>
      <c r="F130" s="8" t="s">
        <v>421</v>
      </c>
      <c r="G130" s="8" t="s">
        <v>673</v>
      </c>
      <c r="H130" s="8" t="s">
        <v>652</v>
      </c>
      <c r="I130" s="8" t="s">
        <v>367</v>
      </c>
      <c r="J130" s="11" t="s">
        <v>653</v>
      </c>
      <c r="K130" s="12"/>
    </row>
    <row r="131" spans="1:11">
      <c r="A131" s="8" t="s">
        <v>674</v>
      </c>
      <c r="B131" s="8" t="s">
        <v>675</v>
      </c>
      <c r="C131" s="8" t="s">
        <v>219</v>
      </c>
      <c r="D131" s="8" t="s">
        <v>220</v>
      </c>
      <c r="E131" s="8" t="s">
        <v>676</v>
      </c>
      <c r="F131" s="8" t="s">
        <v>421</v>
      </c>
      <c r="G131" s="8" t="s">
        <v>677</v>
      </c>
      <c r="H131" s="8" t="s">
        <v>652</v>
      </c>
      <c r="I131" s="8" t="s">
        <v>367</v>
      </c>
      <c r="J131" s="11" t="s">
        <v>653</v>
      </c>
      <c r="K131" s="12"/>
    </row>
    <row r="132" spans="1:11">
      <c r="A132" s="8" t="s">
        <v>678</v>
      </c>
      <c r="B132" s="8" t="s">
        <v>679</v>
      </c>
      <c r="C132" s="8" t="s">
        <v>219</v>
      </c>
      <c r="D132" s="8" t="s">
        <v>220</v>
      </c>
      <c r="E132" s="8" t="s">
        <v>680</v>
      </c>
      <c r="F132" s="8" t="s">
        <v>421</v>
      </c>
      <c r="G132" s="8" t="s">
        <v>681</v>
      </c>
      <c r="H132" s="8" t="s">
        <v>652</v>
      </c>
      <c r="I132" s="8" t="s">
        <v>367</v>
      </c>
      <c r="J132" s="11" t="s">
        <v>653</v>
      </c>
      <c r="K132" s="12"/>
    </row>
    <row r="133" spans="1:11">
      <c r="A133" s="8" t="s">
        <v>260</v>
      </c>
      <c r="B133" s="8" t="s">
        <v>682</v>
      </c>
      <c r="C133" s="8" t="s">
        <v>219</v>
      </c>
      <c r="D133" s="8" t="s">
        <v>243</v>
      </c>
      <c r="E133" s="8" t="s">
        <v>262</v>
      </c>
      <c r="F133" s="8" t="s">
        <v>258</v>
      </c>
      <c r="G133" s="8" t="s">
        <v>683</v>
      </c>
      <c r="H133" s="8" t="s">
        <v>652</v>
      </c>
      <c r="I133" s="8" t="s">
        <v>367</v>
      </c>
      <c r="J133" s="11" t="s">
        <v>653</v>
      </c>
      <c r="K133" s="12"/>
    </row>
    <row r="134" spans="1:11">
      <c r="A134" s="8" t="s">
        <v>684</v>
      </c>
      <c r="B134" s="8" t="s">
        <v>380</v>
      </c>
      <c r="C134" s="8" t="s">
        <v>219</v>
      </c>
      <c r="D134" s="8" t="s">
        <v>220</v>
      </c>
      <c r="E134" s="8" t="s">
        <v>685</v>
      </c>
      <c r="F134" s="8" t="s">
        <v>258</v>
      </c>
      <c r="G134" s="8" t="s">
        <v>686</v>
      </c>
      <c r="H134" s="8" t="s">
        <v>652</v>
      </c>
      <c r="I134" s="8" t="s">
        <v>367</v>
      </c>
      <c r="J134" s="11" t="s">
        <v>653</v>
      </c>
      <c r="K134" s="12"/>
    </row>
    <row r="135" spans="1:11">
      <c r="A135" s="8" t="s">
        <v>687</v>
      </c>
      <c r="B135" s="8" t="s">
        <v>688</v>
      </c>
      <c r="C135" s="8" t="s">
        <v>219</v>
      </c>
      <c r="D135" s="8" t="s">
        <v>220</v>
      </c>
      <c r="E135" s="8" t="s">
        <v>689</v>
      </c>
      <c r="F135" s="8" t="s">
        <v>258</v>
      </c>
      <c r="G135" s="8" t="s">
        <v>690</v>
      </c>
      <c r="H135" s="8" t="s">
        <v>652</v>
      </c>
      <c r="I135" s="8" t="s">
        <v>367</v>
      </c>
      <c r="J135" s="11" t="s">
        <v>653</v>
      </c>
      <c r="K135" s="12"/>
    </row>
    <row r="136" spans="1:11">
      <c r="A136" s="8" t="s">
        <v>691</v>
      </c>
      <c r="B136" s="8" t="s">
        <v>692</v>
      </c>
      <c r="C136" s="8" t="s">
        <v>219</v>
      </c>
      <c r="D136" s="8" t="s">
        <v>220</v>
      </c>
      <c r="E136" s="8" t="s">
        <v>693</v>
      </c>
      <c r="F136" s="8" t="s">
        <v>421</v>
      </c>
      <c r="G136" s="8" t="s">
        <v>694</v>
      </c>
      <c r="H136" s="8" t="s">
        <v>652</v>
      </c>
      <c r="I136" s="8" t="s">
        <v>367</v>
      </c>
      <c r="J136" s="11" t="s">
        <v>653</v>
      </c>
      <c r="K136" s="12"/>
    </row>
    <row r="137" spans="1:11">
      <c r="A137" s="8" t="s">
        <v>695</v>
      </c>
      <c r="B137" s="8" t="s">
        <v>696</v>
      </c>
      <c r="C137" s="8" t="s">
        <v>219</v>
      </c>
      <c r="D137" s="8" t="s">
        <v>220</v>
      </c>
      <c r="E137" s="8" t="s">
        <v>697</v>
      </c>
      <c r="F137" s="8" t="s">
        <v>421</v>
      </c>
      <c r="G137" s="8" t="s">
        <v>698</v>
      </c>
      <c r="H137" s="8" t="s">
        <v>652</v>
      </c>
      <c r="I137" s="8" t="s">
        <v>367</v>
      </c>
      <c r="J137" s="11" t="s">
        <v>653</v>
      </c>
      <c r="K137" s="12"/>
    </row>
    <row r="138" spans="1:11">
      <c r="A138" s="8" t="s">
        <v>638</v>
      </c>
      <c r="B138" s="8" t="s">
        <v>699</v>
      </c>
      <c r="C138" s="8" t="s">
        <v>219</v>
      </c>
      <c r="D138" s="8" t="s">
        <v>220</v>
      </c>
      <c r="E138" s="8" t="s">
        <v>640</v>
      </c>
      <c r="F138" s="8" t="s">
        <v>235</v>
      </c>
      <c r="G138" s="8" t="s">
        <v>700</v>
      </c>
      <c r="H138" s="8" t="s">
        <v>652</v>
      </c>
      <c r="I138" s="8" t="s">
        <v>367</v>
      </c>
      <c r="J138" s="11" t="s">
        <v>653</v>
      </c>
      <c r="K138" s="12"/>
    </row>
    <row r="139" spans="1:11">
      <c r="A139" s="8" t="s">
        <v>701</v>
      </c>
      <c r="B139" s="8" t="s">
        <v>702</v>
      </c>
      <c r="C139" s="8" t="s">
        <v>219</v>
      </c>
      <c r="D139" s="8" t="s">
        <v>243</v>
      </c>
      <c r="E139" s="8" t="s">
        <v>703</v>
      </c>
      <c r="F139" s="8" t="s">
        <v>258</v>
      </c>
      <c r="G139" s="8" t="s">
        <v>704</v>
      </c>
      <c r="H139" s="8" t="s">
        <v>652</v>
      </c>
      <c r="I139" s="8" t="s">
        <v>367</v>
      </c>
      <c r="J139" s="11" t="s">
        <v>653</v>
      </c>
      <c r="K139" s="12"/>
    </row>
    <row r="140" spans="1:11">
      <c r="A140" s="8" t="s">
        <v>705</v>
      </c>
      <c r="B140" s="8" t="s">
        <v>706</v>
      </c>
      <c r="C140" s="8" t="s">
        <v>219</v>
      </c>
      <c r="D140" s="8" t="s">
        <v>220</v>
      </c>
      <c r="E140" s="8" t="s">
        <v>707</v>
      </c>
      <c r="F140" s="8" t="s">
        <v>230</v>
      </c>
      <c r="G140" s="8" t="s">
        <v>708</v>
      </c>
      <c r="H140" s="8" t="s">
        <v>652</v>
      </c>
      <c r="I140" s="8" t="s">
        <v>367</v>
      </c>
      <c r="J140" s="11" t="s">
        <v>653</v>
      </c>
      <c r="K140" s="12"/>
    </row>
    <row r="141" spans="1:11">
      <c r="A141" s="8" t="s">
        <v>536</v>
      </c>
      <c r="B141" s="8" t="s">
        <v>709</v>
      </c>
      <c r="C141" s="8" t="s">
        <v>219</v>
      </c>
      <c r="D141" s="8" t="s">
        <v>220</v>
      </c>
      <c r="E141" s="8" t="s">
        <v>538</v>
      </c>
      <c r="F141" s="8" t="s">
        <v>539</v>
      </c>
      <c r="G141" s="8" t="s">
        <v>710</v>
      </c>
      <c r="H141" s="8" t="s">
        <v>652</v>
      </c>
      <c r="I141" s="8" t="s">
        <v>367</v>
      </c>
      <c r="J141" s="11" t="s">
        <v>653</v>
      </c>
      <c r="K141" s="12"/>
    </row>
    <row r="142" spans="1:11">
      <c r="A142" s="8" t="s">
        <v>486</v>
      </c>
      <c r="B142" s="8" t="s">
        <v>711</v>
      </c>
      <c r="C142" s="8" t="s">
        <v>219</v>
      </c>
      <c r="D142" s="8" t="s">
        <v>243</v>
      </c>
      <c r="E142" s="8" t="s">
        <v>488</v>
      </c>
      <c r="F142" s="8" t="s">
        <v>230</v>
      </c>
      <c r="G142" s="8" t="s">
        <v>712</v>
      </c>
      <c r="H142" s="8" t="s">
        <v>652</v>
      </c>
      <c r="I142" s="8" t="s">
        <v>367</v>
      </c>
      <c r="J142" s="11" t="s">
        <v>653</v>
      </c>
      <c r="K142" s="12"/>
    </row>
    <row r="143" spans="1:11">
      <c r="A143" s="8" t="s">
        <v>713</v>
      </c>
      <c r="B143" s="8" t="s">
        <v>714</v>
      </c>
      <c r="C143" s="8" t="s">
        <v>219</v>
      </c>
      <c r="D143" s="8" t="s">
        <v>220</v>
      </c>
      <c r="E143" s="8" t="s">
        <v>715</v>
      </c>
      <c r="F143" s="8" t="s">
        <v>235</v>
      </c>
      <c r="G143" s="8" t="s">
        <v>716</v>
      </c>
      <c r="H143" s="8" t="s">
        <v>652</v>
      </c>
      <c r="I143" s="8" t="s">
        <v>367</v>
      </c>
      <c r="J143" s="11" t="s">
        <v>653</v>
      </c>
      <c r="K143" s="12"/>
    </row>
    <row r="144" spans="1:11">
      <c r="A144" s="8" t="s">
        <v>536</v>
      </c>
      <c r="B144" s="8" t="s">
        <v>717</v>
      </c>
      <c r="C144" s="8" t="s">
        <v>219</v>
      </c>
      <c r="D144" s="8" t="s">
        <v>220</v>
      </c>
      <c r="E144" s="8" t="s">
        <v>538</v>
      </c>
      <c r="F144" s="8" t="s">
        <v>539</v>
      </c>
      <c r="G144" s="8" t="s">
        <v>718</v>
      </c>
      <c r="H144" s="8" t="s">
        <v>652</v>
      </c>
      <c r="I144" s="8" t="s">
        <v>367</v>
      </c>
      <c r="J144" s="11" t="s">
        <v>653</v>
      </c>
      <c r="K144" s="12"/>
    </row>
    <row r="145" spans="1:11">
      <c r="A145" s="8" t="s">
        <v>719</v>
      </c>
      <c r="B145" s="8" t="s">
        <v>720</v>
      </c>
      <c r="C145" s="8" t="s">
        <v>219</v>
      </c>
      <c r="D145" s="8" t="s">
        <v>220</v>
      </c>
      <c r="E145" s="8" t="s">
        <v>721</v>
      </c>
      <c r="F145" s="8" t="s">
        <v>222</v>
      </c>
      <c r="G145" s="8" t="s">
        <v>722</v>
      </c>
      <c r="H145" s="8" t="s">
        <v>652</v>
      </c>
      <c r="I145" s="8" t="s">
        <v>367</v>
      </c>
      <c r="J145" s="11" t="s">
        <v>653</v>
      </c>
      <c r="K145" s="12"/>
    </row>
    <row r="146" spans="1:11">
      <c r="A146" s="8" t="s">
        <v>723</v>
      </c>
      <c r="B146" s="8" t="s">
        <v>724</v>
      </c>
      <c r="C146" s="8" t="s">
        <v>219</v>
      </c>
      <c r="D146" s="8" t="s">
        <v>220</v>
      </c>
      <c r="E146" s="8" t="s">
        <v>725</v>
      </c>
      <c r="F146" s="8" t="s">
        <v>258</v>
      </c>
      <c r="G146" s="8" t="s">
        <v>726</v>
      </c>
      <c r="H146" s="8" t="s">
        <v>652</v>
      </c>
      <c r="I146" s="8" t="s">
        <v>367</v>
      </c>
      <c r="J146" s="11" t="s">
        <v>653</v>
      </c>
      <c r="K146" s="12"/>
    </row>
    <row r="147" spans="1:11">
      <c r="A147" s="8" t="s">
        <v>727</v>
      </c>
      <c r="B147" s="8" t="s">
        <v>728</v>
      </c>
      <c r="C147" s="8" t="s">
        <v>219</v>
      </c>
      <c r="D147" s="8" t="s">
        <v>220</v>
      </c>
      <c r="E147" s="8" t="s">
        <v>729</v>
      </c>
      <c r="F147" s="8" t="s">
        <v>253</v>
      </c>
      <c r="G147" s="8" t="s">
        <v>730</v>
      </c>
      <c r="H147" s="8" t="s">
        <v>652</v>
      </c>
      <c r="I147" s="8" t="s">
        <v>367</v>
      </c>
      <c r="J147" s="11" t="s">
        <v>653</v>
      </c>
      <c r="K147" s="12"/>
    </row>
    <row r="148" spans="1:11">
      <c r="A148" s="8" t="s">
        <v>731</v>
      </c>
      <c r="B148" s="8" t="s">
        <v>732</v>
      </c>
      <c r="C148" s="8" t="s">
        <v>219</v>
      </c>
      <c r="D148" s="8" t="s">
        <v>220</v>
      </c>
      <c r="E148" s="8" t="s">
        <v>733</v>
      </c>
      <c r="F148" s="8" t="s">
        <v>390</v>
      </c>
      <c r="G148" s="8" t="s">
        <v>734</v>
      </c>
      <c r="H148" s="8" t="s">
        <v>652</v>
      </c>
      <c r="I148" s="8" t="s">
        <v>367</v>
      </c>
      <c r="J148" s="11" t="s">
        <v>653</v>
      </c>
      <c r="K148" s="12"/>
    </row>
    <row r="149" spans="1:11">
      <c r="A149" s="8" t="s">
        <v>678</v>
      </c>
      <c r="B149" s="8" t="s">
        <v>735</v>
      </c>
      <c r="C149" s="8" t="s">
        <v>219</v>
      </c>
      <c r="D149" s="8" t="s">
        <v>243</v>
      </c>
      <c r="E149" s="8" t="s">
        <v>680</v>
      </c>
      <c r="F149" s="8" t="s">
        <v>421</v>
      </c>
      <c r="G149" s="8" t="s">
        <v>736</v>
      </c>
      <c r="H149" s="8" t="s">
        <v>652</v>
      </c>
      <c r="I149" s="8" t="s">
        <v>367</v>
      </c>
      <c r="J149" s="11" t="s">
        <v>653</v>
      </c>
      <c r="K149" s="12"/>
    </row>
    <row r="150" spans="1:11">
      <c r="A150" s="8" t="s">
        <v>737</v>
      </c>
      <c r="B150" s="8" t="s">
        <v>738</v>
      </c>
      <c r="C150" s="8" t="s">
        <v>219</v>
      </c>
      <c r="D150" s="8" t="s">
        <v>220</v>
      </c>
      <c r="E150" s="8" t="s">
        <v>739</v>
      </c>
      <c r="F150" s="8" t="s">
        <v>278</v>
      </c>
      <c r="G150" s="8" t="s">
        <v>740</v>
      </c>
      <c r="H150" s="8" t="s">
        <v>652</v>
      </c>
      <c r="I150" s="8" t="s">
        <v>367</v>
      </c>
      <c r="J150" s="11" t="s">
        <v>653</v>
      </c>
      <c r="K150" s="12"/>
    </row>
    <row r="151" spans="1:11">
      <c r="A151" s="8" t="s">
        <v>350</v>
      </c>
      <c r="B151" s="8" t="s">
        <v>741</v>
      </c>
      <c r="C151" s="8" t="s">
        <v>219</v>
      </c>
      <c r="D151" s="8" t="s">
        <v>243</v>
      </c>
      <c r="E151" s="8" t="s">
        <v>352</v>
      </c>
      <c r="F151" s="8" t="s">
        <v>222</v>
      </c>
      <c r="G151" s="8" t="s">
        <v>742</v>
      </c>
      <c r="H151" s="8" t="s">
        <v>652</v>
      </c>
      <c r="I151" s="8" t="s">
        <v>367</v>
      </c>
      <c r="J151" s="11" t="s">
        <v>653</v>
      </c>
      <c r="K151" s="12"/>
    </row>
    <row r="152" spans="1:11">
      <c r="A152" s="8" t="s">
        <v>292</v>
      </c>
      <c r="B152" s="8" t="s">
        <v>743</v>
      </c>
      <c r="C152" s="8" t="s">
        <v>219</v>
      </c>
      <c r="D152" s="8" t="s">
        <v>243</v>
      </c>
      <c r="E152" s="8" t="s">
        <v>294</v>
      </c>
      <c r="F152" s="8" t="s">
        <v>258</v>
      </c>
      <c r="G152" s="8" t="s">
        <v>744</v>
      </c>
      <c r="H152" s="8" t="s">
        <v>652</v>
      </c>
      <c r="I152" s="8" t="s">
        <v>367</v>
      </c>
      <c r="J152" s="11" t="s">
        <v>653</v>
      </c>
      <c r="K152" s="12"/>
    </row>
    <row r="153" spans="1:11">
      <c r="A153" s="8" t="s">
        <v>284</v>
      </c>
      <c r="B153" s="8" t="s">
        <v>745</v>
      </c>
      <c r="C153" s="8" t="s">
        <v>219</v>
      </c>
      <c r="D153" s="8" t="s">
        <v>243</v>
      </c>
      <c r="E153" s="8" t="s">
        <v>286</v>
      </c>
      <c r="F153" s="8" t="s">
        <v>258</v>
      </c>
      <c r="G153" s="8" t="s">
        <v>746</v>
      </c>
      <c r="H153" s="8" t="s">
        <v>652</v>
      </c>
      <c r="I153" s="8" t="s">
        <v>367</v>
      </c>
      <c r="J153" s="11" t="s">
        <v>653</v>
      </c>
      <c r="K153" s="12"/>
    </row>
    <row r="154" spans="1:11">
      <c r="A154" s="8" t="s">
        <v>747</v>
      </c>
      <c r="B154" s="8" t="s">
        <v>748</v>
      </c>
      <c r="C154" s="8" t="s">
        <v>219</v>
      </c>
      <c r="D154" s="8" t="s">
        <v>220</v>
      </c>
      <c r="E154" s="8" t="s">
        <v>749</v>
      </c>
      <c r="F154" s="8" t="s">
        <v>421</v>
      </c>
      <c r="G154" s="8" t="s">
        <v>750</v>
      </c>
      <c r="H154" s="8" t="s">
        <v>652</v>
      </c>
      <c r="I154" s="8" t="s">
        <v>367</v>
      </c>
      <c r="J154" s="11" t="s">
        <v>653</v>
      </c>
      <c r="K154" s="12"/>
    </row>
    <row r="155" spans="1:11">
      <c r="A155" s="8" t="s">
        <v>751</v>
      </c>
      <c r="B155" s="8" t="s">
        <v>752</v>
      </c>
      <c r="C155" s="8" t="s">
        <v>219</v>
      </c>
      <c r="D155" s="8" t="s">
        <v>220</v>
      </c>
      <c r="E155" s="8" t="s">
        <v>753</v>
      </c>
      <c r="F155" s="8" t="s">
        <v>390</v>
      </c>
      <c r="G155" s="8" t="s">
        <v>754</v>
      </c>
      <c r="H155" s="8" t="s">
        <v>652</v>
      </c>
      <c r="I155" s="8" t="s">
        <v>367</v>
      </c>
      <c r="J155" s="11" t="s">
        <v>653</v>
      </c>
      <c r="K155" s="12"/>
    </row>
    <row r="156" spans="1:11">
      <c r="A156" s="8" t="s">
        <v>504</v>
      </c>
      <c r="B156" s="8" t="s">
        <v>755</v>
      </c>
      <c r="C156" s="8" t="s">
        <v>219</v>
      </c>
      <c r="D156" s="8" t="s">
        <v>243</v>
      </c>
      <c r="E156" s="8" t="s">
        <v>506</v>
      </c>
      <c r="F156" s="8" t="s">
        <v>507</v>
      </c>
      <c r="G156" s="8" t="s">
        <v>756</v>
      </c>
      <c r="H156" s="8" t="s">
        <v>652</v>
      </c>
      <c r="I156" s="8" t="s">
        <v>367</v>
      </c>
      <c r="J156" s="11" t="s">
        <v>653</v>
      </c>
      <c r="K156" s="12"/>
    </row>
    <row r="157" spans="1:11">
      <c r="A157" s="8" t="s">
        <v>684</v>
      </c>
      <c r="B157" s="8" t="s">
        <v>757</v>
      </c>
      <c r="C157" s="8" t="s">
        <v>219</v>
      </c>
      <c r="D157" s="8" t="s">
        <v>220</v>
      </c>
      <c r="E157" s="8" t="s">
        <v>685</v>
      </c>
      <c r="F157" s="8" t="s">
        <v>258</v>
      </c>
      <c r="G157" s="8" t="s">
        <v>758</v>
      </c>
      <c r="H157" s="8" t="s">
        <v>652</v>
      </c>
      <c r="I157" s="8" t="s">
        <v>367</v>
      </c>
      <c r="J157" s="11" t="s">
        <v>653</v>
      </c>
      <c r="K157" s="12"/>
    </row>
    <row r="158" spans="1:11">
      <c r="A158" s="8" t="s">
        <v>339</v>
      </c>
      <c r="B158" s="8" t="s">
        <v>759</v>
      </c>
      <c r="C158" s="8" t="s">
        <v>219</v>
      </c>
      <c r="D158" s="8" t="s">
        <v>243</v>
      </c>
      <c r="E158" s="8" t="s">
        <v>341</v>
      </c>
      <c r="F158" s="8" t="s">
        <v>321</v>
      </c>
      <c r="G158" s="8" t="s">
        <v>760</v>
      </c>
      <c r="H158" s="8" t="s">
        <v>652</v>
      </c>
      <c r="I158" s="8" t="s">
        <v>367</v>
      </c>
      <c r="J158" s="11" t="s">
        <v>653</v>
      </c>
      <c r="K158" s="12"/>
    </row>
    <row r="159" spans="1:11">
      <c r="A159" s="8" t="s">
        <v>761</v>
      </c>
      <c r="B159" s="8" t="s">
        <v>762</v>
      </c>
      <c r="C159" s="8" t="s">
        <v>219</v>
      </c>
      <c r="D159" s="8" t="s">
        <v>243</v>
      </c>
      <c r="E159" s="8" t="s">
        <v>763</v>
      </c>
      <c r="F159" s="8" t="s">
        <v>222</v>
      </c>
      <c r="G159" s="8" t="s">
        <v>764</v>
      </c>
      <c r="H159" s="8" t="s">
        <v>652</v>
      </c>
      <c r="I159" s="8" t="s">
        <v>367</v>
      </c>
      <c r="J159" s="11" t="s">
        <v>653</v>
      </c>
      <c r="K159" s="12"/>
    </row>
    <row r="160" spans="1:11">
      <c r="A160" s="8" t="s">
        <v>761</v>
      </c>
      <c r="B160" s="8" t="s">
        <v>765</v>
      </c>
      <c r="C160" s="8" t="s">
        <v>219</v>
      </c>
      <c r="D160" s="8" t="s">
        <v>220</v>
      </c>
      <c r="E160" s="8" t="s">
        <v>763</v>
      </c>
      <c r="F160" s="8" t="s">
        <v>222</v>
      </c>
      <c r="G160" s="8" t="s">
        <v>766</v>
      </c>
      <c r="H160" s="8" t="s">
        <v>652</v>
      </c>
      <c r="I160" s="8" t="s">
        <v>367</v>
      </c>
      <c r="J160" s="11" t="s">
        <v>653</v>
      </c>
      <c r="K160" s="12"/>
    </row>
    <row r="161" spans="1:11">
      <c r="A161" s="8" t="s">
        <v>723</v>
      </c>
      <c r="B161" s="8" t="s">
        <v>767</v>
      </c>
      <c r="C161" s="8" t="s">
        <v>219</v>
      </c>
      <c r="D161" s="8" t="s">
        <v>243</v>
      </c>
      <c r="E161" s="8" t="s">
        <v>725</v>
      </c>
      <c r="F161" s="8" t="s">
        <v>258</v>
      </c>
      <c r="G161" s="8" t="s">
        <v>768</v>
      </c>
      <c r="H161" s="8" t="s">
        <v>652</v>
      </c>
      <c r="I161" s="8" t="s">
        <v>367</v>
      </c>
      <c r="J161" s="11" t="s">
        <v>653</v>
      </c>
      <c r="K161" s="12"/>
    </row>
    <row r="162" spans="1:11">
      <c r="A162" s="8" t="s">
        <v>288</v>
      </c>
      <c r="B162" s="8" t="s">
        <v>769</v>
      </c>
      <c r="C162" s="8" t="s">
        <v>219</v>
      </c>
      <c r="D162" s="8" t="s">
        <v>220</v>
      </c>
      <c r="E162" s="8" t="s">
        <v>290</v>
      </c>
      <c r="F162" s="8" t="s">
        <v>258</v>
      </c>
      <c r="G162" s="8" t="s">
        <v>770</v>
      </c>
      <c r="H162" s="8" t="s">
        <v>652</v>
      </c>
      <c r="I162" s="8" t="s">
        <v>367</v>
      </c>
      <c r="J162" s="11" t="s">
        <v>653</v>
      </c>
      <c r="K162" s="12"/>
    </row>
    <row r="163" spans="1:11">
      <c r="A163" s="8" t="s">
        <v>658</v>
      </c>
      <c r="B163" s="8" t="s">
        <v>771</v>
      </c>
      <c r="C163" s="8" t="s">
        <v>219</v>
      </c>
      <c r="D163" s="8" t="s">
        <v>220</v>
      </c>
      <c r="E163" s="8" t="s">
        <v>660</v>
      </c>
      <c r="F163" s="8" t="s">
        <v>258</v>
      </c>
      <c r="G163" s="8" t="s">
        <v>772</v>
      </c>
      <c r="H163" s="8" t="s">
        <v>652</v>
      </c>
      <c r="I163" s="8" t="s">
        <v>367</v>
      </c>
      <c r="J163" s="11" t="s">
        <v>653</v>
      </c>
      <c r="K163" s="12"/>
    </row>
    <row r="164" spans="1:11">
      <c r="A164" s="8" t="s">
        <v>773</v>
      </c>
      <c r="B164" s="8" t="s">
        <v>774</v>
      </c>
      <c r="C164" s="8" t="s">
        <v>219</v>
      </c>
      <c r="D164" s="8" t="s">
        <v>243</v>
      </c>
      <c r="E164" s="8" t="s">
        <v>775</v>
      </c>
      <c r="F164" s="8" t="s">
        <v>258</v>
      </c>
      <c r="G164" s="8" t="s">
        <v>776</v>
      </c>
      <c r="H164" s="8" t="s">
        <v>652</v>
      </c>
      <c r="I164" s="8" t="s">
        <v>367</v>
      </c>
      <c r="J164" s="11" t="s">
        <v>653</v>
      </c>
      <c r="K164" s="12"/>
    </row>
    <row r="165" spans="1:11">
      <c r="A165" s="8" t="s">
        <v>777</v>
      </c>
      <c r="B165" s="8" t="s">
        <v>778</v>
      </c>
      <c r="C165" s="8" t="s">
        <v>219</v>
      </c>
      <c r="D165" s="8" t="s">
        <v>220</v>
      </c>
      <c r="E165" s="8" t="s">
        <v>779</v>
      </c>
      <c r="F165" s="8" t="s">
        <v>253</v>
      </c>
      <c r="G165" s="8" t="s">
        <v>780</v>
      </c>
      <c r="H165" s="8" t="s">
        <v>652</v>
      </c>
      <c r="I165" s="8" t="s">
        <v>367</v>
      </c>
      <c r="J165" s="11" t="s">
        <v>653</v>
      </c>
      <c r="K165" s="12"/>
    </row>
    <row r="166" spans="1:11">
      <c r="A166" s="8" t="s">
        <v>350</v>
      </c>
      <c r="B166" s="8" t="s">
        <v>781</v>
      </c>
      <c r="C166" s="8" t="s">
        <v>219</v>
      </c>
      <c r="D166" s="8" t="s">
        <v>220</v>
      </c>
      <c r="E166" s="8" t="s">
        <v>352</v>
      </c>
      <c r="F166" s="8" t="s">
        <v>222</v>
      </c>
      <c r="G166" s="8" t="s">
        <v>782</v>
      </c>
      <c r="H166" s="8" t="s">
        <v>652</v>
      </c>
      <c r="I166" s="8" t="s">
        <v>367</v>
      </c>
      <c r="J166" s="11" t="s">
        <v>653</v>
      </c>
      <c r="K166" s="12"/>
    </row>
    <row r="167" spans="1:11">
      <c r="A167" s="8" t="s">
        <v>723</v>
      </c>
      <c r="B167" s="8" t="s">
        <v>783</v>
      </c>
      <c r="C167" s="8" t="s">
        <v>219</v>
      </c>
      <c r="D167" s="8" t="s">
        <v>220</v>
      </c>
      <c r="E167" s="8" t="s">
        <v>725</v>
      </c>
      <c r="F167" s="8" t="s">
        <v>258</v>
      </c>
      <c r="G167" s="8" t="s">
        <v>784</v>
      </c>
      <c r="H167" s="8" t="s">
        <v>652</v>
      </c>
      <c r="I167" s="8" t="s">
        <v>367</v>
      </c>
      <c r="J167" s="11" t="s">
        <v>653</v>
      </c>
      <c r="K167" s="12"/>
    </row>
    <row r="168" spans="1:11">
      <c r="A168" s="8" t="s">
        <v>727</v>
      </c>
      <c r="B168" s="8" t="s">
        <v>785</v>
      </c>
      <c r="C168" s="8" t="s">
        <v>219</v>
      </c>
      <c r="D168" s="8" t="s">
        <v>220</v>
      </c>
      <c r="E168" s="8" t="s">
        <v>729</v>
      </c>
      <c r="F168" s="8" t="s">
        <v>253</v>
      </c>
      <c r="G168" s="8" t="s">
        <v>786</v>
      </c>
      <c r="H168" s="8" t="s">
        <v>652</v>
      </c>
      <c r="I168" s="8" t="s">
        <v>367</v>
      </c>
      <c r="J168" s="11" t="s">
        <v>653</v>
      </c>
      <c r="K168" s="12"/>
    </row>
    <row r="169" spans="1:11">
      <c r="A169" s="8" t="s">
        <v>662</v>
      </c>
      <c r="B169" s="8" t="s">
        <v>787</v>
      </c>
      <c r="C169" s="8" t="s">
        <v>219</v>
      </c>
      <c r="D169" s="8" t="s">
        <v>220</v>
      </c>
      <c r="E169" s="8" t="s">
        <v>664</v>
      </c>
      <c r="F169" s="8" t="s">
        <v>253</v>
      </c>
      <c r="G169" s="8" t="s">
        <v>788</v>
      </c>
      <c r="H169" s="8" t="s">
        <v>652</v>
      </c>
      <c r="I169" s="8" t="s">
        <v>367</v>
      </c>
      <c r="J169" s="11" t="s">
        <v>653</v>
      </c>
      <c r="K169" s="12"/>
    </row>
    <row r="170" spans="1:11">
      <c r="A170" s="8" t="s">
        <v>789</v>
      </c>
      <c r="B170" s="8" t="s">
        <v>790</v>
      </c>
      <c r="C170" s="8" t="s">
        <v>219</v>
      </c>
      <c r="D170" s="8" t="s">
        <v>220</v>
      </c>
      <c r="E170" s="8" t="s">
        <v>791</v>
      </c>
      <c r="F170" s="8" t="s">
        <v>792</v>
      </c>
      <c r="G170" s="8" t="s">
        <v>793</v>
      </c>
      <c r="H170" s="8" t="s">
        <v>652</v>
      </c>
      <c r="I170" s="8" t="s">
        <v>367</v>
      </c>
      <c r="J170" s="11" t="s">
        <v>653</v>
      </c>
      <c r="K170" s="12"/>
    </row>
    <row r="171" spans="1:11">
      <c r="A171" s="8" t="s">
        <v>794</v>
      </c>
      <c r="B171" s="8" t="s">
        <v>795</v>
      </c>
      <c r="C171" s="8" t="s">
        <v>219</v>
      </c>
      <c r="D171" s="8" t="s">
        <v>243</v>
      </c>
      <c r="E171" s="8" t="s">
        <v>796</v>
      </c>
      <c r="F171" s="8" t="s">
        <v>222</v>
      </c>
      <c r="G171" s="8" t="s">
        <v>797</v>
      </c>
      <c r="H171" s="8" t="s">
        <v>652</v>
      </c>
      <c r="I171" s="8" t="s">
        <v>367</v>
      </c>
      <c r="J171" s="11" t="s">
        <v>653</v>
      </c>
      <c r="K171" s="12"/>
    </row>
    <row r="172" spans="1:11">
      <c r="A172" s="8" t="s">
        <v>731</v>
      </c>
      <c r="B172" s="8" t="s">
        <v>798</v>
      </c>
      <c r="C172" s="8" t="s">
        <v>219</v>
      </c>
      <c r="D172" s="8" t="s">
        <v>220</v>
      </c>
      <c r="E172" s="8" t="s">
        <v>733</v>
      </c>
      <c r="F172" s="8" t="s">
        <v>390</v>
      </c>
      <c r="G172" s="8" t="s">
        <v>799</v>
      </c>
      <c r="H172" s="8" t="s">
        <v>652</v>
      </c>
      <c r="I172" s="8" t="s">
        <v>367</v>
      </c>
      <c r="J172" s="11" t="s">
        <v>653</v>
      </c>
      <c r="K172" s="12"/>
    </row>
    <row r="173" spans="1:11">
      <c r="A173" s="8" t="s">
        <v>304</v>
      </c>
      <c r="B173" s="8" t="s">
        <v>800</v>
      </c>
      <c r="C173" s="8" t="s">
        <v>219</v>
      </c>
      <c r="D173" s="8" t="s">
        <v>220</v>
      </c>
      <c r="E173" s="8" t="s">
        <v>93</v>
      </c>
      <c r="F173" s="8" t="s">
        <v>306</v>
      </c>
      <c r="G173" s="8" t="s">
        <v>801</v>
      </c>
      <c r="H173" s="8" t="s">
        <v>652</v>
      </c>
      <c r="I173" s="8" t="s">
        <v>367</v>
      </c>
      <c r="J173" s="11" t="s">
        <v>653</v>
      </c>
      <c r="K173" s="12"/>
    </row>
    <row r="174" spans="1:11">
      <c r="A174" s="8" t="s">
        <v>596</v>
      </c>
      <c r="B174" s="8" t="s">
        <v>802</v>
      </c>
      <c r="C174" s="8" t="s">
        <v>219</v>
      </c>
      <c r="D174" s="8" t="s">
        <v>220</v>
      </c>
      <c r="E174" s="8" t="s">
        <v>598</v>
      </c>
      <c r="F174" s="8" t="s">
        <v>235</v>
      </c>
      <c r="G174" s="8" t="s">
        <v>803</v>
      </c>
      <c r="H174" s="8" t="s">
        <v>652</v>
      </c>
      <c r="I174" s="8" t="s">
        <v>367</v>
      </c>
      <c r="J174" s="11" t="s">
        <v>653</v>
      </c>
      <c r="K174" s="12"/>
    </row>
    <row r="175" spans="1:11">
      <c r="A175" s="8" t="s">
        <v>241</v>
      </c>
      <c r="B175" s="8" t="s">
        <v>804</v>
      </c>
      <c r="C175" s="8" t="s">
        <v>219</v>
      </c>
      <c r="D175" s="8" t="s">
        <v>220</v>
      </c>
      <c r="E175" s="8" t="s">
        <v>244</v>
      </c>
      <c r="F175" s="8" t="s">
        <v>230</v>
      </c>
      <c r="G175" s="8" t="s">
        <v>805</v>
      </c>
      <c r="H175" s="8" t="s">
        <v>652</v>
      </c>
      <c r="I175" s="8" t="s">
        <v>367</v>
      </c>
      <c r="J175" s="11" t="s">
        <v>653</v>
      </c>
      <c r="K175" s="12"/>
    </row>
    <row r="176" spans="1:11">
      <c r="A176" s="8" t="s">
        <v>719</v>
      </c>
      <c r="B176" s="8" t="s">
        <v>806</v>
      </c>
      <c r="C176" s="8" t="s">
        <v>219</v>
      </c>
      <c r="D176" s="8" t="s">
        <v>220</v>
      </c>
      <c r="E176" s="8" t="s">
        <v>721</v>
      </c>
      <c r="F176" s="8" t="s">
        <v>222</v>
      </c>
      <c r="G176" s="8" t="s">
        <v>807</v>
      </c>
      <c r="H176" s="8" t="s">
        <v>652</v>
      </c>
      <c r="I176" s="8" t="s">
        <v>367</v>
      </c>
      <c r="J176" s="11" t="s">
        <v>653</v>
      </c>
      <c r="K176" s="12"/>
    </row>
    <row r="177" spans="1:11">
      <c r="A177" s="8" t="s">
        <v>751</v>
      </c>
      <c r="B177" s="8" t="s">
        <v>808</v>
      </c>
      <c r="C177" s="8" t="s">
        <v>219</v>
      </c>
      <c r="D177" s="8" t="s">
        <v>220</v>
      </c>
      <c r="E177" s="8" t="s">
        <v>753</v>
      </c>
      <c r="F177" s="8" t="s">
        <v>390</v>
      </c>
      <c r="G177" s="8" t="s">
        <v>809</v>
      </c>
      <c r="H177" s="8" t="s">
        <v>652</v>
      </c>
      <c r="I177" s="8" t="s">
        <v>367</v>
      </c>
      <c r="J177" s="11" t="s">
        <v>653</v>
      </c>
      <c r="K177" s="12"/>
    </row>
    <row r="178" spans="1:11">
      <c r="A178" s="8" t="s">
        <v>719</v>
      </c>
      <c r="B178" s="8" t="s">
        <v>810</v>
      </c>
      <c r="C178" s="8" t="s">
        <v>219</v>
      </c>
      <c r="D178" s="8" t="s">
        <v>220</v>
      </c>
      <c r="E178" s="8" t="s">
        <v>721</v>
      </c>
      <c r="F178" s="8" t="s">
        <v>222</v>
      </c>
      <c r="G178" s="8" t="s">
        <v>811</v>
      </c>
      <c r="H178" s="8" t="s">
        <v>652</v>
      </c>
      <c r="I178" s="8" t="s">
        <v>367</v>
      </c>
      <c r="J178" s="11" t="s">
        <v>653</v>
      </c>
      <c r="K178" s="12"/>
    </row>
    <row r="179" spans="1:11">
      <c r="A179" s="8" t="s">
        <v>705</v>
      </c>
      <c r="B179" s="8" t="s">
        <v>812</v>
      </c>
      <c r="C179" s="8" t="s">
        <v>219</v>
      </c>
      <c r="D179" s="8" t="s">
        <v>220</v>
      </c>
      <c r="E179" s="8" t="s">
        <v>707</v>
      </c>
      <c r="F179" s="8" t="s">
        <v>230</v>
      </c>
      <c r="G179" s="8" t="s">
        <v>813</v>
      </c>
      <c r="H179" s="8" t="s">
        <v>652</v>
      </c>
      <c r="I179" s="8" t="s">
        <v>367</v>
      </c>
      <c r="J179" s="11" t="s">
        <v>653</v>
      </c>
      <c r="K179" s="12"/>
    </row>
    <row r="180" spans="1:11">
      <c r="A180" s="8" t="s">
        <v>486</v>
      </c>
      <c r="B180" s="8" t="s">
        <v>814</v>
      </c>
      <c r="C180" s="8" t="s">
        <v>219</v>
      </c>
      <c r="D180" s="8" t="s">
        <v>220</v>
      </c>
      <c r="E180" s="8" t="s">
        <v>488</v>
      </c>
      <c r="F180" s="8" t="s">
        <v>230</v>
      </c>
      <c r="G180" s="8" t="s">
        <v>815</v>
      </c>
      <c r="H180" s="8" t="s">
        <v>652</v>
      </c>
      <c r="I180" s="8" t="s">
        <v>367</v>
      </c>
      <c r="J180" s="11" t="s">
        <v>653</v>
      </c>
      <c r="K180" s="12"/>
    </row>
    <row r="181" spans="1:11">
      <c r="A181" s="8" t="s">
        <v>773</v>
      </c>
      <c r="B181" s="8" t="s">
        <v>816</v>
      </c>
      <c r="C181" s="8" t="s">
        <v>219</v>
      </c>
      <c r="D181" s="8" t="s">
        <v>220</v>
      </c>
      <c r="E181" s="8" t="s">
        <v>775</v>
      </c>
      <c r="F181" s="8" t="s">
        <v>258</v>
      </c>
      <c r="G181" s="8" t="s">
        <v>817</v>
      </c>
      <c r="H181" s="8" t="s">
        <v>652</v>
      </c>
      <c r="I181" s="8" t="s">
        <v>367</v>
      </c>
      <c r="J181" s="11" t="s">
        <v>653</v>
      </c>
      <c r="K181" s="12"/>
    </row>
    <row r="182" spans="1:11">
      <c r="A182" s="8" t="s">
        <v>794</v>
      </c>
      <c r="B182" s="8" t="s">
        <v>818</v>
      </c>
      <c r="C182" s="8" t="s">
        <v>219</v>
      </c>
      <c r="D182" s="8" t="s">
        <v>220</v>
      </c>
      <c r="E182" s="8" t="s">
        <v>796</v>
      </c>
      <c r="F182" s="8" t="s">
        <v>222</v>
      </c>
      <c r="G182" s="8" t="s">
        <v>819</v>
      </c>
      <c r="H182" s="8" t="s">
        <v>652</v>
      </c>
      <c r="I182" s="8" t="s">
        <v>367</v>
      </c>
      <c r="J182" s="11" t="s">
        <v>653</v>
      </c>
      <c r="K182" s="12"/>
    </row>
    <row r="183" spans="1:11">
      <c r="A183" s="8" t="s">
        <v>374</v>
      </c>
      <c r="B183" s="8" t="s">
        <v>820</v>
      </c>
      <c r="C183" s="8" t="s">
        <v>219</v>
      </c>
      <c r="D183" s="8" t="s">
        <v>243</v>
      </c>
      <c r="E183" s="8" t="s">
        <v>376</v>
      </c>
      <c r="F183" s="8" t="s">
        <v>230</v>
      </c>
      <c r="G183" s="8" t="s">
        <v>821</v>
      </c>
      <c r="H183" s="8" t="s">
        <v>652</v>
      </c>
      <c r="I183" s="8" t="s">
        <v>367</v>
      </c>
      <c r="J183" s="11" t="s">
        <v>653</v>
      </c>
      <c r="K183" s="12"/>
    </row>
    <row r="184" spans="1:11">
      <c r="A184" s="8" t="s">
        <v>822</v>
      </c>
      <c r="B184" s="8" t="s">
        <v>823</v>
      </c>
      <c r="C184" s="8" t="s">
        <v>219</v>
      </c>
      <c r="D184" s="8" t="s">
        <v>220</v>
      </c>
      <c r="E184" s="8" t="s">
        <v>824</v>
      </c>
      <c r="F184" s="8" t="s">
        <v>421</v>
      </c>
      <c r="G184" s="8" t="s">
        <v>825</v>
      </c>
      <c r="H184" s="8" t="s">
        <v>652</v>
      </c>
      <c r="I184" s="8" t="s">
        <v>367</v>
      </c>
      <c r="J184" s="11" t="s">
        <v>653</v>
      </c>
      <c r="K184" s="12"/>
    </row>
    <row r="185" spans="1:11">
      <c r="A185" s="8" t="s">
        <v>737</v>
      </c>
      <c r="B185" s="8" t="s">
        <v>826</v>
      </c>
      <c r="C185" s="8" t="s">
        <v>219</v>
      </c>
      <c r="D185" s="8" t="s">
        <v>220</v>
      </c>
      <c r="E185" s="8" t="s">
        <v>739</v>
      </c>
      <c r="F185" s="8" t="s">
        <v>278</v>
      </c>
      <c r="G185" s="8" t="s">
        <v>827</v>
      </c>
      <c r="H185" s="8" t="s">
        <v>652</v>
      </c>
      <c r="I185" s="8" t="s">
        <v>367</v>
      </c>
      <c r="J185" s="11" t="s">
        <v>653</v>
      </c>
      <c r="K185" s="12"/>
    </row>
    <row r="186" spans="1:11">
      <c r="A186" s="8" t="s">
        <v>828</v>
      </c>
      <c r="B186" s="8" t="s">
        <v>829</v>
      </c>
      <c r="C186" s="8" t="s">
        <v>219</v>
      </c>
      <c r="D186" s="8" t="s">
        <v>220</v>
      </c>
      <c r="E186" s="8" t="s">
        <v>830</v>
      </c>
      <c r="F186" s="8" t="s">
        <v>390</v>
      </c>
      <c r="G186" s="8" t="s">
        <v>831</v>
      </c>
      <c r="H186" s="8" t="s">
        <v>652</v>
      </c>
      <c r="I186" s="8" t="s">
        <v>367</v>
      </c>
      <c r="J186" s="11" t="s">
        <v>653</v>
      </c>
      <c r="K186" s="12"/>
    </row>
    <row r="187" spans="1:11">
      <c r="A187" s="8" t="s">
        <v>832</v>
      </c>
      <c r="B187" s="8" t="s">
        <v>833</v>
      </c>
      <c r="C187" s="8" t="s">
        <v>219</v>
      </c>
      <c r="D187" s="8" t="s">
        <v>220</v>
      </c>
      <c r="E187" s="8" t="s">
        <v>834</v>
      </c>
      <c r="F187" s="8" t="s">
        <v>258</v>
      </c>
      <c r="G187" s="8" t="s">
        <v>835</v>
      </c>
      <c r="H187" s="8" t="s">
        <v>652</v>
      </c>
      <c r="I187" s="8" t="s">
        <v>367</v>
      </c>
      <c r="J187" s="11" t="s">
        <v>653</v>
      </c>
      <c r="K187" s="12"/>
    </row>
    <row r="188" spans="1:11">
      <c r="A188" s="8" t="s">
        <v>701</v>
      </c>
      <c r="B188" s="8" t="s">
        <v>836</v>
      </c>
      <c r="C188" s="8" t="s">
        <v>219</v>
      </c>
      <c r="D188" s="8" t="s">
        <v>220</v>
      </c>
      <c r="E188" s="8" t="s">
        <v>703</v>
      </c>
      <c r="F188" s="8" t="s">
        <v>258</v>
      </c>
      <c r="G188" s="8" t="s">
        <v>837</v>
      </c>
      <c r="H188" s="8" t="s">
        <v>652</v>
      </c>
      <c r="I188" s="8" t="s">
        <v>367</v>
      </c>
      <c r="J188" s="11" t="s">
        <v>653</v>
      </c>
      <c r="K188" s="12"/>
    </row>
    <row r="189" spans="1:11">
      <c r="A189" s="8" t="s">
        <v>227</v>
      </c>
      <c r="B189" s="8" t="s">
        <v>838</v>
      </c>
      <c r="C189" s="8" t="s">
        <v>219</v>
      </c>
      <c r="D189" s="8" t="s">
        <v>220</v>
      </c>
      <c r="E189" s="8" t="s">
        <v>229</v>
      </c>
      <c r="F189" s="8" t="s">
        <v>230</v>
      </c>
      <c r="G189" s="8" t="s">
        <v>839</v>
      </c>
      <c r="H189" s="8" t="s">
        <v>652</v>
      </c>
      <c r="I189" s="8" t="s">
        <v>367</v>
      </c>
      <c r="J189" s="11" t="s">
        <v>653</v>
      </c>
      <c r="K189" s="12"/>
    </row>
    <row r="190" spans="1:11">
      <c r="A190" s="8" t="s">
        <v>369</v>
      </c>
      <c r="B190" s="8" t="s">
        <v>840</v>
      </c>
      <c r="C190" s="8" t="s">
        <v>219</v>
      </c>
      <c r="D190" s="8" t="s">
        <v>220</v>
      </c>
      <c r="E190" s="8" t="s">
        <v>371</v>
      </c>
      <c r="F190" s="8" t="s">
        <v>258</v>
      </c>
      <c r="G190" s="8" t="s">
        <v>841</v>
      </c>
      <c r="H190" s="8" t="s">
        <v>652</v>
      </c>
      <c r="I190" s="8" t="s">
        <v>367</v>
      </c>
      <c r="J190" s="11" t="s">
        <v>653</v>
      </c>
      <c r="K190" s="12"/>
    </row>
    <row r="191" spans="1:11">
      <c r="A191" s="8" t="s">
        <v>794</v>
      </c>
      <c r="B191" s="8" t="s">
        <v>842</v>
      </c>
      <c r="C191" s="8" t="s">
        <v>219</v>
      </c>
      <c r="D191" s="8" t="s">
        <v>220</v>
      </c>
      <c r="E191" s="8" t="s">
        <v>796</v>
      </c>
      <c r="F191" s="8" t="s">
        <v>222</v>
      </c>
      <c r="G191" s="8" t="s">
        <v>843</v>
      </c>
      <c r="H191" s="8" t="s">
        <v>652</v>
      </c>
      <c r="I191" s="8" t="s">
        <v>367</v>
      </c>
      <c r="J191" s="11" t="s">
        <v>653</v>
      </c>
      <c r="K191" s="12"/>
    </row>
    <row r="192" spans="1:11">
      <c r="A192" s="8" t="s">
        <v>844</v>
      </c>
      <c r="B192" s="8" t="s">
        <v>845</v>
      </c>
      <c r="C192" s="8" t="s">
        <v>219</v>
      </c>
      <c r="D192" s="8" t="s">
        <v>220</v>
      </c>
      <c r="E192" s="8" t="s">
        <v>846</v>
      </c>
      <c r="F192" s="8" t="s">
        <v>235</v>
      </c>
      <c r="G192" s="8" t="s">
        <v>847</v>
      </c>
      <c r="H192" s="8" t="s">
        <v>652</v>
      </c>
      <c r="I192" s="8" t="s">
        <v>367</v>
      </c>
      <c r="J192" s="11" t="s">
        <v>653</v>
      </c>
      <c r="K192" s="12"/>
    </row>
    <row r="193" spans="1:11">
      <c r="A193" s="8" t="s">
        <v>556</v>
      </c>
      <c r="B193" s="8" t="s">
        <v>848</v>
      </c>
      <c r="C193" s="8" t="s">
        <v>219</v>
      </c>
      <c r="D193" s="8" t="s">
        <v>220</v>
      </c>
      <c r="E193" s="8" t="s">
        <v>558</v>
      </c>
      <c r="F193" s="8" t="s">
        <v>421</v>
      </c>
      <c r="G193" s="8" t="s">
        <v>849</v>
      </c>
      <c r="H193" s="8" t="s">
        <v>652</v>
      </c>
      <c r="I193" s="8" t="s">
        <v>367</v>
      </c>
      <c r="J193" s="11" t="s">
        <v>653</v>
      </c>
      <c r="K193" s="12"/>
    </row>
    <row r="194" spans="1:11">
      <c r="A194" s="8" t="s">
        <v>850</v>
      </c>
      <c r="B194" s="8" t="s">
        <v>851</v>
      </c>
      <c r="C194" s="8" t="s">
        <v>219</v>
      </c>
      <c r="D194" s="8" t="s">
        <v>220</v>
      </c>
      <c r="E194" s="8" t="s">
        <v>852</v>
      </c>
      <c r="F194" s="8" t="s">
        <v>235</v>
      </c>
      <c r="G194" s="8" t="s">
        <v>853</v>
      </c>
      <c r="H194" s="8" t="s">
        <v>652</v>
      </c>
      <c r="I194" s="8" t="s">
        <v>367</v>
      </c>
      <c r="J194" s="11" t="s">
        <v>653</v>
      </c>
      <c r="K194" s="12"/>
    </row>
    <row r="195" spans="1:11">
      <c r="A195" s="8" t="s">
        <v>312</v>
      </c>
      <c r="B195" s="8" t="s">
        <v>854</v>
      </c>
      <c r="C195" s="8" t="s">
        <v>219</v>
      </c>
      <c r="D195" s="8" t="s">
        <v>220</v>
      </c>
      <c r="E195" s="8" t="s">
        <v>314</v>
      </c>
      <c r="F195" s="8" t="s">
        <v>230</v>
      </c>
      <c r="G195" s="8" t="s">
        <v>855</v>
      </c>
      <c r="H195" s="8" t="s">
        <v>652</v>
      </c>
      <c r="I195" s="8" t="s">
        <v>367</v>
      </c>
      <c r="J195" s="11" t="s">
        <v>653</v>
      </c>
      <c r="K195" s="12"/>
    </row>
    <row r="196" spans="1:11">
      <c r="A196" s="8" t="s">
        <v>777</v>
      </c>
      <c r="B196" s="8" t="s">
        <v>856</v>
      </c>
      <c r="C196" s="8" t="s">
        <v>219</v>
      </c>
      <c r="D196" s="8" t="s">
        <v>220</v>
      </c>
      <c r="E196" s="8" t="s">
        <v>779</v>
      </c>
      <c r="F196" s="8" t="s">
        <v>253</v>
      </c>
      <c r="G196" s="8" t="s">
        <v>857</v>
      </c>
      <c r="H196" s="8" t="s">
        <v>652</v>
      </c>
      <c r="I196" s="8" t="s">
        <v>367</v>
      </c>
      <c r="J196" s="11" t="s">
        <v>653</v>
      </c>
      <c r="K196" s="12"/>
    </row>
    <row r="197" spans="1:11">
      <c r="A197" s="8" t="s">
        <v>822</v>
      </c>
      <c r="B197" s="8" t="s">
        <v>858</v>
      </c>
      <c r="C197" s="8" t="s">
        <v>219</v>
      </c>
      <c r="D197" s="8" t="s">
        <v>220</v>
      </c>
      <c r="E197" s="8" t="s">
        <v>824</v>
      </c>
      <c r="F197" s="8" t="s">
        <v>421</v>
      </c>
      <c r="G197" s="8" t="s">
        <v>859</v>
      </c>
      <c r="H197" s="8" t="s">
        <v>652</v>
      </c>
      <c r="I197" s="8" t="s">
        <v>367</v>
      </c>
      <c r="J197" s="11" t="s">
        <v>653</v>
      </c>
      <c r="K197" s="12"/>
    </row>
    <row r="198" spans="1:11">
      <c r="A198" s="8" t="s">
        <v>691</v>
      </c>
      <c r="B198" s="8" t="s">
        <v>860</v>
      </c>
      <c r="C198" s="8" t="s">
        <v>219</v>
      </c>
      <c r="D198" s="8" t="s">
        <v>220</v>
      </c>
      <c r="E198" s="8" t="s">
        <v>693</v>
      </c>
      <c r="F198" s="8" t="s">
        <v>421</v>
      </c>
      <c r="G198" s="8" t="s">
        <v>861</v>
      </c>
      <c r="H198" s="8" t="s">
        <v>652</v>
      </c>
      <c r="I198" s="8" t="s">
        <v>367</v>
      </c>
      <c r="J198" s="11" t="s">
        <v>653</v>
      </c>
      <c r="K198" s="12"/>
    </row>
    <row r="199" spans="1:11">
      <c r="A199" s="8" t="s">
        <v>250</v>
      </c>
      <c r="B199" s="8" t="s">
        <v>862</v>
      </c>
      <c r="C199" s="8" t="s">
        <v>219</v>
      </c>
      <c r="D199" s="8" t="s">
        <v>220</v>
      </c>
      <c r="E199" s="8" t="s">
        <v>252</v>
      </c>
      <c r="F199" s="8" t="s">
        <v>253</v>
      </c>
      <c r="G199" s="8" t="s">
        <v>863</v>
      </c>
      <c r="H199" s="8" t="s">
        <v>652</v>
      </c>
      <c r="I199" s="8" t="s">
        <v>367</v>
      </c>
      <c r="J199" s="11" t="s">
        <v>653</v>
      </c>
      <c r="K199" s="12"/>
    </row>
    <row r="200" spans="1:11">
      <c r="A200" s="8" t="s">
        <v>475</v>
      </c>
      <c r="B200" s="8" t="s">
        <v>864</v>
      </c>
      <c r="C200" s="8" t="s">
        <v>219</v>
      </c>
      <c r="D200" s="8" t="s">
        <v>220</v>
      </c>
      <c r="E200" s="8" t="s">
        <v>477</v>
      </c>
      <c r="F200" s="8" t="s">
        <v>421</v>
      </c>
      <c r="G200" s="8" t="s">
        <v>865</v>
      </c>
      <c r="H200" s="8" t="s">
        <v>652</v>
      </c>
      <c r="I200" s="8" t="s">
        <v>367</v>
      </c>
      <c r="J200" s="11" t="s">
        <v>653</v>
      </c>
      <c r="K200" s="12"/>
    </row>
    <row r="201" spans="1:11">
      <c r="A201" s="8" t="s">
        <v>241</v>
      </c>
      <c r="B201" s="8" t="s">
        <v>866</v>
      </c>
      <c r="C201" s="8" t="s">
        <v>219</v>
      </c>
      <c r="D201" s="8" t="s">
        <v>243</v>
      </c>
      <c r="E201" s="8" t="s">
        <v>244</v>
      </c>
      <c r="F201" s="8" t="s">
        <v>230</v>
      </c>
      <c r="G201" s="8" t="s">
        <v>867</v>
      </c>
      <c r="H201" s="8" t="s">
        <v>652</v>
      </c>
      <c r="I201" s="8" t="s">
        <v>367</v>
      </c>
      <c r="J201" s="11" t="s">
        <v>653</v>
      </c>
      <c r="K201" s="12"/>
    </row>
    <row r="202" spans="1:11">
      <c r="A202" s="8" t="s">
        <v>596</v>
      </c>
      <c r="B202" s="8" t="s">
        <v>868</v>
      </c>
      <c r="C202" s="8" t="s">
        <v>219</v>
      </c>
      <c r="D202" s="8" t="s">
        <v>869</v>
      </c>
      <c r="E202" s="8" t="s">
        <v>598</v>
      </c>
      <c r="F202" s="8" t="s">
        <v>235</v>
      </c>
      <c r="G202" s="8" t="s">
        <v>870</v>
      </c>
      <c r="H202" s="8" t="s">
        <v>652</v>
      </c>
      <c r="I202" s="8" t="s">
        <v>367</v>
      </c>
      <c r="J202" s="11" t="s">
        <v>653</v>
      </c>
      <c r="K202" s="12"/>
    </row>
    <row r="203" spans="1:11">
      <c r="A203" s="8" t="s">
        <v>871</v>
      </c>
      <c r="B203" s="8" t="s">
        <v>872</v>
      </c>
      <c r="C203" s="8" t="s">
        <v>219</v>
      </c>
      <c r="D203" s="8" t="s">
        <v>220</v>
      </c>
      <c r="E203" s="8" t="s">
        <v>873</v>
      </c>
      <c r="F203" s="8" t="s">
        <v>258</v>
      </c>
      <c r="G203" s="8" t="s">
        <v>874</v>
      </c>
      <c r="H203" s="8" t="s">
        <v>652</v>
      </c>
      <c r="I203" s="8" t="s">
        <v>367</v>
      </c>
      <c r="J203" s="11" t="s">
        <v>653</v>
      </c>
      <c r="K203" s="12"/>
    </row>
    <row r="204" spans="1:11">
      <c r="A204" s="8" t="s">
        <v>227</v>
      </c>
      <c r="B204" s="8" t="s">
        <v>875</v>
      </c>
      <c r="C204" s="8" t="s">
        <v>219</v>
      </c>
      <c r="D204" s="8" t="s">
        <v>220</v>
      </c>
      <c r="E204" s="8" t="s">
        <v>229</v>
      </c>
      <c r="F204" s="8" t="s">
        <v>230</v>
      </c>
      <c r="G204" s="8" t="s">
        <v>876</v>
      </c>
      <c r="H204" s="8" t="s">
        <v>652</v>
      </c>
      <c r="I204" s="8" t="s">
        <v>367</v>
      </c>
      <c r="J204" s="11" t="s">
        <v>653</v>
      </c>
      <c r="K204" s="12"/>
    </row>
    <row r="205" spans="1:11">
      <c r="A205" s="8" t="s">
        <v>618</v>
      </c>
      <c r="B205" s="8" t="s">
        <v>877</v>
      </c>
      <c r="C205" s="8" t="s">
        <v>219</v>
      </c>
      <c r="D205" s="8" t="s">
        <v>220</v>
      </c>
      <c r="E205" s="8" t="s">
        <v>620</v>
      </c>
      <c r="F205" s="8" t="s">
        <v>421</v>
      </c>
      <c r="G205" s="8" t="s">
        <v>878</v>
      </c>
      <c r="H205" s="8" t="s">
        <v>652</v>
      </c>
      <c r="I205" s="8" t="s">
        <v>367</v>
      </c>
      <c r="J205" s="11" t="s">
        <v>653</v>
      </c>
      <c r="K205" s="12"/>
    </row>
    <row r="206" spans="1:11">
      <c r="A206" s="8" t="s">
        <v>879</v>
      </c>
      <c r="B206" s="8" t="s">
        <v>880</v>
      </c>
      <c r="C206" s="8" t="s">
        <v>219</v>
      </c>
      <c r="D206" s="8" t="s">
        <v>243</v>
      </c>
      <c r="E206" s="8" t="s">
        <v>881</v>
      </c>
      <c r="F206" s="8" t="s">
        <v>390</v>
      </c>
      <c r="G206" s="8" t="s">
        <v>882</v>
      </c>
      <c r="H206" s="8" t="s">
        <v>652</v>
      </c>
      <c r="I206" s="8" t="s">
        <v>367</v>
      </c>
      <c r="J206" s="11" t="s">
        <v>653</v>
      </c>
      <c r="K206" s="12"/>
    </row>
    <row r="207" spans="1:11">
      <c r="A207" s="8" t="s">
        <v>648</v>
      </c>
      <c r="B207" s="8" t="s">
        <v>883</v>
      </c>
      <c r="C207" s="8" t="s">
        <v>219</v>
      </c>
      <c r="D207" s="8" t="s">
        <v>220</v>
      </c>
      <c r="E207" s="8" t="s">
        <v>650</v>
      </c>
      <c r="F207" s="8" t="s">
        <v>321</v>
      </c>
      <c r="G207" s="8" t="s">
        <v>884</v>
      </c>
      <c r="H207" s="8" t="s">
        <v>652</v>
      </c>
      <c r="I207" s="8" t="s">
        <v>367</v>
      </c>
      <c r="J207" s="11" t="s">
        <v>653</v>
      </c>
      <c r="K207" s="12"/>
    </row>
    <row r="208" spans="1:11">
      <c r="A208" s="8" t="s">
        <v>713</v>
      </c>
      <c r="B208" s="8" t="s">
        <v>885</v>
      </c>
      <c r="C208" s="8" t="s">
        <v>219</v>
      </c>
      <c r="D208" s="8" t="s">
        <v>243</v>
      </c>
      <c r="E208" s="8" t="s">
        <v>715</v>
      </c>
      <c r="F208" s="8" t="s">
        <v>235</v>
      </c>
      <c r="G208" s="8" t="s">
        <v>886</v>
      </c>
      <c r="H208" s="8" t="s">
        <v>652</v>
      </c>
      <c r="I208" s="8" t="s">
        <v>367</v>
      </c>
      <c r="J208" s="11" t="s">
        <v>653</v>
      </c>
      <c r="K208" s="12"/>
    </row>
    <row r="209" spans="1:11">
      <c r="A209" s="8" t="s">
        <v>887</v>
      </c>
      <c r="B209" s="8" t="s">
        <v>888</v>
      </c>
      <c r="C209" s="8" t="s">
        <v>219</v>
      </c>
      <c r="D209" s="8" t="s">
        <v>220</v>
      </c>
      <c r="E209" s="8" t="s">
        <v>889</v>
      </c>
      <c r="F209" s="8" t="s">
        <v>267</v>
      </c>
      <c r="G209" s="8" t="s">
        <v>890</v>
      </c>
      <c r="H209" s="8" t="s">
        <v>652</v>
      </c>
      <c r="I209" s="8" t="s">
        <v>367</v>
      </c>
      <c r="J209" s="11" t="s">
        <v>653</v>
      </c>
      <c r="K209" s="12"/>
    </row>
    <row r="210" spans="1:11">
      <c r="A210" s="8" t="s">
        <v>662</v>
      </c>
      <c r="B210" s="8" t="s">
        <v>891</v>
      </c>
      <c r="C210" s="8" t="s">
        <v>219</v>
      </c>
      <c r="D210" s="8" t="s">
        <v>220</v>
      </c>
      <c r="E210" s="8" t="s">
        <v>664</v>
      </c>
      <c r="F210" s="8" t="s">
        <v>253</v>
      </c>
      <c r="G210" s="8" t="s">
        <v>892</v>
      </c>
      <c r="H210" s="8" t="s">
        <v>652</v>
      </c>
      <c r="I210" s="8" t="s">
        <v>367</v>
      </c>
      <c r="J210" s="11" t="s">
        <v>653</v>
      </c>
      <c r="K210" s="12"/>
    </row>
    <row r="211" spans="1:11">
      <c r="A211" s="8" t="s">
        <v>747</v>
      </c>
      <c r="B211" s="8" t="s">
        <v>893</v>
      </c>
      <c r="C211" s="8" t="s">
        <v>219</v>
      </c>
      <c r="D211" s="8" t="s">
        <v>220</v>
      </c>
      <c r="E211" s="8" t="s">
        <v>749</v>
      </c>
      <c r="F211" s="8" t="s">
        <v>421</v>
      </c>
      <c r="G211" s="8" t="s">
        <v>894</v>
      </c>
      <c r="H211" s="8" t="s">
        <v>652</v>
      </c>
      <c r="I211" s="8" t="s">
        <v>367</v>
      </c>
      <c r="J211" s="11" t="s">
        <v>653</v>
      </c>
      <c r="K211" s="12"/>
    </row>
    <row r="212" spans="1:11">
      <c r="A212" s="8" t="s">
        <v>895</v>
      </c>
      <c r="B212" s="8" t="s">
        <v>896</v>
      </c>
      <c r="C212" s="8" t="s">
        <v>219</v>
      </c>
      <c r="D212" s="8" t="s">
        <v>243</v>
      </c>
      <c r="E212" s="8" t="s">
        <v>897</v>
      </c>
      <c r="F212" s="8" t="s">
        <v>230</v>
      </c>
      <c r="G212" s="8" t="s">
        <v>898</v>
      </c>
      <c r="H212" s="8" t="s">
        <v>652</v>
      </c>
      <c r="I212" s="8" t="s">
        <v>367</v>
      </c>
      <c r="J212" s="11" t="s">
        <v>653</v>
      </c>
      <c r="K212" s="12"/>
    </row>
    <row r="213" spans="1:11">
      <c r="A213" s="8" t="s">
        <v>705</v>
      </c>
      <c r="B213" s="8" t="s">
        <v>899</v>
      </c>
      <c r="C213" s="8" t="s">
        <v>219</v>
      </c>
      <c r="D213" s="8" t="s">
        <v>220</v>
      </c>
      <c r="E213" s="8" t="s">
        <v>707</v>
      </c>
      <c r="F213" s="8" t="s">
        <v>230</v>
      </c>
      <c r="G213" s="8" t="s">
        <v>900</v>
      </c>
      <c r="H213" s="8" t="s">
        <v>652</v>
      </c>
      <c r="I213" s="8" t="s">
        <v>367</v>
      </c>
      <c r="J213" s="11" t="s">
        <v>653</v>
      </c>
      <c r="K213" s="12"/>
    </row>
    <row r="214" spans="1:11">
      <c r="A214" s="8" t="s">
        <v>590</v>
      </c>
      <c r="B214" s="8" t="s">
        <v>800</v>
      </c>
      <c r="C214" s="8" t="s">
        <v>219</v>
      </c>
      <c r="D214" s="8" t="s">
        <v>220</v>
      </c>
      <c r="E214" s="8" t="s">
        <v>592</v>
      </c>
      <c r="F214" s="8" t="s">
        <v>258</v>
      </c>
      <c r="G214" s="8" t="s">
        <v>901</v>
      </c>
      <c r="H214" s="8" t="s">
        <v>652</v>
      </c>
      <c r="I214" s="8" t="s">
        <v>367</v>
      </c>
      <c r="J214" s="11" t="s">
        <v>653</v>
      </c>
      <c r="K214" s="12"/>
    </row>
    <row r="215" spans="1:11">
      <c r="A215" s="8" t="s">
        <v>504</v>
      </c>
      <c r="B215" s="8" t="s">
        <v>902</v>
      </c>
      <c r="C215" s="8" t="s">
        <v>219</v>
      </c>
      <c r="D215" s="8" t="s">
        <v>220</v>
      </c>
      <c r="E215" s="8" t="s">
        <v>506</v>
      </c>
      <c r="F215" s="8" t="s">
        <v>507</v>
      </c>
      <c r="G215" s="8" t="s">
        <v>903</v>
      </c>
      <c r="H215" s="8" t="s">
        <v>652</v>
      </c>
      <c r="I215" s="8" t="s">
        <v>367</v>
      </c>
      <c r="J215" s="11" t="s">
        <v>653</v>
      </c>
      <c r="K215" s="12"/>
    </row>
    <row r="216" spans="1:11">
      <c r="A216" s="8" t="s">
        <v>904</v>
      </c>
      <c r="B216" s="8" t="s">
        <v>905</v>
      </c>
      <c r="C216" s="8" t="s">
        <v>219</v>
      </c>
      <c r="D216" s="8" t="s">
        <v>220</v>
      </c>
      <c r="E216" s="8" t="s">
        <v>906</v>
      </c>
      <c r="F216" s="8" t="s">
        <v>421</v>
      </c>
      <c r="G216" s="8" t="s">
        <v>907</v>
      </c>
      <c r="H216" s="8" t="s">
        <v>652</v>
      </c>
      <c r="I216" s="8" t="s">
        <v>367</v>
      </c>
      <c r="J216" s="11" t="s">
        <v>653</v>
      </c>
      <c r="K216" s="12"/>
    </row>
    <row r="217" spans="1:11">
      <c r="A217" s="8" t="s">
        <v>678</v>
      </c>
      <c r="B217" s="8" t="s">
        <v>908</v>
      </c>
      <c r="C217" s="8" t="s">
        <v>219</v>
      </c>
      <c r="D217" s="8" t="s">
        <v>220</v>
      </c>
      <c r="E217" s="8" t="s">
        <v>680</v>
      </c>
      <c r="F217" s="8" t="s">
        <v>421</v>
      </c>
      <c r="G217" s="8" t="s">
        <v>909</v>
      </c>
      <c r="H217" s="8" t="s">
        <v>652</v>
      </c>
      <c r="I217" s="8" t="s">
        <v>367</v>
      </c>
      <c r="J217" s="11" t="s">
        <v>653</v>
      </c>
      <c r="K217" s="12"/>
    </row>
    <row r="218" spans="1:11">
      <c r="A218" s="8" t="s">
        <v>350</v>
      </c>
      <c r="B218" s="8" t="s">
        <v>910</v>
      </c>
      <c r="C218" s="8" t="s">
        <v>219</v>
      </c>
      <c r="D218" s="8" t="s">
        <v>220</v>
      </c>
      <c r="E218" s="8" t="s">
        <v>352</v>
      </c>
      <c r="F218" s="8" t="s">
        <v>222</v>
      </c>
      <c r="G218" s="8" t="s">
        <v>911</v>
      </c>
      <c r="H218" s="8" t="s">
        <v>652</v>
      </c>
      <c r="I218" s="8" t="s">
        <v>367</v>
      </c>
      <c r="J218" s="11" t="s">
        <v>653</v>
      </c>
      <c r="K218" s="12"/>
    </row>
    <row r="219" spans="1:11">
      <c r="A219" s="8" t="s">
        <v>450</v>
      </c>
      <c r="B219" s="8" t="s">
        <v>912</v>
      </c>
      <c r="C219" s="8" t="s">
        <v>219</v>
      </c>
      <c r="D219" s="8" t="s">
        <v>220</v>
      </c>
      <c r="E219" s="8" t="s">
        <v>452</v>
      </c>
      <c r="F219" s="8" t="s">
        <v>390</v>
      </c>
      <c r="G219" s="8" t="s">
        <v>913</v>
      </c>
      <c r="H219" s="8" t="s">
        <v>652</v>
      </c>
      <c r="I219" s="8" t="s">
        <v>367</v>
      </c>
      <c r="J219" s="11" t="s">
        <v>653</v>
      </c>
      <c r="K219" s="12"/>
    </row>
    <row r="220" spans="1:11">
      <c r="A220" s="8" t="s">
        <v>536</v>
      </c>
      <c r="B220" s="8" t="s">
        <v>914</v>
      </c>
      <c r="C220" s="8" t="s">
        <v>219</v>
      </c>
      <c r="D220" s="8" t="s">
        <v>220</v>
      </c>
      <c r="E220" s="8" t="s">
        <v>538</v>
      </c>
      <c r="F220" s="8" t="s">
        <v>539</v>
      </c>
      <c r="G220" s="8" t="s">
        <v>915</v>
      </c>
      <c r="H220" s="8" t="s">
        <v>652</v>
      </c>
      <c r="I220" s="8" t="s">
        <v>367</v>
      </c>
      <c r="J220" s="11" t="s">
        <v>653</v>
      </c>
      <c r="K220" s="12"/>
    </row>
    <row r="221" spans="1:11">
      <c r="A221" s="8" t="s">
        <v>536</v>
      </c>
      <c r="B221" s="8" t="s">
        <v>916</v>
      </c>
      <c r="C221" s="8" t="s">
        <v>219</v>
      </c>
      <c r="D221" s="8" t="s">
        <v>220</v>
      </c>
      <c r="E221" s="8" t="s">
        <v>538</v>
      </c>
      <c r="F221" s="8" t="s">
        <v>539</v>
      </c>
      <c r="G221" s="8" t="s">
        <v>917</v>
      </c>
      <c r="H221" s="8" t="s">
        <v>652</v>
      </c>
      <c r="I221" s="8" t="s">
        <v>367</v>
      </c>
      <c r="J221" s="11" t="s">
        <v>653</v>
      </c>
      <c r="K221" s="12"/>
    </row>
    <row r="222" spans="1:11">
      <c r="A222" s="8" t="s">
        <v>761</v>
      </c>
      <c r="B222" s="8" t="s">
        <v>918</v>
      </c>
      <c r="C222" s="8" t="s">
        <v>219</v>
      </c>
      <c r="D222" s="8" t="s">
        <v>220</v>
      </c>
      <c r="E222" s="8" t="s">
        <v>763</v>
      </c>
      <c r="F222" s="8" t="s">
        <v>222</v>
      </c>
      <c r="G222" s="8" t="s">
        <v>919</v>
      </c>
      <c r="H222" s="8" t="s">
        <v>652</v>
      </c>
      <c r="I222" s="8" t="s">
        <v>367</v>
      </c>
      <c r="J222" s="11" t="s">
        <v>653</v>
      </c>
      <c r="K222" s="12"/>
    </row>
    <row r="223" spans="1:11">
      <c r="A223" s="8" t="s">
        <v>662</v>
      </c>
      <c r="B223" s="8" t="s">
        <v>920</v>
      </c>
      <c r="C223" s="8" t="s">
        <v>219</v>
      </c>
      <c r="D223" s="8" t="s">
        <v>243</v>
      </c>
      <c r="E223" s="8" t="s">
        <v>664</v>
      </c>
      <c r="F223" s="8" t="s">
        <v>253</v>
      </c>
      <c r="G223" s="8" t="s">
        <v>921</v>
      </c>
      <c r="H223" s="8" t="s">
        <v>652</v>
      </c>
      <c r="I223" s="8" t="s">
        <v>367</v>
      </c>
      <c r="J223" s="11" t="s">
        <v>653</v>
      </c>
      <c r="K223" s="12"/>
    </row>
    <row r="224" spans="1:11">
      <c r="A224" s="8" t="s">
        <v>596</v>
      </c>
      <c r="B224" s="8" t="s">
        <v>922</v>
      </c>
      <c r="C224" s="8" t="s">
        <v>219</v>
      </c>
      <c r="D224" s="8" t="s">
        <v>220</v>
      </c>
      <c r="E224" s="8" t="s">
        <v>598</v>
      </c>
      <c r="F224" s="8" t="s">
        <v>235</v>
      </c>
      <c r="G224" s="8" t="s">
        <v>923</v>
      </c>
      <c r="H224" s="8" t="s">
        <v>652</v>
      </c>
      <c r="I224" s="8" t="s">
        <v>367</v>
      </c>
      <c r="J224" s="11" t="s">
        <v>653</v>
      </c>
      <c r="K224" s="12"/>
    </row>
    <row r="225" spans="1:11">
      <c r="A225" s="8" t="s">
        <v>844</v>
      </c>
      <c r="B225" s="8" t="s">
        <v>924</v>
      </c>
      <c r="C225" s="8" t="s">
        <v>219</v>
      </c>
      <c r="D225" s="8" t="s">
        <v>243</v>
      </c>
      <c r="E225" s="8" t="s">
        <v>846</v>
      </c>
      <c r="F225" s="8" t="s">
        <v>235</v>
      </c>
      <c r="G225" s="8" t="s">
        <v>925</v>
      </c>
      <c r="H225" s="8" t="s">
        <v>652</v>
      </c>
      <c r="I225" s="8" t="s">
        <v>367</v>
      </c>
      <c r="J225" s="11" t="s">
        <v>653</v>
      </c>
      <c r="K225" s="12"/>
    </row>
    <row r="226" spans="1:11">
      <c r="A226" s="8" t="s">
        <v>737</v>
      </c>
      <c r="B226" s="8" t="s">
        <v>926</v>
      </c>
      <c r="C226" s="8" t="s">
        <v>219</v>
      </c>
      <c r="D226" s="8" t="s">
        <v>243</v>
      </c>
      <c r="E226" s="8" t="s">
        <v>739</v>
      </c>
      <c r="F226" s="8" t="s">
        <v>278</v>
      </c>
      <c r="G226" s="8" t="s">
        <v>927</v>
      </c>
      <c r="H226" s="8" t="s">
        <v>652</v>
      </c>
      <c r="I226" s="8" t="s">
        <v>367</v>
      </c>
      <c r="J226" s="11" t="s">
        <v>653</v>
      </c>
      <c r="K226" s="12"/>
    </row>
    <row r="227" spans="1:11">
      <c r="A227" s="8" t="s">
        <v>727</v>
      </c>
      <c r="B227" s="8" t="s">
        <v>928</v>
      </c>
      <c r="C227" s="8" t="s">
        <v>219</v>
      </c>
      <c r="D227" s="8" t="s">
        <v>220</v>
      </c>
      <c r="E227" s="8" t="s">
        <v>729</v>
      </c>
      <c r="F227" s="8" t="s">
        <v>253</v>
      </c>
      <c r="G227" s="8" t="s">
        <v>929</v>
      </c>
      <c r="H227" s="8" t="s">
        <v>652</v>
      </c>
      <c r="I227" s="8" t="s">
        <v>367</v>
      </c>
      <c r="J227" s="11" t="s">
        <v>653</v>
      </c>
      <c r="K227" s="12"/>
    </row>
    <row r="228" spans="1:11">
      <c r="A228" s="8" t="s">
        <v>412</v>
      </c>
      <c r="B228" s="8" t="s">
        <v>930</v>
      </c>
      <c r="C228" s="8" t="s">
        <v>219</v>
      </c>
      <c r="D228" s="8" t="s">
        <v>243</v>
      </c>
      <c r="E228" s="8" t="s">
        <v>414</v>
      </c>
      <c r="F228" s="8" t="s">
        <v>235</v>
      </c>
      <c r="G228" s="8" t="s">
        <v>931</v>
      </c>
      <c r="H228" s="8" t="s">
        <v>652</v>
      </c>
      <c r="I228" s="8" t="s">
        <v>367</v>
      </c>
      <c r="J228" s="11" t="s">
        <v>653</v>
      </c>
      <c r="K228" s="12"/>
    </row>
    <row r="229" spans="1:11">
      <c r="A229" s="8" t="s">
        <v>308</v>
      </c>
      <c r="B229" s="8" t="s">
        <v>932</v>
      </c>
      <c r="C229" s="8" t="s">
        <v>219</v>
      </c>
      <c r="D229" s="8" t="s">
        <v>243</v>
      </c>
      <c r="E229" s="8" t="s">
        <v>310</v>
      </c>
      <c r="F229" s="8" t="s">
        <v>235</v>
      </c>
      <c r="G229" s="8" t="s">
        <v>933</v>
      </c>
      <c r="H229" s="8" t="s">
        <v>652</v>
      </c>
      <c r="I229" s="8" t="s">
        <v>367</v>
      </c>
      <c r="J229" s="11" t="s">
        <v>653</v>
      </c>
      <c r="K229" s="12"/>
    </row>
    <row r="230" spans="1:11">
      <c r="A230" s="8" t="s">
        <v>296</v>
      </c>
      <c r="B230" s="8" t="s">
        <v>934</v>
      </c>
      <c r="C230" s="8" t="s">
        <v>219</v>
      </c>
      <c r="D230" s="8" t="s">
        <v>243</v>
      </c>
      <c r="E230" s="8" t="s">
        <v>298</v>
      </c>
      <c r="F230" s="8" t="s">
        <v>253</v>
      </c>
      <c r="G230" s="8" t="s">
        <v>935</v>
      </c>
      <c r="H230" s="8" t="s">
        <v>652</v>
      </c>
      <c r="I230" s="8" t="s">
        <v>367</v>
      </c>
      <c r="J230" s="11" t="s">
        <v>653</v>
      </c>
      <c r="K230" s="12"/>
    </row>
    <row r="231" spans="1:11">
      <c r="A231" s="8" t="s">
        <v>936</v>
      </c>
      <c r="B231" s="8" t="s">
        <v>937</v>
      </c>
      <c r="C231" s="8" t="s">
        <v>219</v>
      </c>
      <c r="D231" s="8" t="s">
        <v>243</v>
      </c>
      <c r="E231" s="8" t="s">
        <v>938</v>
      </c>
      <c r="F231" s="8" t="s">
        <v>421</v>
      </c>
      <c r="G231" s="8" t="s">
        <v>939</v>
      </c>
      <c r="H231" s="8" t="s">
        <v>652</v>
      </c>
      <c r="I231" s="8" t="s">
        <v>367</v>
      </c>
      <c r="J231" s="11" t="s">
        <v>653</v>
      </c>
      <c r="K231" s="12"/>
    </row>
    <row r="232" spans="1:11">
      <c r="A232" s="8" t="s">
        <v>288</v>
      </c>
      <c r="B232" s="8" t="s">
        <v>940</v>
      </c>
      <c r="C232" s="8" t="s">
        <v>219</v>
      </c>
      <c r="D232" s="8" t="s">
        <v>243</v>
      </c>
      <c r="E232" s="8" t="s">
        <v>290</v>
      </c>
      <c r="F232" s="8" t="s">
        <v>258</v>
      </c>
      <c r="G232" s="8" t="s">
        <v>941</v>
      </c>
      <c r="H232" s="8" t="s">
        <v>652</v>
      </c>
      <c r="I232" s="8" t="s">
        <v>367</v>
      </c>
      <c r="J232" s="11" t="s">
        <v>653</v>
      </c>
      <c r="K232" s="12"/>
    </row>
    <row r="233" spans="1:11">
      <c r="A233" s="8" t="s">
        <v>747</v>
      </c>
      <c r="B233" s="8" t="s">
        <v>942</v>
      </c>
      <c r="C233" s="8" t="s">
        <v>219</v>
      </c>
      <c r="D233" s="8" t="s">
        <v>220</v>
      </c>
      <c r="E233" s="8" t="s">
        <v>749</v>
      </c>
      <c r="F233" s="8" t="s">
        <v>421</v>
      </c>
      <c r="G233" s="8" t="s">
        <v>943</v>
      </c>
      <c r="H233" s="8" t="s">
        <v>652</v>
      </c>
      <c r="I233" s="8" t="s">
        <v>367</v>
      </c>
      <c r="J233" s="11" t="s">
        <v>653</v>
      </c>
      <c r="K233" s="12"/>
    </row>
    <row r="234" spans="1:11">
      <c r="A234" s="8" t="s">
        <v>944</v>
      </c>
      <c r="B234" s="8" t="s">
        <v>945</v>
      </c>
      <c r="C234" s="8" t="s">
        <v>219</v>
      </c>
      <c r="D234" s="8" t="s">
        <v>220</v>
      </c>
      <c r="E234" s="8" t="s">
        <v>946</v>
      </c>
      <c r="F234" s="8" t="s">
        <v>230</v>
      </c>
      <c r="G234" s="8" t="s">
        <v>947</v>
      </c>
      <c r="H234" s="8" t="s">
        <v>652</v>
      </c>
      <c r="I234" s="8" t="s">
        <v>367</v>
      </c>
      <c r="J234" s="11" t="s">
        <v>653</v>
      </c>
      <c r="K234" s="12"/>
    </row>
    <row r="235" spans="1:11">
      <c r="A235" s="8" t="s">
        <v>454</v>
      </c>
      <c r="B235" s="8" t="s">
        <v>948</v>
      </c>
      <c r="C235" s="8" t="s">
        <v>219</v>
      </c>
      <c r="D235" s="8" t="s">
        <v>243</v>
      </c>
      <c r="E235" s="8" t="s">
        <v>456</v>
      </c>
      <c r="F235" s="8" t="s">
        <v>222</v>
      </c>
      <c r="G235" s="8" t="s">
        <v>949</v>
      </c>
      <c r="H235" s="8" t="s">
        <v>652</v>
      </c>
      <c r="I235" s="8" t="s">
        <v>367</v>
      </c>
      <c r="J235" s="11" t="s">
        <v>653</v>
      </c>
      <c r="K235" s="12"/>
    </row>
    <row r="236" spans="1:11">
      <c r="A236" s="8" t="s">
        <v>674</v>
      </c>
      <c r="B236" s="8" t="s">
        <v>950</v>
      </c>
      <c r="C236" s="8" t="s">
        <v>219</v>
      </c>
      <c r="D236" s="8" t="s">
        <v>220</v>
      </c>
      <c r="E236" s="8" t="s">
        <v>676</v>
      </c>
      <c r="F236" s="8" t="s">
        <v>421</v>
      </c>
      <c r="G236" s="8" t="s">
        <v>951</v>
      </c>
      <c r="H236" s="8" t="s">
        <v>652</v>
      </c>
      <c r="I236" s="8" t="s">
        <v>367</v>
      </c>
      <c r="J236" s="11" t="s">
        <v>653</v>
      </c>
      <c r="K236" s="12"/>
    </row>
    <row r="237" spans="1:11">
      <c r="A237" s="8" t="s">
        <v>536</v>
      </c>
      <c r="B237" s="8" t="s">
        <v>952</v>
      </c>
      <c r="C237" s="8" t="s">
        <v>219</v>
      </c>
      <c r="D237" s="8" t="s">
        <v>220</v>
      </c>
      <c r="E237" s="8" t="s">
        <v>538</v>
      </c>
      <c r="F237" s="8" t="s">
        <v>539</v>
      </c>
      <c r="G237" s="8" t="s">
        <v>953</v>
      </c>
      <c r="H237" s="8" t="s">
        <v>652</v>
      </c>
      <c r="I237" s="8" t="s">
        <v>367</v>
      </c>
      <c r="J237" s="11" t="s">
        <v>653</v>
      </c>
      <c r="K237" s="12"/>
    </row>
    <row r="238" spans="1:11">
      <c r="A238" s="8" t="s">
        <v>954</v>
      </c>
      <c r="B238" s="8" t="s">
        <v>955</v>
      </c>
      <c r="C238" s="8" t="s">
        <v>219</v>
      </c>
      <c r="D238" s="8" t="s">
        <v>869</v>
      </c>
      <c r="E238" s="8" t="s">
        <v>956</v>
      </c>
      <c r="F238" s="8" t="s">
        <v>421</v>
      </c>
      <c r="G238" s="8" t="s">
        <v>957</v>
      </c>
      <c r="H238" s="8" t="s">
        <v>652</v>
      </c>
      <c r="I238" s="8" t="s">
        <v>367</v>
      </c>
      <c r="J238" s="11" t="s">
        <v>653</v>
      </c>
      <c r="K238" s="12"/>
    </row>
    <row r="239" spans="1:11">
      <c r="A239" s="8" t="s">
        <v>648</v>
      </c>
      <c r="B239" s="8" t="s">
        <v>958</v>
      </c>
      <c r="C239" s="8" t="s">
        <v>219</v>
      </c>
      <c r="D239" s="8" t="s">
        <v>243</v>
      </c>
      <c r="E239" s="8" t="s">
        <v>650</v>
      </c>
      <c r="F239" s="8" t="s">
        <v>321</v>
      </c>
      <c r="G239" s="8" t="s">
        <v>959</v>
      </c>
      <c r="H239" s="8" t="s">
        <v>652</v>
      </c>
      <c r="I239" s="8" t="s">
        <v>367</v>
      </c>
      <c r="J239" s="11" t="s">
        <v>653</v>
      </c>
      <c r="K239" s="12"/>
    </row>
    <row r="240" spans="1:11">
      <c r="A240" s="8" t="s">
        <v>832</v>
      </c>
      <c r="B240" s="8" t="s">
        <v>960</v>
      </c>
      <c r="C240" s="8" t="s">
        <v>219</v>
      </c>
      <c r="D240" s="8" t="s">
        <v>220</v>
      </c>
      <c r="E240" s="8" t="s">
        <v>834</v>
      </c>
      <c r="F240" s="8" t="s">
        <v>258</v>
      </c>
      <c r="G240" s="8" t="s">
        <v>961</v>
      </c>
      <c r="H240" s="8" t="s">
        <v>652</v>
      </c>
      <c r="I240" s="8" t="s">
        <v>367</v>
      </c>
      <c r="J240" s="11" t="s">
        <v>653</v>
      </c>
      <c r="K240" s="12"/>
    </row>
    <row r="241" spans="1:11">
      <c r="A241" s="8" t="s">
        <v>648</v>
      </c>
      <c r="B241" s="8" t="s">
        <v>962</v>
      </c>
      <c r="C241" s="8" t="s">
        <v>219</v>
      </c>
      <c r="D241" s="8" t="s">
        <v>220</v>
      </c>
      <c r="E241" s="8" t="s">
        <v>650</v>
      </c>
      <c r="F241" s="8" t="s">
        <v>321</v>
      </c>
      <c r="G241" s="8" t="s">
        <v>963</v>
      </c>
      <c r="H241" s="8" t="s">
        <v>652</v>
      </c>
      <c r="I241" s="8" t="s">
        <v>367</v>
      </c>
      <c r="J241" s="11" t="s">
        <v>653</v>
      </c>
      <c r="K241" s="12"/>
    </row>
    <row r="242" spans="1:11">
      <c r="A242" s="8" t="s">
        <v>964</v>
      </c>
      <c r="B242" s="8" t="s">
        <v>965</v>
      </c>
      <c r="C242" s="8" t="s">
        <v>219</v>
      </c>
      <c r="D242" s="8" t="s">
        <v>243</v>
      </c>
      <c r="E242" s="8" t="s">
        <v>966</v>
      </c>
      <c r="F242" s="8" t="s">
        <v>321</v>
      </c>
      <c r="G242" s="8" t="s">
        <v>967</v>
      </c>
      <c r="H242" s="8" t="s">
        <v>652</v>
      </c>
      <c r="I242" s="8" t="s">
        <v>367</v>
      </c>
      <c r="J242" s="11" t="s">
        <v>653</v>
      </c>
      <c r="K242" s="12"/>
    </row>
    <row r="243" spans="1:11">
      <c r="A243" s="8" t="s">
        <v>964</v>
      </c>
      <c r="B243" s="8" t="s">
        <v>968</v>
      </c>
      <c r="C243" s="8" t="s">
        <v>219</v>
      </c>
      <c r="D243" s="8" t="s">
        <v>243</v>
      </c>
      <c r="E243" s="8" t="s">
        <v>966</v>
      </c>
      <c r="F243" s="8" t="s">
        <v>321</v>
      </c>
      <c r="G243" s="8" t="s">
        <v>969</v>
      </c>
      <c r="H243" s="8" t="s">
        <v>652</v>
      </c>
      <c r="I243" s="8" t="s">
        <v>367</v>
      </c>
      <c r="J243" s="11" t="s">
        <v>653</v>
      </c>
      <c r="K243" s="12"/>
    </row>
    <row r="244" spans="1:11">
      <c r="A244" s="8" t="s">
        <v>691</v>
      </c>
      <c r="B244" s="8" t="s">
        <v>970</v>
      </c>
      <c r="C244" s="8" t="s">
        <v>219</v>
      </c>
      <c r="D244" s="8" t="s">
        <v>971</v>
      </c>
      <c r="E244" s="8" t="s">
        <v>693</v>
      </c>
      <c r="F244" s="8" t="s">
        <v>421</v>
      </c>
      <c r="G244" s="8" t="s">
        <v>972</v>
      </c>
      <c r="H244" s="8" t="s">
        <v>652</v>
      </c>
      <c r="I244" s="8" t="s">
        <v>367</v>
      </c>
      <c r="J244" s="11" t="s">
        <v>653</v>
      </c>
      <c r="K244" s="12"/>
    </row>
    <row r="245" spans="1:11">
      <c r="A245" s="8" t="s">
        <v>687</v>
      </c>
      <c r="B245" s="8" t="s">
        <v>973</v>
      </c>
      <c r="C245" s="8" t="s">
        <v>219</v>
      </c>
      <c r="D245" s="8" t="s">
        <v>243</v>
      </c>
      <c r="E245" s="8" t="s">
        <v>689</v>
      </c>
      <c r="F245" s="8" t="s">
        <v>258</v>
      </c>
      <c r="G245" s="8" t="s">
        <v>974</v>
      </c>
      <c r="H245" s="8" t="s">
        <v>652</v>
      </c>
      <c r="I245" s="8" t="s">
        <v>367</v>
      </c>
      <c r="J245" s="11" t="s">
        <v>653</v>
      </c>
      <c r="K245" s="12"/>
    </row>
    <row r="246" spans="1:11">
      <c r="A246" s="8" t="s">
        <v>687</v>
      </c>
      <c r="B246" s="8" t="s">
        <v>975</v>
      </c>
      <c r="C246" s="8" t="s">
        <v>219</v>
      </c>
      <c r="D246" s="8" t="s">
        <v>220</v>
      </c>
      <c r="E246" s="8" t="s">
        <v>689</v>
      </c>
      <c r="F246" s="8" t="s">
        <v>258</v>
      </c>
      <c r="G246" s="8" t="s">
        <v>976</v>
      </c>
      <c r="H246" s="8" t="s">
        <v>652</v>
      </c>
      <c r="I246" s="8" t="s">
        <v>367</v>
      </c>
      <c r="J246" s="11" t="s">
        <v>653</v>
      </c>
      <c r="K246" s="12"/>
    </row>
    <row r="247" spans="1:11">
      <c r="A247" s="8" t="s">
        <v>217</v>
      </c>
      <c r="B247" s="8" t="s">
        <v>977</v>
      </c>
      <c r="C247" s="8" t="s">
        <v>219</v>
      </c>
      <c r="D247" s="8" t="s">
        <v>243</v>
      </c>
      <c r="E247" s="8" t="s">
        <v>221</v>
      </c>
      <c r="F247" s="8" t="s">
        <v>222</v>
      </c>
      <c r="G247" s="8" t="s">
        <v>978</v>
      </c>
      <c r="H247" s="8" t="s">
        <v>652</v>
      </c>
      <c r="I247" s="8" t="s">
        <v>367</v>
      </c>
      <c r="J247" s="11" t="s">
        <v>653</v>
      </c>
      <c r="K247" s="12"/>
    </row>
    <row r="248" spans="1:11">
      <c r="A248" s="8" t="s">
        <v>731</v>
      </c>
      <c r="B248" s="8" t="s">
        <v>979</v>
      </c>
      <c r="C248" s="8" t="s">
        <v>219</v>
      </c>
      <c r="D248" s="8" t="s">
        <v>243</v>
      </c>
      <c r="E248" s="8" t="s">
        <v>733</v>
      </c>
      <c r="F248" s="8" t="s">
        <v>390</v>
      </c>
      <c r="G248" s="8" t="s">
        <v>980</v>
      </c>
      <c r="H248" s="8" t="s">
        <v>652</v>
      </c>
      <c r="I248" s="8" t="s">
        <v>367</v>
      </c>
      <c r="J248" s="11" t="s">
        <v>653</v>
      </c>
      <c r="K248" s="12"/>
    </row>
    <row r="249" spans="1:11">
      <c r="A249" s="8" t="s">
        <v>981</v>
      </c>
      <c r="B249" s="8" t="s">
        <v>982</v>
      </c>
      <c r="C249" s="8" t="s">
        <v>219</v>
      </c>
      <c r="D249" s="8" t="s">
        <v>243</v>
      </c>
      <c r="E249" s="8" t="s">
        <v>983</v>
      </c>
      <c r="F249" s="8" t="s">
        <v>306</v>
      </c>
      <c r="G249" s="8" t="s">
        <v>984</v>
      </c>
      <c r="H249" s="8" t="s">
        <v>652</v>
      </c>
      <c r="I249" s="8" t="s">
        <v>367</v>
      </c>
      <c r="J249" s="11" t="s">
        <v>653</v>
      </c>
      <c r="K249" s="12"/>
    </row>
    <row r="250" spans="1:11">
      <c r="A250" s="8" t="s">
        <v>670</v>
      </c>
      <c r="B250" s="8" t="s">
        <v>985</v>
      </c>
      <c r="C250" s="8" t="s">
        <v>219</v>
      </c>
      <c r="D250" s="8" t="s">
        <v>220</v>
      </c>
      <c r="E250" s="8" t="s">
        <v>672</v>
      </c>
      <c r="F250" s="8" t="s">
        <v>421</v>
      </c>
      <c r="G250" s="8" t="s">
        <v>986</v>
      </c>
      <c r="H250" s="8" t="s">
        <v>652</v>
      </c>
      <c r="I250" s="8" t="s">
        <v>367</v>
      </c>
      <c r="J250" s="11" t="s">
        <v>653</v>
      </c>
      <c r="K250" s="12"/>
    </row>
    <row r="251" spans="1:11">
      <c r="A251" s="8" t="s">
        <v>987</v>
      </c>
      <c r="B251" s="8" t="s">
        <v>988</v>
      </c>
      <c r="C251" s="8" t="s">
        <v>219</v>
      </c>
      <c r="D251" s="8" t="s">
        <v>989</v>
      </c>
      <c r="E251" s="8" t="s">
        <v>990</v>
      </c>
      <c r="F251" s="8" t="s">
        <v>421</v>
      </c>
      <c r="G251" s="8" t="s">
        <v>991</v>
      </c>
      <c r="H251" s="8" t="s">
        <v>652</v>
      </c>
      <c r="I251" s="8" t="s">
        <v>367</v>
      </c>
      <c r="J251" s="11" t="s">
        <v>653</v>
      </c>
      <c r="K251" s="12"/>
    </row>
    <row r="252" spans="1:11">
      <c r="A252" s="8" t="s">
        <v>719</v>
      </c>
      <c r="B252" s="8" t="s">
        <v>992</v>
      </c>
      <c r="C252" s="8" t="s">
        <v>219</v>
      </c>
      <c r="D252" s="8" t="s">
        <v>971</v>
      </c>
      <c r="E252" s="8" t="s">
        <v>721</v>
      </c>
      <c r="F252" s="8" t="s">
        <v>222</v>
      </c>
      <c r="G252" s="8" t="s">
        <v>993</v>
      </c>
      <c r="H252" s="8" t="s">
        <v>652</v>
      </c>
      <c r="I252" s="8" t="s">
        <v>367</v>
      </c>
      <c r="J252" s="11" t="s">
        <v>653</v>
      </c>
      <c r="K252" s="12"/>
    </row>
    <row r="253" spans="1:11">
      <c r="A253" s="8" t="s">
        <v>217</v>
      </c>
      <c r="B253" s="8" t="s">
        <v>994</v>
      </c>
      <c r="C253" s="8" t="s">
        <v>219</v>
      </c>
      <c r="D253" s="8" t="s">
        <v>220</v>
      </c>
      <c r="E253" s="8" t="s">
        <v>221</v>
      </c>
      <c r="F253" s="8" t="s">
        <v>222</v>
      </c>
      <c r="G253" s="8" t="s">
        <v>995</v>
      </c>
      <c r="H253" s="8" t="s">
        <v>652</v>
      </c>
      <c r="I253" s="8" t="s">
        <v>367</v>
      </c>
      <c r="J253" s="11" t="s">
        <v>653</v>
      </c>
      <c r="K253" s="12"/>
    </row>
    <row r="254" spans="1:11">
      <c r="A254" s="8" t="s">
        <v>904</v>
      </c>
      <c r="B254" s="8" t="s">
        <v>996</v>
      </c>
      <c r="C254" s="8" t="s">
        <v>219</v>
      </c>
      <c r="D254" s="8" t="s">
        <v>243</v>
      </c>
      <c r="E254" s="8" t="s">
        <v>906</v>
      </c>
      <c r="F254" s="8" t="s">
        <v>421</v>
      </c>
      <c r="G254" s="8" t="s">
        <v>997</v>
      </c>
      <c r="H254" s="8" t="s">
        <v>652</v>
      </c>
      <c r="I254" s="8" t="s">
        <v>367</v>
      </c>
      <c r="J254" s="11" t="s">
        <v>653</v>
      </c>
      <c r="K254" s="12"/>
    </row>
    <row r="255" spans="1:11">
      <c r="A255" s="8" t="s">
        <v>552</v>
      </c>
      <c r="B255" s="8" t="s">
        <v>998</v>
      </c>
      <c r="C255" s="8" t="s">
        <v>219</v>
      </c>
      <c r="D255" s="8" t="s">
        <v>243</v>
      </c>
      <c r="E255" s="8" t="s">
        <v>554</v>
      </c>
      <c r="F255" s="8" t="s">
        <v>421</v>
      </c>
      <c r="G255" s="8" t="s">
        <v>999</v>
      </c>
      <c r="H255" s="8" t="s">
        <v>652</v>
      </c>
      <c r="I255" s="8" t="s">
        <v>367</v>
      </c>
      <c r="J255" s="11" t="s">
        <v>653</v>
      </c>
      <c r="K255" s="12"/>
    </row>
    <row r="256" spans="1:11">
      <c r="A256" s="8" t="s">
        <v>241</v>
      </c>
      <c r="B256" s="8" t="s">
        <v>1000</v>
      </c>
      <c r="C256" s="8" t="s">
        <v>219</v>
      </c>
      <c r="D256" s="8" t="s">
        <v>220</v>
      </c>
      <c r="E256" s="8" t="s">
        <v>244</v>
      </c>
      <c r="F256" s="8" t="s">
        <v>230</v>
      </c>
      <c r="G256" s="8" t="s">
        <v>1001</v>
      </c>
      <c r="H256" s="8" t="s">
        <v>652</v>
      </c>
      <c r="I256" s="8" t="s">
        <v>367</v>
      </c>
      <c r="J256" s="11" t="s">
        <v>653</v>
      </c>
      <c r="K256" s="12"/>
    </row>
    <row r="257" spans="1:11">
      <c r="A257" s="8" t="s">
        <v>987</v>
      </c>
      <c r="B257" s="8" t="s">
        <v>1002</v>
      </c>
      <c r="C257" s="8" t="s">
        <v>219</v>
      </c>
      <c r="D257" s="8" t="s">
        <v>243</v>
      </c>
      <c r="E257" s="8" t="s">
        <v>990</v>
      </c>
      <c r="F257" s="8" t="s">
        <v>421</v>
      </c>
      <c r="G257" s="8" t="s">
        <v>1003</v>
      </c>
      <c r="H257" s="8" t="s">
        <v>652</v>
      </c>
      <c r="I257" s="8" t="s">
        <v>367</v>
      </c>
      <c r="J257" s="11" t="s">
        <v>653</v>
      </c>
      <c r="K257" s="12"/>
    </row>
    <row r="258" spans="1:11">
      <c r="A258" s="8" t="s">
        <v>232</v>
      </c>
      <c r="B258" s="8" t="s">
        <v>1004</v>
      </c>
      <c r="C258" s="8" t="s">
        <v>219</v>
      </c>
      <c r="D258" s="8" t="s">
        <v>243</v>
      </c>
      <c r="E258" s="8" t="s">
        <v>234</v>
      </c>
      <c r="F258" s="8" t="s">
        <v>235</v>
      </c>
      <c r="G258" s="8" t="s">
        <v>1005</v>
      </c>
      <c r="H258" s="8" t="s">
        <v>652</v>
      </c>
      <c r="I258" s="8" t="s">
        <v>367</v>
      </c>
      <c r="J258" s="11" t="s">
        <v>653</v>
      </c>
      <c r="K258" s="12"/>
    </row>
    <row r="259" spans="1:11">
      <c r="A259" s="8" t="s">
        <v>658</v>
      </c>
      <c r="B259" s="8" t="s">
        <v>1006</v>
      </c>
      <c r="C259" s="8" t="s">
        <v>219</v>
      </c>
      <c r="D259" s="8" t="s">
        <v>220</v>
      </c>
      <c r="E259" s="8" t="s">
        <v>660</v>
      </c>
      <c r="F259" s="8" t="s">
        <v>258</v>
      </c>
      <c r="G259" s="8" t="s">
        <v>1007</v>
      </c>
      <c r="H259" s="8" t="s">
        <v>652</v>
      </c>
      <c r="I259" s="8" t="s">
        <v>367</v>
      </c>
      <c r="J259" s="11" t="s">
        <v>653</v>
      </c>
      <c r="K259" s="12"/>
    </row>
    <row r="260" spans="1:11">
      <c r="A260" s="8" t="s">
        <v>658</v>
      </c>
      <c r="B260" s="8" t="s">
        <v>1008</v>
      </c>
      <c r="C260" s="8" t="s">
        <v>219</v>
      </c>
      <c r="D260" s="8" t="s">
        <v>243</v>
      </c>
      <c r="E260" s="8" t="s">
        <v>660</v>
      </c>
      <c r="F260" s="8" t="s">
        <v>258</v>
      </c>
      <c r="G260" s="8" t="s">
        <v>1009</v>
      </c>
      <c r="H260" s="8" t="s">
        <v>652</v>
      </c>
      <c r="I260" s="8" t="s">
        <v>367</v>
      </c>
      <c r="J260" s="11" t="s">
        <v>653</v>
      </c>
      <c r="K260" s="12"/>
    </row>
    <row r="261" spans="1:11">
      <c r="A261" s="8" t="s">
        <v>895</v>
      </c>
      <c r="B261" s="8" t="s">
        <v>1010</v>
      </c>
      <c r="C261" s="8" t="s">
        <v>219</v>
      </c>
      <c r="D261" s="8" t="s">
        <v>220</v>
      </c>
      <c r="E261" s="8" t="s">
        <v>897</v>
      </c>
      <c r="F261" s="8" t="s">
        <v>230</v>
      </c>
      <c r="G261" s="8" t="s">
        <v>1011</v>
      </c>
      <c r="H261" s="8" t="s">
        <v>652</v>
      </c>
      <c r="I261" s="8" t="s">
        <v>367</v>
      </c>
      <c r="J261" s="11" t="s">
        <v>653</v>
      </c>
      <c r="K261" s="12"/>
    </row>
    <row r="262" spans="1:11">
      <c r="A262" s="8" t="s">
        <v>434</v>
      </c>
      <c r="B262" s="8" t="s">
        <v>1012</v>
      </c>
      <c r="C262" s="8" t="s">
        <v>219</v>
      </c>
      <c r="D262" s="8" t="s">
        <v>243</v>
      </c>
      <c r="E262" s="8" t="s">
        <v>436</v>
      </c>
      <c r="F262" s="8" t="s">
        <v>222</v>
      </c>
      <c r="G262" s="8" t="s">
        <v>1013</v>
      </c>
      <c r="H262" s="8" t="s">
        <v>652</v>
      </c>
      <c r="I262" s="8" t="s">
        <v>367</v>
      </c>
      <c r="J262" s="11" t="s">
        <v>653</v>
      </c>
      <c r="K262" s="12"/>
    </row>
    <row r="263" spans="1:11">
      <c r="A263" s="8" t="s">
        <v>687</v>
      </c>
      <c r="B263" s="8" t="s">
        <v>1014</v>
      </c>
      <c r="C263" s="8" t="s">
        <v>219</v>
      </c>
      <c r="D263" s="8" t="s">
        <v>220</v>
      </c>
      <c r="E263" s="8" t="s">
        <v>689</v>
      </c>
      <c r="F263" s="8" t="s">
        <v>258</v>
      </c>
      <c r="G263" s="8" t="s">
        <v>1015</v>
      </c>
      <c r="H263" s="8" t="s">
        <v>652</v>
      </c>
      <c r="I263" s="8" t="s">
        <v>367</v>
      </c>
      <c r="J263" s="11" t="s">
        <v>653</v>
      </c>
      <c r="K263" s="12"/>
    </row>
    <row r="264" spans="1:11">
      <c r="A264" s="8" t="s">
        <v>719</v>
      </c>
      <c r="B264" s="8" t="s">
        <v>1016</v>
      </c>
      <c r="C264" s="8" t="s">
        <v>219</v>
      </c>
      <c r="D264" s="8" t="s">
        <v>533</v>
      </c>
      <c r="E264" s="8" t="s">
        <v>721</v>
      </c>
      <c r="F264" s="8" t="s">
        <v>222</v>
      </c>
      <c r="G264" s="8" t="s">
        <v>1017</v>
      </c>
      <c r="H264" s="8" t="s">
        <v>652</v>
      </c>
      <c r="I264" s="8" t="s">
        <v>367</v>
      </c>
      <c r="J264" s="11" t="s">
        <v>653</v>
      </c>
      <c r="K264" s="12"/>
    </row>
    <row r="265" spans="1:11">
      <c r="A265" s="8" t="s">
        <v>1018</v>
      </c>
      <c r="B265" s="8" t="s">
        <v>1019</v>
      </c>
      <c r="C265" s="8" t="s">
        <v>219</v>
      </c>
      <c r="D265" s="8" t="s">
        <v>243</v>
      </c>
      <c r="E265" s="8" t="s">
        <v>1020</v>
      </c>
      <c r="F265" s="8" t="s">
        <v>278</v>
      </c>
      <c r="G265" s="8" t="s">
        <v>1021</v>
      </c>
      <c r="H265" s="8" t="s">
        <v>652</v>
      </c>
      <c r="I265" s="8" t="s">
        <v>367</v>
      </c>
      <c r="J265" s="11" t="s">
        <v>653</v>
      </c>
      <c r="K265" s="12"/>
    </row>
    <row r="266" spans="1:11">
      <c r="A266" s="8" t="s">
        <v>260</v>
      </c>
      <c r="B266" s="8" t="s">
        <v>1022</v>
      </c>
      <c r="C266" s="8" t="s">
        <v>219</v>
      </c>
      <c r="D266" s="8" t="s">
        <v>220</v>
      </c>
      <c r="E266" s="8" t="s">
        <v>262</v>
      </c>
      <c r="F266" s="8" t="s">
        <v>258</v>
      </c>
      <c r="G266" s="8" t="s">
        <v>1023</v>
      </c>
      <c r="H266" s="8" t="s">
        <v>652</v>
      </c>
      <c r="I266" s="8" t="s">
        <v>367</v>
      </c>
      <c r="J266" s="11" t="s">
        <v>653</v>
      </c>
      <c r="K266" s="12"/>
    </row>
    <row r="267" spans="1:11">
      <c r="A267" s="8" t="s">
        <v>387</v>
      </c>
      <c r="B267" s="8" t="s">
        <v>1024</v>
      </c>
      <c r="C267" s="8" t="s">
        <v>219</v>
      </c>
      <c r="D267" s="8" t="s">
        <v>220</v>
      </c>
      <c r="E267" s="8" t="s">
        <v>389</v>
      </c>
      <c r="F267" s="8" t="s">
        <v>390</v>
      </c>
      <c r="G267" s="8" t="s">
        <v>1025</v>
      </c>
      <c r="H267" s="8" t="s">
        <v>652</v>
      </c>
      <c r="I267" s="8" t="s">
        <v>367</v>
      </c>
      <c r="J267" s="11" t="s">
        <v>653</v>
      </c>
      <c r="K267" s="12"/>
    </row>
    <row r="268" spans="1:11">
      <c r="A268" s="8" t="s">
        <v>490</v>
      </c>
      <c r="B268" s="8" t="s">
        <v>1026</v>
      </c>
      <c r="C268" s="8" t="s">
        <v>219</v>
      </c>
      <c r="D268" s="8" t="s">
        <v>243</v>
      </c>
      <c r="E268" s="8" t="s">
        <v>492</v>
      </c>
      <c r="F268" s="8" t="s">
        <v>390</v>
      </c>
      <c r="G268" s="8" t="s">
        <v>1027</v>
      </c>
      <c r="H268" s="8" t="s">
        <v>652</v>
      </c>
      <c r="I268" s="8" t="s">
        <v>367</v>
      </c>
      <c r="J268" s="11" t="s">
        <v>653</v>
      </c>
      <c r="K268" s="12"/>
    </row>
    <row r="269" spans="1:11">
      <c r="A269" s="8" t="s">
        <v>387</v>
      </c>
      <c r="B269" s="8" t="s">
        <v>1028</v>
      </c>
      <c r="C269" s="8" t="s">
        <v>219</v>
      </c>
      <c r="D269" s="8" t="s">
        <v>243</v>
      </c>
      <c r="E269" s="8" t="s">
        <v>389</v>
      </c>
      <c r="F269" s="8" t="s">
        <v>390</v>
      </c>
      <c r="G269" s="8" t="s">
        <v>1029</v>
      </c>
      <c r="H269" s="8" t="s">
        <v>652</v>
      </c>
      <c r="I269" s="8" t="s">
        <v>367</v>
      </c>
      <c r="J269" s="11" t="s">
        <v>653</v>
      </c>
      <c r="K269" s="12"/>
    </row>
    <row r="270" spans="1:11">
      <c r="A270" s="8" t="s">
        <v>751</v>
      </c>
      <c r="B270" s="8" t="s">
        <v>1030</v>
      </c>
      <c r="C270" s="8" t="s">
        <v>219</v>
      </c>
      <c r="D270" s="8" t="s">
        <v>243</v>
      </c>
      <c r="E270" s="8" t="s">
        <v>753</v>
      </c>
      <c r="F270" s="8" t="s">
        <v>390</v>
      </c>
      <c r="G270" s="8" t="s">
        <v>1031</v>
      </c>
      <c r="H270" s="8" t="s">
        <v>652</v>
      </c>
      <c r="I270" s="8" t="s">
        <v>367</v>
      </c>
      <c r="J270" s="11" t="s">
        <v>653</v>
      </c>
      <c r="K270" s="12"/>
    </row>
    <row r="271" spans="1:11">
      <c r="A271" s="8" t="s">
        <v>490</v>
      </c>
      <c r="B271" s="8" t="s">
        <v>1032</v>
      </c>
      <c r="C271" s="8" t="s">
        <v>219</v>
      </c>
      <c r="D271" s="8" t="s">
        <v>220</v>
      </c>
      <c r="E271" s="8" t="s">
        <v>492</v>
      </c>
      <c r="F271" s="8" t="s">
        <v>390</v>
      </c>
      <c r="G271" s="8" t="s">
        <v>1033</v>
      </c>
      <c r="H271" s="8" t="s">
        <v>652</v>
      </c>
      <c r="I271" s="8" t="s">
        <v>367</v>
      </c>
      <c r="J271" s="11" t="s">
        <v>653</v>
      </c>
      <c r="K271" s="12"/>
    </row>
    <row r="272" spans="1:11">
      <c r="A272" s="8" t="s">
        <v>1034</v>
      </c>
      <c r="B272" s="8" t="s">
        <v>1035</v>
      </c>
      <c r="C272" s="8" t="s">
        <v>219</v>
      </c>
      <c r="D272" s="8" t="s">
        <v>220</v>
      </c>
      <c r="E272" s="8" t="s">
        <v>1036</v>
      </c>
      <c r="F272" s="8" t="s">
        <v>1037</v>
      </c>
      <c r="G272" s="8" t="s">
        <v>1038</v>
      </c>
      <c r="H272" s="8" t="s">
        <v>652</v>
      </c>
      <c r="I272" s="8" t="s">
        <v>367</v>
      </c>
      <c r="J272" s="11" t="s">
        <v>653</v>
      </c>
      <c r="K272" s="12"/>
    </row>
    <row r="273" spans="1:11">
      <c r="A273" s="8" t="s">
        <v>944</v>
      </c>
      <c r="B273" s="8" t="s">
        <v>1039</v>
      </c>
      <c r="C273" s="8" t="s">
        <v>219</v>
      </c>
      <c r="D273" s="8" t="s">
        <v>220</v>
      </c>
      <c r="E273" s="8" t="s">
        <v>946</v>
      </c>
      <c r="F273" s="8" t="s">
        <v>230</v>
      </c>
      <c r="G273" s="8" t="s">
        <v>1040</v>
      </c>
      <c r="H273" s="8" t="s">
        <v>652</v>
      </c>
      <c r="I273" s="8" t="s">
        <v>367</v>
      </c>
      <c r="J273" s="11" t="s">
        <v>653</v>
      </c>
      <c r="K273" s="12"/>
    </row>
    <row r="274" spans="1:11">
      <c r="A274" s="8" t="s">
        <v>618</v>
      </c>
      <c r="B274" s="8" t="s">
        <v>1041</v>
      </c>
      <c r="C274" s="8" t="s">
        <v>219</v>
      </c>
      <c r="D274" s="8" t="s">
        <v>243</v>
      </c>
      <c r="E274" s="8" t="s">
        <v>620</v>
      </c>
      <c r="F274" s="8" t="s">
        <v>421</v>
      </c>
      <c r="G274" s="8" t="s">
        <v>1042</v>
      </c>
      <c r="H274" s="8" t="s">
        <v>652</v>
      </c>
      <c r="I274" s="8" t="s">
        <v>367</v>
      </c>
      <c r="J274" s="11" t="s">
        <v>653</v>
      </c>
      <c r="K274" s="12"/>
    </row>
    <row r="275" spans="1:11">
      <c r="A275" s="8" t="s">
        <v>944</v>
      </c>
      <c r="B275" s="8" t="s">
        <v>1043</v>
      </c>
      <c r="C275" s="8" t="s">
        <v>219</v>
      </c>
      <c r="D275" s="8" t="s">
        <v>220</v>
      </c>
      <c r="E275" s="8" t="s">
        <v>946</v>
      </c>
      <c r="F275" s="8" t="s">
        <v>230</v>
      </c>
      <c r="G275" s="8" t="s">
        <v>1044</v>
      </c>
      <c r="H275" s="8" t="s">
        <v>652</v>
      </c>
      <c r="I275" s="8" t="s">
        <v>367</v>
      </c>
      <c r="J275" s="11" t="s">
        <v>653</v>
      </c>
      <c r="K275" s="12"/>
    </row>
    <row r="276" spans="1:11">
      <c r="A276" s="8" t="s">
        <v>944</v>
      </c>
      <c r="B276" s="8" t="s">
        <v>1045</v>
      </c>
      <c r="C276" s="8" t="s">
        <v>219</v>
      </c>
      <c r="D276" s="8" t="s">
        <v>243</v>
      </c>
      <c r="E276" s="8" t="s">
        <v>946</v>
      </c>
      <c r="F276" s="8" t="s">
        <v>230</v>
      </c>
      <c r="G276" s="8" t="s">
        <v>1046</v>
      </c>
      <c r="H276" s="8" t="s">
        <v>652</v>
      </c>
      <c r="I276" s="8" t="s">
        <v>367</v>
      </c>
      <c r="J276" s="11" t="s">
        <v>653</v>
      </c>
      <c r="K276" s="12"/>
    </row>
    <row r="277" spans="1:11">
      <c r="A277" s="8" t="s">
        <v>747</v>
      </c>
      <c r="B277" s="8" t="s">
        <v>1047</v>
      </c>
      <c r="C277" s="8" t="s">
        <v>219</v>
      </c>
      <c r="D277" s="8" t="s">
        <v>243</v>
      </c>
      <c r="E277" s="8" t="s">
        <v>749</v>
      </c>
      <c r="F277" s="8" t="s">
        <v>421</v>
      </c>
      <c r="G277" s="8" t="s">
        <v>1048</v>
      </c>
      <c r="H277" s="8" t="s">
        <v>652</v>
      </c>
      <c r="I277" s="8" t="s">
        <v>367</v>
      </c>
      <c r="J277" s="11" t="s">
        <v>653</v>
      </c>
      <c r="K277" s="12"/>
    </row>
    <row r="278" spans="1:11">
      <c r="A278" s="8" t="s">
        <v>691</v>
      </c>
      <c r="B278" s="8" t="s">
        <v>1049</v>
      </c>
      <c r="C278" s="8" t="s">
        <v>219</v>
      </c>
      <c r="D278" s="8" t="s">
        <v>220</v>
      </c>
      <c r="E278" s="8" t="s">
        <v>693</v>
      </c>
      <c r="F278" s="8" t="s">
        <v>421</v>
      </c>
      <c r="G278" s="8" t="s">
        <v>1050</v>
      </c>
      <c r="H278" s="8" t="s">
        <v>652</v>
      </c>
      <c r="I278" s="8" t="s">
        <v>367</v>
      </c>
      <c r="J278" s="11" t="s">
        <v>653</v>
      </c>
      <c r="K278" s="12"/>
    </row>
    <row r="279" spans="1:11">
      <c r="A279" s="8" t="s">
        <v>1034</v>
      </c>
      <c r="B279" s="8" t="s">
        <v>1051</v>
      </c>
      <c r="C279" s="8" t="s">
        <v>219</v>
      </c>
      <c r="D279" s="8" t="s">
        <v>220</v>
      </c>
      <c r="E279" s="8" t="s">
        <v>1036</v>
      </c>
      <c r="F279" s="8" t="s">
        <v>1037</v>
      </c>
      <c r="G279" s="8" t="s">
        <v>1052</v>
      </c>
      <c r="H279" s="8" t="s">
        <v>652</v>
      </c>
      <c r="I279" s="8" t="s">
        <v>367</v>
      </c>
      <c r="J279" s="11" t="s">
        <v>653</v>
      </c>
      <c r="K279" s="12"/>
    </row>
    <row r="280" spans="1:11">
      <c r="A280" s="8" t="s">
        <v>1034</v>
      </c>
      <c r="B280" s="8" t="s">
        <v>1053</v>
      </c>
      <c r="C280" s="8" t="s">
        <v>219</v>
      </c>
      <c r="D280" s="8" t="s">
        <v>220</v>
      </c>
      <c r="E280" s="8" t="s">
        <v>1036</v>
      </c>
      <c r="F280" s="8" t="s">
        <v>1037</v>
      </c>
      <c r="G280" s="8" t="s">
        <v>1054</v>
      </c>
      <c r="H280" s="8" t="s">
        <v>652</v>
      </c>
      <c r="I280" s="8" t="s">
        <v>367</v>
      </c>
      <c r="J280" s="11" t="s">
        <v>653</v>
      </c>
      <c r="K280" s="12"/>
    </row>
    <row r="281" spans="1:11">
      <c r="A281" s="8" t="s">
        <v>1034</v>
      </c>
      <c r="B281" s="8" t="s">
        <v>1055</v>
      </c>
      <c r="C281" s="8" t="s">
        <v>219</v>
      </c>
      <c r="D281" s="8" t="s">
        <v>243</v>
      </c>
      <c r="E281" s="8" t="s">
        <v>1036</v>
      </c>
      <c r="F281" s="8" t="s">
        <v>1037</v>
      </c>
      <c r="G281" s="8" t="s">
        <v>1056</v>
      </c>
      <c r="H281" s="8" t="s">
        <v>652</v>
      </c>
      <c r="I281" s="8" t="s">
        <v>367</v>
      </c>
      <c r="J281" s="11" t="s">
        <v>653</v>
      </c>
      <c r="K281" s="12"/>
    </row>
    <row r="282" spans="1:11">
      <c r="A282" s="8" t="s">
        <v>1057</v>
      </c>
      <c r="B282" s="8" t="s">
        <v>1058</v>
      </c>
      <c r="C282" s="8" t="s">
        <v>219</v>
      </c>
      <c r="D282" s="8" t="s">
        <v>220</v>
      </c>
      <c r="E282" s="8" t="s">
        <v>1059</v>
      </c>
      <c r="F282" s="8" t="s">
        <v>390</v>
      </c>
      <c r="G282" s="8" t="s">
        <v>1060</v>
      </c>
      <c r="H282" s="8" t="s">
        <v>652</v>
      </c>
      <c r="I282" s="8" t="s">
        <v>367</v>
      </c>
      <c r="J282" s="11" t="s">
        <v>653</v>
      </c>
      <c r="K282" s="12"/>
    </row>
    <row r="283" spans="1:11">
      <c r="A283" s="8" t="s">
        <v>828</v>
      </c>
      <c r="B283" s="8" t="s">
        <v>1061</v>
      </c>
      <c r="C283" s="8" t="s">
        <v>219</v>
      </c>
      <c r="D283" s="8" t="s">
        <v>243</v>
      </c>
      <c r="E283" s="8" t="s">
        <v>830</v>
      </c>
      <c r="F283" s="8" t="s">
        <v>390</v>
      </c>
      <c r="G283" s="8" t="s">
        <v>1062</v>
      </c>
      <c r="H283" s="8" t="s">
        <v>652</v>
      </c>
      <c r="I283" s="8" t="s">
        <v>367</v>
      </c>
      <c r="J283" s="11" t="s">
        <v>653</v>
      </c>
      <c r="K283" s="12"/>
    </row>
    <row r="284" spans="1:11">
      <c r="A284" s="8" t="s">
        <v>887</v>
      </c>
      <c r="B284" s="8" t="s">
        <v>1063</v>
      </c>
      <c r="C284" s="8" t="s">
        <v>219</v>
      </c>
      <c r="D284" s="8" t="s">
        <v>243</v>
      </c>
      <c r="E284" s="8" t="s">
        <v>889</v>
      </c>
      <c r="F284" s="8" t="s">
        <v>267</v>
      </c>
      <c r="G284" s="8" t="s">
        <v>1064</v>
      </c>
      <c r="H284" s="8" t="s">
        <v>652</v>
      </c>
      <c r="I284" s="8" t="s">
        <v>367</v>
      </c>
      <c r="J284" s="11" t="s">
        <v>653</v>
      </c>
      <c r="K284" s="12"/>
    </row>
    <row r="285" spans="1:11">
      <c r="A285" s="8" t="s">
        <v>789</v>
      </c>
      <c r="B285" s="8" t="s">
        <v>1065</v>
      </c>
      <c r="C285" s="8" t="s">
        <v>219</v>
      </c>
      <c r="D285" s="8" t="s">
        <v>243</v>
      </c>
      <c r="E285" s="8" t="s">
        <v>791</v>
      </c>
      <c r="F285" s="8" t="s">
        <v>792</v>
      </c>
      <c r="G285" s="8" t="s">
        <v>1066</v>
      </c>
      <c r="H285" s="8" t="s">
        <v>652</v>
      </c>
      <c r="I285" s="8" t="s">
        <v>367</v>
      </c>
      <c r="J285" s="11" t="s">
        <v>653</v>
      </c>
      <c r="K285" s="12"/>
    </row>
    <row r="286" spans="1:11">
      <c r="A286" s="8" t="s">
        <v>654</v>
      </c>
      <c r="B286" s="8" t="s">
        <v>1067</v>
      </c>
      <c r="C286" s="8" t="s">
        <v>219</v>
      </c>
      <c r="D286" s="8" t="s">
        <v>243</v>
      </c>
      <c r="E286" s="8" t="s">
        <v>656</v>
      </c>
      <c r="F286" s="8" t="s">
        <v>267</v>
      </c>
      <c r="G286" s="8" t="s">
        <v>1068</v>
      </c>
      <c r="H286" s="8" t="s">
        <v>652</v>
      </c>
      <c r="I286" s="8" t="s">
        <v>367</v>
      </c>
      <c r="J286" s="11" t="s">
        <v>653</v>
      </c>
      <c r="K286" s="12"/>
    </row>
    <row r="287" spans="1:11">
      <c r="A287" s="8" t="s">
        <v>654</v>
      </c>
      <c r="B287" s="8" t="s">
        <v>1069</v>
      </c>
      <c r="C287" s="8" t="s">
        <v>219</v>
      </c>
      <c r="D287" s="8" t="s">
        <v>220</v>
      </c>
      <c r="E287" s="8" t="s">
        <v>656</v>
      </c>
      <c r="F287" s="8" t="s">
        <v>267</v>
      </c>
      <c r="G287" s="8" t="s">
        <v>1070</v>
      </c>
      <c r="H287" s="8" t="s">
        <v>652</v>
      </c>
      <c r="I287" s="8" t="s">
        <v>367</v>
      </c>
      <c r="J287" s="11" t="s">
        <v>653</v>
      </c>
      <c r="K287" s="12"/>
    </row>
    <row r="288" spans="1:11">
      <c r="A288" s="8" t="s">
        <v>450</v>
      </c>
      <c r="B288" s="8" t="s">
        <v>1071</v>
      </c>
      <c r="C288" s="8" t="s">
        <v>219</v>
      </c>
      <c r="D288" s="8" t="s">
        <v>243</v>
      </c>
      <c r="E288" s="8" t="s">
        <v>452</v>
      </c>
      <c r="F288" s="8" t="s">
        <v>390</v>
      </c>
      <c r="G288" s="8" t="s">
        <v>1072</v>
      </c>
      <c r="H288" s="8" t="s">
        <v>652</v>
      </c>
      <c r="I288" s="8" t="s">
        <v>367</v>
      </c>
      <c r="J288" s="11" t="s">
        <v>653</v>
      </c>
      <c r="K288" s="12"/>
    </row>
    <row r="289" spans="1:11">
      <c r="A289" s="8" t="s">
        <v>832</v>
      </c>
      <c r="B289" s="8" t="s">
        <v>1073</v>
      </c>
      <c r="C289" s="8" t="s">
        <v>219</v>
      </c>
      <c r="D289" s="8" t="s">
        <v>243</v>
      </c>
      <c r="E289" s="8" t="s">
        <v>834</v>
      </c>
      <c r="F289" s="8" t="s">
        <v>258</v>
      </c>
      <c r="G289" s="8" t="s">
        <v>1074</v>
      </c>
      <c r="H289" s="8" t="s">
        <v>652</v>
      </c>
      <c r="I289" s="8" t="s">
        <v>367</v>
      </c>
      <c r="J289" s="11" t="s">
        <v>653</v>
      </c>
      <c r="K289" s="12"/>
    </row>
    <row r="290" spans="1:11">
      <c r="A290" s="8" t="s">
        <v>684</v>
      </c>
      <c r="B290" s="8" t="s">
        <v>1075</v>
      </c>
      <c r="C290" s="8" t="s">
        <v>219</v>
      </c>
      <c r="D290" s="8" t="s">
        <v>243</v>
      </c>
      <c r="E290" s="8" t="s">
        <v>685</v>
      </c>
      <c r="F290" s="8" t="s">
        <v>258</v>
      </c>
      <c r="G290" s="8" t="s">
        <v>1076</v>
      </c>
      <c r="H290" s="8" t="s">
        <v>652</v>
      </c>
      <c r="I290" s="8" t="s">
        <v>367</v>
      </c>
      <c r="J290" s="11" t="s">
        <v>653</v>
      </c>
      <c r="K290" s="12"/>
    </row>
    <row r="291" spans="1:11">
      <c r="A291" s="8" t="s">
        <v>674</v>
      </c>
      <c r="B291" s="8" t="s">
        <v>1077</v>
      </c>
      <c r="C291" s="8" t="s">
        <v>219</v>
      </c>
      <c r="D291" s="8" t="s">
        <v>243</v>
      </c>
      <c r="E291" s="8" t="s">
        <v>676</v>
      </c>
      <c r="F291" s="8" t="s">
        <v>421</v>
      </c>
      <c r="G291" s="8" t="s">
        <v>1078</v>
      </c>
      <c r="H291" s="8" t="s">
        <v>652</v>
      </c>
      <c r="I291" s="8" t="s">
        <v>367</v>
      </c>
      <c r="J291" s="11" t="s">
        <v>653</v>
      </c>
      <c r="K291" s="12"/>
    </row>
    <row r="292" spans="1:11">
      <c r="A292" s="8" t="s">
        <v>936</v>
      </c>
      <c r="B292" s="8" t="s">
        <v>1079</v>
      </c>
      <c r="C292" s="8" t="s">
        <v>219</v>
      </c>
      <c r="D292" s="8" t="s">
        <v>220</v>
      </c>
      <c r="E292" s="8" t="s">
        <v>938</v>
      </c>
      <c r="F292" s="8" t="s">
        <v>421</v>
      </c>
      <c r="G292" s="8" t="s">
        <v>1080</v>
      </c>
      <c r="H292" s="8" t="s">
        <v>652</v>
      </c>
      <c r="I292" s="8" t="s">
        <v>367</v>
      </c>
      <c r="J292" s="11" t="s">
        <v>653</v>
      </c>
      <c r="K292" s="12"/>
    </row>
    <row r="293" spans="1:11">
      <c r="A293" s="8" t="s">
        <v>887</v>
      </c>
      <c r="B293" s="8" t="s">
        <v>1081</v>
      </c>
      <c r="C293" s="8" t="s">
        <v>219</v>
      </c>
      <c r="D293" s="8" t="s">
        <v>220</v>
      </c>
      <c r="E293" s="8" t="s">
        <v>889</v>
      </c>
      <c r="F293" s="8" t="s">
        <v>267</v>
      </c>
      <c r="G293" s="8" t="s">
        <v>1082</v>
      </c>
      <c r="H293" s="8" t="s">
        <v>652</v>
      </c>
      <c r="I293" s="8" t="s">
        <v>367</v>
      </c>
      <c r="J293" s="11" t="s">
        <v>653</v>
      </c>
      <c r="K293" s="12"/>
    </row>
    <row r="294" spans="1:11">
      <c r="A294" s="8" t="s">
        <v>446</v>
      </c>
      <c r="B294" s="8" t="s">
        <v>1083</v>
      </c>
      <c r="C294" s="8" t="s">
        <v>219</v>
      </c>
      <c r="D294" s="8" t="s">
        <v>243</v>
      </c>
      <c r="E294" s="8" t="s">
        <v>448</v>
      </c>
      <c r="F294" s="8" t="s">
        <v>222</v>
      </c>
      <c r="G294" s="8" t="s">
        <v>1084</v>
      </c>
      <c r="H294" s="8" t="s">
        <v>652</v>
      </c>
      <c r="I294" s="8" t="s">
        <v>367</v>
      </c>
      <c r="J294" s="11" t="s">
        <v>653</v>
      </c>
      <c r="K294" s="12"/>
    </row>
    <row r="295" spans="1:11">
      <c r="A295" s="8" t="s">
        <v>727</v>
      </c>
      <c r="B295" s="8" t="s">
        <v>1085</v>
      </c>
      <c r="C295" s="8" t="s">
        <v>219</v>
      </c>
      <c r="D295" s="8" t="s">
        <v>220</v>
      </c>
      <c r="E295" s="8" t="s">
        <v>729</v>
      </c>
      <c r="F295" s="8" t="s">
        <v>253</v>
      </c>
      <c r="G295" s="8" t="s">
        <v>1086</v>
      </c>
      <c r="H295" s="8" t="s">
        <v>652</v>
      </c>
      <c r="I295" s="8" t="s">
        <v>367</v>
      </c>
      <c r="J295" s="11" t="s">
        <v>653</v>
      </c>
      <c r="K295" s="12"/>
    </row>
    <row r="296" spans="1:11">
      <c r="A296" s="8" t="s">
        <v>662</v>
      </c>
      <c r="B296" s="8" t="s">
        <v>1087</v>
      </c>
      <c r="C296" s="8" t="s">
        <v>219</v>
      </c>
      <c r="D296" s="8" t="s">
        <v>220</v>
      </c>
      <c r="E296" s="8" t="s">
        <v>664</v>
      </c>
      <c r="F296" s="8" t="s">
        <v>253</v>
      </c>
      <c r="G296" s="8" t="s">
        <v>1088</v>
      </c>
      <c r="H296" s="8" t="s">
        <v>652</v>
      </c>
      <c r="I296" s="8" t="s">
        <v>367</v>
      </c>
      <c r="J296" s="11" t="s">
        <v>653</v>
      </c>
      <c r="K296" s="12"/>
    </row>
    <row r="297" spans="1:11">
      <c r="A297" s="8" t="s">
        <v>727</v>
      </c>
      <c r="B297" s="8" t="s">
        <v>1089</v>
      </c>
      <c r="C297" s="8" t="s">
        <v>219</v>
      </c>
      <c r="D297" s="8" t="s">
        <v>971</v>
      </c>
      <c r="E297" s="8" t="s">
        <v>729</v>
      </c>
      <c r="F297" s="8" t="s">
        <v>253</v>
      </c>
      <c r="G297" s="8" t="s">
        <v>1090</v>
      </c>
      <c r="H297" s="8" t="s">
        <v>652</v>
      </c>
      <c r="I297" s="8" t="s">
        <v>367</v>
      </c>
      <c r="J297" s="11" t="s">
        <v>653</v>
      </c>
      <c r="K297" s="12"/>
    </row>
    <row r="298" spans="1:11">
      <c r="A298" s="8" t="s">
        <v>713</v>
      </c>
      <c r="B298" s="8" t="s">
        <v>1091</v>
      </c>
      <c r="C298" s="8" t="s">
        <v>219</v>
      </c>
      <c r="D298" s="8" t="s">
        <v>243</v>
      </c>
      <c r="E298" s="8" t="s">
        <v>715</v>
      </c>
      <c r="F298" s="8" t="s">
        <v>235</v>
      </c>
      <c r="G298" s="8" t="s">
        <v>1092</v>
      </c>
      <c r="H298" s="8" t="s">
        <v>652</v>
      </c>
      <c r="I298" s="8" t="s">
        <v>367</v>
      </c>
      <c r="J298" s="11" t="s">
        <v>653</v>
      </c>
      <c r="K298" s="12"/>
    </row>
    <row r="299" spans="1:11">
      <c r="A299" s="8" t="s">
        <v>1093</v>
      </c>
      <c r="B299" s="8" t="s">
        <v>1094</v>
      </c>
      <c r="C299" s="8" t="s">
        <v>219</v>
      </c>
      <c r="D299" s="8" t="s">
        <v>220</v>
      </c>
      <c r="E299" s="8" t="s">
        <v>1095</v>
      </c>
      <c r="F299" s="8" t="s">
        <v>390</v>
      </c>
      <c r="G299" s="8" t="s">
        <v>1096</v>
      </c>
      <c r="H299" s="8" t="s">
        <v>652</v>
      </c>
      <c r="I299" s="8" t="s">
        <v>367</v>
      </c>
      <c r="J299" s="11" t="s">
        <v>653</v>
      </c>
      <c r="K299" s="12"/>
    </row>
    <row r="300" spans="1:11">
      <c r="A300" s="8" t="s">
        <v>1093</v>
      </c>
      <c r="B300" s="8" t="s">
        <v>1097</v>
      </c>
      <c r="C300" s="8" t="s">
        <v>219</v>
      </c>
      <c r="D300" s="8" t="s">
        <v>243</v>
      </c>
      <c r="E300" s="8" t="s">
        <v>1095</v>
      </c>
      <c r="F300" s="8" t="s">
        <v>390</v>
      </c>
      <c r="G300" s="8" t="s">
        <v>1098</v>
      </c>
      <c r="H300" s="8" t="s">
        <v>652</v>
      </c>
      <c r="I300" s="8" t="s">
        <v>367</v>
      </c>
      <c r="J300" s="11" t="s">
        <v>653</v>
      </c>
      <c r="K300" s="12"/>
    </row>
    <row r="301" spans="1:11">
      <c r="A301" s="8" t="s">
        <v>666</v>
      </c>
      <c r="B301" s="8" t="s">
        <v>1099</v>
      </c>
      <c r="C301" s="8" t="s">
        <v>219</v>
      </c>
      <c r="D301" s="8" t="s">
        <v>220</v>
      </c>
      <c r="E301" s="8" t="s">
        <v>668</v>
      </c>
      <c r="F301" s="8" t="s">
        <v>230</v>
      </c>
      <c r="G301" s="8" t="s">
        <v>1100</v>
      </c>
      <c r="H301" s="8" t="s">
        <v>652</v>
      </c>
      <c r="I301" s="8" t="s">
        <v>367</v>
      </c>
      <c r="J301" s="11" t="s">
        <v>653</v>
      </c>
      <c r="K301" s="12"/>
    </row>
    <row r="302" spans="1:11">
      <c r="A302" s="8" t="s">
        <v>666</v>
      </c>
      <c r="B302" s="8" t="s">
        <v>1101</v>
      </c>
      <c r="C302" s="8" t="s">
        <v>219</v>
      </c>
      <c r="D302" s="8" t="s">
        <v>243</v>
      </c>
      <c r="E302" s="8" t="s">
        <v>668</v>
      </c>
      <c r="F302" s="8" t="s">
        <v>230</v>
      </c>
      <c r="G302" s="8" t="s">
        <v>1102</v>
      </c>
      <c r="H302" s="8" t="s">
        <v>652</v>
      </c>
      <c r="I302" s="8" t="s">
        <v>367</v>
      </c>
      <c r="J302" s="11" t="s">
        <v>653</v>
      </c>
      <c r="K302" s="12"/>
    </row>
    <row r="303" spans="1:11">
      <c r="A303" s="8" t="s">
        <v>670</v>
      </c>
      <c r="B303" s="8" t="s">
        <v>823</v>
      </c>
      <c r="C303" s="8" t="s">
        <v>219</v>
      </c>
      <c r="D303" s="8" t="s">
        <v>243</v>
      </c>
      <c r="E303" s="8" t="s">
        <v>672</v>
      </c>
      <c r="F303" s="8" t="s">
        <v>421</v>
      </c>
      <c r="G303" s="8" t="s">
        <v>1103</v>
      </c>
      <c r="H303" s="8" t="s">
        <v>652</v>
      </c>
      <c r="I303" s="8" t="s">
        <v>367</v>
      </c>
      <c r="J303" s="11" t="s">
        <v>653</v>
      </c>
      <c r="K303" s="12"/>
    </row>
    <row r="304" spans="1:11">
      <c r="A304" s="8" t="s">
        <v>822</v>
      </c>
      <c r="B304" s="8" t="s">
        <v>1104</v>
      </c>
      <c r="C304" s="8" t="s">
        <v>219</v>
      </c>
      <c r="D304" s="8" t="s">
        <v>243</v>
      </c>
      <c r="E304" s="8" t="s">
        <v>824</v>
      </c>
      <c r="F304" s="8" t="s">
        <v>421</v>
      </c>
      <c r="G304" s="8" t="s">
        <v>1105</v>
      </c>
      <c r="H304" s="8" t="s">
        <v>652</v>
      </c>
      <c r="I304" s="8" t="s">
        <v>367</v>
      </c>
      <c r="J304" s="11" t="s">
        <v>653</v>
      </c>
      <c r="K304" s="12"/>
    </row>
    <row r="305" spans="1:11">
      <c r="A305" s="8" t="s">
        <v>596</v>
      </c>
      <c r="B305" s="8" t="s">
        <v>1106</v>
      </c>
      <c r="C305" s="8" t="s">
        <v>219</v>
      </c>
      <c r="D305" s="8" t="s">
        <v>220</v>
      </c>
      <c r="E305" s="8" t="s">
        <v>598</v>
      </c>
      <c r="F305" s="8" t="s">
        <v>235</v>
      </c>
      <c r="G305" s="8" t="s">
        <v>1107</v>
      </c>
      <c r="H305" s="8" t="s">
        <v>652</v>
      </c>
      <c r="I305" s="8" t="s">
        <v>367</v>
      </c>
      <c r="J305" s="11" t="s">
        <v>653</v>
      </c>
      <c r="K305" s="12"/>
    </row>
    <row r="306" spans="1:11">
      <c r="A306" s="8" t="s">
        <v>513</v>
      </c>
      <c r="B306" s="8" t="s">
        <v>1108</v>
      </c>
      <c r="C306" s="8" t="s">
        <v>219</v>
      </c>
      <c r="D306" s="8" t="s">
        <v>220</v>
      </c>
      <c r="E306" s="8" t="s">
        <v>176</v>
      </c>
      <c r="F306" s="8" t="s">
        <v>421</v>
      </c>
      <c r="G306" s="8" t="s">
        <v>1109</v>
      </c>
      <c r="H306" s="8" t="s">
        <v>652</v>
      </c>
      <c r="I306" s="8" t="s">
        <v>367</v>
      </c>
      <c r="J306" s="11" t="s">
        <v>1110</v>
      </c>
      <c r="K306" s="12"/>
    </row>
    <row r="307" spans="1:11">
      <c r="A307" s="8" t="s">
        <v>954</v>
      </c>
      <c r="B307" s="8" t="s">
        <v>1111</v>
      </c>
      <c r="C307" s="8" t="s">
        <v>219</v>
      </c>
      <c r="D307" s="8" t="s">
        <v>243</v>
      </c>
      <c r="E307" s="8" t="s">
        <v>956</v>
      </c>
      <c r="F307" s="8" t="s">
        <v>421</v>
      </c>
      <c r="G307" s="8" t="s">
        <v>1112</v>
      </c>
      <c r="H307" s="8" t="s">
        <v>652</v>
      </c>
      <c r="I307" s="8" t="s">
        <v>367</v>
      </c>
      <c r="J307" s="11" t="s">
        <v>1110</v>
      </c>
      <c r="K307" s="12"/>
    </row>
    <row r="308" spans="1:11">
      <c r="A308" s="8" t="s">
        <v>871</v>
      </c>
      <c r="B308" s="8" t="s">
        <v>1113</v>
      </c>
      <c r="C308" s="8" t="s">
        <v>219</v>
      </c>
      <c r="D308" s="8" t="s">
        <v>243</v>
      </c>
      <c r="E308" s="8" t="s">
        <v>873</v>
      </c>
      <c r="F308" s="8" t="s">
        <v>258</v>
      </c>
      <c r="G308" s="8" t="s">
        <v>1114</v>
      </c>
      <c r="H308" s="8" t="s">
        <v>652</v>
      </c>
      <c r="I308" s="8" t="s">
        <v>367</v>
      </c>
      <c r="J308" s="11" t="s">
        <v>1110</v>
      </c>
      <c r="K308" s="12"/>
    </row>
    <row r="309" spans="1:11">
      <c r="A309" s="8" t="s">
        <v>521</v>
      </c>
      <c r="B309" s="8" t="s">
        <v>1115</v>
      </c>
      <c r="C309" s="8" t="s">
        <v>219</v>
      </c>
      <c r="D309" s="8" t="s">
        <v>243</v>
      </c>
      <c r="E309" s="8" t="s">
        <v>523</v>
      </c>
      <c r="F309" s="8" t="s">
        <v>230</v>
      </c>
      <c r="G309" s="8" t="s">
        <v>1116</v>
      </c>
      <c r="H309" s="8" t="s">
        <v>652</v>
      </c>
      <c r="I309" s="8" t="s">
        <v>367</v>
      </c>
      <c r="J309" s="11" t="s">
        <v>1110</v>
      </c>
      <c r="K309" s="12"/>
    </row>
    <row r="310" spans="1:11">
      <c r="A310" s="8" t="s">
        <v>584</v>
      </c>
      <c r="B310" s="8" t="s">
        <v>1117</v>
      </c>
      <c r="C310" s="8" t="s">
        <v>219</v>
      </c>
      <c r="D310" s="8" t="s">
        <v>220</v>
      </c>
      <c r="E310" s="8" t="s">
        <v>586</v>
      </c>
      <c r="F310" s="8" t="s">
        <v>278</v>
      </c>
      <c r="G310" s="8" t="s">
        <v>1118</v>
      </c>
      <c r="H310" s="8" t="s">
        <v>652</v>
      </c>
      <c r="I310" s="8" t="s">
        <v>367</v>
      </c>
      <c r="J310" s="11" t="s">
        <v>1110</v>
      </c>
      <c r="K310" s="12"/>
    </row>
    <row r="311" spans="1:11">
      <c r="A311" s="8" t="s">
        <v>312</v>
      </c>
      <c r="B311" s="8" t="s">
        <v>1119</v>
      </c>
      <c r="C311" s="8" t="s">
        <v>219</v>
      </c>
      <c r="D311" s="8" t="s">
        <v>220</v>
      </c>
      <c r="E311" s="8" t="s">
        <v>314</v>
      </c>
      <c r="F311" s="8" t="s">
        <v>230</v>
      </c>
      <c r="G311" s="8" t="s">
        <v>1120</v>
      </c>
      <c r="H311" s="8" t="s">
        <v>652</v>
      </c>
      <c r="I311" s="8" t="s">
        <v>367</v>
      </c>
      <c r="J311" s="11" t="s">
        <v>1110</v>
      </c>
      <c r="K311" s="12"/>
    </row>
    <row r="312" spans="1:11">
      <c r="A312" s="8" t="s">
        <v>536</v>
      </c>
      <c r="B312" s="8" t="s">
        <v>1121</v>
      </c>
      <c r="C312" s="8" t="s">
        <v>219</v>
      </c>
      <c r="D312" s="8" t="s">
        <v>220</v>
      </c>
      <c r="E312" s="8" t="s">
        <v>538</v>
      </c>
      <c r="F312" s="8" t="s">
        <v>539</v>
      </c>
      <c r="G312" s="8" t="s">
        <v>1122</v>
      </c>
      <c r="H312" s="8" t="s">
        <v>652</v>
      </c>
      <c r="I312" s="8" t="s">
        <v>367</v>
      </c>
      <c r="J312" s="11" t="s">
        <v>1110</v>
      </c>
      <c r="K312" s="12"/>
    </row>
    <row r="313" spans="1:11">
      <c r="A313" s="8" t="s">
        <v>471</v>
      </c>
      <c r="B313" s="8" t="s">
        <v>1123</v>
      </c>
      <c r="C313" s="8" t="s">
        <v>219</v>
      </c>
      <c r="D313" s="8" t="s">
        <v>220</v>
      </c>
      <c r="E313" s="8" t="s">
        <v>473</v>
      </c>
      <c r="F313" s="8" t="s">
        <v>222</v>
      </c>
      <c r="G313" s="8" t="s">
        <v>1124</v>
      </c>
      <c r="H313" s="8" t="s">
        <v>652</v>
      </c>
      <c r="I313" s="8" t="s">
        <v>367</v>
      </c>
      <c r="J313" s="11" t="s">
        <v>1110</v>
      </c>
      <c r="K313" s="12"/>
    </row>
    <row r="314" spans="1:11">
      <c r="A314" s="8" t="s">
        <v>1125</v>
      </c>
      <c r="B314" s="8" t="s">
        <v>1126</v>
      </c>
      <c r="C314" s="8" t="s">
        <v>219</v>
      </c>
      <c r="D314" s="8" t="s">
        <v>243</v>
      </c>
      <c r="E314" s="8" t="s">
        <v>1127</v>
      </c>
      <c r="F314" s="8" t="s">
        <v>222</v>
      </c>
      <c r="G314" s="8" t="s">
        <v>1128</v>
      </c>
      <c r="H314" s="8" t="s">
        <v>652</v>
      </c>
      <c r="I314" s="8" t="s">
        <v>367</v>
      </c>
      <c r="J314" s="11" t="s">
        <v>1110</v>
      </c>
      <c r="K314" s="12"/>
    </row>
    <row r="315" spans="1:11">
      <c r="A315" s="8" t="s">
        <v>356</v>
      </c>
      <c r="B315" s="8" t="s">
        <v>1129</v>
      </c>
      <c r="C315" s="8" t="s">
        <v>219</v>
      </c>
      <c r="D315" s="8" t="s">
        <v>220</v>
      </c>
      <c r="E315" s="8" t="s">
        <v>358</v>
      </c>
      <c r="F315" s="8" t="s">
        <v>253</v>
      </c>
      <c r="G315" s="8" t="s">
        <v>1130</v>
      </c>
      <c r="H315" s="8" t="s">
        <v>652</v>
      </c>
      <c r="I315" s="8" t="s">
        <v>367</v>
      </c>
      <c r="J315" s="11" t="s">
        <v>1110</v>
      </c>
      <c r="K315" s="12"/>
    </row>
    <row r="316" spans="1:11">
      <c r="A316" s="8" t="s">
        <v>442</v>
      </c>
      <c r="B316" s="8" t="s">
        <v>1131</v>
      </c>
      <c r="C316" s="8" t="s">
        <v>219</v>
      </c>
      <c r="D316" s="8" t="s">
        <v>243</v>
      </c>
      <c r="E316" s="8" t="s">
        <v>444</v>
      </c>
      <c r="F316" s="8" t="s">
        <v>306</v>
      </c>
      <c r="G316" s="8" t="s">
        <v>1132</v>
      </c>
      <c r="H316" s="8" t="s">
        <v>652</v>
      </c>
      <c r="I316" s="8" t="s">
        <v>367</v>
      </c>
      <c r="J316" s="11" t="s">
        <v>1110</v>
      </c>
      <c r="K316" s="12"/>
    </row>
    <row r="317" spans="1:11">
      <c r="A317" s="8" t="s">
        <v>1133</v>
      </c>
      <c r="B317" s="8" t="s">
        <v>1134</v>
      </c>
      <c r="C317" s="8" t="s">
        <v>219</v>
      </c>
      <c r="D317" s="8" t="s">
        <v>243</v>
      </c>
      <c r="E317" s="8" t="s">
        <v>1135</v>
      </c>
      <c r="F317" s="8" t="s">
        <v>321</v>
      </c>
      <c r="G317" s="8" t="s">
        <v>1136</v>
      </c>
      <c r="H317" s="8" t="s">
        <v>652</v>
      </c>
      <c r="I317" s="8" t="s">
        <v>367</v>
      </c>
      <c r="J317" s="11" t="s">
        <v>1110</v>
      </c>
      <c r="K317" s="12"/>
    </row>
    <row r="318" spans="1:11">
      <c r="A318" s="8" t="s">
        <v>379</v>
      </c>
      <c r="B318" s="8" t="s">
        <v>1137</v>
      </c>
      <c r="C318" s="8" t="s">
        <v>219</v>
      </c>
      <c r="D318" s="8" t="s">
        <v>220</v>
      </c>
      <c r="E318" s="8" t="s">
        <v>381</v>
      </c>
      <c r="F318" s="8" t="s">
        <v>235</v>
      </c>
      <c r="G318" s="8" t="s">
        <v>1138</v>
      </c>
      <c r="H318" s="8" t="s">
        <v>652</v>
      </c>
      <c r="I318" s="8" t="s">
        <v>367</v>
      </c>
      <c r="J318" s="11" t="s">
        <v>1110</v>
      </c>
      <c r="K318" s="12"/>
    </row>
    <row r="319" spans="1:11">
      <c r="A319" s="8" t="s">
        <v>300</v>
      </c>
      <c r="B319" s="8" t="s">
        <v>1139</v>
      </c>
      <c r="C319" s="8" t="s">
        <v>219</v>
      </c>
      <c r="D319" s="8" t="s">
        <v>243</v>
      </c>
      <c r="E319" s="8" t="s">
        <v>302</v>
      </c>
      <c r="F319" s="8" t="s">
        <v>253</v>
      </c>
      <c r="G319" s="8" t="s">
        <v>1140</v>
      </c>
      <c r="H319" s="8" t="s">
        <v>652</v>
      </c>
      <c r="I319" s="8" t="s">
        <v>367</v>
      </c>
      <c r="J319" s="11" t="s">
        <v>1110</v>
      </c>
      <c r="K319" s="12"/>
    </row>
    <row r="320" spans="1:11">
      <c r="A320" s="8" t="s">
        <v>429</v>
      </c>
      <c r="B320" s="8" t="s">
        <v>1141</v>
      </c>
      <c r="C320" s="8" t="s">
        <v>219</v>
      </c>
      <c r="D320" s="8" t="s">
        <v>243</v>
      </c>
      <c r="E320" s="8" t="s">
        <v>431</v>
      </c>
      <c r="F320" s="8" t="s">
        <v>230</v>
      </c>
      <c r="G320" s="8" t="s">
        <v>1142</v>
      </c>
      <c r="H320" s="8" t="s">
        <v>652</v>
      </c>
      <c r="I320" s="8" t="s">
        <v>367</v>
      </c>
      <c r="J320" s="11" t="s">
        <v>1110</v>
      </c>
      <c r="K320" s="12"/>
    </row>
    <row r="321" spans="1:11">
      <c r="A321" s="8" t="s">
        <v>584</v>
      </c>
      <c r="B321" s="8" t="s">
        <v>1143</v>
      </c>
      <c r="C321" s="8" t="s">
        <v>219</v>
      </c>
      <c r="D321" s="8" t="s">
        <v>220</v>
      </c>
      <c r="E321" s="8" t="s">
        <v>586</v>
      </c>
      <c r="F321" s="8" t="s">
        <v>278</v>
      </c>
      <c r="G321" s="8" t="s">
        <v>1144</v>
      </c>
      <c r="H321" s="8" t="s">
        <v>652</v>
      </c>
      <c r="I321" s="8" t="s">
        <v>367</v>
      </c>
      <c r="J321" s="11" t="s">
        <v>1110</v>
      </c>
      <c r="K321" s="12"/>
    </row>
    <row r="322" spans="1:11">
      <c r="A322" s="8" t="s">
        <v>360</v>
      </c>
      <c r="B322" s="8" t="s">
        <v>1145</v>
      </c>
      <c r="C322" s="8" t="s">
        <v>219</v>
      </c>
      <c r="D322" s="8" t="s">
        <v>220</v>
      </c>
      <c r="E322" s="8" t="s">
        <v>362</v>
      </c>
      <c r="F322" s="8" t="s">
        <v>222</v>
      </c>
      <c r="G322" s="8" t="s">
        <v>1146</v>
      </c>
      <c r="H322" s="8" t="s">
        <v>652</v>
      </c>
      <c r="I322" s="8" t="s">
        <v>367</v>
      </c>
      <c r="J322" s="11" t="s">
        <v>1110</v>
      </c>
      <c r="K322" s="12"/>
    </row>
    <row r="323" spans="1:11">
      <c r="A323" s="8" t="s">
        <v>536</v>
      </c>
      <c r="B323" s="8" t="s">
        <v>1147</v>
      </c>
      <c r="C323" s="8" t="s">
        <v>219</v>
      </c>
      <c r="D323" s="8" t="s">
        <v>220</v>
      </c>
      <c r="E323" s="8" t="s">
        <v>538</v>
      </c>
      <c r="F323" s="8" t="s">
        <v>539</v>
      </c>
      <c r="G323" s="8" t="s">
        <v>1148</v>
      </c>
      <c r="H323" s="8" t="s">
        <v>652</v>
      </c>
      <c r="I323" s="8" t="s">
        <v>367</v>
      </c>
      <c r="J323" s="11" t="s">
        <v>1110</v>
      </c>
      <c r="K323" s="12"/>
    </row>
    <row r="324" spans="1:11">
      <c r="A324" s="8" t="s">
        <v>536</v>
      </c>
      <c r="B324" s="8" t="s">
        <v>1149</v>
      </c>
      <c r="C324" s="8" t="s">
        <v>219</v>
      </c>
      <c r="D324" s="8" t="s">
        <v>220</v>
      </c>
      <c r="E324" s="8" t="s">
        <v>538</v>
      </c>
      <c r="F324" s="8" t="s">
        <v>539</v>
      </c>
      <c r="G324" s="8" t="s">
        <v>1150</v>
      </c>
      <c r="H324" s="8" t="s">
        <v>652</v>
      </c>
      <c r="I324" s="8" t="s">
        <v>367</v>
      </c>
      <c r="J324" s="11" t="s">
        <v>1110</v>
      </c>
      <c r="K324" s="12"/>
    </row>
    <row r="325" spans="1:11">
      <c r="A325" s="8" t="s">
        <v>536</v>
      </c>
      <c r="B325" s="8" t="s">
        <v>1151</v>
      </c>
      <c r="C325" s="8" t="s">
        <v>219</v>
      </c>
      <c r="D325" s="8" t="s">
        <v>220</v>
      </c>
      <c r="E325" s="8" t="s">
        <v>538</v>
      </c>
      <c r="F325" s="8" t="s">
        <v>539</v>
      </c>
      <c r="G325" s="8" t="s">
        <v>1152</v>
      </c>
      <c r="H325" s="8" t="s">
        <v>652</v>
      </c>
      <c r="I325" s="8" t="s">
        <v>367</v>
      </c>
      <c r="J325" s="11" t="s">
        <v>1110</v>
      </c>
      <c r="K325" s="12"/>
    </row>
    <row r="326" spans="1:11">
      <c r="A326" s="8" t="s">
        <v>383</v>
      </c>
      <c r="B326" s="8" t="s">
        <v>1153</v>
      </c>
      <c r="C326" s="8" t="s">
        <v>219</v>
      </c>
      <c r="D326" s="8" t="s">
        <v>220</v>
      </c>
      <c r="E326" s="8" t="s">
        <v>385</v>
      </c>
      <c r="F326" s="8" t="s">
        <v>278</v>
      </c>
      <c r="G326" s="8" t="s">
        <v>1154</v>
      </c>
      <c r="H326" s="8" t="s">
        <v>652</v>
      </c>
      <c r="I326" s="8" t="s">
        <v>367</v>
      </c>
      <c r="J326" s="11" t="s">
        <v>1110</v>
      </c>
      <c r="K326" s="12"/>
    </row>
    <row r="327" spans="1:11">
      <c r="A327" s="8" t="s">
        <v>548</v>
      </c>
      <c r="B327" s="8" t="s">
        <v>1155</v>
      </c>
      <c r="C327" s="8" t="s">
        <v>219</v>
      </c>
      <c r="D327" s="8" t="s">
        <v>220</v>
      </c>
      <c r="E327" s="8" t="s">
        <v>550</v>
      </c>
      <c r="F327" s="8" t="s">
        <v>278</v>
      </c>
      <c r="G327" s="8" t="s">
        <v>1156</v>
      </c>
      <c r="H327" s="8" t="s">
        <v>652</v>
      </c>
      <c r="I327" s="8" t="s">
        <v>367</v>
      </c>
      <c r="J327" s="11" t="s">
        <v>1110</v>
      </c>
      <c r="K327" s="12"/>
    </row>
    <row r="328" spans="1:11">
      <c r="A328" s="8" t="s">
        <v>323</v>
      </c>
      <c r="B328" s="8" t="s">
        <v>1157</v>
      </c>
      <c r="C328" s="8" t="s">
        <v>219</v>
      </c>
      <c r="D328" s="8" t="s">
        <v>220</v>
      </c>
      <c r="E328" s="8" t="s">
        <v>325</v>
      </c>
      <c r="F328" s="8" t="s">
        <v>278</v>
      </c>
      <c r="G328" s="8" t="s">
        <v>1158</v>
      </c>
      <c r="H328" s="8" t="s">
        <v>652</v>
      </c>
      <c r="I328" s="8" t="s">
        <v>367</v>
      </c>
      <c r="J328" s="11" t="s">
        <v>1110</v>
      </c>
      <c r="K328" s="12"/>
    </row>
    <row r="329" spans="1:11">
      <c r="A329" s="8" t="s">
        <v>1159</v>
      </c>
      <c r="B329" s="8" t="s">
        <v>1160</v>
      </c>
      <c r="C329" s="8" t="s">
        <v>219</v>
      </c>
      <c r="D329" s="8" t="s">
        <v>220</v>
      </c>
      <c r="E329" s="8" t="s">
        <v>1161</v>
      </c>
      <c r="F329" s="8" t="s">
        <v>278</v>
      </c>
      <c r="G329" s="8" t="s">
        <v>1162</v>
      </c>
      <c r="H329" s="8" t="s">
        <v>652</v>
      </c>
      <c r="I329" s="8" t="s">
        <v>367</v>
      </c>
      <c r="J329" s="11" t="s">
        <v>1110</v>
      </c>
      <c r="K329" s="12"/>
    </row>
    <row r="330" spans="1:11">
      <c r="A330" s="8" t="s">
        <v>525</v>
      </c>
      <c r="B330" s="8" t="s">
        <v>1163</v>
      </c>
      <c r="C330" s="8" t="s">
        <v>219</v>
      </c>
      <c r="D330" s="8" t="s">
        <v>243</v>
      </c>
      <c r="E330" s="8" t="s">
        <v>527</v>
      </c>
      <c r="F330" s="8" t="s">
        <v>222</v>
      </c>
      <c r="G330" s="8" t="s">
        <v>1164</v>
      </c>
      <c r="H330" s="8" t="s">
        <v>652</v>
      </c>
      <c r="I330" s="8" t="s">
        <v>367</v>
      </c>
      <c r="J330" s="11" t="s">
        <v>1110</v>
      </c>
      <c r="K330" s="12"/>
    </row>
    <row r="331" spans="1:11">
      <c r="A331" s="8" t="s">
        <v>560</v>
      </c>
      <c r="B331" s="8" t="s">
        <v>1165</v>
      </c>
      <c r="C331" s="8" t="s">
        <v>219</v>
      </c>
      <c r="D331" s="8" t="s">
        <v>220</v>
      </c>
      <c r="E331" s="8" t="s">
        <v>562</v>
      </c>
      <c r="F331" s="8" t="s">
        <v>258</v>
      </c>
      <c r="G331" s="8" t="s">
        <v>1166</v>
      </c>
      <c r="H331" s="8" t="s">
        <v>652</v>
      </c>
      <c r="I331" s="8" t="s">
        <v>367</v>
      </c>
      <c r="J331" s="11" t="s">
        <v>1110</v>
      </c>
      <c r="K331" s="12"/>
    </row>
    <row r="332" spans="1:11">
      <c r="A332" s="8" t="s">
        <v>543</v>
      </c>
      <c r="B332" s="8" t="s">
        <v>1167</v>
      </c>
      <c r="C332" s="8" t="s">
        <v>219</v>
      </c>
      <c r="D332" s="8" t="s">
        <v>243</v>
      </c>
      <c r="E332" s="8" t="s">
        <v>186</v>
      </c>
      <c r="F332" s="8" t="s">
        <v>278</v>
      </c>
      <c r="G332" s="8" t="s">
        <v>1168</v>
      </c>
      <c r="H332" s="8" t="s">
        <v>652</v>
      </c>
      <c r="I332" s="8" t="s">
        <v>367</v>
      </c>
      <c r="J332" s="11" t="s">
        <v>1110</v>
      </c>
      <c r="K332" s="12"/>
    </row>
    <row r="333" spans="1:11">
      <c r="A333" s="8" t="s">
        <v>1169</v>
      </c>
      <c r="B333" s="8" t="s">
        <v>1170</v>
      </c>
      <c r="C333" s="8" t="s">
        <v>219</v>
      </c>
      <c r="D333" s="8" t="s">
        <v>220</v>
      </c>
      <c r="E333" s="8" t="s">
        <v>1171</v>
      </c>
      <c r="F333" s="8" t="s">
        <v>278</v>
      </c>
      <c r="G333" s="8" t="s">
        <v>1172</v>
      </c>
      <c r="H333" s="8" t="s">
        <v>652</v>
      </c>
      <c r="I333" s="8" t="s">
        <v>367</v>
      </c>
      <c r="J333" s="11" t="s">
        <v>1110</v>
      </c>
      <c r="K333" s="12"/>
    </row>
    <row r="334" spans="1:11">
      <c r="A334" s="8" t="s">
        <v>602</v>
      </c>
      <c r="B334" s="8" t="s">
        <v>1173</v>
      </c>
      <c r="C334" s="8" t="s">
        <v>219</v>
      </c>
      <c r="D334" s="8" t="s">
        <v>220</v>
      </c>
      <c r="E334" s="8" t="s">
        <v>604</v>
      </c>
      <c r="F334" s="8" t="s">
        <v>258</v>
      </c>
      <c r="G334" s="8" t="s">
        <v>1174</v>
      </c>
      <c r="H334" s="8" t="s">
        <v>652</v>
      </c>
      <c r="I334" s="8" t="s">
        <v>367</v>
      </c>
      <c r="J334" s="11" t="s">
        <v>1110</v>
      </c>
      <c r="K334" s="12"/>
    </row>
    <row r="335" spans="1:11">
      <c r="A335" s="8" t="s">
        <v>531</v>
      </c>
      <c r="B335" s="8" t="s">
        <v>1175</v>
      </c>
      <c r="C335" s="8" t="s">
        <v>219</v>
      </c>
      <c r="D335" s="8" t="s">
        <v>243</v>
      </c>
      <c r="E335" s="8" t="s">
        <v>534</v>
      </c>
      <c r="F335" s="8" t="s">
        <v>390</v>
      </c>
      <c r="G335" s="8" t="s">
        <v>1176</v>
      </c>
      <c r="H335" s="8" t="s">
        <v>652</v>
      </c>
      <c r="I335" s="8" t="s">
        <v>367</v>
      </c>
      <c r="J335" s="11" t="s">
        <v>1110</v>
      </c>
      <c r="K335" s="12"/>
    </row>
    <row r="336" spans="1:11">
      <c r="A336" s="8" t="s">
        <v>954</v>
      </c>
      <c r="B336" s="8" t="s">
        <v>1177</v>
      </c>
      <c r="C336" s="8" t="s">
        <v>219</v>
      </c>
      <c r="D336" s="8" t="s">
        <v>220</v>
      </c>
      <c r="E336" s="8" t="s">
        <v>956</v>
      </c>
      <c r="F336" s="8" t="s">
        <v>421</v>
      </c>
      <c r="G336" s="8" t="s">
        <v>1178</v>
      </c>
      <c r="H336" s="8" t="s">
        <v>652</v>
      </c>
      <c r="I336" s="8" t="s">
        <v>367</v>
      </c>
      <c r="J336" s="11" t="s">
        <v>1110</v>
      </c>
      <c r="K336" s="12"/>
    </row>
    <row r="337" spans="1:11">
      <c r="A337" s="8" t="s">
        <v>482</v>
      </c>
      <c r="B337" s="8" t="s">
        <v>1179</v>
      </c>
      <c r="C337" s="8" t="s">
        <v>219</v>
      </c>
      <c r="D337" s="8" t="s">
        <v>220</v>
      </c>
      <c r="E337" s="8" t="s">
        <v>484</v>
      </c>
      <c r="F337" s="8" t="s">
        <v>390</v>
      </c>
      <c r="G337" s="8" t="s">
        <v>1180</v>
      </c>
      <c r="H337" s="8" t="s">
        <v>652</v>
      </c>
      <c r="I337" s="8" t="s">
        <v>367</v>
      </c>
      <c r="J337" s="11" t="s">
        <v>1110</v>
      </c>
      <c r="K337" s="12"/>
    </row>
    <row r="338" spans="1:11">
      <c r="A338" s="8" t="s">
        <v>578</v>
      </c>
      <c r="B338" s="8" t="s">
        <v>1181</v>
      </c>
      <c r="C338" s="8" t="s">
        <v>219</v>
      </c>
      <c r="D338" s="8" t="s">
        <v>243</v>
      </c>
      <c r="E338" s="8" t="s">
        <v>580</v>
      </c>
      <c r="F338" s="8" t="s">
        <v>278</v>
      </c>
      <c r="G338" s="8" t="s">
        <v>1182</v>
      </c>
      <c r="H338" s="8" t="s">
        <v>652</v>
      </c>
      <c r="I338" s="8" t="s">
        <v>367</v>
      </c>
      <c r="J338" s="11" t="s">
        <v>1110</v>
      </c>
      <c r="K338" s="12"/>
    </row>
    <row r="339" spans="1:11">
      <c r="A339" s="8" t="s">
        <v>624</v>
      </c>
      <c r="B339" s="8" t="s">
        <v>1183</v>
      </c>
      <c r="C339" s="8" t="s">
        <v>219</v>
      </c>
      <c r="D339" s="8" t="s">
        <v>220</v>
      </c>
      <c r="E339" s="8" t="s">
        <v>626</v>
      </c>
      <c r="F339" s="8" t="s">
        <v>258</v>
      </c>
      <c r="G339" s="8" t="s">
        <v>1184</v>
      </c>
      <c r="H339" s="8" t="s">
        <v>652</v>
      </c>
      <c r="I339" s="8" t="s">
        <v>367</v>
      </c>
      <c r="J339" s="11" t="s">
        <v>1110</v>
      </c>
      <c r="K339" s="12"/>
    </row>
    <row r="340" spans="1:11">
      <c r="A340" s="8" t="s">
        <v>446</v>
      </c>
      <c r="B340" s="8" t="s">
        <v>1185</v>
      </c>
      <c r="C340" s="8" t="s">
        <v>219</v>
      </c>
      <c r="D340" s="8" t="s">
        <v>220</v>
      </c>
      <c r="E340" s="8" t="s">
        <v>448</v>
      </c>
      <c r="F340" s="8" t="s">
        <v>222</v>
      </c>
      <c r="G340" s="8" t="s">
        <v>1186</v>
      </c>
      <c r="H340" s="8" t="s">
        <v>652</v>
      </c>
      <c r="I340" s="8" t="s">
        <v>367</v>
      </c>
      <c r="J340" s="11" t="s">
        <v>1110</v>
      </c>
      <c r="K340" s="12"/>
    </row>
    <row r="341" spans="1:11">
      <c r="A341" s="8" t="s">
        <v>356</v>
      </c>
      <c r="B341" s="8" t="s">
        <v>1187</v>
      </c>
      <c r="C341" s="8" t="s">
        <v>219</v>
      </c>
      <c r="D341" s="8" t="s">
        <v>220</v>
      </c>
      <c r="E341" s="8" t="s">
        <v>358</v>
      </c>
      <c r="F341" s="8" t="s">
        <v>253</v>
      </c>
      <c r="G341" s="8" t="s">
        <v>1188</v>
      </c>
      <c r="H341" s="8" t="s">
        <v>652</v>
      </c>
      <c r="I341" s="8" t="s">
        <v>367</v>
      </c>
      <c r="J341" s="11" t="s">
        <v>1110</v>
      </c>
      <c r="K341" s="12"/>
    </row>
    <row r="342" spans="1:11">
      <c r="A342" s="8" t="s">
        <v>1133</v>
      </c>
      <c r="B342" s="8" t="s">
        <v>1189</v>
      </c>
      <c r="C342" s="8" t="s">
        <v>219</v>
      </c>
      <c r="D342" s="8" t="s">
        <v>220</v>
      </c>
      <c r="E342" s="8" t="s">
        <v>1135</v>
      </c>
      <c r="F342" s="8" t="s">
        <v>321</v>
      </c>
      <c r="G342" s="8" t="s">
        <v>1190</v>
      </c>
      <c r="H342" s="8" t="s">
        <v>652</v>
      </c>
      <c r="I342" s="8" t="s">
        <v>367</v>
      </c>
      <c r="J342" s="11" t="s">
        <v>1110</v>
      </c>
      <c r="K342" s="12"/>
    </row>
    <row r="343" spans="1:11">
      <c r="A343" s="8" t="s">
        <v>331</v>
      </c>
      <c r="B343" s="8" t="s">
        <v>1191</v>
      </c>
      <c r="C343" s="8" t="s">
        <v>219</v>
      </c>
      <c r="D343" s="8" t="s">
        <v>220</v>
      </c>
      <c r="E343" s="8" t="s">
        <v>333</v>
      </c>
      <c r="F343" s="8" t="s">
        <v>222</v>
      </c>
      <c r="G343" s="8" t="s">
        <v>1192</v>
      </c>
      <c r="H343" s="8" t="s">
        <v>652</v>
      </c>
      <c r="I343" s="8" t="s">
        <v>367</v>
      </c>
      <c r="J343" s="11" t="s">
        <v>1110</v>
      </c>
      <c r="K343" s="12"/>
    </row>
    <row r="344" spans="1:11">
      <c r="A344" s="8" t="s">
        <v>318</v>
      </c>
      <c r="B344" s="8" t="s">
        <v>1193</v>
      </c>
      <c r="C344" s="8" t="s">
        <v>219</v>
      </c>
      <c r="D344" s="8" t="s">
        <v>220</v>
      </c>
      <c r="E344" s="8" t="s">
        <v>320</v>
      </c>
      <c r="F344" s="8" t="s">
        <v>321</v>
      </c>
      <c r="G344" s="8" t="s">
        <v>1194</v>
      </c>
      <c r="H344" s="8" t="s">
        <v>652</v>
      </c>
      <c r="I344" s="8" t="s">
        <v>367</v>
      </c>
      <c r="J344" s="11" t="s">
        <v>1110</v>
      </c>
      <c r="K344" s="12"/>
    </row>
    <row r="345" spans="1:11">
      <c r="A345" s="8" t="s">
        <v>761</v>
      </c>
      <c r="B345" s="8" t="s">
        <v>1195</v>
      </c>
      <c r="C345" s="8" t="s">
        <v>219</v>
      </c>
      <c r="D345" s="8" t="s">
        <v>220</v>
      </c>
      <c r="E345" s="8" t="s">
        <v>763</v>
      </c>
      <c r="F345" s="8" t="s">
        <v>222</v>
      </c>
      <c r="G345" s="8" t="s">
        <v>1196</v>
      </c>
      <c r="H345" s="8" t="s">
        <v>652</v>
      </c>
      <c r="I345" s="8" t="s">
        <v>367</v>
      </c>
      <c r="J345" s="11" t="s">
        <v>1110</v>
      </c>
      <c r="K345" s="12"/>
    </row>
    <row r="346" spans="1:11">
      <c r="A346" s="8" t="s">
        <v>250</v>
      </c>
      <c r="B346" s="8" t="s">
        <v>1197</v>
      </c>
      <c r="C346" s="8" t="s">
        <v>219</v>
      </c>
      <c r="D346" s="8" t="s">
        <v>220</v>
      </c>
      <c r="E346" s="8" t="s">
        <v>252</v>
      </c>
      <c r="F346" s="8" t="s">
        <v>253</v>
      </c>
      <c r="G346" s="8" t="s">
        <v>1198</v>
      </c>
      <c r="H346" s="8" t="s">
        <v>652</v>
      </c>
      <c r="I346" s="8" t="s">
        <v>367</v>
      </c>
      <c r="J346" s="11" t="s">
        <v>1110</v>
      </c>
      <c r="K346" s="12"/>
    </row>
    <row r="347" spans="1:11">
      <c r="A347" s="8" t="s">
        <v>300</v>
      </c>
      <c r="B347" s="8" t="s">
        <v>1199</v>
      </c>
      <c r="C347" s="8" t="s">
        <v>219</v>
      </c>
      <c r="D347" s="8" t="s">
        <v>220</v>
      </c>
      <c r="E347" s="8" t="s">
        <v>302</v>
      </c>
      <c r="F347" s="8" t="s">
        <v>253</v>
      </c>
      <c r="G347" s="8" t="s">
        <v>1200</v>
      </c>
      <c r="H347" s="8" t="s">
        <v>652</v>
      </c>
      <c r="I347" s="8" t="s">
        <v>367</v>
      </c>
      <c r="J347" s="11" t="s">
        <v>1110</v>
      </c>
      <c r="K347" s="12"/>
    </row>
    <row r="348" spans="1:11">
      <c r="A348" s="8" t="s">
        <v>446</v>
      </c>
      <c r="B348" s="8" t="s">
        <v>1201</v>
      </c>
      <c r="C348" s="8" t="s">
        <v>219</v>
      </c>
      <c r="D348" s="8" t="s">
        <v>220</v>
      </c>
      <c r="E348" s="8" t="s">
        <v>448</v>
      </c>
      <c r="F348" s="8" t="s">
        <v>222</v>
      </c>
      <c r="G348" s="8" t="s">
        <v>1202</v>
      </c>
      <c r="H348" s="8" t="s">
        <v>652</v>
      </c>
      <c r="I348" s="8" t="s">
        <v>367</v>
      </c>
      <c r="J348" s="11" t="s">
        <v>1110</v>
      </c>
      <c r="K348" s="12"/>
    </row>
    <row r="349" spans="1:11">
      <c r="A349" s="8" t="s">
        <v>1203</v>
      </c>
      <c r="B349" s="8" t="s">
        <v>1204</v>
      </c>
      <c r="C349" s="8" t="s">
        <v>219</v>
      </c>
      <c r="D349" s="8" t="s">
        <v>220</v>
      </c>
      <c r="E349" s="8" t="s">
        <v>51</v>
      </c>
      <c r="F349" s="8" t="s">
        <v>258</v>
      </c>
      <c r="G349" s="8" t="s">
        <v>1205</v>
      </c>
      <c r="H349" s="8" t="s">
        <v>652</v>
      </c>
      <c r="I349" s="8" t="s">
        <v>367</v>
      </c>
      <c r="J349" s="11" t="s">
        <v>1110</v>
      </c>
      <c r="K349" s="12"/>
    </row>
    <row r="350" spans="1:11">
      <c r="A350" s="8" t="s">
        <v>871</v>
      </c>
      <c r="B350" s="8" t="s">
        <v>1206</v>
      </c>
      <c r="C350" s="8" t="s">
        <v>219</v>
      </c>
      <c r="D350" s="8" t="s">
        <v>220</v>
      </c>
      <c r="E350" s="8" t="s">
        <v>873</v>
      </c>
      <c r="F350" s="8" t="s">
        <v>258</v>
      </c>
      <c r="G350" s="8" t="s">
        <v>1207</v>
      </c>
      <c r="H350" s="8" t="s">
        <v>652</v>
      </c>
      <c r="I350" s="8" t="s">
        <v>367</v>
      </c>
      <c r="J350" s="11" t="s">
        <v>1110</v>
      </c>
      <c r="K350" s="12"/>
    </row>
    <row r="351" spans="1:11">
      <c r="A351" s="8" t="s">
        <v>513</v>
      </c>
      <c r="B351" s="8" t="s">
        <v>1208</v>
      </c>
      <c r="C351" s="8" t="s">
        <v>219</v>
      </c>
      <c r="D351" s="8" t="s">
        <v>220</v>
      </c>
      <c r="E351" s="8" t="s">
        <v>176</v>
      </c>
      <c r="F351" s="8" t="s">
        <v>421</v>
      </c>
      <c r="G351" s="8" t="s">
        <v>1209</v>
      </c>
      <c r="H351" s="8" t="s">
        <v>652</v>
      </c>
      <c r="I351" s="8" t="s">
        <v>367</v>
      </c>
      <c r="J351" s="11" t="s">
        <v>1110</v>
      </c>
      <c r="K351" s="12"/>
    </row>
    <row r="352" spans="1:11">
      <c r="A352" s="8" t="s">
        <v>879</v>
      </c>
      <c r="B352" s="8" t="s">
        <v>1210</v>
      </c>
      <c r="C352" s="8" t="s">
        <v>219</v>
      </c>
      <c r="D352" s="8" t="s">
        <v>220</v>
      </c>
      <c r="E352" s="8" t="s">
        <v>881</v>
      </c>
      <c r="F352" s="8" t="s">
        <v>390</v>
      </c>
      <c r="G352" s="8" t="s">
        <v>1211</v>
      </c>
      <c r="H352" s="8" t="s">
        <v>652</v>
      </c>
      <c r="I352" s="8" t="s">
        <v>367</v>
      </c>
      <c r="J352" s="11" t="s">
        <v>1110</v>
      </c>
      <c r="K352" s="12"/>
    </row>
    <row r="353" spans="1:11">
      <c r="A353" s="8" t="s">
        <v>695</v>
      </c>
      <c r="B353" s="8" t="s">
        <v>1212</v>
      </c>
      <c r="C353" s="8" t="s">
        <v>219</v>
      </c>
      <c r="D353" s="8" t="s">
        <v>243</v>
      </c>
      <c r="E353" s="8" t="s">
        <v>697</v>
      </c>
      <c r="F353" s="8" t="s">
        <v>421</v>
      </c>
      <c r="G353" s="8" t="s">
        <v>1213</v>
      </c>
      <c r="H353" s="8" t="s">
        <v>652</v>
      </c>
      <c r="I353" s="8" t="s">
        <v>367</v>
      </c>
      <c r="J353" s="11" t="s">
        <v>1110</v>
      </c>
      <c r="K353" s="12"/>
    </row>
    <row r="354" spans="1:11">
      <c r="A354" s="8" t="s">
        <v>556</v>
      </c>
      <c r="B354" s="8" t="s">
        <v>1214</v>
      </c>
      <c r="C354" s="8" t="s">
        <v>219</v>
      </c>
      <c r="D354" s="8" t="s">
        <v>243</v>
      </c>
      <c r="E354" s="8" t="s">
        <v>558</v>
      </c>
      <c r="F354" s="8" t="s">
        <v>421</v>
      </c>
      <c r="G354" s="8" t="s">
        <v>1215</v>
      </c>
      <c r="H354" s="8" t="s">
        <v>652</v>
      </c>
      <c r="I354" s="8" t="s">
        <v>367</v>
      </c>
      <c r="J354" s="11" t="s">
        <v>1110</v>
      </c>
      <c r="K354" s="12"/>
    </row>
    <row r="355" spans="1:11">
      <c r="A355" s="8" t="s">
        <v>425</v>
      </c>
      <c r="B355" s="8" t="s">
        <v>1216</v>
      </c>
      <c r="C355" s="8" t="s">
        <v>219</v>
      </c>
      <c r="D355" s="8" t="s">
        <v>243</v>
      </c>
      <c r="E355" s="8" t="s">
        <v>427</v>
      </c>
      <c r="F355" s="8" t="s">
        <v>222</v>
      </c>
      <c r="G355" s="8" t="s">
        <v>1217</v>
      </c>
      <c r="H355" s="8" t="s">
        <v>652</v>
      </c>
      <c r="I355" s="8" t="s">
        <v>367</v>
      </c>
      <c r="J355" s="11" t="s">
        <v>1110</v>
      </c>
      <c r="K355" s="12"/>
    </row>
    <row r="356" spans="1:11">
      <c r="A356" s="8" t="s">
        <v>1218</v>
      </c>
      <c r="B356" s="8" t="s">
        <v>1219</v>
      </c>
      <c r="C356" s="8" t="s">
        <v>219</v>
      </c>
      <c r="D356" s="8" t="s">
        <v>220</v>
      </c>
      <c r="E356" s="8" t="s">
        <v>1220</v>
      </c>
      <c r="F356" s="8" t="s">
        <v>321</v>
      </c>
      <c r="G356" s="8" t="s">
        <v>1221</v>
      </c>
      <c r="H356" s="8" t="s">
        <v>652</v>
      </c>
      <c r="I356" s="8" t="s">
        <v>367</v>
      </c>
      <c r="J356" s="11" t="s">
        <v>1110</v>
      </c>
      <c r="K356" s="12"/>
    </row>
    <row r="357" spans="1:11">
      <c r="A357" s="8" t="s">
        <v>323</v>
      </c>
      <c r="B357" s="8" t="s">
        <v>1222</v>
      </c>
      <c r="C357" s="8" t="s">
        <v>219</v>
      </c>
      <c r="D357" s="8" t="s">
        <v>220</v>
      </c>
      <c r="E357" s="8" t="s">
        <v>325</v>
      </c>
      <c r="F357" s="8" t="s">
        <v>278</v>
      </c>
      <c r="G357" s="8" t="s">
        <v>1223</v>
      </c>
      <c r="H357" s="8" t="s">
        <v>652</v>
      </c>
      <c r="I357" s="8" t="s">
        <v>367</v>
      </c>
      <c r="J357" s="11" t="s">
        <v>1110</v>
      </c>
      <c r="K357" s="12"/>
    </row>
    <row r="358" spans="1:11">
      <c r="A358" s="8" t="s">
        <v>1018</v>
      </c>
      <c r="B358" s="8" t="s">
        <v>1224</v>
      </c>
      <c r="C358" s="8" t="s">
        <v>219</v>
      </c>
      <c r="D358" s="8" t="s">
        <v>220</v>
      </c>
      <c r="E358" s="8" t="s">
        <v>1020</v>
      </c>
      <c r="F358" s="8" t="s">
        <v>278</v>
      </c>
      <c r="G358" s="8" t="s">
        <v>1225</v>
      </c>
      <c r="H358" s="8" t="s">
        <v>652</v>
      </c>
      <c r="I358" s="8" t="s">
        <v>367</v>
      </c>
      <c r="J358" s="11" t="s">
        <v>1110</v>
      </c>
      <c r="K358" s="12"/>
    </row>
    <row r="359" spans="1:11">
      <c r="A359" s="8" t="s">
        <v>471</v>
      </c>
      <c r="B359" s="8" t="s">
        <v>1226</v>
      </c>
      <c r="C359" s="8" t="s">
        <v>219</v>
      </c>
      <c r="D359" s="8" t="s">
        <v>220</v>
      </c>
      <c r="E359" s="8" t="s">
        <v>473</v>
      </c>
      <c r="F359" s="8" t="s">
        <v>222</v>
      </c>
      <c r="G359" s="8" t="s">
        <v>1227</v>
      </c>
      <c r="H359" s="8" t="s">
        <v>652</v>
      </c>
      <c r="I359" s="8" t="s">
        <v>367</v>
      </c>
      <c r="J359" s="11" t="s">
        <v>1110</v>
      </c>
      <c r="K359" s="12"/>
    </row>
    <row r="360" spans="1:11">
      <c r="A360" s="8" t="s">
        <v>1203</v>
      </c>
      <c r="B360" s="8" t="s">
        <v>1228</v>
      </c>
      <c r="C360" s="8" t="s">
        <v>219</v>
      </c>
      <c r="D360" s="8" t="s">
        <v>243</v>
      </c>
      <c r="E360" s="8" t="s">
        <v>51</v>
      </c>
      <c r="F360" s="8" t="s">
        <v>258</v>
      </c>
      <c r="G360" s="8" t="s">
        <v>1229</v>
      </c>
      <c r="H360" s="8" t="s">
        <v>652</v>
      </c>
      <c r="I360" s="8" t="s">
        <v>367</v>
      </c>
      <c r="J360" s="11" t="s">
        <v>1110</v>
      </c>
      <c r="K360" s="12"/>
    </row>
    <row r="361" spans="1:11">
      <c r="A361" s="8" t="s">
        <v>331</v>
      </c>
      <c r="B361" s="8" t="s">
        <v>1230</v>
      </c>
      <c r="C361" s="8" t="s">
        <v>219</v>
      </c>
      <c r="D361" s="8" t="s">
        <v>220</v>
      </c>
      <c r="E361" s="8" t="s">
        <v>333</v>
      </c>
      <c r="F361" s="8" t="s">
        <v>222</v>
      </c>
      <c r="G361" s="8" t="s">
        <v>1231</v>
      </c>
      <c r="H361" s="8" t="s">
        <v>652</v>
      </c>
      <c r="I361" s="8" t="s">
        <v>367</v>
      </c>
      <c r="J361" s="11" t="s">
        <v>1110</v>
      </c>
      <c r="K361" s="12"/>
    </row>
    <row r="362" spans="1:11">
      <c r="A362" s="8" t="s">
        <v>1093</v>
      </c>
      <c r="B362" s="8" t="s">
        <v>1232</v>
      </c>
      <c r="C362" s="8" t="s">
        <v>219</v>
      </c>
      <c r="D362" s="8" t="s">
        <v>220</v>
      </c>
      <c r="E362" s="8" t="s">
        <v>1095</v>
      </c>
      <c r="F362" s="8" t="s">
        <v>390</v>
      </c>
      <c r="G362" s="8" t="s">
        <v>1233</v>
      </c>
      <c r="H362" s="8" t="s">
        <v>652</v>
      </c>
      <c r="I362" s="8" t="s">
        <v>367</v>
      </c>
      <c r="J362" s="11" t="s">
        <v>1110</v>
      </c>
      <c r="K362" s="12"/>
    </row>
    <row r="363" spans="1:11">
      <c r="A363" s="8" t="s">
        <v>1234</v>
      </c>
      <c r="B363" s="8" t="s">
        <v>1235</v>
      </c>
      <c r="C363" s="8" t="s">
        <v>219</v>
      </c>
      <c r="D363" s="8" t="s">
        <v>243</v>
      </c>
      <c r="E363" s="8" t="s">
        <v>166</v>
      </c>
      <c r="F363" s="8" t="s">
        <v>306</v>
      </c>
      <c r="G363" s="8" t="s">
        <v>1236</v>
      </c>
      <c r="H363" s="8" t="s">
        <v>652</v>
      </c>
      <c r="I363" s="8" t="s">
        <v>367</v>
      </c>
      <c r="J363" s="11" t="s">
        <v>1110</v>
      </c>
      <c r="K363" s="12"/>
    </row>
    <row r="364" spans="1:11">
      <c r="A364" s="8" t="s">
        <v>1125</v>
      </c>
      <c r="B364" s="8" t="s">
        <v>1237</v>
      </c>
      <c r="C364" s="8" t="s">
        <v>219</v>
      </c>
      <c r="D364" s="8" t="s">
        <v>220</v>
      </c>
      <c r="E364" s="8" t="s">
        <v>1127</v>
      </c>
      <c r="F364" s="8" t="s">
        <v>222</v>
      </c>
      <c r="G364" s="8" t="s">
        <v>1238</v>
      </c>
      <c r="H364" s="8" t="s">
        <v>652</v>
      </c>
      <c r="I364" s="8" t="s">
        <v>367</v>
      </c>
      <c r="J364" s="11" t="s">
        <v>1110</v>
      </c>
      <c r="K364" s="12"/>
    </row>
    <row r="365" spans="1:11">
      <c r="A365" s="8" t="s">
        <v>747</v>
      </c>
      <c r="B365" s="8" t="s">
        <v>1239</v>
      </c>
      <c r="C365" s="8" t="s">
        <v>219</v>
      </c>
      <c r="D365" s="8" t="s">
        <v>243</v>
      </c>
      <c r="E365" s="8" t="s">
        <v>749</v>
      </c>
      <c r="F365" s="8" t="s">
        <v>421</v>
      </c>
      <c r="G365" s="8" t="s">
        <v>1240</v>
      </c>
      <c r="H365" s="8" t="s">
        <v>652</v>
      </c>
      <c r="I365" s="8" t="s">
        <v>367</v>
      </c>
      <c r="J365" s="11" t="s">
        <v>1110</v>
      </c>
      <c r="K365" s="12"/>
    </row>
    <row r="366" spans="1:11">
      <c r="A366" s="8" t="s">
        <v>1241</v>
      </c>
      <c r="B366" s="8" t="s">
        <v>1242</v>
      </c>
      <c r="C366" s="8" t="s">
        <v>219</v>
      </c>
      <c r="D366" s="8" t="s">
        <v>220</v>
      </c>
      <c r="E366" s="8" t="s">
        <v>1243</v>
      </c>
      <c r="F366" s="8" t="s">
        <v>258</v>
      </c>
      <c r="G366" s="8" t="s">
        <v>1244</v>
      </c>
      <c r="H366" s="8" t="s">
        <v>652</v>
      </c>
      <c r="I366" s="8" t="s">
        <v>367</v>
      </c>
      <c r="J366" s="11" t="s">
        <v>1110</v>
      </c>
      <c r="K366" s="12"/>
    </row>
    <row r="367" spans="1:11">
      <c r="A367" s="8" t="s">
        <v>425</v>
      </c>
      <c r="B367" s="8" t="s">
        <v>1245</v>
      </c>
      <c r="C367" s="8" t="s">
        <v>219</v>
      </c>
      <c r="D367" s="8" t="s">
        <v>220</v>
      </c>
      <c r="E367" s="8" t="s">
        <v>427</v>
      </c>
      <c r="F367" s="8" t="s">
        <v>222</v>
      </c>
      <c r="G367" s="8" t="s">
        <v>1246</v>
      </c>
      <c r="H367" s="8" t="s">
        <v>652</v>
      </c>
      <c r="I367" s="8" t="s">
        <v>367</v>
      </c>
      <c r="J367" s="11" t="s">
        <v>1110</v>
      </c>
      <c r="K367" s="12"/>
    </row>
    <row r="368" spans="1:11">
      <c r="A368" s="8" t="s">
        <v>850</v>
      </c>
      <c r="B368" s="8" t="s">
        <v>1247</v>
      </c>
      <c r="C368" s="8" t="s">
        <v>219</v>
      </c>
      <c r="D368" s="8" t="s">
        <v>220</v>
      </c>
      <c r="E368" s="8" t="s">
        <v>852</v>
      </c>
      <c r="F368" s="8" t="s">
        <v>235</v>
      </c>
      <c r="G368" s="8" t="s">
        <v>1248</v>
      </c>
      <c r="H368" s="8" t="s">
        <v>652</v>
      </c>
      <c r="I368" s="8" t="s">
        <v>367</v>
      </c>
      <c r="J368" s="11" t="s">
        <v>1110</v>
      </c>
      <c r="K368" s="12"/>
    </row>
    <row r="369" spans="1:11">
      <c r="A369" s="8" t="s">
        <v>727</v>
      </c>
      <c r="B369" s="8" t="s">
        <v>1249</v>
      </c>
      <c r="C369" s="8" t="s">
        <v>219</v>
      </c>
      <c r="D369" s="8" t="s">
        <v>1250</v>
      </c>
      <c r="E369" s="8" t="s">
        <v>729</v>
      </c>
      <c r="F369" s="8" t="s">
        <v>253</v>
      </c>
      <c r="G369" s="8" t="s">
        <v>1251</v>
      </c>
      <c r="H369" s="8" t="s">
        <v>652</v>
      </c>
      <c r="I369" s="8" t="s">
        <v>367</v>
      </c>
      <c r="J369" s="11" t="s">
        <v>1110</v>
      </c>
      <c r="K369" s="12"/>
    </row>
    <row r="370" spans="1:11">
      <c r="A370" s="8" t="s">
        <v>727</v>
      </c>
      <c r="B370" s="8" t="s">
        <v>1252</v>
      </c>
      <c r="C370" s="8" t="s">
        <v>219</v>
      </c>
      <c r="D370" s="8" t="s">
        <v>1250</v>
      </c>
      <c r="E370" s="8" t="s">
        <v>729</v>
      </c>
      <c r="F370" s="8" t="s">
        <v>253</v>
      </c>
      <c r="G370" s="8" t="s">
        <v>1253</v>
      </c>
      <c r="H370" s="8" t="s">
        <v>652</v>
      </c>
      <c r="I370" s="8" t="s">
        <v>367</v>
      </c>
      <c r="J370" s="11" t="s">
        <v>1110</v>
      </c>
      <c r="K370" s="12"/>
    </row>
    <row r="371" spans="1:11">
      <c r="A371" s="8" t="s">
        <v>379</v>
      </c>
      <c r="B371" s="8" t="s">
        <v>1254</v>
      </c>
      <c r="C371" s="8" t="s">
        <v>219</v>
      </c>
      <c r="D371" s="8" t="s">
        <v>220</v>
      </c>
      <c r="E371" s="8" t="s">
        <v>381</v>
      </c>
      <c r="F371" s="8" t="s">
        <v>235</v>
      </c>
      <c r="G371" s="8" t="s">
        <v>1255</v>
      </c>
      <c r="H371" s="8" t="s">
        <v>652</v>
      </c>
      <c r="I371" s="8" t="s">
        <v>367</v>
      </c>
      <c r="J371" s="11" t="s">
        <v>1110</v>
      </c>
      <c r="K371" s="12"/>
    </row>
    <row r="372" spans="1:11">
      <c r="A372" s="8" t="s">
        <v>369</v>
      </c>
      <c r="B372" s="8" t="s">
        <v>1256</v>
      </c>
      <c r="C372" s="8" t="s">
        <v>219</v>
      </c>
      <c r="D372" s="8" t="s">
        <v>243</v>
      </c>
      <c r="E372" s="8" t="s">
        <v>371</v>
      </c>
      <c r="F372" s="8" t="s">
        <v>258</v>
      </c>
      <c r="G372" s="8" t="s">
        <v>1257</v>
      </c>
      <c r="H372" s="8" t="s">
        <v>652</v>
      </c>
      <c r="I372" s="8" t="s">
        <v>367</v>
      </c>
      <c r="J372" s="11" t="s">
        <v>1110</v>
      </c>
      <c r="K372" s="12"/>
    </row>
    <row r="373" spans="1:11">
      <c r="A373" s="8" t="s">
        <v>596</v>
      </c>
      <c r="B373" s="8" t="s">
        <v>1258</v>
      </c>
      <c r="C373" s="8" t="s">
        <v>219</v>
      </c>
      <c r="D373" s="8" t="s">
        <v>243</v>
      </c>
      <c r="E373" s="8" t="s">
        <v>598</v>
      </c>
      <c r="F373" s="8" t="s">
        <v>235</v>
      </c>
      <c r="G373" s="8" t="s">
        <v>1259</v>
      </c>
      <c r="H373" s="8" t="s">
        <v>652</v>
      </c>
      <c r="I373" s="8" t="s">
        <v>367</v>
      </c>
      <c r="J373" s="11" t="s">
        <v>1110</v>
      </c>
      <c r="K373" s="12"/>
    </row>
    <row r="374" spans="1:11">
      <c r="A374" s="8" t="s">
        <v>536</v>
      </c>
      <c r="B374" s="8" t="s">
        <v>1260</v>
      </c>
      <c r="C374" s="8" t="s">
        <v>219</v>
      </c>
      <c r="D374" s="8" t="s">
        <v>1261</v>
      </c>
      <c r="E374" s="8" t="s">
        <v>538</v>
      </c>
      <c r="F374" s="8" t="s">
        <v>539</v>
      </c>
      <c r="G374" s="8" t="s">
        <v>1262</v>
      </c>
      <c r="H374" s="8" t="s">
        <v>652</v>
      </c>
      <c r="I374" s="8" t="s">
        <v>367</v>
      </c>
      <c r="J374" s="11" t="s">
        <v>1110</v>
      </c>
      <c r="K374" s="12"/>
    </row>
    <row r="375" spans="1:11">
      <c r="A375" s="8" t="s">
        <v>536</v>
      </c>
      <c r="B375" s="8" t="s">
        <v>1263</v>
      </c>
      <c r="C375" s="8" t="s">
        <v>219</v>
      </c>
      <c r="D375" s="8" t="s">
        <v>220</v>
      </c>
      <c r="E375" s="8" t="s">
        <v>538</v>
      </c>
      <c r="F375" s="8" t="s">
        <v>539</v>
      </c>
      <c r="G375" s="8" t="s">
        <v>1264</v>
      </c>
      <c r="H375" s="8" t="s">
        <v>652</v>
      </c>
      <c r="I375" s="8" t="s">
        <v>367</v>
      </c>
      <c r="J375" s="11" t="s">
        <v>1110</v>
      </c>
      <c r="K375" s="12"/>
    </row>
    <row r="376" spans="1:11">
      <c r="A376" s="8" t="s">
        <v>536</v>
      </c>
      <c r="B376" s="8" t="s">
        <v>1265</v>
      </c>
      <c r="C376" s="8" t="s">
        <v>219</v>
      </c>
      <c r="D376" s="8" t="s">
        <v>220</v>
      </c>
      <c r="E376" s="8" t="s">
        <v>538</v>
      </c>
      <c r="F376" s="8" t="s">
        <v>539</v>
      </c>
      <c r="G376" s="8" t="s">
        <v>1266</v>
      </c>
      <c r="H376" s="8" t="s">
        <v>652</v>
      </c>
      <c r="I376" s="8" t="s">
        <v>367</v>
      </c>
      <c r="J376" s="11" t="s">
        <v>1110</v>
      </c>
      <c r="K376" s="12"/>
    </row>
    <row r="377" spans="1:11">
      <c r="A377" s="8" t="s">
        <v>536</v>
      </c>
      <c r="B377" s="8" t="s">
        <v>1267</v>
      </c>
      <c r="C377" s="8" t="s">
        <v>219</v>
      </c>
      <c r="D377" s="8" t="s">
        <v>220</v>
      </c>
      <c r="E377" s="8" t="s">
        <v>538</v>
      </c>
      <c r="F377" s="8" t="s">
        <v>539</v>
      </c>
      <c r="G377" s="8" t="s">
        <v>1268</v>
      </c>
      <c r="H377" s="8" t="s">
        <v>652</v>
      </c>
      <c r="I377" s="8" t="s">
        <v>367</v>
      </c>
      <c r="J377" s="11" t="s">
        <v>1110</v>
      </c>
      <c r="K377" s="12"/>
    </row>
    <row r="378" spans="1:11">
      <c r="A378" s="8" t="s">
        <v>1057</v>
      </c>
      <c r="B378" s="8" t="s">
        <v>1269</v>
      </c>
      <c r="C378" s="8" t="s">
        <v>219</v>
      </c>
      <c r="D378" s="8" t="s">
        <v>220</v>
      </c>
      <c r="E378" s="8" t="s">
        <v>1059</v>
      </c>
      <c r="F378" s="8" t="s">
        <v>390</v>
      </c>
      <c r="G378" s="8" t="s">
        <v>1270</v>
      </c>
      <c r="H378" s="8" t="s">
        <v>652</v>
      </c>
      <c r="I378" s="8" t="s">
        <v>367</v>
      </c>
      <c r="J378" s="11" t="s">
        <v>1110</v>
      </c>
      <c r="K378" s="12"/>
    </row>
    <row r="379" spans="1:11">
      <c r="A379" s="8" t="s">
        <v>1133</v>
      </c>
      <c r="B379" s="8" t="s">
        <v>1271</v>
      </c>
      <c r="C379" s="8" t="s">
        <v>219</v>
      </c>
      <c r="D379" s="8" t="s">
        <v>220</v>
      </c>
      <c r="E379" s="8" t="s">
        <v>1135</v>
      </c>
      <c r="F379" s="8" t="s">
        <v>321</v>
      </c>
      <c r="G379" s="8" t="s">
        <v>1272</v>
      </c>
      <c r="H379" s="8" t="s">
        <v>652</v>
      </c>
      <c r="I379" s="8" t="s">
        <v>367</v>
      </c>
      <c r="J379" s="11" t="s">
        <v>1110</v>
      </c>
      <c r="K379" s="12"/>
    </row>
    <row r="380" spans="1:11">
      <c r="A380" s="8" t="s">
        <v>536</v>
      </c>
      <c r="B380" s="8" t="s">
        <v>1273</v>
      </c>
      <c r="C380" s="8" t="s">
        <v>219</v>
      </c>
      <c r="D380" s="8" t="s">
        <v>220</v>
      </c>
      <c r="E380" s="8" t="s">
        <v>538</v>
      </c>
      <c r="F380" s="8" t="s">
        <v>539</v>
      </c>
      <c r="G380" s="8" t="s">
        <v>1274</v>
      </c>
      <c r="H380" s="8" t="s">
        <v>652</v>
      </c>
      <c r="I380" s="8" t="s">
        <v>367</v>
      </c>
      <c r="J380" s="11" t="s">
        <v>1110</v>
      </c>
      <c r="K380" s="12"/>
    </row>
    <row r="381" spans="1:11">
      <c r="A381" s="8" t="s">
        <v>379</v>
      </c>
      <c r="B381" s="8" t="s">
        <v>1275</v>
      </c>
      <c r="C381" s="8" t="s">
        <v>219</v>
      </c>
      <c r="D381" s="8" t="s">
        <v>243</v>
      </c>
      <c r="E381" s="8" t="s">
        <v>381</v>
      </c>
      <c r="F381" s="8" t="s">
        <v>235</v>
      </c>
      <c r="G381" s="8" t="s">
        <v>1276</v>
      </c>
      <c r="H381" s="8" t="s">
        <v>652</v>
      </c>
      <c r="I381" s="8" t="s">
        <v>367</v>
      </c>
      <c r="J381" s="11" t="s">
        <v>1110</v>
      </c>
      <c r="K381" s="12"/>
    </row>
    <row r="382" spans="1:11">
      <c r="A382" s="8" t="s">
        <v>536</v>
      </c>
      <c r="B382" s="8" t="s">
        <v>1277</v>
      </c>
      <c r="C382" s="8" t="s">
        <v>219</v>
      </c>
      <c r="D382" s="8" t="s">
        <v>220</v>
      </c>
      <c r="E382" s="8" t="s">
        <v>538</v>
      </c>
      <c r="F382" s="8" t="s">
        <v>539</v>
      </c>
      <c r="G382" s="8" t="s">
        <v>1278</v>
      </c>
      <c r="H382" s="8" t="s">
        <v>652</v>
      </c>
      <c r="I382" s="8" t="s">
        <v>367</v>
      </c>
      <c r="J382" s="11" t="s">
        <v>1110</v>
      </c>
      <c r="K382" s="12"/>
    </row>
    <row r="383" spans="1:11">
      <c r="A383" s="8" t="s">
        <v>1279</v>
      </c>
      <c r="B383" s="8" t="s">
        <v>1280</v>
      </c>
      <c r="C383" s="8" t="s">
        <v>219</v>
      </c>
      <c r="D383" s="8" t="s">
        <v>243</v>
      </c>
      <c r="E383" s="8" t="s">
        <v>1281</v>
      </c>
      <c r="F383" s="8" t="s">
        <v>278</v>
      </c>
      <c r="G383" s="8" t="s">
        <v>1282</v>
      </c>
      <c r="H383" s="8" t="s">
        <v>652</v>
      </c>
      <c r="I383" s="8" t="s">
        <v>367</v>
      </c>
      <c r="J383" s="11" t="s">
        <v>1110</v>
      </c>
      <c r="K383" s="12"/>
    </row>
    <row r="384" spans="1:11">
      <c r="A384" s="8" t="s">
        <v>1279</v>
      </c>
      <c r="B384" s="8" t="s">
        <v>1283</v>
      </c>
      <c r="C384" s="8" t="s">
        <v>219</v>
      </c>
      <c r="D384" s="8" t="s">
        <v>220</v>
      </c>
      <c r="E384" s="8" t="s">
        <v>1281</v>
      </c>
      <c r="F384" s="8" t="s">
        <v>278</v>
      </c>
      <c r="G384" s="8" t="s">
        <v>1284</v>
      </c>
      <c r="H384" s="8" t="s">
        <v>652</v>
      </c>
      <c r="I384" s="8" t="s">
        <v>367</v>
      </c>
      <c r="J384" s="11" t="s">
        <v>1110</v>
      </c>
      <c r="K384" s="12"/>
    </row>
    <row r="385" spans="1:11">
      <c r="A385" s="8" t="s">
        <v>275</v>
      </c>
      <c r="B385" s="8" t="s">
        <v>1285</v>
      </c>
      <c r="C385" s="8" t="s">
        <v>219</v>
      </c>
      <c r="D385" s="8" t="s">
        <v>220</v>
      </c>
      <c r="E385" s="8" t="s">
        <v>277</v>
      </c>
      <c r="F385" s="8" t="s">
        <v>278</v>
      </c>
      <c r="G385" s="8" t="s">
        <v>1286</v>
      </c>
      <c r="H385" s="8" t="s">
        <v>652</v>
      </c>
      <c r="I385" s="8" t="s">
        <v>367</v>
      </c>
      <c r="J385" s="11" t="s">
        <v>1110</v>
      </c>
      <c r="K385" s="12"/>
    </row>
    <row r="386" spans="1:11">
      <c r="A386" s="8" t="s">
        <v>412</v>
      </c>
      <c r="B386" s="8" t="s">
        <v>1287</v>
      </c>
      <c r="C386" s="8" t="s">
        <v>219</v>
      </c>
      <c r="D386" s="8" t="s">
        <v>220</v>
      </c>
      <c r="E386" s="8" t="s">
        <v>414</v>
      </c>
      <c r="F386" s="8" t="s">
        <v>235</v>
      </c>
      <c r="G386" s="8" t="s">
        <v>1288</v>
      </c>
      <c r="H386" s="8" t="s">
        <v>652</v>
      </c>
      <c r="I386" s="8" t="s">
        <v>367</v>
      </c>
      <c r="J386" s="11" t="s">
        <v>1110</v>
      </c>
      <c r="K386" s="12"/>
    </row>
    <row r="387" spans="1:11">
      <c r="A387" s="8" t="s">
        <v>777</v>
      </c>
      <c r="B387" s="8" t="s">
        <v>1289</v>
      </c>
      <c r="C387" s="8" t="s">
        <v>219</v>
      </c>
      <c r="D387" s="8" t="s">
        <v>243</v>
      </c>
      <c r="E387" s="8" t="s">
        <v>779</v>
      </c>
      <c r="F387" s="8" t="s">
        <v>253</v>
      </c>
      <c r="G387" s="8" t="s">
        <v>1290</v>
      </c>
      <c r="H387" s="8" t="s">
        <v>652</v>
      </c>
      <c r="I387" s="8" t="s">
        <v>367</v>
      </c>
      <c r="J387" s="11" t="s">
        <v>1110</v>
      </c>
      <c r="K387" s="12"/>
    </row>
    <row r="388" spans="1:11">
      <c r="A388" s="8" t="s">
        <v>678</v>
      </c>
      <c r="B388" s="8" t="s">
        <v>1291</v>
      </c>
      <c r="C388" s="8" t="s">
        <v>219</v>
      </c>
      <c r="D388" s="8" t="s">
        <v>220</v>
      </c>
      <c r="E388" s="8" t="s">
        <v>680</v>
      </c>
      <c r="F388" s="8" t="s">
        <v>421</v>
      </c>
      <c r="G388" s="8" t="s">
        <v>1292</v>
      </c>
      <c r="H388" s="8" t="s">
        <v>652</v>
      </c>
      <c r="I388" s="8" t="s">
        <v>367</v>
      </c>
      <c r="J388" s="11" t="s">
        <v>1110</v>
      </c>
      <c r="K388" s="12"/>
    </row>
    <row r="389" spans="1:11">
      <c r="A389" s="8" t="s">
        <v>548</v>
      </c>
      <c r="B389" s="8" t="s">
        <v>1293</v>
      </c>
      <c r="C389" s="8" t="s">
        <v>219</v>
      </c>
      <c r="D389" s="8" t="s">
        <v>243</v>
      </c>
      <c r="E389" s="8" t="s">
        <v>550</v>
      </c>
      <c r="F389" s="8" t="s">
        <v>278</v>
      </c>
      <c r="G389" s="8" t="s">
        <v>1294</v>
      </c>
      <c r="H389" s="8" t="s">
        <v>652</v>
      </c>
      <c r="I389" s="8" t="s">
        <v>367</v>
      </c>
      <c r="J389" s="11" t="s">
        <v>1110</v>
      </c>
      <c r="K389" s="12"/>
    </row>
    <row r="390" spans="1:11">
      <c r="A390" s="8" t="s">
        <v>471</v>
      </c>
      <c r="B390" s="8" t="s">
        <v>1295</v>
      </c>
      <c r="C390" s="8" t="s">
        <v>219</v>
      </c>
      <c r="D390" s="8" t="s">
        <v>243</v>
      </c>
      <c r="E390" s="8" t="s">
        <v>473</v>
      </c>
      <c r="F390" s="8" t="s">
        <v>222</v>
      </c>
      <c r="G390" s="8" t="s">
        <v>1296</v>
      </c>
      <c r="H390" s="8" t="s">
        <v>652</v>
      </c>
      <c r="I390" s="8" t="s">
        <v>367</v>
      </c>
      <c r="J390" s="11" t="s">
        <v>1110</v>
      </c>
      <c r="K390" s="12"/>
    </row>
    <row r="391" spans="1:11">
      <c r="A391" s="8" t="s">
        <v>536</v>
      </c>
      <c r="B391" s="8" t="s">
        <v>1297</v>
      </c>
      <c r="C391" s="8" t="s">
        <v>219</v>
      </c>
      <c r="D391" s="8" t="s">
        <v>869</v>
      </c>
      <c r="E391" s="8" t="s">
        <v>538</v>
      </c>
      <c r="F391" s="8" t="s">
        <v>539</v>
      </c>
      <c r="G391" s="8" t="s">
        <v>1298</v>
      </c>
      <c r="H391" s="8" t="s">
        <v>652</v>
      </c>
      <c r="I391" s="8" t="s">
        <v>367</v>
      </c>
      <c r="J391" s="11" t="s">
        <v>1110</v>
      </c>
      <c r="K391" s="12"/>
    </row>
    <row r="392" spans="1:11">
      <c r="A392" s="8" t="s">
        <v>536</v>
      </c>
      <c r="B392" s="8" t="s">
        <v>1299</v>
      </c>
      <c r="C392" s="8" t="s">
        <v>219</v>
      </c>
      <c r="D392" s="8" t="s">
        <v>869</v>
      </c>
      <c r="E392" s="8" t="s">
        <v>538</v>
      </c>
      <c r="F392" s="8" t="s">
        <v>539</v>
      </c>
      <c r="G392" s="8" t="s">
        <v>1300</v>
      </c>
      <c r="H392" s="8" t="s">
        <v>652</v>
      </c>
      <c r="I392" s="8" t="s">
        <v>367</v>
      </c>
      <c r="J392" s="11" t="s">
        <v>1110</v>
      </c>
      <c r="K392" s="12"/>
    </row>
    <row r="393" spans="1:11">
      <c r="A393" s="8" t="s">
        <v>536</v>
      </c>
      <c r="B393" s="8" t="s">
        <v>1301</v>
      </c>
      <c r="C393" s="8" t="s">
        <v>219</v>
      </c>
      <c r="D393" s="8" t="s">
        <v>220</v>
      </c>
      <c r="E393" s="8" t="s">
        <v>538</v>
      </c>
      <c r="F393" s="8" t="s">
        <v>539</v>
      </c>
      <c r="G393" s="8" t="s">
        <v>1302</v>
      </c>
      <c r="H393" s="8" t="s">
        <v>652</v>
      </c>
      <c r="I393" s="8" t="s">
        <v>367</v>
      </c>
      <c r="J393" s="11" t="s">
        <v>1110</v>
      </c>
      <c r="K393" s="12"/>
    </row>
    <row r="394" spans="1:11">
      <c r="A394" s="8" t="s">
        <v>981</v>
      </c>
      <c r="B394" s="8" t="s">
        <v>1303</v>
      </c>
      <c r="C394" s="8" t="s">
        <v>219</v>
      </c>
      <c r="D394" s="8" t="s">
        <v>220</v>
      </c>
      <c r="E394" s="8" t="s">
        <v>983</v>
      </c>
      <c r="F394" s="8" t="s">
        <v>306</v>
      </c>
      <c r="G394" s="8" t="s">
        <v>1304</v>
      </c>
      <c r="H394" s="8" t="s">
        <v>652</v>
      </c>
      <c r="I394" s="8" t="s">
        <v>367</v>
      </c>
      <c r="J394" s="11" t="s">
        <v>1110</v>
      </c>
      <c r="K394" s="12"/>
    </row>
    <row r="395" spans="1:11">
      <c r="A395" s="8" t="s">
        <v>1305</v>
      </c>
      <c r="B395" s="8" t="s">
        <v>1306</v>
      </c>
      <c r="C395" s="8" t="s">
        <v>219</v>
      </c>
      <c r="D395" s="8" t="s">
        <v>220</v>
      </c>
      <c r="E395" s="8" t="s">
        <v>1307</v>
      </c>
      <c r="F395" s="8" t="s">
        <v>235</v>
      </c>
      <c r="G395" s="8" t="s">
        <v>1308</v>
      </c>
      <c r="H395" s="8" t="s">
        <v>652</v>
      </c>
      <c r="I395" s="8" t="s">
        <v>367</v>
      </c>
      <c r="J395" s="11" t="s">
        <v>1110</v>
      </c>
      <c r="K395" s="12"/>
    </row>
    <row r="396" spans="1:11">
      <c r="A396" s="8" t="s">
        <v>1305</v>
      </c>
      <c r="B396" s="8" t="s">
        <v>1309</v>
      </c>
      <c r="C396" s="8" t="s">
        <v>219</v>
      </c>
      <c r="D396" s="8" t="s">
        <v>243</v>
      </c>
      <c r="E396" s="8" t="s">
        <v>1307</v>
      </c>
      <c r="F396" s="8" t="s">
        <v>235</v>
      </c>
      <c r="G396" s="8" t="s">
        <v>1310</v>
      </c>
      <c r="H396" s="8" t="s">
        <v>652</v>
      </c>
      <c r="I396" s="8" t="s">
        <v>367</v>
      </c>
      <c r="J396" s="11" t="s">
        <v>1110</v>
      </c>
      <c r="K396" s="12"/>
    </row>
    <row r="397" spans="1:11">
      <c r="A397" s="8" t="s">
        <v>284</v>
      </c>
      <c r="B397" s="8" t="s">
        <v>1311</v>
      </c>
      <c r="C397" s="8" t="s">
        <v>219</v>
      </c>
      <c r="D397" s="8" t="s">
        <v>220</v>
      </c>
      <c r="E397" s="8" t="s">
        <v>286</v>
      </c>
      <c r="F397" s="8" t="s">
        <v>258</v>
      </c>
      <c r="G397" s="8" t="s">
        <v>1312</v>
      </c>
      <c r="H397" s="8" t="s">
        <v>652</v>
      </c>
      <c r="I397" s="8" t="s">
        <v>367</v>
      </c>
      <c r="J397" s="11" t="s">
        <v>1110</v>
      </c>
      <c r="K397" s="12"/>
    </row>
    <row r="398" spans="1:11">
      <c r="A398" s="8" t="s">
        <v>482</v>
      </c>
      <c r="B398" s="8" t="s">
        <v>1313</v>
      </c>
      <c r="C398" s="8" t="s">
        <v>219</v>
      </c>
      <c r="D398" s="8" t="s">
        <v>243</v>
      </c>
      <c r="E398" s="8" t="s">
        <v>484</v>
      </c>
      <c r="F398" s="8" t="s">
        <v>390</v>
      </c>
      <c r="G398" s="8" t="s">
        <v>1314</v>
      </c>
      <c r="H398" s="8" t="s">
        <v>652</v>
      </c>
      <c r="I398" s="8" t="s">
        <v>367</v>
      </c>
      <c r="J398" s="11" t="s">
        <v>1110</v>
      </c>
      <c r="K398" s="12"/>
    </row>
    <row r="399" spans="1:11">
      <c r="A399" s="8" t="s">
        <v>1315</v>
      </c>
      <c r="B399" s="8" t="s">
        <v>1316</v>
      </c>
      <c r="C399" s="8" t="s">
        <v>219</v>
      </c>
      <c r="D399" s="8" t="s">
        <v>243</v>
      </c>
      <c r="E399" s="8" t="s">
        <v>1317</v>
      </c>
      <c r="F399" s="8" t="s">
        <v>235</v>
      </c>
      <c r="G399" s="8" t="s">
        <v>1318</v>
      </c>
      <c r="H399" s="8" t="s">
        <v>652</v>
      </c>
      <c r="I399" s="8" t="s">
        <v>367</v>
      </c>
      <c r="J399" s="11" t="s">
        <v>1110</v>
      </c>
      <c r="K399" s="12"/>
    </row>
    <row r="400" spans="1:11">
      <c r="A400" s="8" t="s">
        <v>1315</v>
      </c>
      <c r="B400" s="8" t="s">
        <v>1319</v>
      </c>
      <c r="C400" s="8" t="s">
        <v>219</v>
      </c>
      <c r="D400" s="8" t="s">
        <v>220</v>
      </c>
      <c r="E400" s="8" t="s">
        <v>1317</v>
      </c>
      <c r="F400" s="8" t="s">
        <v>235</v>
      </c>
      <c r="G400" s="8" t="s">
        <v>1320</v>
      </c>
      <c r="H400" s="8" t="s">
        <v>652</v>
      </c>
      <c r="I400" s="8" t="s">
        <v>367</v>
      </c>
      <c r="J400" s="11" t="s">
        <v>1110</v>
      </c>
      <c r="K400" s="12"/>
    </row>
    <row r="401" spans="1:11">
      <c r="A401" s="8" t="s">
        <v>687</v>
      </c>
      <c r="B401" s="8" t="s">
        <v>1321</v>
      </c>
      <c r="C401" s="8" t="s">
        <v>219</v>
      </c>
      <c r="D401" s="8" t="s">
        <v>220</v>
      </c>
      <c r="E401" s="8" t="s">
        <v>689</v>
      </c>
      <c r="F401" s="8" t="s">
        <v>258</v>
      </c>
      <c r="G401" s="8" t="s">
        <v>1322</v>
      </c>
      <c r="H401" s="8" t="s">
        <v>652</v>
      </c>
      <c r="I401" s="8" t="s">
        <v>367</v>
      </c>
      <c r="J401" s="11" t="s">
        <v>1110</v>
      </c>
      <c r="K401" s="12"/>
    </row>
    <row r="402" spans="1:11">
      <c r="A402" s="8" t="s">
        <v>536</v>
      </c>
      <c r="B402" s="8" t="s">
        <v>1323</v>
      </c>
      <c r="C402" s="8" t="s">
        <v>219</v>
      </c>
      <c r="D402" s="8" t="s">
        <v>220</v>
      </c>
      <c r="E402" s="8" t="s">
        <v>538</v>
      </c>
      <c r="F402" s="8" t="s">
        <v>539</v>
      </c>
      <c r="G402" s="8" t="s">
        <v>1324</v>
      </c>
      <c r="H402" s="8" t="s">
        <v>652</v>
      </c>
      <c r="I402" s="8" t="s">
        <v>367</v>
      </c>
      <c r="J402" s="11" t="s">
        <v>1110</v>
      </c>
      <c r="K402" s="12"/>
    </row>
    <row r="403" spans="1:11">
      <c r="A403" s="8" t="s">
        <v>1305</v>
      </c>
      <c r="B403" s="8" t="s">
        <v>1325</v>
      </c>
      <c r="C403" s="8" t="s">
        <v>219</v>
      </c>
      <c r="D403" s="8" t="s">
        <v>220</v>
      </c>
      <c r="E403" s="8" t="s">
        <v>1307</v>
      </c>
      <c r="F403" s="8" t="s">
        <v>235</v>
      </c>
      <c r="G403" s="8" t="s">
        <v>1326</v>
      </c>
      <c r="H403" s="8" t="s">
        <v>652</v>
      </c>
      <c r="I403" s="8" t="s">
        <v>367</v>
      </c>
      <c r="J403" s="11" t="s">
        <v>1110</v>
      </c>
      <c r="K403" s="12"/>
    </row>
    <row r="404" spans="1:11">
      <c r="A404" s="8" t="s">
        <v>1218</v>
      </c>
      <c r="B404" s="8" t="s">
        <v>1327</v>
      </c>
      <c r="C404" s="8" t="s">
        <v>219</v>
      </c>
      <c r="D404" s="8" t="s">
        <v>220</v>
      </c>
      <c r="E404" s="8" t="s">
        <v>1220</v>
      </c>
      <c r="F404" s="8" t="s">
        <v>321</v>
      </c>
      <c r="G404" s="8" t="s">
        <v>1328</v>
      </c>
      <c r="H404" s="8" t="s">
        <v>652</v>
      </c>
      <c r="I404" s="8" t="s">
        <v>367</v>
      </c>
      <c r="J404" s="11" t="s">
        <v>1110</v>
      </c>
      <c r="K404" s="12"/>
    </row>
    <row r="405" spans="1:11">
      <c r="A405" s="8" t="s">
        <v>318</v>
      </c>
      <c r="B405" s="8" t="s">
        <v>1329</v>
      </c>
      <c r="C405" s="8" t="s">
        <v>219</v>
      </c>
      <c r="D405" s="8" t="s">
        <v>243</v>
      </c>
      <c r="E405" s="8" t="s">
        <v>320</v>
      </c>
      <c r="F405" s="8" t="s">
        <v>321</v>
      </c>
      <c r="G405" s="8" t="s">
        <v>1330</v>
      </c>
      <c r="H405" s="8" t="s">
        <v>652</v>
      </c>
      <c r="I405" s="8" t="s">
        <v>367</v>
      </c>
      <c r="J405" s="11" t="s">
        <v>1110</v>
      </c>
      <c r="K405" s="12"/>
    </row>
    <row r="406" spans="1:11">
      <c r="A406" s="8" t="s">
        <v>1218</v>
      </c>
      <c r="B406" s="8" t="s">
        <v>1331</v>
      </c>
      <c r="C406" s="8" t="s">
        <v>219</v>
      </c>
      <c r="D406" s="8" t="s">
        <v>243</v>
      </c>
      <c r="E406" s="8" t="s">
        <v>1220</v>
      </c>
      <c r="F406" s="8" t="s">
        <v>321</v>
      </c>
      <c r="G406" s="8" t="s">
        <v>1332</v>
      </c>
      <c r="H406" s="8" t="s">
        <v>652</v>
      </c>
      <c r="I406" s="8" t="s">
        <v>367</v>
      </c>
      <c r="J406" s="11" t="s">
        <v>1110</v>
      </c>
      <c r="K406" s="12"/>
    </row>
    <row r="407" spans="1:11">
      <c r="A407" s="8" t="s">
        <v>475</v>
      </c>
      <c r="B407" s="8" t="s">
        <v>1333</v>
      </c>
      <c r="C407" s="8" t="s">
        <v>219</v>
      </c>
      <c r="D407" s="8" t="s">
        <v>220</v>
      </c>
      <c r="E407" s="8" t="s">
        <v>477</v>
      </c>
      <c r="F407" s="8" t="s">
        <v>421</v>
      </c>
      <c r="G407" s="8" t="s">
        <v>1334</v>
      </c>
      <c r="H407" s="8" t="s">
        <v>652</v>
      </c>
      <c r="I407" s="8" t="s">
        <v>367</v>
      </c>
      <c r="J407" s="11" t="s">
        <v>1110</v>
      </c>
      <c r="K407" s="12"/>
    </row>
    <row r="408" spans="1:11">
      <c r="A408" s="8" t="s">
        <v>275</v>
      </c>
      <c r="B408" s="8" t="s">
        <v>1335</v>
      </c>
      <c r="C408" s="8" t="s">
        <v>219</v>
      </c>
      <c r="D408" s="8" t="s">
        <v>220</v>
      </c>
      <c r="E408" s="8" t="s">
        <v>277</v>
      </c>
      <c r="F408" s="8" t="s">
        <v>278</v>
      </c>
      <c r="G408" s="8" t="s">
        <v>1336</v>
      </c>
      <c r="H408" s="8" t="s">
        <v>652</v>
      </c>
      <c r="I408" s="8" t="s">
        <v>367</v>
      </c>
      <c r="J408" s="11" t="s">
        <v>1110</v>
      </c>
      <c r="K408" s="12"/>
    </row>
    <row r="409" spans="1:11">
      <c r="A409" s="8" t="s">
        <v>578</v>
      </c>
      <c r="B409" s="8" t="s">
        <v>1337</v>
      </c>
      <c r="C409" s="8" t="s">
        <v>219</v>
      </c>
      <c r="D409" s="8" t="s">
        <v>220</v>
      </c>
      <c r="E409" s="8" t="s">
        <v>580</v>
      </c>
      <c r="F409" s="8" t="s">
        <v>278</v>
      </c>
      <c r="G409" s="8" t="s">
        <v>1338</v>
      </c>
      <c r="H409" s="8" t="s">
        <v>652</v>
      </c>
      <c r="I409" s="8" t="s">
        <v>367</v>
      </c>
      <c r="J409" s="11" t="s">
        <v>1110</v>
      </c>
      <c r="K409" s="12"/>
    </row>
    <row r="410" spans="1:11">
      <c r="A410" s="8" t="s">
        <v>275</v>
      </c>
      <c r="B410" s="8" t="s">
        <v>1339</v>
      </c>
      <c r="C410" s="8" t="s">
        <v>219</v>
      </c>
      <c r="D410" s="8" t="s">
        <v>220</v>
      </c>
      <c r="E410" s="8" t="s">
        <v>277</v>
      </c>
      <c r="F410" s="8" t="s">
        <v>278</v>
      </c>
      <c r="G410" s="8" t="s">
        <v>1340</v>
      </c>
      <c r="H410" s="8" t="s">
        <v>652</v>
      </c>
      <c r="I410" s="8" t="s">
        <v>367</v>
      </c>
      <c r="J410" s="11" t="s">
        <v>1110</v>
      </c>
      <c r="K410" s="12"/>
    </row>
    <row r="411" spans="1:11">
      <c r="A411" s="8" t="s">
        <v>312</v>
      </c>
      <c r="B411" s="8" t="s">
        <v>1341</v>
      </c>
      <c r="C411" s="8" t="s">
        <v>219</v>
      </c>
      <c r="D411" s="8" t="s">
        <v>220</v>
      </c>
      <c r="E411" s="8" t="s">
        <v>314</v>
      </c>
      <c r="F411" s="8" t="s">
        <v>230</v>
      </c>
      <c r="G411" s="8" t="s">
        <v>1342</v>
      </c>
      <c r="H411" s="8" t="s">
        <v>652</v>
      </c>
      <c r="I411" s="8" t="s">
        <v>367</v>
      </c>
      <c r="J411" s="11" t="s">
        <v>1110</v>
      </c>
      <c r="K411" s="12"/>
    </row>
    <row r="412" spans="1:11">
      <c r="A412" s="8" t="s">
        <v>602</v>
      </c>
      <c r="B412" s="8" t="s">
        <v>1343</v>
      </c>
      <c r="C412" s="8" t="s">
        <v>219</v>
      </c>
      <c r="D412" s="8" t="s">
        <v>220</v>
      </c>
      <c r="E412" s="8" t="s">
        <v>604</v>
      </c>
      <c r="F412" s="8" t="s">
        <v>258</v>
      </c>
      <c r="G412" s="8" t="s">
        <v>1344</v>
      </c>
      <c r="H412" s="8" t="s">
        <v>652</v>
      </c>
      <c r="I412" s="8" t="s">
        <v>367</v>
      </c>
      <c r="J412" s="11" t="s">
        <v>1110</v>
      </c>
      <c r="K412" s="12"/>
    </row>
    <row r="413" spans="1:11">
      <c r="A413" s="8" t="s">
        <v>331</v>
      </c>
      <c r="B413" s="8" t="s">
        <v>1345</v>
      </c>
      <c r="C413" s="8" t="s">
        <v>219</v>
      </c>
      <c r="D413" s="8" t="s">
        <v>220</v>
      </c>
      <c r="E413" s="8" t="s">
        <v>333</v>
      </c>
      <c r="F413" s="8" t="s">
        <v>222</v>
      </c>
      <c r="G413" s="8" t="s">
        <v>1346</v>
      </c>
      <c r="H413" s="8" t="s">
        <v>652</v>
      </c>
      <c r="I413" s="8" t="s">
        <v>367</v>
      </c>
      <c r="J413" s="11" t="s">
        <v>1110</v>
      </c>
      <c r="K413" s="12"/>
    </row>
    <row r="414" spans="1:11">
      <c r="A414" s="8" t="s">
        <v>1159</v>
      </c>
      <c r="B414" s="8" t="s">
        <v>1347</v>
      </c>
      <c r="C414" s="8" t="s">
        <v>219</v>
      </c>
      <c r="D414" s="8" t="s">
        <v>220</v>
      </c>
      <c r="E414" s="8" t="s">
        <v>1161</v>
      </c>
      <c r="F414" s="8" t="s">
        <v>278</v>
      </c>
      <c r="G414" s="8" t="s">
        <v>1348</v>
      </c>
      <c r="H414" s="8" t="s">
        <v>652</v>
      </c>
      <c r="I414" s="8" t="s">
        <v>367</v>
      </c>
      <c r="J414" s="11" t="s">
        <v>1110</v>
      </c>
      <c r="K414" s="12"/>
    </row>
    <row r="415" spans="1:11">
      <c r="A415" s="8" t="s">
        <v>482</v>
      </c>
      <c r="B415" s="8" t="s">
        <v>1349</v>
      </c>
      <c r="C415" s="8" t="s">
        <v>219</v>
      </c>
      <c r="D415" s="8" t="s">
        <v>220</v>
      </c>
      <c r="E415" s="8" t="s">
        <v>484</v>
      </c>
      <c r="F415" s="8" t="s">
        <v>390</v>
      </c>
      <c r="G415" s="8" t="s">
        <v>1350</v>
      </c>
      <c r="H415" s="8" t="s">
        <v>652</v>
      </c>
      <c r="I415" s="8" t="s">
        <v>367</v>
      </c>
      <c r="J415" s="11" t="s">
        <v>1110</v>
      </c>
      <c r="K415" s="12"/>
    </row>
    <row r="416" spans="1:11">
      <c r="A416" s="8" t="s">
        <v>500</v>
      </c>
      <c r="B416" s="8" t="s">
        <v>1351</v>
      </c>
      <c r="C416" s="8" t="s">
        <v>219</v>
      </c>
      <c r="D416" s="8" t="s">
        <v>220</v>
      </c>
      <c r="E416" s="8" t="s">
        <v>502</v>
      </c>
      <c r="F416" s="8" t="s">
        <v>278</v>
      </c>
      <c r="G416" s="8" t="s">
        <v>1352</v>
      </c>
      <c r="H416" s="8" t="s">
        <v>652</v>
      </c>
      <c r="I416" s="8" t="s">
        <v>367</v>
      </c>
      <c r="J416" s="11" t="s">
        <v>1110</v>
      </c>
      <c r="K416" s="12"/>
    </row>
    <row r="417" spans="1:11">
      <c r="A417" s="8" t="s">
        <v>584</v>
      </c>
      <c r="B417" s="8" t="s">
        <v>1353</v>
      </c>
      <c r="C417" s="8" t="s">
        <v>219</v>
      </c>
      <c r="D417" s="8" t="s">
        <v>243</v>
      </c>
      <c r="E417" s="8" t="s">
        <v>586</v>
      </c>
      <c r="F417" s="8" t="s">
        <v>278</v>
      </c>
      <c r="G417" s="8" t="s">
        <v>1354</v>
      </c>
      <c r="H417" s="8" t="s">
        <v>652</v>
      </c>
      <c r="I417" s="8" t="s">
        <v>367</v>
      </c>
      <c r="J417" s="11" t="s">
        <v>1110</v>
      </c>
      <c r="K417" s="12"/>
    </row>
    <row r="418" spans="1:11">
      <c r="A418" s="8" t="s">
        <v>1169</v>
      </c>
      <c r="B418" s="8" t="s">
        <v>1341</v>
      </c>
      <c r="C418" s="8" t="s">
        <v>219</v>
      </c>
      <c r="D418" s="8" t="s">
        <v>243</v>
      </c>
      <c r="E418" s="8" t="s">
        <v>1171</v>
      </c>
      <c r="F418" s="8" t="s">
        <v>278</v>
      </c>
      <c r="G418" s="8" t="s">
        <v>1355</v>
      </c>
      <c r="H418" s="8" t="s">
        <v>652</v>
      </c>
      <c r="I418" s="8" t="s">
        <v>367</v>
      </c>
      <c r="J418" s="11" t="s">
        <v>1110</v>
      </c>
      <c r="K418" s="12"/>
    </row>
    <row r="419" spans="1:11">
      <c r="A419" s="8" t="s">
        <v>383</v>
      </c>
      <c r="B419" s="8" t="s">
        <v>1356</v>
      </c>
      <c r="C419" s="8" t="s">
        <v>219</v>
      </c>
      <c r="D419" s="8" t="s">
        <v>243</v>
      </c>
      <c r="E419" s="8" t="s">
        <v>385</v>
      </c>
      <c r="F419" s="8" t="s">
        <v>278</v>
      </c>
      <c r="G419" s="8" t="s">
        <v>1357</v>
      </c>
      <c r="H419" s="8" t="s">
        <v>652</v>
      </c>
      <c r="I419" s="8" t="s">
        <v>367</v>
      </c>
      <c r="J419" s="11" t="s">
        <v>1110</v>
      </c>
      <c r="K419" s="12"/>
    </row>
    <row r="420" spans="1:11">
      <c r="A420" s="8" t="s">
        <v>434</v>
      </c>
      <c r="B420" s="8" t="s">
        <v>1358</v>
      </c>
      <c r="C420" s="8" t="s">
        <v>219</v>
      </c>
      <c r="D420" s="8" t="s">
        <v>220</v>
      </c>
      <c r="E420" s="8" t="s">
        <v>436</v>
      </c>
      <c r="F420" s="8" t="s">
        <v>222</v>
      </c>
      <c r="G420" s="8" t="s">
        <v>1359</v>
      </c>
      <c r="H420" s="8" t="s">
        <v>652</v>
      </c>
      <c r="I420" s="8" t="s">
        <v>367</v>
      </c>
      <c r="J420" s="11" t="s">
        <v>1110</v>
      </c>
      <c r="K420" s="12"/>
    </row>
    <row r="421" spans="1:11">
      <c r="A421" s="8" t="s">
        <v>1159</v>
      </c>
      <c r="B421" s="8" t="s">
        <v>1360</v>
      </c>
      <c r="C421" s="8" t="s">
        <v>219</v>
      </c>
      <c r="D421" s="8" t="s">
        <v>243</v>
      </c>
      <c r="E421" s="8" t="s">
        <v>1161</v>
      </c>
      <c r="F421" s="8" t="s">
        <v>278</v>
      </c>
      <c r="G421" s="8" t="s">
        <v>1361</v>
      </c>
      <c r="H421" s="8" t="s">
        <v>652</v>
      </c>
      <c r="I421" s="8" t="s">
        <v>367</v>
      </c>
      <c r="J421" s="11" t="s">
        <v>1110</v>
      </c>
      <c r="K421" s="12"/>
    </row>
    <row r="422" spans="1:11">
      <c r="A422" s="8" t="s">
        <v>1057</v>
      </c>
      <c r="B422" s="8" t="s">
        <v>1362</v>
      </c>
      <c r="C422" s="8" t="s">
        <v>219</v>
      </c>
      <c r="D422" s="8" t="s">
        <v>243</v>
      </c>
      <c r="E422" s="8" t="s">
        <v>1059</v>
      </c>
      <c r="F422" s="8" t="s">
        <v>390</v>
      </c>
      <c r="G422" s="8" t="s">
        <v>1363</v>
      </c>
      <c r="H422" s="8" t="s">
        <v>652</v>
      </c>
      <c r="I422" s="8" t="s">
        <v>367</v>
      </c>
      <c r="J422" s="11" t="s">
        <v>1110</v>
      </c>
      <c r="K422" s="12"/>
    </row>
    <row r="423" spans="1:11">
      <c r="A423" s="8" t="s">
        <v>566</v>
      </c>
      <c r="B423" s="8" t="s">
        <v>1364</v>
      </c>
      <c r="C423" s="8" t="s">
        <v>219</v>
      </c>
      <c r="D423" s="8" t="s">
        <v>243</v>
      </c>
      <c r="E423" s="8" t="s">
        <v>568</v>
      </c>
      <c r="F423" s="8" t="s">
        <v>390</v>
      </c>
      <c r="G423" s="8" t="s">
        <v>1365</v>
      </c>
      <c r="H423" s="8" t="s">
        <v>652</v>
      </c>
      <c r="I423" s="8" t="s">
        <v>367</v>
      </c>
      <c r="J423" s="11" t="s">
        <v>1110</v>
      </c>
      <c r="K423" s="12"/>
    </row>
    <row r="424" spans="1:11">
      <c r="A424" s="8" t="s">
        <v>828</v>
      </c>
      <c r="B424" s="8" t="s">
        <v>1366</v>
      </c>
      <c r="C424" s="8" t="s">
        <v>219</v>
      </c>
      <c r="D424" s="8" t="s">
        <v>220</v>
      </c>
      <c r="E424" s="8" t="s">
        <v>830</v>
      </c>
      <c r="F424" s="8" t="s">
        <v>390</v>
      </c>
      <c r="G424" s="8" t="s">
        <v>1367</v>
      </c>
      <c r="H424" s="8" t="s">
        <v>652</v>
      </c>
      <c r="I424" s="8" t="s">
        <v>367</v>
      </c>
      <c r="J424" s="11" t="s">
        <v>1110</v>
      </c>
      <c r="K424" s="12"/>
    </row>
    <row r="425" spans="1:11">
      <c r="A425" s="8" t="s">
        <v>1218</v>
      </c>
      <c r="B425" s="8" t="s">
        <v>1368</v>
      </c>
      <c r="C425" s="8" t="s">
        <v>219</v>
      </c>
      <c r="D425" s="8" t="s">
        <v>220</v>
      </c>
      <c r="E425" s="8" t="s">
        <v>1220</v>
      </c>
      <c r="F425" s="8" t="s">
        <v>321</v>
      </c>
      <c r="G425" s="8" t="s">
        <v>1369</v>
      </c>
      <c r="H425" s="8" t="s">
        <v>652</v>
      </c>
      <c r="I425" s="8" t="s">
        <v>367</v>
      </c>
      <c r="J425" s="11" t="s">
        <v>1110</v>
      </c>
      <c r="K425" s="12"/>
    </row>
    <row r="426" spans="1:11">
      <c r="A426" s="8" t="s">
        <v>1234</v>
      </c>
      <c r="B426" s="8" t="s">
        <v>1370</v>
      </c>
      <c r="C426" s="8" t="s">
        <v>219</v>
      </c>
      <c r="D426" s="8" t="s">
        <v>243</v>
      </c>
      <c r="E426" s="8" t="s">
        <v>166</v>
      </c>
      <c r="F426" s="8" t="s">
        <v>306</v>
      </c>
      <c r="G426" s="8" t="s">
        <v>1371</v>
      </c>
      <c r="H426" s="8" t="s">
        <v>652</v>
      </c>
      <c r="I426" s="8" t="s">
        <v>367</v>
      </c>
      <c r="J426" s="11" t="s">
        <v>1110</v>
      </c>
      <c r="K426" s="12"/>
    </row>
    <row r="427" spans="1:11">
      <c r="A427" s="8" t="s">
        <v>624</v>
      </c>
      <c r="B427" s="8" t="s">
        <v>1372</v>
      </c>
      <c r="C427" s="8" t="s">
        <v>219</v>
      </c>
      <c r="D427" s="8" t="s">
        <v>243</v>
      </c>
      <c r="E427" s="8" t="s">
        <v>626</v>
      </c>
      <c r="F427" s="8" t="s">
        <v>258</v>
      </c>
      <c r="G427" s="8" t="s">
        <v>1373</v>
      </c>
      <c r="H427" s="8" t="s">
        <v>652</v>
      </c>
      <c r="I427" s="8" t="s">
        <v>367</v>
      </c>
      <c r="J427" s="11" t="s">
        <v>1110</v>
      </c>
      <c r="K427" s="12"/>
    </row>
    <row r="428" spans="1:11">
      <c r="A428" s="8" t="s">
        <v>624</v>
      </c>
      <c r="B428" s="8" t="s">
        <v>1374</v>
      </c>
      <c r="C428" s="8" t="s">
        <v>219</v>
      </c>
      <c r="D428" s="8" t="s">
        <v>220</v>
      </c>
      <c r="E428" s="8" t="s">
        <v>626</v>
      </c>
      <c r="F428" s="8" t="s">
        <v>258</v>
      </c>
      <c r="G428" s="8" t="s">
        <v>1375</v>
      </c>
      <c r="H428" s="8" t="s">
        <v>652</v>
      </c>
      <c r="I428" s="8" t="s">
        <v>367</v>
      </c>
      <c r="J428" s="11" t="s">
        <v>1110</v>
      </c>
      <c r="K428" s="12"/>
    </row>
    <row r="429" spans="1:11">
      <c r="A429" s="8" t="s">
        <v>1279</v>
      </c>
      <c r="B429" s="8" t="s">
        <v>1376</v>
      </c>
      <c r="C429" s="8" t="s">
        <v>219</v>
      </c>
      <c r="D429" s="8" t="s">
        <v>220</v>
      </c>
      <c r="E429" s="8" t="s">
        <v>1281</v>
      </c>
      <c r="F429" s="8" t="s">
        <v>278</v>
      </c>
      <c r="G429" s="8" t="s">
        <v>1377</v>
      </c>
      <c r="H429" s="8" t="s">
        <v>652</v>
      </c>
      <c r="I429" s="8" t="s">
        <v>367</v>
      </c>
      <c r="J429" s="11" t="s">
        <v>1110</v>
      </c>
      <c r="K429" s="12"/>
    </row>
    <row r="430" spans="1:11">
      <c r="A430" s="8" t="s">
        <v>628</v>
      </c>
      <c r="B430" s="8" t="s">
        <v>1378</v>
      </c>
      <c r="C430" s="8" t="s">
        <v>219</v>
      </c>
      <c r="D430" s="8" t="s">
        <v>243</v>
      </c>
      <c r="E430" s="8" t="s">
        <v>630</v>
      </c>
      <c r="F430" s="8" t="s">
        <v>258</v>
      </c>
      <c r="G430" s="8" t="s">
        <v>1379</v>
      </c>
      <c r="H430" s="8" t="s">
        <v>652</v>
      </c>
      <c r="I430" s="8" t="s">
        <v>367</v>
      </c>
      <c r="J430" s="11" t="s">
        <v>1110</v>
      </c>
      <c r="K430" s="12"/>
    </row>
    <row r="431" spans="1:11">
      <c r="A431" s="8" t="s">
        <v>596</v>
      </c>
      <c r="B431" s="8" t="s">
        <v>1380</v>
      </c>
      <c r="C431" s="8" t="s">
        <v>219</v>
      </c>
      <c r="D431" s="8" t="s">
        <v>220</v>
      </c>
      <c r="E431" s="8" t="s">
        <v>598</v>
      </c>
      <c r="F431" s="8" t="s">
        <v>235</v>
      </c>
      <c r="G431" s="8" t="s">
        <v>1381</v>
      </c>
      <c r="H431" s="8" t="s">
        <v>652</v>
      </c>
      <c r="I431" s="8" t="s">
        <v>367</v>
      </c>
      <c r="J431" s="11" t="s">
        <v>1110</v>
      </c>
      <c r="K431" s="12"/>
    </row>
    <row r="432" spans="1:11">
      <c r="A432" s="8" t="s">
        <v>536</v>
      </c>
      <c r="B432" s="8" t="s">
        <v>1382</v>
      </c>
      <c r="C432" s="8" t="s">
        <v>219</v>
      </c>
      <c r="D432" s="8" t="s">
        <v>220</v>
      </c>
      <c r="E432" s="8" t="s">
        <v>538</v>
      </c>
      <c r="F432" s="8" t="s">
        <v>539</v>
      </c>
      <c r="G432" s="8" t="s">
        <v>1383</v>
      </c>
      <c r="H432" s="8" t="s">
        <v>652</v>
      </c>
      <c r="I432" s="8" t="s">
        <v>367</v>
      </c>
      <c r="J432" s="11" t="s">
        <v>1110</v>
      </c>
      <c r="K432" s="12"/>
    </row>
    <row r="433" spans="1:11">
      <c r="A433" s="8" t="s">
        <v>727</v>
      </c>
      <c r="B433" s="8" t="s">
        <v>1384</v>
      </c>
      <c r="C433" s="8" t="s">
        <v>219</v>
      </c>
      <c r="D433" s="8" t="s">
        <v>220</v>
      </c>
      <c r="E433" s="8" t="s">
        <v>729</v>
      </c>
      <c r="F433" s="8" t="s">
        <v>253</v>
      </c>
      <c r="G433" s="8" t="s">
        <v>1385</v>
      </c>
      <c r="H433" s="8" t="s">
        <v>652</v>
      </c>
      <c r="I433" s="8" t="s">
        <v>367</v>
      </c>
      <c r="J433" s="11" t="s">
        <v>1110</v>
      </c>
      <c r="K433" s="12"/>
    </row>
    <row r="434" spans="1:11">
      <c r="A434" s="8" t="s">
        <v>705</v>
      </c>
      <c r="B434" s="8" t="s">
        <v>1386</v>
      </c>
      <c r="C434" s="8" t="s">
        <v>219</v>
      </c>
      <c r="D434" s="8" t="s">
        <v>243</v>
      </c>
      <c r="E434" s="8" t="s">
        <v>707</v>
      </c>
      <c r="F434" s="8" t="s">
        <v>230</v>
      </c>
      <c r="G434" s="8" t="s">
        <v>1387</v>
      </c>
      <c r="H434" s="8" t="s">
        <v>652</v>
      </c>
      <c r="I434" s="8" t="s">
        <v>367</v>
      </c>
      <c r="J434" s="11" t="s">
        <v>1110</v>
      </c>
      <c r="K434" s="12"/>
    </row>
    <row r="435" spans="1:11">
      <c r="A435" s="8" t="s">
        <v>1241</v>
      </c>
      <c r="B435" s="8" t="s">
        <v>1388</v>
      </c>
      <c r="C435" s="8" t="s">
        <v>219</v>
      </c>
      <c r="D435" s="8" t="s">
        <v>243</v>
      </c>
      <c r="E435" s="8" t="s">
        <v>1243</v>
      </c>
      <c r="F435" s="8" t="s">
        <v>258</v>
      </c>
      <c r="G435" s="8" t="s">
        <v>1389</v>
      </c>
      <c r="H435" s="8" t="s">
        <v>652</v>
      </c>
      <c r="I435" s="8" t="s">
        <v>367</v>
      </c>
      <c r="J435" s="11" t="s">
        <v>1110</v>
      </c>
      <c r="K435" s="12"/>
    </row>
  </sheetData>
  <sortState ref="A2:J481">
    <sortCondition ref="J2"/>
  </sortState>
  <phoneticPr fontId="21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G11"/>
  <sheetViews>
    <sheetView tabSelected="1" workbookViewId="0">
      <selection activeCell="G6" sqref="G6"/>
    </sheetView>
  </sheetViews>
  <sheetFormatPr defaultColWidth="9" defaultRowHeight="24" customHeight="1"/>
  <cols>
    <col min="1" max="16384" width="9" style="1"/>
  </cols>
  <sheetData>
    <row r="1" spans="1:7" ht="24" customHeight="1">
      <c r="A1" s="140" t="s">
        <v>1390</v>
      </c>
      <c r="B1" s="140"/>
      <c r="C1" s="140"/>
      <c r="D1" s="140"/>
      <c r="E1" s="140"/>
      <c r="F1" s="140"/>
      <c r="G1" s="140"/>
    </row>
    <row r="2" spans="1:7" ht="24" customHeight="1">
      <c r="A2" s="2" t="s">
        <v>10</v>
      </c>
      <c r="B2" s="2" t="s">
        <v>200</v>
      </c>
      <c r="C2" s="2" t="s">
        <v>11</v>
      </c>
      <c r="D2" s="2" t="s">
        <v>1391</v>
      </c>
      <c r="E2" s="2" t="s">
        <v>1392</v>
      </c>
      <c r="F2" s="2" t="s">
        <v>1393</v>
      </c>
      <c r="G2" s="3" t="s">
        <v>1394</v>
      </c>
    </row>
    <row r="3" spans="1:7" ht="24" customHeight="1">
      <c r="A3" s="4">
        <v>1</v>
      </c>
      <c r="B3" s="4" t="s">
        <v>1395</v>
      </c>
      <c r="C3" s="4">
        <v>373</v>
      </c>
      <c r="D3" s="4" t="s">
        <v>1396</v>
      </c>
      <c r="E3" s="4">
        <v>11769</v>
      </c>
      <c r="F3" s="4" t="s">
        <v>1397</v>
      </c>
      <c r="G3" s="4">
        <v>98</v>
      </c>
    </row>
    <row r="4" spans="1:7" ht="24" customHeight="1">
      <c r="A4" s="4">
        <v>2</v>
      </c>
      <c r="B4" s="4" t="s">
        <v>54</v>
      </c>
      <c r="C4" s="4">
        <v>373</v>
      </c>
      <c r="D4" s="4" t="s">
        <v>1396</v>
      </c>
      <c r="E4" s="4">
        <v>8075</v>
      </c>
      <c r="F4" s="4" t="s">
        <v>1398</v>
      </c>
      <c r="G4" s="4">
        <v>98</v>
      </c>
    </row>
    <row r="5" spans="1:7" ht="24" customHeight="1">
      <c r="A5" s="4">
        <v>3</v>
      </c>
      <c r="B5" s="4" t="s">
        <v>54</v>
      </c>
      <c r="C5" s="4">
        <v>373</v>
      </c>
      <c r="D5" s="4" t="s">
        <v>1396</v>
      </c>
      <c r="E5" s="4">
        <v>12845</v>
      </c>
      <c r="F5" s="4" t="s">
        <v>1399</v>
      </c>
      <c r="G5" s="4">
        <v>87</v>
      </c>
    </row>
    <row r="6" spans="1:7" ht="24" customHeight="1">
      <c r="A6" s="4">
        <v>4</v>
      </c>
      <c r="B6" s="4" t="s">
        <v>54</v>
      </c>
      <c r="C6" s="4">
        <v>373</v>
      </c>
      <c r="D6" s="4" t="s">
        <v>1396</v>
      </c>
      <c r="E6" s="4">
        <v>13295</v>
      </c>
      <c r="F6" s="4" t="s">
        <v>1400</v>
      </c>
      <c r="G6" s="4">
        <v>67</v>
      </c>
    </row>
    <row r="7" spans="1:7" ht="24" customHeight="1">
      <c r="A7" s="4"/>
      <c r="B7" s="4"/>
      <c r="C7" s="4"/>
      <c r="D7" s="4"/>
      <c r="E7" s="4"/>
      <c r="F7" s="4"/>
      <c r="G7" s="4"/>
    </row>
    <row r="8" spans="1:7" ht="24" customHeight="1">
      <c r="A8" s="4"/>
      <c r="B8" s="4"/>
      <c r="C8" s="4"/>
      <c r="D8" s="4"/>
      <c r="E8" s="4"/>
      <c r="F8" s="4"/>
      <c r="G8" s="4"/>
    </row>
    <row r="9" spans="1:7" ht="24" customHeight="1">
      <c r="A9" s="4"/>
      <c r="B9" s="4"/>
      <c r="C9" s="4"/>
      <c r="D9" s="4"/>
      <c r="E9" s="4"/>
      <c r="F9" s="4"/>
      <c r="G9" s="4"/>
    </row>
    <row r="10" spans="1:7" ht="24" customHeight="1">
      <c r="A10" s="4"/>
      <c r="B10" s="4"/>
      <c r="C10" s="4"/>
      <c r="D10" s="4"/>
      <c r="E10" s="4"/>
      <c r="F10" s="4"/>
      <c r="G10" s="4"/>
    </row>
    <row r="11" spans="1:7" ht="24" customHeight="1">
      <c r="A11" s="4"/>
      <c r="B11" s="4"/>
      <c r="C11" s="4"/>
      <c r="D11" s="4"/>
      <c r="E11" s="4"/>
      <c r="F11" s="4"/>
      <c r="G11" s="4"/>
    </row>
  </sheetData>
  <mergeCells count="1">
    <mergeCell ref="A1:G1"/>
  </mergeCells>
  <phoneticPr fontId="2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4.17-4.21考核目标</vt:lpstr>
      <vt:lpstr>片区完成情况</vt:lpstr>
      <vt:lpstr>存健康考试</vt:lpstr>
      <vt:lpstr>员工奖励明细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2021-04-13T03:22:00Z</dcterms:created>
  <dcterms:modified xsi:type="dcterms:W3CDTF">2021-04-29T05:19:29Z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6C6F85FB1DAD46E5A64D3CA9A5314DBE</vt:lpwstr>
  </property>
  <property fmtid="{D5CDD505-2E9C-101B-9397-08002B2CF9AE}" pid="3" name="KSOProductBuildVer">
    <vt:lpwstr>2052-11.1.0.10495</vt:lpwstr>
  </property>
</Properties>
</file>