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3"/>
  </bookViews>
  <sheets>
    <sheet name="4.17-4.21考核目标" sheetId="1" r:id="rId1"/>
    <sheet name="片区完成情况" sheetId="2" r:id="rId2"/>
    <sheet name="存健康考试" sheetId="3" r:id="rId3"/>
    <sheet name="员工奖励明细" sheetId="4" r:id="rId4"/>
  </sheets>
  <definedNames>
    <definedName name="_xlnm._FilterDatabase" localSheetId="0" hidden="1">'4.17-4.21考核目标'!$A$2:$AR$143</definedName>
    <definedName name="_xlnm._FilterDatabase" localSheetId="2" hidden="1">存健康考试!$A$1:$J$435</definedName>
  </definedNames>
  <calcPr calcId="144525"/>
</workbook>
</file>

<file path=xl/sharedStrings.xml><?xml version="1.0" encoding="utf-8"?>
<sst xmlns="http://schemas.openxmlformats.org/spreadsheetml/2006/main" count="4857" uniqueCount="1396">
  <si>
    <t>4.17—4.21 考核目标</t>
  </si>
  <si>
    <t>一阶段（4.17-4.19）</t>
  </si>
  <si>
    <t>4.17-4.19</t>
  </si>
  <si>
    <t>一阶段完成情况</t>
  </si>
  <si>
    <t>奖励</t>
  </si>
  <si>
    <t>处罚</t>
  </si>
  <si>
    <t>二阶段（4.20-4.21）</t>
  </si>
  <si>
    <t>4.20-4.21</t>
  </si>
  <si>
    <t>二阶段完成情况</t>
  </si>
  <si>
    <t>合计奖励</t>
  </si>
  <si>
    <t>序号</t>
  </si>
  <si>
    <t>门店ID</t>
  </si>
  <si>
    <t>门店名称</t>
  </si>
  <si>
    <t>片区名称</t>
  </si>
  <si>
    <t>分类</t>
  </si>
  <si>
    <t>正式员工</t>
  </si>
  <si>
    <t>实习生</t>
  </si>
  <si>
    <t>1档销售</t>
  </si>
  <si>
    <t>1档3天销售</t>
  </si>
  <si>
    <t>1档毛利</t>
  </si>
  <si>
    <t>1档3天   毛利</t>
  </si>
  <si>
    <t>1档毛利率</t>
  </si>
  <si>
    <t>2档销售</t>
  </si>
  <si>
    <t>2档3天  销售</t>
  </si>
  <si>
    <t>2档毛利</t>
  </si>
  <si>
    <t>2档3天   毛利</t>
  </si>
  <si>
    <t>2档毛利率</t>
  </si>
  <si>
    <t>销售</t>
  </si>
  <si>
    <t>毛利</t>
  </si>
  <si>
    <t>1档销售完成率%</t>
  </si>
  <si>
    <t>1档毛利完成率%</t>
  </si>
  <si>
    <t>2档销售完成率%</t>
  </si>
  <si>
    <t>2档毛利完成率%</t>
  </si>
  <si>
    <t>销售 奖励</t>
  </si>
  <si>
    <t>超毛奖励</t>
  </si>
  <si>
    <t>1档2天销售</t>
  </si>
  <si>
    <t>1档2天毛利</t>
  </si>
  <si>
    <t>2档2天    销售</t>
  </si>
  <si>
    <t>2档2天   毛利</t>
  </si>
  <si>
    <t>1档销售  完成率%</t>
  </si>
  <si>
    <t>1档毛利  完成率%</t>
  </si>
  <si>
    <t>2档销售 完成率%</t>
  </si>
  <si>
    <t>2档毛利 完成率%</t>
  </si>
  <si>
    <t>四川太极金牛区黄苑东街药店</t>
  </si>
  <si>
    <t>西北片区</t>
  </si>
  <si>
    <t>C1</t>
  </si>
  <si>
    <t>四川太极大邑县晋原镇内蒙古大道桃源药店</t>
  </si>
  <si>
    <t>城郊一片/大邑片</t>
  </si>
  <si>
    <t>B1</t>
  </si>
  <si>
    <t>四川太极光华村街药店</t>
  </si>
  <si>
    <t>A2</t>
  </si>
  <si>
    <t>四川太极金牛区花照壁中横街药店</t>
  </si>
  <si>
    <t>B2</t>
  </si>
  <si>
    <t>四川太极郫县郫筒镇一环路东南段药店</t>
  </si>
  <si>
    <t>城中片区</t>
  </si>
  <si>
    <t>A3</t>
  </si>
  <si>
    <t>四川太极温江店</t>
  </si>
  <si>
    <t>城郊二片区</t>
  </si>
  <si>
    <t>四川太极青羊区北东街店</t>
  </si>
  <si>
    <t>A1</t>
  </si>
  <si>
    <t>四川太极都江堰市蒲阳路药店</t>
  </si>
  <si>
    <t>四川太极锦江区宏济中路药店</t>
  </si>
  <si>
    <t>四川太极成华区二环路北四段药店（汇融名城）</t>
  </si>
  <si>
    <t>四川太极成华区万科路药店</t>
  </si>
  <si>
    <t>东南片区</t>
  </si>
  <si>
    <t>四川太极怀远店</t>
  </si>
  <si>
    <t>四川太极青羊区十二桥药店</t>
  </si>
  <si>
    <t>四川太极成华区金马河路药店</t>
  </si>
  <si>
    <t>四川太极锦江区柳翠路药店</t>
  </si>
  <si>
    <t>四川太极高新区中和大道药店</t>
  </si>
  <si>
    <t>四川太极武侯区大悦路药店</t>
  </si>
  <si>
    <t>四川太极金牛区银河北街药店</t>
  </si>
  <si>
    <t>四川太极通盈街药店</t>
  </si>
  <si>
    <t>四川太极锦江区梨花街药店</t>
  </si>
  <si>
    <t>旗舰片</t>
  </si>
  <si>
    <t>四川太极成华杉板桥南一路店</t>
  </si>
  <si>
    <t>四川太极高新区紫薇东路药店</t>
  </si>
  <si>
    <t>四川太极金带街药店</t>
  </si>
  <si>
    <t>四川太极双林路药店</t>
  </si>
  <si>
    <t>四川太极大邑县晋原镇子龙路店</t>
  </si>
  <si>
    <t>四川太极金牛区交大路第三药店</t>
  </si>
  <si>
    <t>四川太极都江堰聚源镇药店</t>
  </si>
  <si>
    <t>四川太极武侯区佳灵路药店</t>
  </si>
  <si>
    <t>四川太极金牛区金沙路药店</t>
  </si>
  <si>
    <t>四川太极金牛区银沙路药店</t>
  </si>
  <si>
    <t>四川太极都江堰幸福镇翔凤路药店</t>
  </si>
  <si>
    <t>四川太极西部店</t>
  </si>
  <si>
    <t>四川太极锦江区水杉街药店</t>
  </si>
  <si>
    <t>四川太极大邑县新场镇文昌街药店</t>
  </si>
  <si>
    <t>四川太极锦江区静沙南路药店</t>
  </si>
  <si>
    <t>四川太极都江堰景中路店</t>
  </si>
  <si>
    <t>四川太极土龙路药店</t>
  </si>
  <si>
    <t xml:space="preserve">四川太极崇州市崇阳镇永康东路药店 </t>
  </si>
  <si>
    <t>四川太极武侯区双楠路药店</t>
  </si>
  <si>
    <t>四川太极成华区华泰路药店</t>
  </si>
  <si>
    <t>四川太极人民中路店</t>
  </si>
  <si>
    <t>四川太极成华区华康路药店</t>
  </si>
  <si>
    <t>四川太极都江堰市蒲阳镇堰问道西路药店</t>
  </si>
  <si>
    <t>四川太极邛崃市文君街道杏林路药店</t>
  </si>
  <si>
    <t>城郊一片/邛崃片</t>
  </si>
  <si>
    <t>四川太极锦江区庆云南街药店</t>
  </si>
  <si>
    <t>四川太极郫县郫筒镇东大街药店</t>
  </si>
  <si>
    <t>四川太极锦江区榕声路店</t>
  </si>
  <si>
    <t>四川太极金牛区蜀汉路药店</t>
  </si>
  <si>
    <t>四川太极大邑县安仁镇千禧街药店</t>
  </si>
  <si>
    <t>四川太极清江东路药店</t>
  </si>
  <si>
    <t>四川太极成华区培华东路药店</t>
  </si>
  <si>
    <t>四川太极成华区东昌路一药店</t>
  </si>
  <si>
    <t>四川太极崇州市崇阳镇蜀州中路药店</t>
  </si>
  <si>
    <t>四川太极青羊区蜀鑫路药店</t>
  </si>
  <si>
    <t>四川太极成华区崔家店路药店</t>
  </si>
  <si>
    <t>四川太极大邑县晋原镇潘家街药店</t>
  </si>
  <si>
    <t>四川太极高新天久北巷药店</t>
  </si>
  <si>
    <t>四川太极成华区羊子山西路药店（兴元华盛）</t>
  </si>
  <si>
    <t>四川太极新都区新繁镇繁江北路药店</t>
  </si>
  <si>
    <t>四川太极青羊区清江东路三药店</t>
  </si>
  <si>
    <t>四川太极金牛区花照壁药店</t>
  </si>
  <si>
    <t>四川太极锦江区合欢树街药店</t>
  </si>
  <si>
    <t>C2</t>
  </si>
  <si>
    <t>四川太极光华药店</t>
  </si>
  <si>
    <t>四川太极邛崃市羊安镇永康大道药店</t>
  </si>
  <si>
    <t>四川太极枣子巷药店</t>
  </si>
  <si>
    <t>四川太极成华区龙潭西路药店</t>
  </si>
  <si>
    <t>四川太极大邑县晋源镇东壕沟段药店</t>
  </si>
  <si>
    <t>四川太极五津西路药店</t>
  </si>
  <si>
    <t>城郊一片/新津片</t>
  </si>
  <si>
    <t>四川太极成华区万宇路药店</t>
  </si>
  <si>
    <t>四川太极成华区华油路药店</t>
  </si>
  <si>
    <t>四川太极兴义镇万兴路药店</t>
  </si>
  <si>
    <t>四川太极都江堰市永丰街道宝莲路药店</t>
  </si>
  <si>
    <t>四川太极新津县五津镇五津西路二药房</t>
  </si>
  <si>
    <t>四川太极高新区天顺路药店</t>
  </si>
  <si>
    <t>四川太极青羊区蜀辉路药店</t>
  </si>
  <si>
    <t>四川太极武侯区倪家桥路药店</t>
  </si>
  <si>
    <t>四川太极浆洗街药店</t>
  </si>
  <si>
    <t>四川太极青羊区贝森北路药店</t>
  </si>
  <si>
    <t>四川太极武侯区丝竹路药店</t>
  </si>
  <si>
    <t>四川太极双流区东升街道三强西路药店</t>
  </si>
  <si>
    <t>四川太极武侯区科华北路药店</t>
  </si>
  <si>
    <t>四川太极邛崃市临邛镇洪川小区药店</t>
  </si>
  <si>
    <t>四川太极新乐中街药店</t>
  </si>
  <si>
    <t>四川太极大邑县沙渠镇方圆路药店</t>
  </si>
  <si>
    <t>四川太极邛崃中心药店</t>
  </si>
  <si>
    <t>四川太极新津县五津镇武阳西路药店</t>
  </si>
  <si>
    <t>四川太极邛崃市临邛镇翠荫街药店</t>
  </si>
  <si>
    <t>四川太极新园大道药店</t>
  </si>
  <si>
    <t>四川太极温江区公平街道江安路药店</t>
  </si>
  <si>
    <t>四川太极青羊区光华西一路药店</t>
  </si>
  <si>
    <t>四川太极新津邓双镇岷江店</t>
  </si>
  <si>
    <t>四川太极武侯区大华街药店</t>
  </si>
  <si>
    <t>四川太极成都高新区元华二巷药店</t>
  </si>
  <si>
    <t>四川太极双流县西航港街道锦华路一段药店</t>
  </si>
  <si>
    <t>四川太极高新区新下街药店</t>
  </si>
  <si>
    <t>四川太极锦江区劼人路药店</t>
  </si>
  <si>
    <t>四川太极青羊区童子街药店</t>
  </si>
  <si>
    <t>四川太极大邑县晋原镇东街药店</t>
  </si>
  <si>
    <t>四川太极沙河源药店</t>
  </si>
  <si>
    <t>四川太极武侯区科华街药店</t>
  </si>
  <si>
    <t>四川太极旗舰店</t>
  </si>
  <si>
    <t>T</t>
  </si>
  <si>
    <t>四川太极青羊区青龙街药店</t>
  </si>
  <si>
    <t>四川太极锦江区观音桥街药店</t>
  </si>
  <si>
    <t>四川太极成华区西林一街药店</t>
  </si>
  <si>
    <t>成都成汉太极大药房有限公司</t>
  </si>
  <si>
    <t>四川太极大药房连锁有限公司武侯区聚萃街药店</t>
  </si>
  <si>
    <t>四川太极青羊区光华北五路药店</t>
  </si>
  <si>
    <t>四川太极成华区云龙南路药店</t>
  </si>
  <si>
    <t>四川太极新都区新都街道万和北路药店</t>
  </si>
  <si>
    <t>四川太极青羊区大石西路药店</t>
  </si>
  <si>
    <t>四川太极成华区水碾河路药店</t>
  </si>
  <si>
    <t>四川太极崇州中心店</t>
  </si>
  <si>
    <t>四川太极高新区大源北街药店</t>
  </si>
  <si>
    <t>四川太极高新区锦城大道药店</t>
  </si>
  <si>
    <t>四川太极高新区中和公济桥路药店</t>
  </si>
  <si>
    <t>四川太极武侯区顺和街店</t>
  </si>
  <si>
    <t>四川太极大邑县晋原镇通达东路五段药店</t>
  </si>
  <si>
    <t>四川太极高新区泰和二街药店</t>
  </si>
  <si>
    <t>四川太极红星店</t>
  </si>
  <si>
    <t>四川太极都江堰奎光路中段药店</t>
  </si>
  <si>
    <t>四川太极青羊区经一路药店</t>
  </si>
  <si>
    <t>四川太极武侯区逸都路药店</t>
  </si>
  <si>
    <t>四川太极金牛区五福桥东路药店</t>
  </si>
  <si>
    <t>四川太极都江堰药店</t>
  </si>
  <si>
    <t>四川太极三江店</t>
  </si>
  <si>
    <t>四川太极新都区马超东路店</t>
  </si>
  <si>
    <t>四川太极大邑县晋原镇北街药店</t>
  </si>
  <si>
    <t>四川太极大邑县观音阁街西段店</t>
  </si>
  <si>
    <t>四川太极青羊区金祥路药店</t>
  </si>
  <si>
    <t>四川太极邛崃市临邛镇长安大道药店</t>
  </si>
  <si>
    <t>四川太极金牛区沙湾东一路药店</t>
  </si>
  <si>
    <t>四川太极崇州市崇阳镇尚贤坊街药店</t>
  </si>
  <si>
    <t>四川太极金丝街药店</t>
  </si>
  <si>
    <t>四川太极邛崃市临邛街道涌泉街药店</t>
  </si>
  <si>
    <t>四川太极武侯区航中街药店</t>
  </si>
  <si>
    <t>四川太极武侯区长寿路药店</t>
  </si>
  <si>
    <t>四川太极高新区剑南大道药店</t>
  </si>
  <si>
    <t>四川太极大邑晋原街道金巷西街药店</t>
  </si>
  <si>
    <t>四川太极高新区南华巷药店</t>
  </si>
  <si>
    <t>四川太极锦江区静明路药店</t>
  </si>
  <si>
    <t>4.17-4.21 片区完成情况</t>
  </si>
  <si>
    <t>片区</t>
  </si>
  <si>
    <t>管辖店数</t>
  </si>
  <si>
    <t>销售完成门店数</t>
  </si>
  <si>
    <t>门店店数完成率</t>
  </si>
  <si>
    <t>未开卡/关  门店</t>
  </si>
  <si>
    <t>实际扣分                （绩效活动5分）</t>
  </si>
  <si>
    <t>合计</t>
  </si>
  <si>
    <t>门店编码</t>
  </si>
  <si>
    <t>店员姓名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</si>
  <si>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</si>
  <si>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</si>
  <si>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</si>
  <si>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</si>
  <si>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</si>
  <si>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</si>
  <si>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</si>
  <si>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</si>
  <si>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301_355</t>
  </si>
  <si>
    <t>罗晓艳</t>
  </si>
  <si>
    <t>正常</t>
  </si>
  <si>
    <t>营业员新</t>
  </si>
  <si>
    <t>双林路药店</t>
  </si>
  <si>
    <t>城中片区&gt;川太极分公司&gt;周日（城中片区）&gt;四川太极大药房连锁有限公司</t>
  </si>
  <si>
    <t>13551156768</t>
  </si>
  <si>
    <t>未参与</t>
  </si>
  <si>
    <t>0</t>
  </si>
  <si>
    <t>--</t>
  </si>
  <si>
    <t>301_737</t>
  </si>
  <si>
    <t>刘娟</t>
  </si>
  <si>
    <t>大源北街药店</t>
  </si>
  <si>
    <t>东南片区&gt;川太极分公司&gt;周三（东南片区）&gt;四川太极大药房连锁有限公司</t>
  </si>
  <si>
    <t>18308360768</t>
  </si>
  <si>
    <t>301_105267</t>
  </si>
  <si>
    <t>吴绪妍</t>
  </si>
  <si>
    <t>蜀汉路店</t>
  </si>
  <si>
    <t>西北片区&gt;川太极分公司&gt;周三（西北片区）&gt;四川太极大药房连锁有限公司</t>
  </si>
  <si>
    <t>18282632192</t>
  </si>
  <si>
    <t>301_113008</t>
  </si>
  <si>
    <t>易建军</t>
  </si>
  <si>
    <t>东南片区&gt;川太极分公司&gt;四川太极大药房连锁有限公司</t>
  </si>
  <si>
    <t>13881743994</t>
  </si>
  <si>
    <t>301_105751</t>
  </si>
  <si>
    <t>谭凤旭</t>
  </si>
  <si>
    <t>门店店长(新)</t>
  </si>
  <si>
    <t>新下街店</t>
  </si>
  <si>
    <t>13880827770</t>
  </si>
  <si>
    <t>301_102478</t>
  </si>
  <si>
    <t>毛茜</t>
  </si>
  <si>
    <t>静明路药店</t>
  </si>
  <si>
    <t>18583963997</t>
  </si>
  <si>
    <t>301_102935</t>
  </si>
  <si>
    <t>杨莎</t>
  </si>
  <si>
    <t>童子街店</t>
  </si>
  <si>
    <t>城中片区&gt;川太极分公司&gt;周三（城中片区）&gt;四川太极大药房连锁有限公司</t>
  </si>
  <si>
    <t>17381996339</t>
  </si>
  <si>
    <t>301_102934</t>
  </si>
  <si>
    <t>万雪倩</t>
  </si>
  <si>
    <t>银河北街店</t>
  </si>
  <si>
    <t>西北片区&gt;川太极分公司&gt;周日（西北片区）&gt;四川太极大药房连锁有限公司</t>
  </si>
  <si>
    <t>17882293412</t>
  </si>
  <si>
    <t>301_106399</t>
  </si>
  <si>
    <t>付能梅</t>
  </si>
  <si>
    <t>蜀辉路店</t>
  </si>
  <si>
    <t>15756323750</t>
  </si>
  <si>
    <t>301_329</t>
  </si>
  <si>
    <t>龚玉林</t>
  </si>
  <si>
    <t xml:space="preserve"> 温江店</t>
  </si>
  <si>
    <t>城郊二片&gt;川太极分公司&gt;周三（城郊2）&gt;四川太极大药房连锁有限公司</t>
  </si>
  <si>
    <t>15308057342</t>
  </si>
  <si>
    <t>苏婷婷</t>
  </si>
  <si>
    <t>18883982564</t>
  </si>
  <si>
    <t>301_104429</t>
  </si>
  <si>
    <t>李雪</t>
  </si>
  <si>
    <t>大华街店</t>
  </si>
  <si>
    <t>18328665277</t>
  </si>
  <si>
    <t>301_341</t>
  </si>
  <si>
    <t>李巧</t>
  </si>
  <si>
    <t>邛崃中心药店</t>
  </si>
  <si>
    <t>城郊一片&gt;川太极分公司&gt;周日（城郊一片）&gt;四川太极大药房连锁有限公司</t>
  </si>
  <si>
    <t>18681279363</t>
  </si>
  <si>
    <t>301_108277</t>
  </si>
  <si>
    <t>高敏</t>
  </si>
  <si>
    <t>银沙路店</t>
  </si>
  <si>
    <t>13219566180</t>
  </si>
  <si>
    <t>301_106569</t>
  </si>
  <si>
    <t>钟海洋</t>
  </si>
  <si>
    <t>大悦路店</t>
  </si>
  <si>
    <t>15828044020</t>
  </si>
  <si>
    <t>301_752</t>
  </si>
  <si>
    <t>何青蓉</t>
  </si>
  <si>
    <t>聚萃街药店</t>
  </si>
  <si>
    <t>15082746508</t>
  </si>
  <si>
    <t>301_570</t>
  </si>
  <si>
    <t>李奕</t>
  </si>
  <si>
    <t xml:space="preserve"> 浣花滨河路药店</t>
  </si>
  <si>
    <t>17383310214</t>
  </si>
  <si>
    <t>301_349</t>
  </si>
  <si>
    <t>吕越</t>
  </si>
  <si>
    <t xml:space="preserve"> 人民中路店</t>
  </si>
  <si>
    <t>18382357167</t>
  </si>
  <si>
    <t>301_114844</t>
  </si>
  <si>
    <t>付新宇</t>
  </si>
  <si>
    <t>六医院店（培华路）</t>
  </si>
  <si>
    <t>15608188856</t>
  </si>
  <si>
    <t>301_112888</t>
  </si>
  <si>
    <t>胡晓娟</t>
  </si>
  <si>
    <t>四川太极大药房连锁有限公司</t>
  </si>
  <si>
    <t>15528079559</t>
  </si>
  <si>
    <t>301_745</t>
  </si>
  <si>
    <t>何姣姣</t>
  </si>
  <si>
    <t>金沙路药店</t>
  </si>
  <si>
    <t>18281745764</t>
  </si>
  <si>
    <t>301_750</t>
  </si>
  <si>
    <t>欧双雪</t>
  </si>
  <si>
    <t>成汉南路店</t>
  </si>
  <si>
    <t>17390121719</t>
  </si>
  <si>
    <t>朱丹</t>
  </si>
  <si>
    <t>13551124652</t>
  </si>
  <si>
    <t>301_102567</t>
  </si>
  <si>
    <t>李红梅</t>
  </si>
  <si>
    <t>新津武阳西路店</t>
  </si>
  <si>
    <t>城郊一片&gt;川太极分公司&gt;周三（城郊一片）&gt;四川太极大药房连锁有限公司</t>
  </si>
  <si>
    <t>15328052428</t>
  </si>
  <si>
    <t>301_102564</t>
  </si>
  <si>
    <t>任姗姗</t>
  </si>
  <si>
    <t>邛崃翠荫街药店</t>
  </si>
  <si>
    <t>15208427715</t>
  </si>
  <si>
    <t>301_116919</t>
  </si>
  <si>
    <t>唐丹</t>
  </si>
  <si>
    <t>科华北路店</t>
  </si>
  <si>
    <t>15228985838</t>
  </si>
  <si>
    <t>301_117184</t>
  </si>
  <si>
    <t>梅雅霜</t>
  </si>
  <si>
    <t>静沙南路药店</t>
  </si>
  <si>
    <t>16602832796</t>
  </si>
  <si>
    <t>301_730</t>
  </si>
  <si>
    <t>冯静</t>
  </si>
  <si>
    <t>新都新繁店</t>
  </si>
  <si>
    <t>18011308605</t>
  </si>
  <si>
    <t>301_108656</t>
  </si>
  <si>
    <t>刘雨心</t>
  </si>
  <si>
    <t>五津西路二药房</t>
  </si>
  <si>
    <t>14780432580</t>
  </si>
  <si>
    <t>301_716</t>
  </si>
  <si>
    <t>范阳</t>
  </si>
  <si>
    <t>大邑沙渠镇药店</t>
  </si>
  <si>
    <t>城郊一片&gt;川太极分公司&gt;3/9(城郊一片）&gt;四川太极大药房连锁有限公司</t>
  </si>
  <si>
    <t>18908214353</t>
  </si>
  <si>
    <t>黄焰</t>
  </si>
  <si>
    <t>18227611077</t>
  </si>
  <si>
    <t>301_373</t>
  </si>
  <si>
    <t>刘静</t>
  </si>
  <si>
    <t>通盈街药店</t>
  </si>
  <si>
    <t>15082543904</t>
  </si>
  <si>
    <t>林禹帅</t>
  </si>
  <si>
    <t>15608021952</t>
  </si>
  <si>
    <t>301_308</t>
  </si>
  <si>
    <t>胡静</t>
  </si>
  <si>
    <t xml:space="preserve"> 红星店</t>
  </si>
  <si>
    <t>15609056513</t>
  </si>
  <si>
    <t>301_723</t>
  </si>
  <si>
    <t>付雅雯</t>
  </si>
  <si>
    <t xml:space="preserve"> 柳翠路药店</t>
  </si>
  <si>
    <t>18581598635</t>
  </si>
  <si>
    <t>马花</t>
  </si>
  <si>
    <t>15828203626</t>
  </si>
  <si>
    <t>未通过</t>
  </si>
  <si>
    <t>1</t>
  </si>
  <si>
    <t>35.00</t>
  </si>
  <si>
    <t>301_581</t>
  </si>
  <si>
    <t>蒋小琼</t>
  </si>
  <si>
    <t>汇融名城</t>
  </si>
  <si>
    <t>15719433042</t>
  </si>
  <si>
    <t>60.00</t>
  </si>
  <si>
    <t>301_114069</t>
  </si>
  <si>
    <t>廖梦园</t>
  </si>
  <si>
    <t>剑南大道</t>
  </si>
  <si>
    <t>15528379375</t>
  </si>
  <si>
    <t>65.00</t>
  </si>
  <si>
    <t>301_111219</t>
  </si>
  <si>
    <t>李雪梅</t>
  </si>
  <si>
    <t>花照壁店</t>
  </si>
  <si>
    <t>13650514703</t>
  </si>
  <si>
    <t>301_717</t>
  </si>
  <si>
    <t>朱红郦</t>
  </si>
  <si>
    <t xml:space="preserve"> 大邑通达店</t>
  </si>
  <si>
    <t>15388207518</t>
  </si>
  <si>
    <t>301_704</t>
  </si>
  <si>
    <t>贾益娟</t>
  </si>
  <si>
    <t>都江堰奎光店</t>
  </si>
  <si>
    <t>城郊二片&gt;川太极分公司&gt;周日（城郊2）&gt;四川太极大药房连锁有限公司</t>
  </si>
  <si>
    <t>15397641768</t>
  </si>
  <si>
    <t>301_365</t>
  </si>
  <si>
    <t>朱晓桃</t>
  </si>
  <si>
    <t xml:space="preserve"> 光华村街药店</t>
  </si>
  <si>
    <t>15928080454</t>
  </si>
  <si>
    <t>梁洪森</t>
  </si>
  <si>
    <t>13880515794</t>
  </si>
  <si>
    <t>70.00</t>
  </si>
  <si>
    <t>姜孝杨</t>
  </si>
  <si>
    <t>18280441156</t>
  </si>
  <si>
    <t>郭梦姣</t>
  </si>
  <si>
    <t>15982022757</t>
  </si>
  <si>
    <t>301_359</t>
  </si>
  <si>
    <t>钟怡林</t>
  </si>
  <si>
    <t>枣子巷药店</t>
  </si>
  <si>
    <t>13981980694</t>
  </si>
  <si>
    <t>75.00</t>
  </si>
  <si>
    <t>301_732</t>
  </si>
  <si>
    <t>岳琴</t>
  </si>
  <si>
    <t>邛崃羊安镇永康大道药店</t>
  </si>
  <si>
    <t>13880241706</t>
  </si>
  <si>
    <t>301_726</t>
  </si>
  <si>
    <t>唐静</t>
  </si>
  <si>
    <t>交大路第三药店</t>
  </si>
  <si>
    <t>17760061590</t>
  </si>
  <si>
    <t>徐丽丽</t>
  </si>
  <si>
    <t>13699498569</t>
  </si>
  <si>
    <t>301_545</t>
  </si>
  <si>
    <t>张杰</t>
  </si>
  <si>
    <t>龙潭西路店</t>
  </si>
  <si>
    <t>东南片区&gt;川太极分公司&gt;周日（东南片区）&gt;四川太极大药房连锁有限公司</t>
  </si>
  <si>
    <t>18284587590</t>
  </si>
  <si>
    <t>向桂西</t>
  </si>
  <si>
    <t>17780175303</t>
  </si>
  <si>
    <t>301_744</t>
  </si>
  <si>
    <t>罗妍</t>
  </si>
  <si>
    <t xml:space="preserve"> 科华街药店</t>
  </si>
  <si>
    <t>15182279670</t>
  </si>
  <si>
    <t>301_117310</t>
  </si>
  <si>
    <t>王丹丹</t>
  </si>
  <si>
    <t>长寿路店</t>
  </si>
  <si>
    <t>19983010644</t>
  </si>
  <si>
    <t>80.00</t>
  </si>
  <si>
    <t>301_515</t>
  </si>
  <si>
    <t>杨芊</t>
  </si>
  <si>
    <t>崔家店路药店</t>
  </si>
  <si>
    <t>17364825702</t>
  </si>
  <si>
    <t>301_113299</t>
  </si>
  <si>
    <t>付俐</t>
  </si>
  <si>
    <t>倪家桥路店</t>
  </si>
  <si>
    <t>18981109725</t>
  </si>
  <si>
    <t>301_113025</t>
  </si>
  <si>
    <t>沈长英</t>
  </si>
  <si>
    <t>蜀鑫路店</t>
  </si>
  <si>
    <t>18782470305</t>
  </si>
  <si>
    <t>301_578</t>
  </si>
  <si>
    <t>谢玉涛</t>
  </si>
  <si>
    <t>华油路药店</t>
  </si>
  <si>
    <t>15882428228</t>
  </si>
  <si>
    <t>301_367</t>
  </si>
  <si>
    <t>王依纯</t>
  </si>
  <si>
    <t xml:space="preserve"> 金带街药店</t>
  </si>
  <si>
    <t>15828527522</t>
  </si>
  <si>
    <t>301_572</t>
  </si>
  <si>
    <t>罗丽</t>
  </si>
  <si>
    <t>郫县东大街药店</t>
  </si>
  <si>
    <t>13980598776</t>
  </si>
  <si>
    <t>301_594</t>
  </si>
  <si>
    <t>张群</t>
  </si>
  <si>
    <t>安仁镇千禧街药店</t>
  </si>
  <si>
    <t>15928559839</t>
  </si>
  <si>
    <t>301_720</t>
  </si>
  <si>
    <t>王茹</t>
  </si>
  <si>
    <t>大邑新场镇店</t>
  </si>
  <si>
    <t>城郊一片&gt;川太极分公司&gt;7/0（城郊一片新场）&gt;四川太极大药房连锁有限公司</t>
  </si>
  <si>
    <t>13547950842</t>
  </si>
  <si>
    <t>尹萍</t>
  </si>
  <si>
    <t>17723444172</t>
  </si>
  <si>
    <t>王丽超</t>
  </si>
  <si>
    <t>13558772902</t>
  </si>
  <si>
    <t>301_747</t>
  </si>
  <si>
    <t>董虎林</t>
  </si>
  <si>
    <t>郫县二店</t>
  </si>
  <si>
    <t>13438105267</t>
  </si>
  <si>
    <t>301_387</t>
  </si>
  <si>
    <t>李平</t>
  </si>
  <si>
    <t xml:space="preserve"> 新乐中街药店</t>
  </si>
  <si>
    <t>13696250954</t>
  </si>
  <si>
    <t>85.00</t>
  </si>
  <si>
    <t>贺凤</t>
  </si>
  <si>
    <t>18200428839</t>
  </si>
  <si>
    <t>301_101453</t>
  </si>
  <si>
    <t>杨萧</t>
  </si>
  <si>
    <t>江安路店</t>
  </si>
  <si>
    <t>18349317728</t>
  </si>
  <si>
    <t>301_105910</t>
  </si>
  <si>
    <t>张雨</t>
  </si>
  <si>
    <t>紫薇东路店</t>
  </si>
  <si>
    <t>18683345031</t>
  </si>
  <si>
    <t>301_706</t>
  </si>
  <si>
    <t>王欧</t>
  </si>
  <si>
    <t xml:space="preserve"> 都江堰翔凤路药店</t>
  </si>
  <si>
    <t>18180510265</t>
  </si>
  <si>
    <t>王俊</t>
  </si>
  <si>
    <t>18781986531</t>
  </si>
  <si>
    <t>闵雪</t>
  </si>
  <si>
    <t>15828067133</t>
  </si>
  <si>
    <t>李沙</t>
  </si>
  <si>
    <t>18080126221</t>
  </si>
  <si>
    <t>301_748</t>
  </si>
  <si>
    <t>杨丽</t>
  </si>
  <si>
    <t>大邑东街药店</t>
  </si>
  <si>
    <t>13551256215</t>
  </si>
  <si>
    <t>301_102479</t>
  </si>
  <si>
    <t>郝晓林</t>
  </si>
  <si>
    <t>劼人路药店</t>
  </si>
  <si>
    <t>城中片区&gt;川太极分公司&gt;周六（城中片区）&gt;四川太极大药房连锁有限公司</t>
  </si>
  <si>
    <t>15282044152</t>
  </si>
  <si>
    <t>熊廷妮</t>
  </si>
  <si>
    <t>15982255540</t>
  </si>
  <si>
    <t>王爱玲</t>
  </si>
  <si>
    <t>15198017826</t>
  </si>
  <si>
    <t>301_118074</t>
  </si>
  <si>
    <t>刘成童</t>
  </si>
  <si>
    <t>17612867598</t>
  </si>
  <si>
    <t>90.00</t>
  </si>
  <si>
    <t>肖兰</t>
  </si>
  <si>
    <t>17608236168</t>
  </si>
  <si>
    <t>郑欣慧</t>
  </si>
  <si>
    <t>15756795126</t>
  </si>
  <si>
    <t>301_733</t>
  </si>
  <si>
    <t>任红艳</t>
  </si>
  <si>
    <t>双流三强西路店</t>
  </si>
  <si>
    <t>18090143656</t>
  </si>
  <si>
    <t>301_114622</t>
  </si>
  <si>
    <t>陈志勇</t>
  </si>
  <si>
    <t>东昌路店</t>
  </si>
  <si>
    <t>13688082920</t>
  </si>
  <si>
    <t>潘恒旭</t>
  </si>
  <si>
    <t>15228906483</t>
  </si>
  <si>
    <t>301_52</t>
  </si>
  <si>
    <t>王凯慧</t>
  </si>
  <si>
    <t>店员</t>
  </si>
  <si>
    <t xml:space="preserve">  崇州中心店</t>
  </si>
  <si>
    <t>13540208477</t>
  </si>
  <si>
    <t>301_307</t>
  </si>
  <si>
    <t>熊雅洁</t>
  </si>
  <si>
    <t>锦江区东大街药店</t>
  </si>
  <si>
    <t>川太极分公司&gt;旗舰片（周六）&gt;四川太极大药房连锁有限公司</t>
  </si>
  <si>
    <t>18280402362</t>
  </si>
  <si>
    <t>张雪梅</t>
  </si>
  <si>
    <t>18482033680</t>
  </si>
  <si>
    <t>301_117923</t>
  </si>
  <si>
    <t>韩彬</t>
  </si>
  <si>
    <t>18108119078</t>
  </si>
  <si>
    <t>马艺芮</t>
  </si>
  <si>
    <t>13679645325</t>
  </si>
  <si>
    <t>301_591</t>
  </si>
  <si>
    <t>陈玲</t>
  </si>
  <si>
    <t xml:space="preserve"> 邛崃长安大道药店</t>
  </si>
  <si>
    <t>15882382284</t>
  </si>
  <si>
    <t>301_104430</t>
  </si>
  <si>
    <t>李文静</t>
  </si>
  <si>
    <t>中和大道店</t>
  </si>
  <si>
    <t>13551290052</t>
  </si>
  <si>
    <t>301_106485</t>
  </si>
  <si>
    <t>罗豪</t>
  </si>
  <si>
    <t>元华二巷店</t>
  </si>
  <si>
    <t>18583175973</t>
  </si>
  <si>
    <t>301_112415</t>
  </si>
  <si>
    <t>黄娟</t>
  </si>
  <si>
    <t>四川太极金牛区五福桥路药店</t>
  </si>
  <si>
    <t>15228859362</t>
  </si>
  <si>
    <t>李海燕</t>
  </si>
  <si>
    <t>15982078771</t>
  </si>
  <si>
    <t>301_713</t>
  </si>
  <si>
    <t>易月红</t>
  </si>
  <si>
    <t xml:space="preserve"> 都江堰聚源镇药店</t>
  </si>
  <si>
    <t>13982291958</t>
  </si>
  <si>
    <t>张娟娟</t>
  </si>
  <si>
    <t>13689067754</t>
  </si>
  <si>
    <t>阮丽</t>
  </si>
  <si>
    <t>15928472226</t>
  </si>
  <si>
    <t>王宇</t>
  </si>
  <si>
    <t>18380229297</t>
  </si>
  <si>
    <t>吴洪瑶</t>
  </si>
  <si>
    <t>18181524064</t>
  </si>
  <si>
    <t>301_549</t>
  </si>
  <si>
    <t>彭蓉</t>
  </si>
  <si>
    <t xml:space="preserve"> 大邑县东壕沟段药店</t>
  </si>
  <si>
    <t>18782091722</t>
  </si>
  <si>
    <t>蒋雪琴</t>
  </si>
  <si>
    <t>18583655117</t>
  </si>
  <si>
    <t>301_746</t>
  </si>
  <si>
    <t>方晓敏</t>
  </si>
  <si>
    <t xml:space="preserve"> 桃源药店</t>
  </si>
  <si>
    <t>13628007643</t>
  </si>
  <si>
    <t>孟小明</t>
  </si>
  <si>
    <t>13982210896</t>
  </si>
  <si>
    <t>301_103198</t>
  </si>
  <si>
    <t>曾蕾蕾</t>
  </si>
  <si>
    <t>贝森路店</t>
  </si>
  <si>
    <t>15882516628</t>
  </si>
  <si>
    <t>李蕊如</t>
  </si>
  <si>
    <t>13980763267</t>
  </si>
  <si>
    <t>301_582</t>
  </si>
  <si>
    <t>刘洋</t>
  </si>
  <si>
    <t>十二桥药店</t>
  </si>
  <si>
    <t>18349210344</t>
  </si>
  <si>
    <t>彭亚丹</t>
  </si>
  <si>
    <t>17340139663</t>
  </si>
  <si>
    <t>301_107658</t>
  </si>
  <si>
    <t>廖红</t>
  </si>
  <si>
    <t>万和北路店</t>
  </si>
  <si>
    <t>15928928200</t>
  </si>
  <si>
    <t>周茂兰</t>
  </si>
  <si>
    <t>18780867860</t>
  </si>
  <si>
    <t>李馨怡</t>
  </si>
  <si>
    <t>13668235661</t>
  </si>
  <si>
    <t>朱朝霞</t>
  </si>
  <si>
    <t>13880435815</t>
  </si>
  <si>
    <t>夏彩红</t>
  </si>
  <si>
    <t>13980528826</t>
  </si>
  <si>
    <t>张奇瑶</t>
  </si>
  <si>
    <t>18512832271</t>
  </si>
  <si>
    <t>李银萍</t>
  </si>
  <si>
    <t>15982312942</t>
  </si>
  <si>
    <t>301_743</t>
  </si>
  <si>
    <t>冯瑞坤</t>
  </si>
  <si>
    <t>万宇路药店</t>
  </si>
  <si>
    <t>18512853294</t>
  </si>
  <si>
    <t>谢敏</t>
  </si>
  <si>
    <t>18380213184</t>
  </si>
  <si>
    <t>301_343</t>
  </si>
  <si>
    <t>李英</t>
  </si>
  <si>
    <t xml:space="preserve"> 光华药店</t>
  </si>
  <si>
    <t>18202804239</t>
  </si>
  <si>
    <t>301_727</t>
  </si>
  <si>
    <t>李小菲</t>
  </si>
  <si>
    <t>黄苑东街药店</t>
  </si>
  <si>
    <t>19827655851</t>
  </si>
  <si>
    <t>谌美静</t>
  </si>
  <si>
    <t>13678089030</t>
  </si>
  <si>
    <t>张建</t>
  </si>
  <si>
    <t>13548022840</t>
  </si>
  <si>
    <t>付变荣</t>
  </si>
  <si>
    <t>18982013596</t>
  </si>
  <si>
    <t>301_113833</t>
  </si>
  <si>
    <t>李玉先</t>
  </si>
  <si>
    <t>光华西一路</t>
  </si>
  <si>
    <t>18328479332</t>
  </si>
  <si>
    <t>周香</t>
  </si>
  <si>
    <t>13308017964</t>
  </si>
  <si>
    <t>蔡小丽</t>
  </si>
  <si>
    <t>18180668183</t>
  </si>
  <si>
    <t>周莉</t>
  </si>
  <si>
    <t>15802812197</t>
  </si>
  <si>
    <t>301_514</t>
  </si>
  <si>
    <t>张飘</t>
  </si>
  <si>
    <t>新津邓双店</t>
  </si>
  <si>
    <t>18202821307</t>
  </si>
  <si>
    <t>通过</t>
  </si>
  <si>
    <t>100.00</t>
  </si>
  <si>
    <t>301_754</t>
  </si>
  <si>
    <t>涂思佩</t>
  </si>
  <si>
    <t>尚贤坊街药店</t>
  </si>
  <si>
    <t>15982021336</t>
  </si>
  <si>
    <t>301_513</t>
  </si>
  <si>
    <t>邹颖</t>
  </si>
  <si>
    <t xml:space="preserve"> 顺和街店</t>
  </si>
  <si>
    <t>17815132479</t>
  </si>
  <si>
    <t>301_517</t>
  </si>
  <si>
    <t>李勤</t>
  </si>
  <si>
    <t>青羊区北东街店</t>
  </si>
  <si>
    <t>13648132819</t>
  </si>
  <si>
    <t>301_571</t>
  </si>
  <si>
    <t>黄雅冰</t>
  </si>
  <si>
    <t xml:space="preserve"> 民丰大道西段药店</t>
  </si>
  <si>
    <t>15281299454</t>
  </si>
  <si>
    <t>301_546</t>
  </si>
  <si>
    <t>陈香利</t>
  </si>
  <si>
    <t>榕声路店</t>
  </si>
  <si>
    <t>17353157824</t>
  </si>
  <si>
    <t>301_103639</t>
  </si>
  <si>
    <t>刘建芳</t>
  </si>
  <si>
    <t>金马河店</t>
  </si>
  <si>
    <t>15908122376</t>
  </si>
  <si>
    <t>301_598</t>
  </si>
  <si>
    <t>徐平梅</t>
  </si>
  <si>
    <t>水杉街药店</t>
  </si>
  <si>
    <t>15125320363</t>
  </si>
  <si>
    <t>王佳</t>
  </si>
  <si>
    <t>18280295114</t>
  </si>
  <si>
    <t>301_103199</t>
  </si>
  <si>
    <t>西林一街店</t>
  </si>
  <si>
    <t>18584873940</t>
  </si>
  <si>
    <t>301_585</t>
  </si>
  <si>
    <t>杨萍</t>
  </si>
  <si>
    <t xml:space="preserve"> 羊子山西路药店</t>
  </si>
  <si>
    <t>13438849455</t>
  </si>
  <si>
    <t>301_377</t>
  </si>
  <si>
    <t>钟世豪</t>
  </si>
  <si>
    <t>新园大道药店</t>
  </si>
  <si>
    <t>13408082756</t>
  </si>
  <si>
    <t>301_106568</t>
  </si>
  <si>
    <t>兰夏琳</t>
  </si>
  <si>
    <t>公济桥店</t>
  </si>
  <si>
    <t>15208286920</t>
  </si>
  <si>
    <t>廖晓静</t>
  </si>
  <si>
    <t>18908228341</t>
  </si>
  <si>
    <t>301_116773</t>
  </si>
  <si>
    <t>李莹</t>
  </si>
  <si>
    <t>经一路店</t>
  </si>
  <si>
    <t>15528057023</t>
  </si>
  <si>
    <t>301_399</t>
  </si>
  <si>
    <t>李艳萍</t>
  </si>
  <si>
    <t>天久北巷药店</t>
  </si>
  <si>
    <t>13880824449</t>
  </si>
  <si>
    <t>谭杨</t>
  </si>
  <si>
    <t>18482181804</t>
  </si>
  <si>
    <t>文淼</t>
  </si>
  <si>
    <t>18398159765</t>
  </si>
  <si>
    <t>301_347</t>
  </si>
  <si>
    <t>龚正红</t>
  </si>
  <si>
    <t>清江东路2药店</t>
  </si>
  <si>
    <t>13540352185</t>
  </si>
  <si>
    <t>范珂君</t>
  </si>
  <si>
    <t>18582861914</t>
  </si>
  <si>
    <t>301_511</t>
  </si>
  <si>
    <t>杨小英</t>
  </si>
  <si>
    <t xml:space="preserve"> 杉板桥南一路店</t>
  </si>
  <si>
    <t>18160065832</t>
  </si>
  <si>
    <t>301_102565</t>
  </si>
  <si>
    <t>谢雯倩</t>
  </si>
  <si>
    <t>佳灵路店</t>
  </si>
  <si>
    <t>13982230658</t>
  </si>
  <si>
    <t>301_337</t>
  </si>
  <si>
    <t>刘定香</t>
  </si>
  <si>
    <t>浆洗街药店</t>
  </si>
  <si>
    <t>13518327127</t>
  </si>
  <si>
    <t>301_738</t>
  </si>
  <si>
    <t>李燕</t>
  </si>
  <si>
    <t xml:space="preserve"> 蒲阳路药店</t>
  </si>
  <si>
    <t>13551124920</t>
  </si>
  <si>
    <t>胡新</t>
  </si>
  <si>
    <t>15228992144</t>
  </si>
  <si>
    <t>301_721</t>
  </si>
  <si>
    <t>马婷婷</t>
  </si>
  <si>
    <t>邛崃洪川小区药店</t>
  </si>
  <si>
    <t>15802814039</t>
  </si>
  <si>
    <t>董华</t>
  </si>
  <si>
    <t>17360137118</t>
  </si>
  <si>
    <t>王娅</t>
  </si>
  <si>
    <t>17740183785</t>
  </si>
  <si>
    <t>杨艳</t>
  </si>
  <si>
    <t>15390029211</t>
  </si>
  <si>
    <t>301_707</t>
  </si>
  <si>
    <t>陈伟</t>
  </si>
  <si>
    <t>成华区万科路药店</t>
  </si>
  <si>
    <t>19182086679</t>
  </si>
  <si>
    <t>301_710</t>
  </si>
  <si>
    <t>马文慧</t>
  </si>
  <si>
    <t xml:space="preserve"> 问道西路药店</t>
  </si>
  <si>
    <t>13808195344</t>
  </si>
  <si>
    <t>蔡旌晶</t>
  </si>
  <si>
    <t>13086647972</t>
  </si>
  <si>
    <t>母海燕</t>
  </si>
  <si>
    <t>18981803903</t>
  </si>
  <si>
    <t>朱春梅</t>
  </si>
  <si>
    <t>13550364959</t>
  </si>
  <si>
    <t>301_114685</t>
  </si>
  <si>
    <t>高文棋</t>
  </si>
  <si>
    <t>三医院店</t>
  </si>
  <si>
    <t>15102868703</t>
  </si>
  <si>
    <t>李可</t>
  </si>
  <si>
    <t>15928916808</t>
  </si>
  <si>
    <t>汪婷</t>
  </si>
  <si>
    <t>18334235564</t>
  </si>
  <si>
    <t>蒋爽</t>
  </si>
  <si>
    <t>15023200510</t>
  </si>
  <si>
    <t>廖薇</t>
  </si>
  <si>
    <t>15182690265</t>
  </si>
  <si>
    <t>301_113298</t>
  </si>
  <si>
    <t>何晓阳</t>
  </si>
  <si>
    <t>逸都路店</t>
  </si>
  <si>
    <t>15003433795</t>
  </si>
  <si>
    <t>301_391</t>
  </si>
  <si>
    <t>冯婧恩</t>
  </si>
  <si>
    <t>金丝街药店</t>
  </si>
  <si>
    <t>15182977644</t>
  </si>
  <si>
    <t>刘科言</t>
  </si>
  <si>
    <t>17311394694</t>
  </si>
  <si>
    <t>李凤霞</t>
  </si>
  <si>
    <t>17683167246</t>
  </si>
  <si>
    <t>陈娟</t>
  </si>
  <si>
    <t>18782480577</t>
  </si>
  <si>
    <t>牟鑫阳</t>
  </si>
  <si>
    <t>18782058718</t>
  </si>
  <si>
    <t>301_56</t>
  </si>
  <si>
    <t>骆素花</t>
  </si>
  <si>
    <t xml:space="preserve">  三江店</t>
  </si>
  <si>
    <t>城郊二片&gt;川太极分公司&gt;0、6（2片三江店）&gt;四川太极大药房连锁有限公司</t>
  </si>
  <si>
    <t>13558759771</t>
  </si>
  <si>
    <t>301_118758</t>
  </si>
  <si>
    <t>张娜</t>
  </si>
  <si>
    <t>水碾河店</t>
  </si>
  <si>
    <t>13540174276</t>
  </si>
  <si>
    <t>蒲正碧</t>
  </si>
  <si>
    <t>15108163831</t>
  </si>
  <si>
    <t>张雪</t>
  </si>
  <si>
    <t>15181480258</t>
  </si>
  <si>
    <t>何艳芬</t>
  </si>
  <si>
    <t>18202804752</t>
  </si>
  <si>
    <t>熊小芳</t>
  </si>
  <si>
    <t>13419190834</t>
  </si>
  <si>
    <t>牟小燕</t>
  </si>
  <si>
    <t>15682031729</t>
  </si>
  <si>
    <t>吴志海</t>
  </si>
  <si>
    <t>18782458966</t>
  </si>
  <si>
    <t>张意雪</t>
  </si>
  <si>
    <t>15281213757</t>
  </si>
  <si>
    <t>张春苗</t>
  </si>
  <si>
    <t>13458279363</t>
  </si>
  <si>
    <t>郭俊梅</t>
  </si>
  <si>
    <t>18581575924</t>
  </si>
  <si>
    <t>童俊</t>
  </si>
  <si>
    <t>16602829302</t>
  </si>
  <si>
    <t>陈宇</t>
  </si>
  <si>
    <t>19150129703</t>
  </si>
  <si>
    <t>贾兰</t>
  </si>
  <si>
    <t>17780529356</t>
  </si>
  <si>
    <t>301_724</t>
  </si>
  <si>
    <t>王芳</t>
  </si>
  <si>
    <t xml:space="preserve"> 观音桥街药店</t>
  </si>
  <si>
    <t>15378445670</t>
  </si>
  <si>
    <t>高星宇</t>
  </si>
  <si>
    <t>18215558093</t>
  </si>
  <si>
    <t>301_104838</t>
  </si>
  <si>
    <t>杨梅</t>
  </si>
  <si>
    <t>蜀州中路店</t>
  </si>
  <si>
    <t>13419161193</t>
  </si>
  <si>
    <t>301_709</t>
  </si>
  <si>
    <t>黄杨</t>
  </si>
  <si>
    <t>马超东路店</t>
  </si>
  <si>
    <t>15982402692</t>
  </si>
  <si>
    <t>代欣蕤</t>
  </si>
  <si>
    <t>18086864684</t>
  </si>
  <si>
    <t>李浩东</t>
  </si>
  <si>
    <t>18190897303</t>
  </si>
  <si>
    <t>胡建兴</t>
  </si>
  <si>
    <t>15208343409</t>
  </si>
  <si>
    <t>杨凤麟</t>
  </si>
  <si>
    <t>13981854838</t>
  </si>
  <si>
    <t>301_357</t>
  </si>
  <si>
    <t>代曾莲</t>
  </si>
  <si>
    <t>清江东路药店</t>
  </si>
  <si>
    <t>18181901730</t>
  </si>
  <si>
    <t>孙镇平</t>
  </si>
  <si>
    <t>17340388441</t>
  </si>
  <si>
    <t>301_114286</t>
  </si>
  <si>
    <t>高小菁</t>
  </si>
  <si>
    <t>光华北五路</t>
  </si>
  <si>
    <t>15182915535</t>
  </si>
  <si>
    <t>任雪</t>
  </si>
  <si>
    <t>18848486150</t>
  </si>
  <si>
    <t>陈昌敏</t>
  </si>
  <si>
    <t>19983844815</t>
  </si>
  <si>
    <t>花晓轩</t>
  </si>
  <si>
    <t>18782126537</t>
  </si>
  <si>
    <t>潘易</t>
  </si>
  <si>
    <t>17844547735</t>
  </si>
  <si>
    <t>毛玉</t>
  </si>
  <si>
    <t>13778181614</t>
  </si>
  <si>
    <t>刘莉</t>
  </si>
  <si>
    <t>15708445897</t>
  </si>
  <si>
    <t>甘俊莉</t>
  </si>
  <si>
    <t>18980197878</t>
  </si>
  <si>
    <t>魏秀芳</t>
  </si>
  <si>
    <t>营业员新,配送员,患者专员</t>
  </si>
  <si>
    <t>18280422504</t>
  </si>
  <si>
    <t>301_118151</t>
  </si>
  <si>
    <t>邹芊</t>
  </si>
  <si>
    <t>沙湾东一路</t>
  </si>
  <si>
    <t>15884551406</t>
  </si>
  <si>
    <t>张亚红</t>
  </si>
  <si>
    <t>18848476400</t>
  </si>
  <si>
    <t>吴佩娟</t>
  </si>
  <si>
    <t>18483281781</t>
  </si>
  <si>
    <t>301_110378</t>
  </si>
  <si>
    <t>吴阳</t>
  </si>
  <si>
    <t>都江堰宝莲路店</t>
  </si>
  <si>
    <t>15881063285</t>
  </si>
  <si>
    <t>陈亭亭</t>
  </si>
  <si>
    <t>15008280795</t>
  </si>
  <si>
    <t>李丽</t>
  </si>
  <si>
    <t>18982985867</t>
  </si>
  <si>
    <t>301_104428</t>
  </si>
  <si>
    <t>翁尼阿呷莫</t>
  </si>
  <si>
    <t>永康东路店</t>
  </si>
  <si>
    <t>18481230493</t>
  </si>
  <si>
    <t>罗绍梅</t>
  </si>
  <si>
    <t>13219907987</t>
  </si>
  <si>
    <t>朱静</t>
  </si>
  <si>
    <t>19141285510</t>
  </si>
  <si>
    <t>301_105396</t>
  </si>
  <si>
    <t>韩守玉</t>
  </si>
  <si>
    <t>航中街店</t>
  </si>
  <si>
    <t>18200282561</t>
  </si>
  <si>
    <t>邓开柱</t>
  </si>
  <si>
    <t>18481211191</t>
  </si>
  <si>
    <t>13550650376</t>
  </si>
  <si>
    <t>赵秋丽</t>
  </si>
  <si>
    <t>13228132635</t>
  </si>
  <si>
    <t>301_753</t>
  </si>
  <si>
    <t>杨蕊吉</t>
  </si>
  <si>
    <t>合欢树街药店</t>
  </si>
  <si>
    <t>13882307311</t>
  </si>
  <si>
    <t>黄洁欣</t>
  </si>
  <si>
    <t>18244282470</t>
  </si>
  <si>
    <t>吴湘燏</t>
  </si>
  <si>
    <t>18382128387</t>
  </si>
  <si>
    <t>李秀丽</t>
  </si>
  <si>
    <t>15892562134</t>
  </si>
  <si>
    <t>阴静</t>
  </si>
  <si>
    <t>15982175795</t>
  </si>
  <si>
    <t>彭关敏</t>
  </si>
  <si>
    <t>18380205373</t>
  </si>
  <si>
    <t>邓磊</t>
  </si>
  <si>
    <t>15883407335</t>
  </si>
  <si>
    <t>向海英</t>
  </si>
  <si>
    <t>13541182662</t>
  </si>
  <si>
    <t>冯莉</t>
  </si>
  <si>
    <t>15828329446</t>
  </si>
  <si>
    <t>胡艳弘</t>
  </si>
  <si>
    <t>18080925676</t>
  </si>
  <si>
    <t>杨平</t>
  </si>
  <si>
    <t>18982121009</t>
  </si>
  <si>
    <t>曾凤</t>
  </si>
  <si>
    <t>15228976871</t>
  </si>
  <si>
    <t>陈文芳</t>
  </si>
  <si>
    <t>13980667659</t>
  </si>
  <si>
    <t>刘秀琼</t>
  </si>
  <si>
    <t>15928859058</t>
  </si>
  <si>
    <t>宋留艺</t>
  </si>
  <si>
    <t>18200212395</t>
  </si>
  <si>
    <t>301_740</t>
  </si>
  <si>
    <t>兰新喻</t>
  </si>
  <si>
    <t>华康路药店</t>
  </si>
  <si>
    <t>13688067110</t>
  </si>
  <si>
    <t>李俊俐</t>
  </si>
  <si>
    <t>15008111371</t>
  </si>
  <si>
    <t>单菊</t>
  </si>
  <si>
    <t>18200188130</t>
  </si>
  <si>
    <t>301_712</t>
  </si>
  <si>
    <t>刘春花</t>
  </si>
  <si>
    <t>华泰路药店</t>
  </si>
  <si>
    <t>17790268107</t>
  </si>
  <si>
    <t>李甜甜</t>
  </si>
  <si>
    <t>13982288497</t>
  </si>
  <si>
    <t>杨荣婷</t>
  </si>
  <si>
    <t>13568888297</t>
  </si>
  <si>
    <t>黄长菊</t>
  </si>
  <si>
    <t>13628049526</t>
  </si>
  <si>
    <t>301_116482</t>
  </si>
  <si>
    <t>李静</t>
  </si>
  <si>
    <t>天顺路店</t>
  </si>
  <si>
    <t>15680908656</t>
  </si>
  <si>
    <t>张琴</t>
  </si>
  <si>
    <t>13330962538</t>
  </si>
  <si>
    <t>苟俊驰</t>
  </si>
  <si>
    <t>13551803688</t>
  </si>
  <si>
    <t>郑红艳</t>
  </si>
  <si>
    <t>13547860187</t>
  </si>
  <si>
    <t>301_371</t>
  </si>
  <si>
    <t>庄静</t>
  </si>
  <si>
    <t>兴义镇万兴路药店</t>
  </si>
  <si>
    <t>15108404845</t>
  </si>
  <si>
    <t>张丹</t>
  </si>
  <si>
    <t>18202861971</t>
  </si>
  <si>
    <t>罗婷</t>
  </si>
  <si>
    <t>门店店长(新),患者专员</t>
  </si>
  <si>
    <t>18224078170</t>
  </si>
  <si>
    <t>高红华</t>
  </si>
  <si>
    <t>13980010207</t>
  </si>
  <si>
    <t>王波</t>
  </si>
  <si>
    <t>15008208311</t>
  </si>
  <si>
    <t>梅茜</t>
  </si>
  <si>
    <t>13880638964</t>
  </si>
  <si>
    <t>周有惠</t>
  </si>
  <si>
    <t>13980016246</t>
  </si>
  <si>
    <t>301_111064</t>
  </si>
  <si>
    <t>杨晓毅</t>
  </si>
  <si>
    <t>涌泉店</t>
  </si>
  <si>
    <t>18200158953</t>
  </si>
  <si>
    <t>张丽</t>
  </si>
  <si>
    <t>17764988240</t>
  </si>
  <si>
    <t>301_573</t>
  </si>
  <si>
    <t>肖小红</t>
  </si>
  <si>
    <t>营业员</t>
  </si>
  <si>
    <t>双流锦华路一段药店</t>
  </si>
  <si>
    <t>15828062820</t>
  </si>
  <si>
    <t>殷岱菊</t>
  </si>
  <si>
    <t>18349249381</t>
  </si>
  <si>
    <t>张玉</t>
  </si>
  <si>
    <t>13666297753</t>
  </si>
  <si>
    <t>胡光宾</t>
  </si>
  <si>
    <t>13980576284</t>
  </si>
  <si>
    <t>黄丹</t>
  </si>
  <si>
    <t>17788662246</t>
  </si>
  <si>
    <t>纪莉萍</t>
  </si>
  <si>
    <t>18200595811</t>
  </si>
  <si>
    <t>邹惠</t>
  </si>
  <si>
    <t>13709010460</t>
  </si>
  <si>
    <t>江月红</t>
  </si>
  <si>
    <t>13648074814</t>
  </si>
  <si>
    <t>彭燕</t>
  </si>
  <si>
    <t>18781307647</t>
  </si>
  <si>
    <t>李媛2</t>
  </si>
  <si>
    <t>18008023256</t>
  </si>
  <si>
    <t>晏玲</t>
  </si>
  <si>
    <t>15982290752</t>
  </si>
  <si>
    <t>吕彩霞</t>
  </si>
  <si>
    <t>18782148844</t>
  </si>
  <si>
    <t>王苹</t>
  </si>
  <si>
    <t>15149115020</t>
  </si>
  <si>
    <t>詹步蓉</t>
  </si>
  <si>
    <t>13658034879</t>
  </si>
  <si>
    <t>301_117637</t>
  </si>
  <si>
    <t>孙莉</t>
  </si>
  <si>
    <t>四川太极大邑晋源街道金巷西街药店</t>
  </si>
  <si>
    <t>13980088201</t>
  </si>
  <si>
    <t>许家维</t>
  </si>
  <si>
    <t>17740230834</t>
  </si>
  <si>
    <t>陈蓉</t>
  </si>
  <si>
    <t>13679016272</t>
  </si>
  <si>
    <t>杨文英</t>
  </si>
  <si>
    <t>13551035145</t>
  </si>
  <si>
    <t>韩启敏</t>
  </si>
  <si>
    <t>18144340351</t>
  </si>
  <si>
    <t>孙佳丽</t>
  </si>
  <si>
    <t>15881159976</t>
  </si>
  <si>
    <t>乐良清</t>
  </si>
  <si>
    <t>13688030411</t>
  </si>
  <si>
    <t>301_54</t>
  </si>
  <si>
    <t>曹琼</t>
  </si>
  <si>
    <t xml:space="preserve">  怀远店</t>
  </si>
  <si>
    <t>城郊二片&gt;川太极分公司&gt;1.5（2片怀远店）&gt;四川太极大药房连锁有限公司</t>
  </si>
  <si>
    <t>18080925720</t>
  </si>
  <si>
    <t>黄艳</t>
  </si>
  <si>
    <t>13981786945</t>
  </si>
  <si>
    <t>廖苹</t>
  </si>
  <si>
    <t>15882210307</t>
  </si>
  <si>
    <t>李桂芳</t>
  </si>
  <si>
    <t>13308008624</t>
  </si>
  <si>
    <t>毛静静</t>
  </si>
  <si>
    <t>18628267508</t>
  </si>
  <si>
    <t>黄姣</t>
  </si>
  <si>
    <t>13550253522</t>
  </si>
  <si>
    <t>朱文艺</t>
  </si>
  <si>
    <t>18980277182</t>
  </si>
  <si>
    <t>费诗尧</t>
  </si>
  <si>
    <t>13540831951</t>
  </si>
  <si>
    <t>韩艳梅</t>
  </si>
  <si>
    <t>13548007758</t>
  </si>
  <si>
    <t>窦潘</t>
  </si>
  <si>
    <t>13980802247</t>
  </si>
  <si>
    <t>301_587</t>
  </si>
  <si>
    <t>晏祥春</t>
  </si>
  <si>
    <t xml:space="preserve"> 都江堰景中路店</t>
  </si>
  <si>
    <t>18728458610</t>
  </si>
  <si>
    <t>彭勤</t>
  </si>
  <si>
    <t>13550168988</t>
  </si>
  <si>
    <t>胡建梅</t>
  </si>
  <si>
    <t>13551348448</t>
  </si>
  <si>
    <t>何倩倩</t>
  </si>
  <si>
    <t>17761305425</t>
  </si>
  <si>
    <t>朱玉梅</t>
  </si>
  <si>
    <t>13980567731</t>
  </si>
  <si>
    <t>郑娇</t>
  </si>
  <si>
    <t>15828106532</t>
  </si>
  <si>
    <t>陈凤珍</t>
  </si>
  <si>
    <t>15008232578</t>
  </si>
  <si>
    <t>罗丹</t>
  </si>
  <si>
    <t>13540412353</t>
  </si>
  <si>
    <t>黄天平</t>
  </si>
  <si>
    <t>15183433145</t>
  </si>
  <si>
    <t>易永红</t>
  </si>
  <si>
    <t>13438301259</t>
  </si>
  <si>
    <t>陈丽梅</t>
  </si>
  <si>
    <t>13438387396</t>
  </si>
  <si>
    <t>段娟</t>
  </si>
  <si>
    <t>13408475731</t>
  </si>
  <si>
    <t>周燕</t>
  </si>
  <si>
    <t>15228994863</t>
  </si>
  <si>
    <t>江元梅</t>
  </si>
  <si>
    <t>15928173256</t>
  </si>
  <si>
    <t>王盛英</t>
  </si>
  <si>
    <t>18581540895</t>
  </si>
  <si>
    <t>莫晓菊</t>
  </si>
  <si>
    <t>13666223476</t>
  </si>
  <si>
    <t>林思敏</t>
  </si>
  <si>
    <t>15902864825</t>
  </si>
  <si>
    <t>301_351</t>
  </si>
  <si>
    <t>梁海燕</t>
  </si>
  <si>
    <t xml:space="preserve"> 都江堰药店</t>
  </si>
  <si>
    <t>13699433767</t>
  </si>
  <si>
    <t>聂丽</t>
  </si>
  <si>
    <t>15388259151</t>
  </si>
  <si>
    <t>杨秀娟</t>
  </si>
  <si>
    <t>15982087497</t>
  </si>
  <si>
    <t>于春莲</t>
  </si>
  <si>
    <t>13880274200</t>
  </si>
  <si>
    <t>13541052208</t>
  </si>
  <si>
    <t>袁咏梅</t>
  </si>
  <si>
    <t>15108262893</t>
  </si>
  <si>
    <t>胡荣琼</t>
  </si>
  <si>
    <t>13547900485</t>
  </si>
  <si>
    <t>马燕</t>
  </si>
  <si>
    <t>18608572885</t>
  </si>
  <si>
    <t>95.00</t>
  </si>
  <si>
    <t>舒思玉</t>
  </si>
  <si>
    <t>15884928537</t>
  </si>
  <si>
    <t>杨红</t>
  </si>
  <si>
    <t>13699440714</t>
  </si>
  <si>
    <t>黄兴中</t>
  </si>
  <si>
    <t>13558669769</t>
  </si>
  <si>
    <t>牟彩云</t>
  </si>
  <si>
    <t>18123357873</t>
  </si>
  <si>
    <t>李蕊彤</t>
  </si>
  <si>
    <t>18349234043</t>
  </si>
  <si>
    <t>李佳岭</t>
  </si>
  <si>
    <t>13568832637</t>
  </si>
  <si>
    <t>邹东梅</t>
  </si>
  <si>
    <t>13881784014</t>
  </si>
  <si>
    <t>301_115971</t>
  </si>
  <si>
    <t>林铃</t>
  </si>
  <si>
    <t>宏济中路店</t>
  </si>
  <si>
    <t>13458617630</t>
  </si>
  <si>
    <t>秦怡</t>
  </si>
  <si>
    <t>17823517901</t>
  </si>
  <si>
    <t>张阿几</t>
  </si>
  <si>
    <t>13550275493</t>
  </si>
  <si>
    <t>301_107728</t>
  </si>
  <si>
    <t>吕晓琴</t>
  </si>
  <si>
    <t>大邑北街店</t>
  </si>
  <si>
    <t>17358503884</t>
  </si>
  <si>
    <t>彭蕾</t>
  </si>
  <si>
    <t>15082715382</t>
  </si>
  <si>
    <t>冯元香</t>
  </si>
  <si>
    <t>18683570710</t>
  </si>
  <si>
    <t>陈典雅</t>
  </si>
  <si>
    <t>18113246968</t>
  </si>
  <si>
    <t>邓洁</t>
  </si>
  <si>
    <t>17302833152</t>
  </si>
  <si>
    <t>施雪</t>
  </si>
  <si>
    <t>19828405784</t>
  </si>
  <si>
    <t>旦增平措</t>
  </si>
  <si>
    <t>18989086379</t>
  </si>
  <si>
    <t>刁晓梅</t>
  </si>
  <si>
    <t>13541206505</t>
  </si>
  <si>
    <t>王晓雁</t>
  </si>
  <si>
    <t>13551228906</t>
  </si>
  <si>
    <t>唐礼萍</t>
  </si>
  <si>
    <t>13708230602</t>
  </si>
  <si>
    <t>李思艳</t>
  </si>
  <si>
    <t>13540623589</t>
  </si>
  <si>
    <t>陈礼凤</t>
  </si>
  <si>
    <t>18160027885</t>
  </si>
  <si>
    <t>301_539</t>
  </si>
  <si>
    <t>杨璐</t>
  </si>
  <si>
    <t>大邑子龙路店</t>
  </si>
  <si>
    <t>13388190953</t>
  </si>
  <si>
    <t>舒海燕</t>
  </si>
  <si>
    <t>15884466979</t>
  </si>
  <si>
    <t>邓婧</t>
  </si>
  <si>
    <t>15928550347</t>
  </si>
  <si>
    <t>李娟</t>
  </si>
  <si>
    <t>13551314174</t>
  </si>
  <si>
    <t>301_104533</t>
  </si>
  <si>
    <t>闵巧</t>
  </si>
  <si>
    <t>潘家街店</t>
  </si>
  <si>
    <t>18180433587</t>
  </si>
  <si>
    <t>欧玲</t>
  </si>
  <si>
    <t>15881041251</t>
  </si>
  <si>
    <t>朱春容</t>
  </si>
  <si>
    <t>18384555048</t>
  </si>
  <si>
    <t>陈玉琴</t>
  </si>
  <si>
    <t>13648287742</t>
  </si>
  <si>
    <t>贺春芳</t>
  </si>
  <si>
    <t>18728392031</t>
  </si>
  <si>
    <t>许静</t>
  </si>
  <si>
    <t>18030450733</t>
  </si>
  <si>
    <t>姚莉</t>
  </si>
  <si>
    <t>13086488752</t>
  </si>
  <si>
    <t>刘丹</t>
  </si>
  <si>
    <t>17612879154</t>
  </si>
  <si>
    <t>邱运丽</t>
  </si>
  <si>
    <t>13551130792</t>
  </si>
  <si>
    <t>黄霞</t>
  </si>
  <si>
    <t>17323088790</t>
  </si>
  <si>
    <t>罗思榕</t>
  </si>
  <si>
    <t>18080834580</t>
  </si>
  <si>
    <t>李迎新</t>
  </si>
  <si>
    <t>15208392920</t>
  </si>
  <si>
    <t>宋晓倩</t>
  </si>
  <si>
    <t>18783497994</t>
  </si>
  <si>
    <t>龚杭</t>
  </si>
  <si>
    <t>18728083633</t>
  </si>
  <si>
    <t>蔡红秀</t>
  </si>
  <si>
    <t>13880858513</t>
  </si>
  <si>
    <t>高玉</t>
  </si>
  <si>
    <t>13438887299</t>
  </si>
  <si>
    <t>301_117491</t>
  </si>
  <si>
    <t>廖艳萍</t>
  </si>
  <si>
    <t>18615785589</t>
  </si>
  <si>
    <t>龚敏</t>
  </si>
  <si>
    <t>18780557937</t>
  </si>
  <si>
    <t>蒋润</t>
  </si>
  <si>
    <t>18181378516</t>
  </si>
  <si>
    <t>秦庭月</t>
  </si>
  <si>
    <t>13518198917</t>
  </si>
  <si>
    <t>邱如秀</t>
  </si>
  <si>
    <t>15922906268</t>
  </si>
  <si>
    <t>梁兰</t>
  </si>
  <si>
    <t>15281085953</t>
  </si>
  <si>
    <t>黄玲</t>
  </si>
  <si>
    <t>15002818839</t>
  </si>
  <si>
    <t>301_385</t>
  </si>
  <si>
    <t>廖文莉</t>
  </si>
  <si>
    <t xml:space="preserve"> 五津西路药店</t>
  </si>
  <si>
    <t>15008429262</t>
  </si>
  <si>
    <t>饶玉银</t>
  </si>
  <si>
    <t>17781101582</t>
  </si>
  <si>
    <t>赵晓丹</t>
  </si>
  <si>
    <t>18483229465</t>
  </si>
  <si>
    <t>骆玲</t>
  </si>
  <si>
    <t>13219003825</t>
  </si>
  <si>
    <t>张婷</t>
  </si>
  <si>
    <t>18349350465</t>
  </si>
  <si>
    <t>高榕</t>
  </si>
  <si>
    <t>15281998629</t>
  </si>
  <si>
    <t>宋丹</t>
  </si>
  <si>
    <t>13628012440</t>
  </si>
  <si>
    <t>301_113023</t>
  </si>
  <si>
    <t>秦静茹</t>
  </si>
  <si>
    <t>18280581065</t>
  </si>
  <si>
    <t>苏方惠</t>
  </si>
  <si>
    <t>13678183823</t>
  </si>
  <si>
    <t>马雪</t>
  </si>
  <si>
    <t>15881126786</t>
  </si>
  <si>
    <t>301_339</t>
  </si>
  <si>
    <t>高清清</t>
  </si>
  <si>
    <t xml:space="preserve"> 沙河源药店</t>
  </si>
  <si>
    <t>15208383575</t>
  </si>
  <si>
    <t>魏存敏</t>
  </si>
  <si>
    <t>15298042070</t>
  </si>
  <si>
    <t>羊玉梅</t>
  </si>
  <si>
    <t>18702801956</t>
  </si>
  <si>
    <t>周金梅</t>
  </si>
  <si>
    <t>促销</t>
  </si>
  <si>
    <t>13678143347</t>
  </si>
  <si>
    <t>赵英</t>
  </si>
  <si>
    <t>15828087002</t>
  </si>
  <si>
    <t>李远婷</t>
  </si>
  <si>
    <t>18145006338</t>
  </si>
  <si>
    <t>彭志萍</t>
  </si>
  <si>
    <t>15397610816</t>
  </si>
  <si>
    <t>辜瑞琪</t>
  </si>
  <si>
    <t>13880768966</t>
  </si>
  <si>
    <t>谭庆娟</t>
  </si>
  <si>
    <t>门店店长(新),配送员,患者专员</t>
  </si>
  <si>
    <t>15198255749</t>
  </si>
  <si>
    <t>张玲</t>
  </si>
  <si>
    <t>15881519813</t>
  </si>
  <si>
    <t>唐文琼</t>
  </si>
  <si>
    <t>15928194998</t>
  </si>
  <si>
    <t>阳玲</t>
  </si>
  <si>
    <t>18081122214</t>
  </si>
  <si>
    <t>杨娇</t>
  </si>
  <si>
    <t>18140007832</t>
  </si>
  <si>
    <t>罗艳蓉</t>
  </si>
  <si>
    <t>18215699161</t>
  </si>
  <si>
    <t>吴凤兰</t>
  </si>
  <si>
    <t>15008445850</t>
  </si>
  <si>
    <t>李梦菊</t>
  </si>
  <si>
    <t>18781426627</t>
  </si>
  <si>
    <t>严善群</t>
  </si>
  <si>
    <t>15196177607</t>
  </si>
  <si>
    <t>301_111400</t>
  </si>
  <si>
    <t>戚彩</t>
  </si>
  <si>
    <t>邛崃片区杏林路店</t>
  </si>
  <si>
    <t>13558620493</t>
  </si>
  <si>
    <t>李宋琴</t>
  </si>
  <si>
    <t>18140190381</t>
  </si>
  <si>
    <t>金敏霜</t>
  </si>
  <si>
    <t>18384136928</t>
  </si>
  <si>
    <t>魏小琴</t>
  </si>
  <si>
    <t>18628062559</t>
  </si>
  <si>
    <t>刘樽</t>
  </si>
  <si>
    <t>13688022150</t>
  </si>
  <si>
    <t>唐冬芳</t>
  </si>
  <si>
    <t>15108359504</t>
  </si>
  <si>
    <t>万义丽</t>
  </si>
  <si>
    <t>13608075022</t>
  </si>
  <si>
    <t>邓红梅</t>
  </si>
  <si>
    <t>13980868547</t>
  </si>
  <si>
    <t>谢琴</t>
  </si>
  <si>
    <t>13558826525</t>
  </si>
  <si>
    <t>余志彬</t>
  </si>
  <si>
    <t>13648050786</t>
  </si>
  <si>
    <t>马昕</t>
  </si>
  <si>
    <t>13668288885</t>
  </si>
  <si>
    <t>方霞</t>
  </si>
  <si>
    <t>19982005851</t>
  </si>
  <si>
    <t>301_379</t>
  </si>
  <si>
    <t>何英</t>
  </si>
  <si>
    <t>土龙路药店</t>
  </si>
  <si>
    <t>15882093641</t>
  </si>
  <si>
    <t>刘新</t>
  </si>
  <si>
    <t>18702869564</t>
  </si>
  <si>
    <t>何春蓉</t>
  </si>
  <si>
    <t>17318677994</t>
  </si>
  <si>
    <t>王慧</t>
  </si>
  <si>
    <t>13550201080</t>
  </si>
  <si>
    <t>301_311</t>
  </si>
  <si>
    <t>杨素芬</t>
  </si>
  <si>
    <t xml:space="preserve"> 西部店</t>
  </si>
  <si>
    <t>13408550996</t>
  </si>
  <si>
    <t>周娟</t>
  </si>
  <si>
    <t>13558743930</t>
  </si>
  <si>
    <t>罗晓梅</t>
  </si>
  <si>
    <t>13688194665</t>
  </si>
  <si>
    <t>郑芸</t>
  </si>
  <si>
    <t>13608053035</t>
  </si>
  <si>
    <t>贾静</t>
  </si>
  <si>
    <t>13618040912</t>
  </si>
  <si>
    <t>刘芬</t>
  </si>
  <si>
    <t>13568894805</t>
  </si>
  <si>
    <t>祁荣</t>
  </si>
  <si>
    <t>18380149610</t>
  </si>
  <si>
    <t>王燕丽</t>
  </si>
  <si>
    <t>13348958287</t>
  </si>
  <si>
    <t>任远芳</t>
  </si>
  <si>
    <t>13438231312</t>
  </si>
  <si>
    <t>古素琼</t>
  </si>
  <si>
    <t>15528146467</t>
  </si>
  <si>
    <t>郭益</t>
  </si>
  <si>
    <t>15882045229</t>
  </si>
  <si>
    <t>王李秋</t>
  </si>
  <si>
    <t>18349121810</t>
  </si>
  <si>
    <t>黄梅</t>
  </si>
  <si>
    <t>15182265723</t>
  </si>
  <si>
    <t>郑朝艺</t>
  </si>
  <si>
    <t>18015702124</t>
  </si>
  <si>
    <t>钟友群</t>
  </si>
  <si>
    <t>13540707579</t>
  </si>
  <si>
    <t>熊小玲</t>
  </si>
  <si>
    <t>13518183885</t>
  </si>
  <si>
    <t>吴加</t>
  </si>
  <si>
    <t>13699469140</t>
  </si>
  <si>
    <t>朱欢</t>
  </si>
  <si>
    <t>17302847775</t>
  </si>
  <si>
    <t>田兰</t>
  </si>
  <si>
    <t>15881126796</t>
  </si>
  <si>
    <t>15908181564</t>
  </si>
  <si>
    <t>付曦</t>
  </si>
  <si>
    <t>15908125662</t>
  </si>
  <si>
    <t>杨伟钰</t>
  </si>
  <si>
    <t>15828153113</t>
  </si>
  <si>
    <t>李秀辉</t>
  </si>
  <si>
    <t>13551855040</t>
  </si>
  <si>
    <t>杨科</t>
  </si>
  <si>
    <t>13709072053</t>
  </si>
  <si>
    <t>何丽萍</t>
  </si>
  <si>
    <t>13072851659</t>
  </si>
  <si>
    <t>王旭</t>
  </si>
  <si>
    <t>13658071752</t>
  </si>
  <si>
    <t>陈婷婷</t>
  </si>
  <si>
    <t>15884455519</t>
  </si>
  <si>
    <t>黄雨</t>
  </si>
  <si>
    <t>15308225301</t>
  </si>
  <si>
    <t>魏津</t>
  </si>
  <si>
    <t>13666170632</t>
  </si>
  <si>
    <t>汤雪芹</t>
  </si>
  <si>
    <t>18328466239</t>
  </si>
  <si>
    <t>刘燕</t>
  </si>
  <si>
    <t>13689056537</t>
  </si>
  <si>
    <t>梁娟</t>
  </si>
  <si>
    <t>18980971997</t>
  </si>
  <si>
    <t>陈思敏</t>
  </si>
  <si>
    <t>18382151601</t>
  </si>
  <si>
    <t>王萍萍</t>
  </si>
  <si>
    <t>18581508474</t>
  </si>
  <si>
    <t>唐丽</t>
  </si>
  <si>
    <t>13547983395</t>
  </si>
  <si>
    <t>周红蓉</t>
  </si>
  <si>
    <t>13438365024</t>
  </si>
  <si>
    <t>李秀芳</t>
  </si>
  <si>
    <t>13981702634</t>
  </si>
  <si>
    <t>4.17-4.21 健康护航 活动奖励明细（员工奖励）</t>
  </si>
  <si>
    <t>门店</t>
  </si>
  <si>
    <t>员工ID</t>
  </si>
  <si>
    <t>员工</t>
  </si>
  <si>
    <t>奖励明细</t>
  </si>
  <si>
    <t>柳翠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</si>
</sst>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125D7"/>
      <name val="宋体"/>
      <charset val="134"/>
      <scheme val="minor"/>
    </font>
    <font>
      <sz val="10"/>
      <color rgb="FFF125D7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1"/>
      <color rgb="FFF125D7"/>
      <name val="宋体"/>
      <charset val="134"/>
      <scheme val="minor"/>
    </font>
    <font>
      <b/>
      <sz val="10"/>
      <color rgb="FFF125D7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5" fillId="23" borderId="13" applyNumberFormat="0" applyAlignment="0" applyProtection="0">
      <alignment vertical="center"/>
    </xf>
    <xf numFmtId="0" fontId="36" fillId="23" borderId="7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7" fontId="7" fillId="0" borderId="0" xfId="0" applyNumberFormat="1" applyFont="1" applyAlignment="1">
      <alignment vertical="center" wrapText="1"/>
    </xf>
    <xf numFmtId="177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4" borderId="0" xfId="0" applyFill="1">
      <alignment vertical="center"/>
    </xf>
    <xf numFmtId="0" fontId="7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1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10" fontId="0" fillId="0" borderId="0" xfId="0" applyNumberFormat="1" applyFill="1" applyAlignment="1">
      <alignment vertical="center" wrapText="1"/>
    </xf>
    <xf numFmtId="0" fontId="13" fillId="0" borderId="0" xfId="0" applyNumberFormat="1" applyFont="1" applyFill="1" applyAlignment="1">
      <alignment vertical="center" wrapText="1"/>
    </xf>
    <xf numFmtId="176" fontId="13" fillId="0" borderId="0" xfId="0" applyNumberFormat="1" applyFont="1" applyFill="1" applyAlignment="1">
      <alignment vertical="center" wrapText="1"/>
    </xf>
    <xf numFmtId="176" fontId="7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6" fontId="1" fillId="5" borderId="1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6" fontId="10" fillId="4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0" fontId="8" fillId="7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0" fontId="1" fillId="6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10" fontId="1" fillId="8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0" fillId="6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1" fillId="7" borderId="1" xfId="0" applyNumberFormat="1" applyFont="1" applyFill="1" applyBorder="1" applyAlignment="1">
      <alignment horizontal="center" vertical="center" wrapText="1"/>
    </xf>
    <xf numFmtId="10" fontId="11" fillId="8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10" fillId="8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4" fillId="4" borderId="1" xfId="0" applyNumberFormat="1" applyFont="1" applyFill="1" applyBorder="1" applyAlignment="1">
      <alignment horizontal="center" vertical="center" wrapText="1"/>
    </xf>
    <xf numFmtId="176" fontId="11" fillId="4" borderId="1" xfId="0" applyNumberFormat="1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0" fontId="1" fillId="7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11" fillId="7" borderId="1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2" fillId="7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8" borderId="1" xfId="0" applyNumberFormat="1" applyFont="1" applyFill="1" applyBorder="1" applyAlignment="1">
      <alignment horizontal="center" vertical="center" wrapText="1"/>
    </xf>
    <xf numFmtId="10" fontId="1" fillId="8" borderId="5" xfId="0" applyNumberFormat="1" applyFont="1" applyFill="1" applyBorder="1" applyAlignment="1">
      <alignment horizontal="center" vertical="center" wrapText="1"/>
    </xf>
    <xf numFmtId="10" fontId="11" fillId="8" borderId="1" xfId="0" applyNumberFormat="1" applyFont="1" applyFill="1" applyBorder="1" applyAlignment="1">
      <alignment horizontal="center" vertical="center"/>
    </xf>
    <xf numFmtId="10" fontId="10" fillId="8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0" fontId="12" fillId="8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4" borderId="1" xfId="0" applyFill="1" applyBorder="1">
      <alignment vertical="center"/>
    </xf>
    <xf numFmtId="176" fontId="11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AABF0"/>
      <color rgb="00F125D7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43"/>
  <sheetViews>
    <sheetView workbookViewId="0">
      <pane ySplit="2" topLeftCell="A3" activePane="bottomLeft" state="frozen"/>
      <selection/>
      <selection pane="bottomLeft" activeCell="C17" sqref="C17"/>
    </sheetView>
  </sheetViews>
  <sheetFormatPr defaultColWidth="9" defaultRowHeight="13.5"/>
  <cols>
    <col min="1" max="1" width="4.875" style="5" customWidth="1"/>
    <col min="2" max="2" width="6.5" style="5" customWidth="1"/>
    <col min="3" max="3" width="27.25" style="35" customWidth="1"/>
    <col min="4" max="4" width="13" style="35" customWidth="1"/>
    <col min="5" max="5" width="4.625" style="36" customWidth="1"/>
    <col min="6" max="6" width="5.375" style="37" customWidth="1"/>
    <col min="7" max="7" width="6.375" style="38" customWidth="1"/>
    <col min="8" max="8" width="8.75" hidden="1" customWidth="1"/>
    <col min="9" max="9" width="7.625" style="39" customWidth="1"/>
    <col min="10" max="10" width="10.5" style="40" hidden="1" customWidth="1"/>
    <col min="11" max="11" width="10.25" style="41" customWidth="1"/>
    <col min="12" max="12" width="9" style="42" hidden="1" customWidth="1"/>
    <col min="13" max="13" width="8.625" hidden="1" customWidth="1"/>
    <col min="14" max="14" width="8.625" customWidth="1"/>
    <col min="15" max="15" width="10.375" style="40" hidden="1" customWidth="1"/>
    <col min="16" max="16" width="10.125" style="40" customWidth="1"/>
    <col min="17" max="17" width="8.375" style="42" hidden="1" customWidth="1"/>
    <col min="18" max="18" width="10.375" style="43" customWidth="1"/>
    <col min="19" max="19" width="10.5" style="43" customWidth="1"/>
    <col min="20" max="23" width="8.375" style="44" customWidth="1"/>
    <col min="24" max="24" width="6.125" style="45" customWidth="1"/>
    <col min="25" max="25" width="8" style="46" customWidth="1"/>
    <col min="26" max="26" width="8.625" style="47" customWidth="1"/>
    <col min="27" max="27" width="10.375" hidden="1" customWidth="1"/>
    <col min="28" max="28" width="10.375" customWidth="1"/>
    <col min="29" max="29" width="10.5" style="40" hidden="1" customWidth="1"/>
    <col min="30" max="30" width="10.5" style="40" customWidth="1"/>
    <col min="31" max="31" width="8.75" style="42" hidden="1" customWidth="1"/>
    <col min="32" max="32" width="11.25" hidden="1" customWidth="1"/>
    <col min="33" max="33" width="11.25" customWidth="1"/>
    <col min="34" max="34" width="10.5" style="40" hidden="1" customWidth="1"/>
    <col min="35" max="35" width="9.25" style="40" customWidth="1"/>
    <col min="36" max="36" width="8.5" style="42" hidden="1" customWidth="1"/>
    <col min="37" max="37" width="11" style="48" customWidth="1"/>
    <col min="38" max="38" width="9.375" style="48"/>
    <col min="39" max="40" width="9.625" style="49" customWidth="1"/>
    <col min="41" max="41" width="8.125" style="49" customWidth="1"/>
    <col min="42" max="42" width="7.625" style="49" customWidth="1"/>
    <col min="43" max="43" width="6.5" style="50" customWidth="1"/>
    <col min="44" max="44" width="8.625" style="51" customWidth="1"/>
  </cols>
  <sheetData>
    <row r="1" ht="17" customHeight="1" spans="1:44">
      <c r="A1" s="52" t="s">
        <v>0</v>
      </c>
      <c r="B1" s="52"/>
      <c r="C1" s="52"/>
      <c r="D1" s="52"/>
      <c r="E1" s="52"/>
      <c r="F1" s="52"/>
      <c r="G1" s="52"/>
      <c r="I1" s="68" t="s">
        <v>1</v>
      </c>
      <c r="J1" s="68"/>
      <c r="K1" s="68"/>
      <c r="L1" s="68"/>
      <c r="M1" s="68"/>
      <c r="N1" s="68"/>
      <c r="O1" s="68"/>
      <c r="P1" s="68"/>
      <c r="Q1" s="85"/>
      <c r="R1" s="86" t="s">
        <v>2</v>
      </c>
      <c r="S1" s="86"/>
      <c r="T1" s="87" t="s">
        <v>3</v>
      </c>
      <c r="U1" s="87"/>
      <c r="V1" s="87"/>
      <c r="W1" s="87"/>
      <c r="X1" s="88" t="s">
        <v>4</v>
      </c>
      <c r="Y1" s="88"/>
      <c r="Z1" s="105" t="s">
        <v>5</v>
      </c>
      <c r="AB1" s="106" t="s">
        <v>6</v>
      </c>
      <c r="AC1" s="107"/>
      <c r="AD1" s="107"/>
      <c r="AE1" s="107"/>
      <c r="AF1" s="107"/>
      <c r="AG1" s="107"/>
      <c r="AH1" s="107"/>
      <c r="AI1" s="113"/>
      <c r="AJ1" s="114"/>
      <c r="AK1" s="115" t="s">
        <v>7</v>
      </c>
      <c r="AL1" s="116"/>
      <c r="AM1" s="56" t="s">
        <v>8</v>
      </c>
      <c r="AN1" s="56"/>
      <c r="AO1" s="56"/>
      <c r="AP1" s="115"/>
      <c r="AQ1" s="123" t="s">
        <v>4</v>
      </c>
      <c r="AR1" s="124" t="s">
        <v>9</v>
      </c>
    </row>
    <row r="2" s="32" customFormat="1" ht="27" customHeight="1" spans="1:44">
      <c r="A2" s="53" t="s">
        <v>10</v>
      </c>
      <c r="B2" s="53" t="s">
        <v>11</v>
      </c>
      <c r="C2" s="54" t="s">
        <v>12</v>
      </c>
      <c r="D2" s="54" t="s">
        <v>13</v>
      </c>
      <c r="E2" s="53" t="s">
        <v>14</v>
      </c>
      <c r="F2" s="55" t="s">
        <v>15</v>
      </c>
      <c r="G2" s="56" t="s">
        <v>16</v>
      </c>
      <c r="H2" s="57" t="s">
        <v>17</v>
      </c>
      <c r="I2" s="69" t="s">
        <v>18</v>
      </c>
      <c r="J2" s="70" t="s">
        <v>19</v>
      </c>
      <c r="K2" s="69" t="s">
        <v>20</v>
      </c>
      <c r="L2" s="71" t="s">
        <v>21</v>
      </c>
      <c r="M2" s="72" t="s">
        <v>22</v>
      </c>
      <c r="N2" s="73" t="s">
        <v>23</v>
      </c>
      <c r="O2" s="74" t="s">
        <v>24</v>
      </c>
      <c r="P2" s="73" t="s">
        <v>25</v>
      </c>
      <c r="Q2" s="89" t="s">
        <v>26</v>
      </c>
      <c r="R2" s="90" t="s">
        <v>27</v>
      </c>
      <c r="S2" s="90" t="s">
        <v>28</v>
      </c>
      <c r="T2" s="91" t="s">
        <v>29</v>
      </c>
      <c r="U2" s="91" t="s">
        <v>30</v>
      </c>
      <c r="V2" s="92" t="s">
        <v>31</v>
      </c>
      <c r="W2" s="92" t="s">
        <v>32</v>
      </c>
      <c r="X2" s="93" t="s">
        <v>33</v>
      </c>
      <c r="Y2" s="108" t="s">
        <v>34</v>
      </c>
      <c r="Z2" s="105"/>
      <c r="AA2" s="57" t="s">
        <v>17</v>
      </c>
      <c r="AB2" s="69" t="s">
        <v>35</v>
      </c>
      <c r="AC2" s="70" t="s">
        <v>19</v>
      </c>
      <c r="AD2" s="69" t="s">
        <v>36</v>
      </c>
      <c r="AE2" s="71" t="s">
        <v>21</v>
      </c>
      <c r="AF2" s="72" t="s">
        <v>22</v>
      </c>
      <c r="AG2" s="73" t="s">
        <v>37</v>
      </c>
      <c r="AH2" s="74" t="s">
        <v>24</v>
      </c>
      <c r="AI2" s="73" t="s">
        <v>38</v>
      </c>
      <c r="AJ2" s="89" t="s">
        <v>26</v>
      </c>
      <c r="AK2" s="90" t="s">
        <v>27</v>
      </c>
      <c r="AL2" s="90" t="s">
        <v>28</v>
      </c>
      <c r="AM2" s="91" t="s">
        <v>39</v>
      </c>
      <c r="AN2" s="117" t="s">
        <v>40</v>
      </c>
      <c r="AO2" s="125" t="s">
        <v>41</v>
      </c>
      <c r="AP2" s="126" t="s">
        <v>42</v>
      </c>
      <c r="AQ2" s="123"/>
      <c r="AR2" s="124"/>
    </row>
    <row r="3" spans="1:44">
      <c r="A3" s="58">
        <v>1</v>
      </c>
      <c r="B3" s="58">
        <v>727</v>
      </c>
      <c r="C3" s="59" t="s">
        <v>43</v>
      </c>
      <c r="D3" s="59" t="s">
        <v>44</v>
      </c>
      <c r="E3" s="58" t="s">
        <v>45</v>
      </c>
      <c r="F3" s="60">
        <v>2</v>
      </c>
      <c r="G3" s="58"/>
      <c r="H3" s="61">
        <v>6600</v>
      </c>
      <c r="I3" s="75">
        <f t="shared" ref="I3:I66" si="0">H3*3</f>
        <v>19800</v>
      </c>
      <c r="J3" s="76">
        <v>1940.4462</v>
      </c>
      <c r="K3" s="77">
        <f t="shared" ref="K3:K66" si="1">J3*3</f>
        <v>5821.3386</v>
      </c>
      <c r="L3" s="78">
        <v>0.294007</v>
      </c>
      <c r="M3" s="79">
        <v>7260</v>
      </c>
      <c r="N3" s="79">
        <f t="shared" ref="N3:N66" si="2">M3*3</f>
        <v>21780</v>
      </c>
      <c r="O3" s="80">
        <v>2091.8010036</v>
      </c>
      <c r="P3" s="80">
        <f t="shared" ref="P3:P66" si="3">O3*3</f>
        <v>6275.4030108</v>
      </c>
      <c r="Q3" s="94">
        <v>0.28812686</v>
      </c>
      <c r="R3" s="95">
        <v>41010.09</v>
      </c>
      <c r="S3" s="95">
        <v>6892.5</v>
      </c>
      <c r="T3" s="96">
        <f t="shared" ref="T3:T66" si="4">R3/I3</f>
        <v>2.07121666666667</v>
      </c>
      <c r="U3" s="96">
        <f t="shared" ref="U3:U66" si="5">S3/K3</f>
        <v>1.18400602912876</v>
      </c>
      <c r="V3" s="97">
        <f t="shared" ref="V3:V66" si="6">R3/N3</f>
        <v>1.88292424242424</v>
      </c>
      <c r="W3" s="97">
        <f t="shared" ref="W3:W66" si="7">S3/P3</f>
        <v>1.09833583407121</v>
      </c>
      <c r="X3" s="98">
        <f t="shared" ref="X3:X18" si="8">(F3*200)+(G3*100)</f>
        <v>400</v>
      </c>
      <c r="Y3" s="109">
        <f>(S3-K3)*0.3</f>
        <v>321.34842</v>
      </c>
      <c r="Z3" s="110"/>
      <c r="AA3" s="61">
        <v>5808</v>
      </c>
      <c r="AB3" s="61">
        <f t="shared" ref="AB3:AB66" si="9">AA3*2</f>
        <v>11616</v>
      </c>
      <c r="AC3" s="76">
        <v>1733.998728</v>
      </c>
      <c r="AD3" s="76">
        <f t="shared" ref="AD3:AD66" si="10">AC3*2</f>
        <v>3467.997456</v>
      </c>
      <c r="AE3" s="78">
        <v>0.2985535</v>
      </c>
      <c r="AF3" s="79">
        <v>6795.36</v>
      </c>
      <c r="AG3" s="79">
        <f t="shared" ref="AG3:AG66" si="11">AF3*2</f>
        <v>13590.72</v>
      </c>
      <c r="AH3" s="80">
        <v>1977.9045734448</v>
      </c>
      <c r="AI3" s="80">
        <f t="shared" ref="AI3:AI66" si="12">AH3*2</f>
        <v>3955.8091468896</v>
      </c>
      <c r="AJ3" s="94">
        <v>0.29106693</v>
      </c>
      <c r="AK3" s="118">
        <v>15875.9</v>
      </c>
      <c r="AL3" s="118">
        <v>3851.56</v>
      </c>
      <c r="AM3" s="119">
        <f t="shared" ref="AM3:AM66" si="13">AK3/AB3</f>
        <v>1.36672692837466</v>
      </c>
      <c r="AN3" s="119">
        <f t="shared" ref="AN3:AN66" si="14">AL3/AD3</f>
        <v>1.11060058401611</v>
      </c>
      <c r="AO3" s="127">
        <f t="shared" ref="AO3:AO66" si="15">AK3/AG3</f>
        <v>1.16814267382449</v>
      </c>
      <c r="AP3" s="128">
        <f t="shared" ref="AP3:AP66" si="16">AL3/AI3</f>
        <v>0.97364656811829</v>
      </c>
      <c r="AQ3" s="129">
        <v>200</v>
      </c>
      <c r="AR3" s="130">
        <f>X3+Y3+AQ3</f>
        <v>921.34842</v>
      </c>
    </row>
    <row r="4" spans="1:44">
      <c r="A4" s="58">
        <v>2</v>
      </c>
      <c r="B4" s="58">
        <v>746</v>
      </c>
      <c r="C4" s="59" t="s">
        <v>46</v>
      </c>
      <c r="D4" s="59" t="s">
        <v>47</v>
      </c>
      <c r="E4" s="58" t="s">
        <v>48</v>
      </c>
      <c r="F4" s="60">
        <v>4</v>
      </c>
      <c r="G4" s="58"/>
      <c r="H4" s="61">
        <v>10500</v>
      </c>
      <c r="I4" s="75">
        <f t="shared" si="0"/>
        <v>31500</v>
      </c>
      <c r="J4" s="76">
        <v>3055.5</v>
      </c>
      <c r="K4" s="77">
        <f t="shared" si="1"/>
        <v>9166.5</v>
      </c>
      <c r="L4" s="78">
        <v>0.291</v>
      </c>
      <c r="M4" s="79">
        <v>11550</v>
      </c>
      <c r="N4" s="79">
        <f t="shared" si="2"/>
        <v>34650</v>
      </c>
      <c r="O4" s="80">
        <v>3293.829</v>
      </c>
      <c r="P4" s="80">
        <f t="shared" si="3"/>
        <v>9881.487</v>
      </c>
      <c r="Q4" s="94">
        <v>0.28518</v>
      </c>
      <c r="R4" s="95">
        <v>54276.36</v>
      </c>
      <c r="S4" s="95">
        <v>9342.09</v>
      </c>
      <c r="T4" s="96">
        <f t="shared" si="4"/>
        <v>1.72305904761905</v>
      </c>
      <c r="U4" s="96">
        <f t="shared" si="5"/>
        <v>1.01915562101129</v>
      </c>
      <c r="V4" s="97">
        <f t="shared" si="6"/>
        <v>1.56641731601732</v>
      </c>
      <c r="W4" s="99">
        <f t="shared" si="7"/>
        <v>0.945413377561495</v>
      </c>
      <c r="X4" s="98">
        <f t="shared" si="8"/>
        <v>800</v>
      </c>
      <c r="Y4" s="109"/>
      <c r="Z4" s="110"/>
      <c r="AA4" s="61">
        <v>9240</v>
      </c>
      <c r="AB4" s="61">
        <f t="shared" si="9"/>
        <v>18480</v>
      </c>
      <c r="AC4" s="76">
        <v>2730.42</v>
      </c>
      <c r="AD4" s="76">
        <f t="shared" si="10"/>
        <v>5460.84</v>
      </c>
      <c r="AE4" s="78">
        <v>0.2955</v>
      </c>
      <c r="AF4" s="79">
        <v>10810.8</v>
      </c>
      <c r="AG4" s="79">
        <f t="shared" si="11"/>
        <v>21621.6</v>
      </c>
      <c r="AH4" s="80">
        <v>3114.483372</v>
      </c>
      <c r="AI4" s="80">
        <f t="shared" si="12"/>
        <v>6228.966744</v>
      </c>
      <c r="AJ4" s="94">
        <v>0.28809</v>
      </c>
      <c r="AK4" s="118">
        <v>13254.13</v>
      </c>
      <c r="AL4" s="118">
        <v>3648.56</v>
      </c>
      <c r="AM4" s="120">
        <f t="shared" si="13"/>
        <v>0.717214826839827</v>
      </c>
      <c r="AN4" s="120">
        <f t="shared" si="14"/>
        <v>0.668131642750932</v>
      </c>
      <c r="AO4" s="128">
        <f t="shared" si="15"/>
        <v>0.613004125504126</v>
      </c>
      <c r="AP4" s="128">
        <f t="shared" si="16"/>
        <v>0.585740805810923</v>
      </c>
      <c r="AQ4" s="131"/>
      <c r="AR4" s="130">
        <f t="shared" ref="AR4:AR35" si="17">X4+Y4+AQ4</f>
        <v>800</v>
      </c>
    </row>
    <row r="5" spans="1:44">
      <c r="A5" s="58">
        <v>3</v>
      </c>
      <c r="B5" s="58">
        <v>365</v>
      </c>
      <c r="C5" s="59" t="s">
        <v>49</v>
      </c>
      <c r="D5" s="59" t="s">
        <v>44</v>
      </c>
      <c r="E5" s="58" t="s">
        <v>50</v>
      </c>
      <c r="F5" s="60">
        <v>3</v>
      </c>
      <c r="G5" s="58"/>
      <c r="H5" s="61">
        <v>13775</v>
      </c>
      <c r="I5" s="75">
        <f t="shared" si="0"/>
        <v>41325</v>
      </c>
      <c r="J5" s="76">
        <v>3741.29</v>
      </c>
      <c r="K5" s="77">
        <f t="shared" si="1"/>
        <v>11223.87</v>
      </c>
      <c r="L5" s="78">
        <v>0.2716</v>
      </c>
      <c r="M5" s="79">
        <v>15152.5</v>
      </c>
      <c r="N5" s="79">
        <f t="shared" si="2"/>
        <v>45457.5</v>
      </c>
      <c r="O5" s="80">
        <v>4033.11062</v>
      </c>
      <c r="P5" s="80">
        <f t="shared" si="3"/>
        <v>12099.33186</v>
      </c>
      <c r="Q5" s="94">
        <v>0.266168</v>
      </c>
      <c r="R5" s="95">
        <v>62010.57</v>
      </c>
      <c r="S5" s="95">
        <v>13649.85</v>
      </c>
      <c r="T5" s="96">
        <f t="shared" si="4"/>
        <v>1.50055825771325</v>
      </c>
      <c r="U5" s="96">
        <f t="shared" si="5"/>
        <v>1.21614469875364</v>
      </c>
      <c r="V5" s="97">
        <f t="shared" si="6"/>
        <v>1.36414387064841</v>
      </c>
      <c r="W5" s="97">
        <f t="shared" si="7"/>
        <v>1.12814907120004</v>
      </c>
      <c r="X5" s="98">
        <f t="shared" si="8"/>
        <v>600</v>
      </c>
      <c r="Y5" s="109">
        <f t="shared" ref="Y4:Y18" si="18">(S5-K5)*0.3</f>
        <v>727.794</v>
      </c>
      <c r="Z5" s="110"/>
      <c r="AA5" s="61">
        <v>12122</v>
      </c>
      <c r="AB5" s="61">
        <f t="shared" si="9"/>
        <v>24244</v>
      </c>
      <c r="AC5" s="76">
        <v>3343.2476</v>
      </c>
      <c r="AD5" s="76">
        <f t="shared" si="10"/>
        <v>6686.4952</v>
      </c>
      <c r="AE5" s="78">
        <v>0.2758</v>
      </c>
      <c r="AF5" s="79">
        <v>14182.74</v>
      </c>
      <c r="AG5" s="79">
        <f t="shared" si="11"/>
        <v>28365.48</v>
      </c>
      <c r="AH5" s="80">
        <v>3813.51186216</v>
      </c>
      <c r="AI5" s="80">
        <f t="shared" si="12"/>
        <v>7627.02372432</v>
      </c>
      <c r="AJ5" s="94">
        <v>0.268884</v>
      </c>
      <c r="AK5" s="118">
        <v>18876.7</v>
      </c>
      <c r="AL5" s="118">
        <v>4687.43</v>
      </c>
      <c r="AM5" s="120">
        <f t="shared" si="13"/>
        <v>0.778613265137766</v>
      </c>
      <c r="AN5" s="120">
        <f t="shared" si="14"/>
        <v>0.7010294421508</v>
      </c>
      <c r="AO5" s="128">
        <f t="shared" si="15"/>
        <v>0.665481423194672</v>
      </c>
      <c r="AP5" s="128">
        <f t="shared" si="16"/>
        <v>0.614581804046757</v>
      </c>
      <c r="AQ5" s="131"/>
      <c r="AR5" s="130">
        <f t="shared" si="17"/>
        <v>1327.794</v>
      </c>
    </row>
    <row r="6" spans="1:44">
      <c r="A6" s="58">
        <v>4</v>
      </c>
      <c r="B6" s="62">
        <v>117491</v>
      </c>
      <c r="C6" s="63" t="s">
        <v>51</v>
      </c>
      <c r="D6" s="63" t="s">
        <v>44</v>
      </c>
      <c r="E6" s="58" t="s">
        <v>52</v>
      </c>
      <c r="F6" s="60">
        <v>2</v>
      </c>
      <c r="G6" s="58"/>
      <c r="H6" s="61">
        <v>6750</v>
      </c>
      <c r="I6" s="75">
        <f t="shared" si="0"/>
        <v>20250</v>
      </c>
      <c r="J6" s="76">
        <v>1276.7625</v>
      </c>
      <c r="K6" s="77">
        <f t="shared" si="1"/>
        <v>3830.2875</v>
      </c>
      <c r="L6" s="78">
        <v>0.18915</v>
      </c>
      <c r="M6" s="79">
        <v>7425</v>
      </c>
      <c r="N6" s="79">
        <f t="shared" si="2"/>
        <v>22275</v>
      </c>
      <c r="O6" s="80">
        <v>1376.349975</v>
      </c>
      <c r="P6" s="80">
        <f t="shared" si="3"/>
        <v>4129.049925</v>
      </c>
      <c r="Q6" s="94">
        <v>0.185367</v>
      </c>
      <c r="R6" s="100">
        <v>27975.5</v>
      </c>
      <c r="S6" s="100">
        <v>4325.5</v>
      </c>
      <c r="T6" s="96">
        <f t="shared" si="4"/>
        <v>1.38150617283951</v>
      </c>
      <c r="U6" s="96">
        <f t="shared" si="5"/>
        <v>1.12928859778803</v>
      </c>
      <c r="V6" s="97">
        <f t="shared" si="6"/>
        <v>1.25591470258137</v>
      </c>
      <c r="W6" s="97">
        <f t="shared" si="7"/>
        <v>1.04757754896848</v>
      </c>
      <c r="X6" s="98">
        <f t="shared" si="8"/>
        <v>400</v>
      </c>
      <c r="Y6" s="109">
        <f t="shared" si="18"/>
        <v>148.56375</v>
      </c>
      <c r="Z6" s="110"/>
      <c r="AA6" s="61">
        <v>5940</v>
      </c>
      <c r="AB6" s="61">
        <f t="shared" si="9"/>
        <v>11880</v>
      </c>
      <c r="AC6" s="76">
        <v>1140.9255</v>
      </c>
      <c r="AD6" s="76">
        <f t="shared" si="10"/>
        <v>2281.851</v>
      </c>
      <c r="AE6" s="78">
        <v>0.192075</v>
      </c>
      <c r="AF6" s="79">
        <v>6949.8</v>
      </c>
      <c r="AG6" s="79">
        <f t="shared" si="11"/>
        <v>13899.6</v>
      </c>
      <c r="AH6" s="80">
        <v>1301.4091233</v>
      </c>
      <c r="AI6" s="80">
        <f t="shared" si="12"/>
        <v>2602.8182466</v>
      </c>
      <c r="AJ6" s="94">
        <v>0.1872585</v>
      </c>
      <c r="AK6" s="121">
        <v>16200.29</v>
      </c>
      <c r="AL6" s="121">
        <v>2624.6</v>
      </c>
      <c r="AM6" s="119">
        <f t="shared" si="13"/>
        <v>1.36366077441077</v>
      </c>
      <c r="AN6" s="119">
        <f t="shared" si="14"/>
        <v>1.15020656475817</v>
      </c>
      <c r="AO6" s="127">
        <f t="shared" si="15"/>
        <v>1.16552202941092</v>
      </c>
      <c r="AP6" s="127">
        <f t="shared" si="16"/>
        <v>1.00836852647259</v>
      </c>
      <c r="AQ6" s="129">
        <v>500</v>
      </c>
      <c r="AR6" s="130">
        <f t="shared" si="17"/>
        <v>1048.56375</v>
      </c>
    </row>
    <row r="7" spans="1:44">
      <c r="A7" s="58">
        <v>5</v>
      </c>
      <c r="B7" s="58">
        <v>747</v>
      </c>
      <c r="C7" s="59" t="s">
        <v>53</v>
      </c>
      <c r="D7" s="59" t="s">
        <v>54</v>
      </c>
      <c r="E7" s="58" t="s">
        <v>55</v>
      </c>
      <c r="F7" s="60">
        <v>3</v>
      </c>
      <c r="G7" s="58">
        <v>1</v>
      </c>
      <c r="H7" s="61">
        <v>11165</v>
      </c>
      <c r="I7" s="75">
        <f t="shared" si="0"/>
        <v>33495</v>
      </c>
      <c r="J7" s="76">
        <v>2436.76125</v>
      </c>
      <c r="K7" s="77">
        <f t="shared" si="1"/>
        <v>7310.28375</v>
      </c>
      <c r="L7" s="78">
        <v>0.21825</v>
      </c>
      <c r="M7" s="79">
        <v>12281.5</v>
      </c>
      <c r="N7" s="79">
        <f t="shared" si="2"/>
        <v>36844.5</v>
      </c>
      <c r="O7" s="80">
        <v>2626.8286275</v>
      </c>
      <c r="P7" s="80">
        <f t="shared" si="3"/>
        <v>7880.4858825</v>
      </c>
      <c r="Q7" s="94">
        <v>0.213885</v>
      </c>
      <c r="R7" s="95">
        <v>42066.55</v>
      </c>
      <c r="S7" s="95">
        <v>8489.99</v>
      </c>
      <c r="T7" s="96">
        <f t="shared" si="4"/>
        <v>1.25590535900881</v>
      </c>
      <c r="U7" s="96">
        <f t="shared" si="5"/>
        <v>1.16137625984764</v>
      </c>
      <c r="V7" s="97">
        <f t="shared" si="6"/>
        <v>1.14173214455346</v>
      </c>
      <c r="W7" s="97">
        <f t="shared" si="7"/>
        <v>1.07734346924642</v>
      </c>
      <c r="X7" s="98">
        <f t="shared" si="8"/>
        <v>700</v>
      </c>
      <c r="Y7" s="109">
        <f t="shared" si="18"/>
        <v>353.911875</v>
      </c>
      <c r="Z7" s="110"/>
      <c r="AA7" s="61">
        <v>9825.2</v>
      </c>
      <c r="AB7" s="61">
        <f t="shared" si="9"/>
        <v>19650.4</v>
      </c>
      <c r="AC7" s="76">
        <v>2177.50995</v>
      </c>
      <c r="AD7" s="76">
        <f t="shared" si="10"/>
        <v>4355.0199</v>
      </c>
      <c r="AE7" s="78">
        <v>0.221625</v>
      </c>
      <c r="AF7" s="79">
        <v>11495.484</v>
      </c>
      <c r="AG7" s="79">
        <f t="shared" si="11"/>
        <v>22990.968</v>
      </c>
      <c r="AH7" s="80">
        <v>2483.80048917</v>
      </c>
      <c r="AI7" s="80">
        <f t="shared" si="12"/>
        <v>4967.60097834</v>
      </c>
      <c r="AJ7" s="94">
        <v>0.2160675</v>
      </c>
      <c r="AK7" s="118">
        <v>19279.38</v>
      </c>
      <c r="AL7" s="118">
        <v>2967.6</v>
      </c>
      <c r="AM7" s="120">
        <f t="shared" si="13"/>
        <v>0.981118959410495</v>
      </c>
      <c r="AN7" s="120">
        <f t="shared" si="14"/>
        <v>0.681420537251736</v>
      </c>
      <c r="AO7" s="128">
        <f t="shared" si="15"/>
        <v>0.838563213171364</v>
      </c>
      <c r="AP7" s="128">
        <f t="shared" si="16"/>
        <v>0.597390976638319</v>
      </c>
      <c r="AQ7" s="131"/>
      <c r="AR7" s="130">
        <f t="shared" si="17"/>
        <v>1053.911875</v>
      </c>
    </row>
    <row r="8" spans="1:44">
      <c r="A8" s="58">
        <v>6</v>
      </c>
      <c r="B8" s="58">
        <v>329</v>
      </c>
      <c r="C8" s="59" t="s">
        <v>56</v>
      </c>
      <c r="D8" s="59" t="s">
        <v>57</v>
      </c>
      <c r="E8" s="58" t="s">
        <v>48</v>
      </c>
      <c r="F8" s="60">
        <v>3</v>
      </c>
      <c r="G8" s="58"/>
      <c r="H8" s="61">
        <v>7500</v>
      </c>
      <c r="I8" s="75">
        <f t="shared" si="0"/>
        <v>22500</v>
      </c>
      <c r="J8" s="76">
        <v>1807.11</v>
      </c>
      <c r="K8" s="77">
        <f t="shared" si="1"/>
        <v>5421.33</v>
      </c>
      <c r="L8" s="78">
        <v>0.240948</v>
      </c>
      <c r="M8" s="79">
        <v>8250</v>
      </c>
      <c r="N8" s="79">
        <f t="shared" si="2"/>
        <v>24750</v>
      </c>
      <c r="O8" s="80">
        <v>1948.06458</v>
      </c>
      <c r="P8" s="80">
        <f t="shared" si="3"/>
        <v>5844.19374</v>
      </c>
      <c r="Q8" s="94">
        <v>0.23612904</v>
      </c>
      <c r="R8" s="95">
        <v>28067.19</v>
      </c>
      <c r="S8" s="95">
        <v>2177.06</v>
      </c>
      <c r="T8" s="96">
        <f t="shared" si="4"/>
        <v>1.24743066666667</v>
      </c>
      <c r="U8" s="101">
        <f t="shared" si="5"/>
        <v>0.401573045728631</v>
      </c>
      <c r="V8" s="97">
        <f t="shared" si="6"/>
        <v>1.13402787878788</v>
      </c>
      <c r="W8" s="99">
        <f t="shared" si="7"/>
        <v>0.372516740008007</v>
      </c>
      <c r="X8" s="98">
        <f t="shared" si="8"/>
        <v>600</v>
      </c>
      <c r="Y8" s="109"/>
      <c r="Z8" s="110"/>
      <c r="AA8" s="61">
        <v>6600</v>
      </c>
      <c r="AB8" s="61">
        <f t="shared" si="9"/>
        <v>13200</v>
      </c>
      <c r="AC8" s="76">
        <v>1614.8484</v>
      </c>
      <c r="AD8" s="76">
        <f t="shared" si="10"/>
        <v>3229.6968</v>
      </c>
      <c r="AE8" s="78">
        <v>0.244674</v>
      </c>
      <c r="AF8" s="79">
        <v>7722</v>
      </c>
      <c r="AG8" s="79">
        <f t="shared" si="11"/>
        <v>15444</v>
      </c>
      <c r="AH8" s="80">
        <v>1841.99445144</v>
      </c>
      <c r="AI8" s="80">
        <f t="shared" si="12"/>
        <v>3683.98890288</v>
      </c>
      <c r="AJ8" s="94">
        <v>0.23853852</v>
      </c>
      <c r="AK8" s="118">
        <v>11510.47</v>
      </c>
      <c r="AL8" s="118">
        <v>1172.65</v>
      </c>
      <c r="AM8" s="120">
        <f t="shared" si="13"/>
        <v>0.872005303030303</v>
      </c>
      <c r="AN8" s="120">
        <f t="shared" si="14"/>
        <v>0.363083618251719</v>
      </c>
      <c r="AO8" s="128">
        <f t="shared" si="15"/>
        <v>0.745303677803678</v>
      </c>
      <c r="AP8" s="128">
        <f t="shared" si="16"/>
        <v>0.318309862194011</v>
      </c>
      <c r="AQ8" s="131"/>
      <c r="AR8" s="130">
        <f t="shared" si="17"/>
        <v>600</v>
      </c>
    </row>
    <row r="9" spans="1:44">
      <c r="A9" s="58">
        <v>7</v>
      </c>
      <c r="B9" s="58">
        <v>517</v>
      </c>
      <c r="C9" s="59" t="s">
        <v>58</v>
      </c>
      <c r="D9" s="59" t="s">
        <v>54</v>
      </c>
      <c r="E9" s="58" t="s">
        <v>59</v>
      </c>
      <c r="F9" s="60">
        <v>4</v>
      </c>
      <c r="G9" s="58">
        <v>1</v>
      </c>
      <c r="H9" s="61">
        <v>38400</v>
      </c>
      <c r="I9" s="75">
        <f t="shared" si="0"/>
        <v>115200</v>
      </c>
      <c r="J9" s="76">
        <v>7449.6</v>
      </c>
      <c r="K9" s="77">
        <f t="shared" si="1"/>
        <v>22348.8</v>
      </c>
      <c r="L9" s="78">
        <v>0.194</v>
      </c>
      <c r="M9" s="79">
        <v>42240</v>
      </c>
      <c r="N9" s="79">
        <f t="shared" si="2"/>
        <v>126720</v>
      </c>
      <c r="O9" s="80">
        <v>8030.6688</v>
      </c>
      <c r="P9" s="80">
        <f t="shared" si="3"/>
        <v>24092.0064</v>
      </c>
      <c r="Q9" s="94">
        <v>0.19012</v>
      </c>
      <c r="R9" s="95">
        <v>135120.44</v>
      </c>
      <c r="S9" s="95">
        <v>26834.07</v>
      </c>
      <c r="T9" s="96">
        <f t="shared" si="4"/>
        <v>1.17292048611111</v>
      </c>
      <c r="U9" s="96">
        <f t="shared" si="5"/>
        <v>1.20069399699313</v>
      </c>
      <c r="V9" s="97">
        <f t="shared" si="6"/>
        <v>1.0662913510101</v>
      </c>
      <c r="W9" s="97">
        <f t="shared" si="7"/>
        <v>1.11381632374131</v>
      </c>
      <c r="X9" s="98">
        <f t="shared" si="8"/>
        <v>900</v>
      </c>
      <c r="Y9" s="109">
        <f t="shared" si="18"/>
        <v>1345.581</v>
      </c>
      <c r="Z9" s="110"/>
      <c r="AA9" s="61">
        <v>33792</v>
      </c>
      <c r="AB9" s="61">
        <f t="shared" si="9"/>
        <v>67584</v>
      </c>
      <c r="AC9" s="76">
        <v>6657.024</v>
      </c>
      <c r="AD9" s="76">
        <f t="shared" si="10"/>
        <v>13314.048</v>
      </c>
      <c r="AE9" s="78">
        <v>0.197</v>
      </c>
      <c r="AF9" s="79">
        <v>39536.64</v>
      </c>
      <c r="AG9" s="79">
        <f t="shared" si="11"/>
        <v>79073.28</v>
      </c>
      <c r="AH9" s="80">
        <v>7593.4070784</v>
      </c>
      <c r="AI9" s="80">
        <f t="shared" si="12"/>
        <v>15186.8141568</v>
      </c>
      <c r="AJ9" s="94">
        <v>0.19206</v>
      </c>
      <c r="AK9" s="118">
        <v>68515.28</v>
      </c>
      <c r="AL9" s="118">
        <v>13179.29</v>
      </c>
      <c r="AM9" s="119">
        <f t="shared" si="13"/>
        <v>1.01377959280303</v>
      </c>
      <c r="AN9" s="120">
        <f t="shared" si="14"/>
        <v>0.989878510277265</v>
      </c>
      <c r="AO9" s="128">
        <f t="shared" si="15"/>
        <v>0.866478284447034</v>
      </c>
      <c r="AP9" s="128">
        <f t="shared" si="16"/>
        <v>0.867811370042932</v>
      </c>
      <c r="AQ9" s="129"/>
      <c r="AR9" s="130">
        <f t="shared" si="17"/>
        <v>2245.581</v>
      </c>
    </row>
    <row r="10" spans="1:44">
      <c r="A10" s="58">
        <v>8</v>
      </c>
      <c r="B10" s="58">
        <v>738</v>
      </c>
      <c r="C10" s="59" t="s">
        <v>60</v>
      </c>
      <c r="D10" s="59" t="s">
        <v>57</v>
      </c>
      <c r="E10" s="58" t="s">
        <v>45</v>
      </c>
      <c r="F10" s="60">
        <v>3</v>
      </c>
      <c r="G10" s="58"/>
      <c r="H10" s="61">
        <v>5775</v>
      </c>
      <c r="I10" s="75">
        <f t="shared" si="0"/>
        <v>17325</v>
      </c>
      <c r="J10" s="76">
        <v>1624.5075</v>
      </c>
      <c r="K10" s="77">
        <f t="shared" si="1"/>
        <v>4873.5225</v>
      </c>
      <c r="L10" s="78">
        <v>0.2813</v>
      </c>
      <c r="M10" s="79">
        <v>6352.5</v>
      </c>
      <c r="N10" s="79">
        <f t="shared" si="2"/>
        <v>19057.5</v>
      </c>
      <c r="O10" s="80">
        <v>1751.219085</v>
      </c>
      <c r="P10" s="80">
        <f t="shared" si="3"/>
        <v>5253.657255</v>
      </c>
      <c r="Q10" s="94">
        <v>0.275674</v>
      </c>
      <c r="R10" s="95">
        <v>19852.07</v>
      </c>
      <c r="S10" s="95">
        <v>5733.2</v>
      </c>
      <c r="T10" s="96">
        <f t="shared" si="4"/>
        <v>1.14586262626263</v>
      </c>
      <c r="U10" s="96">
        <f t="shared" si="5"/>
        <v>1.17639756459522</v>
      </c>
      <c r="V10" s="97">
        <f t="shared" si="6"/>
        <v>1.04169329660239</v>
      </c>
      <c r="W10" s="97">
        <f t="shared" si="7"/>
        <v>1.0912778892349</v>
      </c>
      <c r="X10" s="98">
        <f t="shared" si="8"/>
        <v>600</v>
      </c>
      <c r="Y10" s="109">
        <f t="shared" si="18"/>
        <v>257.90325</v>
      </c>
      <c r="Z10" s="110"/>
      <c r="AA10" s="61">
        <v>5082</v>
      </c>
      <c r="AB10" s="61">
        <f t="shared" si="9"/>
        <v>10164</v>
      </c>
      <c r="AC10" s="76">
        <v>1451.6733</v>
      </c>
      <c r="AD10" s="76">
        <f t="shared" si="10"/>
        <v>2903.3466</v>
      </c>
      <c r="AE10" s="78">
        <v>0.28565</v>
      </c>
      <c r="AF10" s="79">
        <v>5945.94</v>
      </c>
      <c r="AG10" s="79">
        <f t="shared" si="11"/>
        <v>11891.88</v>
      </c>
      <c r="AH10" s="80">
        <v>1655.86699278</v>
      </c>
      <c r="AI10" s="80">
        <f t="shared" si="12"/>
        <v>3311.73398556</v>
      </c>
      <c r="AJ10" s="94">
        <v>0.278487</v>
      </c>
      <c r="AK10" s="118">
        <v>8479.79</v>
      </c>
      <c r="AL10" s="118">
        <v>2342.22</v>
      </c>
      <c r="AM10" s="120">
        <f t="shared" si="13"/>
        <v>0.834296536796537</v>
      </c>
      <c r="AN10" s="120">
        <f t="shared" si="14"/>
        <v>0.806731101274646</v>
      </c>
      <c r="AO10" s="128">
        <f t="shared" si="15"/>
        <v>0.713073963073963</v>
      </c>
      <c r="AP10" s="128">
        <f t="shared" si="16"/>
        <v>0.707248834058736</v>
      </c>
      <c r="AQ10" s="131"/>
      <c r="AR10" s="130">
        <f t="shared" si="17"/>
        <v>857.90325</v>
      </c>
    </row>
    <row r="11" spans="1:44">
      <c r="A11" s="58">
        <v>9</v>
      </c>
      <c r="B11" s="58">
        <v>116482</v>
      </c>
      <c r="C11" s="59" t="s">
        <v>61</v>
      </c>
      <c r="D11" s="59" t="s">
        <v>54</v>
      </c>
      <c r="E11" s="58" t="s">
        <v>45</v>
      </c>
      <c r="F11" s="60">
        <v>2</v>
      </c>
      <c r="G11" s="58">
        <v>1</v>
      </c>
      <c r="H11" s="61">
        <v>6600</v>
      </c>
      <c r="I11" s="75">
        <f t="shared" si="0"/>
        <v>19800</v>
      </c>
      <c r="J11" s="76">
        <v>1664.52</v>
      </c>
      <c r="K11" s="77">
        <f t="shared" si="1"/>
        <v>4993.56</v>
      </c>
      <c r="L11" s="78">
        <v>0.2522</v>
      </c>
      <c r="M11" s="79">
        <v>7260</v>
      </c>
      <c r="N11" s="79">
        <f t="shared" si="2"/>
        <v>21780</v>
      </c>
      <c r="O11" s="80">
        <v>1794.35256</v>
      </c>
      <c r="P11" s="80">
        <f t="shared" si="3"/>
        <v>5383.05768</v>
      </c>
      <c r="Q11" s="94">
        <v>0.247156</v>
      </c>
      <c r="R11" s="95">
        <v>22589.34</v>
      </c>
      <c r="S11" s="95">
        <v>6839.55</v>
      </c>
      <c r="T11" s="96">
        <f t="shared" si="4"/>
        <v>1.14087575757576</v>
      </c>
      <c r="U11" s="96">
        <f t="shared" si="5"/>
        <v>1.3696741402927</v>
      </c>
      <c r="V11" s="97">
        <f t="shared" si="6"/>
        <v>1.03715977961433</v>
      </c>
      <c r="W11" s="97">
        <f t="shared" si="7"/>
        <v>1.27056970342551</v>
      </c>
      <c r="X11" s="98">
        <f t="shared" si="8"/>
        <v>500</v>
      </c>
      <c r="Y11" s="109">
        <f t="shared" si="18"/>
        <v>553.797</v>
      </c>
      <c r="Z11" s="110"/>
      <c r="AA11" s="61">
        <v>5808</v>
      </c>
      <c r="AB11" s="61">
        <f t="shared" si="9"/>
        <v>11616</v>
      </c>
      <c r="AC11" s="76">
        <v>1487.4288</v>
      </c>
      <c r="AD11" s="76">
        <f t="shared" si="10"/>
        <v>2974.8576</v>
      </c>
      <c r="AE11" s="78">
        <v>0.2561</v>
      </c>
      <c r="AF11" s="79">
        <v>6795.36</v>
      </c>
      <c r="AG11" s="79">
        <f t="shared" si="11"/>
        <v>13590.72</v>
      </c>
      <c r="AH11" s="80">
        <v>1696.65189408</v>
      </c>
      <c r="AI11" s="80">
        <f t="shared" si="12"/>
        <v>3393.30378816</v>
      </c>
      <c r="AJ11" s="94">
        <v>0.249678</v>
      </c>
      <c r="AK11" s="118">
        <v>6316.64</v>
      </c>
      <c r="AL11" s="118">
        <v>1998.24</v>
      </c>
      <c r="AM11" s="120">
        <f t="shared" si="13"/>
        <v>0.543787878787879</v>
      </c>
      <c r="AN11" s="120">
        <f t="shared" si="14"/>
        <v>0.6717094626647</v>
      </c>
      <c r="AO11" s="128">
        <f t="shared" si="15"/>
        <v>0.464775964775965</v>
      </c>
      <c r="AP11" s="128">
        <f t="shared" si="16"/>
        <v>0.588877425879849</v>
      </c>
      <c r="AQ11" s="131"/>
      <c r="AR11" s="130">
        <f t="shared" si="17"/>
        <v>1053.797</v>
      </c>
    </row>
    <row r="12" spans="1:44">
      <c r="A12" s="58">
        <v>10</v>
      </c>
      <c r="B12" s="58">
        <v>581</v>
      </c>
      <c r="C12" s="59" t="s">
        <v>62</v>
      </c>
      <c r="D12" s="59" t="s">
        <v>54</v>
      </c>
      <c r="E12" s="58" t="s">
        <v>55</v>
      </c>
      <c r="F12" s="60">
        <v>3</v>
      </c>
      <c r="G12" s="58"/>
      <c r="H12" s="61">
        <v>12600</v>
      </c>
      <c r="I12" s="75">
        <f t="shared" si="0"/>
        <v>37800</v>
      </c>
      <c r="J12" s="76">
        <v>3055.5</v>
      </c>
      <c r="K12" s="77">
        <f t="shared" si="1"/>
        <v>9166.5</v>
      </c>
      <c r="L12" s="78">
        <v>0.2425</v>
      </c>
      <c r="M12" s="79">
        <v>13860</v>
      </c>
      <c r="N12" s="79">
        <f t="shared" si="2"/>
        <v>41580</v>
      </c>
      <c r="O12" s="80">
        <v>3293.829</v>
      </c>
      <c r="P12" s="80">
        <f t="shared" si="3"/>
        <v>9881.487</v>
      </c>
      <c r="Q12" s="94">
        <v>0.23765</v>
      </c>
      <c r="R12" s="95">
        <v>42185.34</v>
      </c>
      <c r="S12" s="95">
        <v>9528.74</v>
      </c>
      <c r="T12" s="96">
        <f t="shared" si="4"/>
        <v>1.11601428571429</v>
      </c>
      <c r="U12" s="96">
        <f t="shared" si="5"/>
        <v>1.03951780941472</v>
      </c>
      <c r="V12" s="97">
        <f t="shared" si="6"/>
        <v>1.01455844155844</v>
      </c>
      <c r="W12" s="99">
        <f t="shared" si="7"/>
        <v>0.964302235078587</v>
      </c>
      <c r="X12" s="98">
        <f t="shared" si="8"/>
        <v>600</v>
      </c>
      <c r="Y12" s="109"/>
      <c r="Z12" s="110"/>
      <c r="AA12" s="61">
        <v>11088</v>
      </c>
      <c r="AB12" s="61">
        <f t="shared" si="9"/>
        <v>22176</v>
      </c>
      <c r="AC12" s="76">
        <v>2730.42</v>
      </c>
      <c r="AD12" s="76">
        <f t="shared" si="10"/>
        <v>5460.84</v>
      </c>
      <c r="AE12" s="78">
        <v>0.24625</v>
      </c>
      <c r="AF12" s="79">
        <v>12972.96</v>
      </c>
      <c r="AG12" s="79">
        <f t="shared" si="11"/>
        <v>25945.92</v>
      </c>
      <c r="AH12" s="80">
        <v>3114.483372</v>
      </c>
      <c r="AI12" s="80">
        <f t="shared" si="12"/>
        <v>6228.966744</v>
      </c>
      <c r="AJ12" s="94">
        <v>0.240075</v>
      </c>
      <c r="AK12" s="118">
        <v>22201.74</v>
      </c>
      <c r="AL12" s="118">
        <v>5663</v>
      </c>
      <c r="AM12" s="119">
        <f t="shared" si="13"/>
        <v>1.00116071428571</v>
      </c>
      <c r="AN12" s="119">
        <f t="shared" si="14"/>
        <v>1.03701994564939</v>
      </c>
      <c r="AO12" s="128">
        <f t="shared" si="15"/>
        <v>0.855692918192918</v>
      </c>
      <c r="AP12" s="128">
        <f t="shared" si="16"/>
        <v>0.909139546370967</v>
      </c>
      <c r="AQ12" s="129">
        <v>500</v>
      </c>
      <c r="AR12" s="130">
        <f t="shared" si="17"/>
        <v>1100</v>
      </c>
    </row>
    <row r="13" spans="1:44">
      <c r="A13" s="58">
        <v>11</v>
      </c>
      <c r="B13" s="58">
        <v>707</v>
      </c>
      <c r="C13" s="59" t="s">
        <v>63</v>
      </c>
      <c r="D13" s="59" t="s">
        <v>64</v>
      </c>
      <c r="E13" s="58" t="s">
        <v>50</v>
      </c>
      <c r="F13" s="60">
        <v>4</v>
      </c>
      <c r="G13" s="58"/>
      <c r="H13" s="61">
        <v>14300</v>
      </c>
      <c r="I13" s="75">
        <f t="shared" si="0"/>
        <v>42900</v>
      </c>
      <c r="J13" s="76">
        <v>4300.01</v>
      </c>
      <c r="K13" s="77">
        <f t="shared" si="1"/>
        <v>12900.03</v>
      </c>
      <c r="L13" s="78">
        <v>0.3007</v>
      </c>
      <c r="M13" s="79">
        <v>15730</v>
      </c>
      <c r="N13" s="79">
        <f t="shared" si="2"/>
        <v>47190</v>
      </c>
      <c r="O13" s="80">
        <v>4635.41078</v>
      </c>
      <c r="P13" s="80">
        <f t="shared" si="3"/>
        <v>13906.23234</v>
      </c>
      <c r="Q13" s="94">
        <v>0.294686</v>
      </c>
      <c r="R13" s="95">
        <v>47792.66</v>
      </c>
      <c r="S13" s="95">
        <v>15482.77</v>
      </c>
      <c r="T13" s="96">
        <f t="shared" si="4"/>
        <v>1.11404801864802</v>
      </c>
      <c r="U13" s="96">
        <f t="shared" si="5"/>
        <v>1.20021193749162</v>
      </c>
      <c r="V13" s="97">
        <f t="shared" si="6"/>
        <v>1.01277092604365</v>
      </c>
      <c r="W13" s="97">
        <f t="shared" si="7"/>
        <v>1.11336914424083</v>
      </c>
      <c r="X13" s="98">
        <f t="shared" si="8"/>
        <v>800</v>
      </c>
      <c r="Y13" s="109">
        <f t="shared" si="18"/>
        <v>774.822</v>
      </c>
      <c r="Z13" s="110"/>
      <c r="AA13" s="61">
        <v>12584</v>
      </c>
      <c r="AB13" s="61">
        <f t="shared" si="9"/>
        <v>25168</v>
      </c>
      <c r="AC13" s="76">
        <v>3842.5244</v>
      </c>
      <c r="AD13" s="76">
        <f t="shared" si="10"/>
        <v>7685.0488</v>
      </c>
      <c r="AE13" s="78">
        <v>0.30535</v>
      </c>
      <c r="AF13" s="79">
        <v>14723.28</v>
      </c>
      <c r="AG13" s="79">
        <f t="shared" si="11"/>
        <v>29446.56</v>
      </c>
      <c r="AH13" s="80">
        <v>4383.01739304</v>
      </c>
      <c r="AI13" s="80">
        <f t="shared" si="12"/>
        <v>8766.03478608</v>
      </c>
      <c r="AJ13" s="94">
        <v>0.297693</v>
      </c>
      <c r="AK13" s="118">
        <v>25255.37</v>
      </c>
      <c r="AL13" s="118">
        <v>7954.6</v>
      </c>
      <c r="AM13" s="119">
        <f t="shared" si="13"/>
        <v>1.00347147171011</v>
      </c>
      <c r="AN13" s="119">
        <f t="shared" si="14"/>
        <v>1.03507475450253</v>
      </c>
      <c r="AO13" s="128">
        <f t="shared" si="15"/>
        <v>0.857667924538554</v>
      </c>
      <c r="AP13" s="128">
        <f t="shared" si="16"/>
        <v>0.907434227004379</v>
      </c>
      <c r="AQ13" s="129">
        <v>500</v>
      </c>
      <c r="AR13" s="130">
        <f t="shared" si="17"/>
        <v>2074.822</v>
      </c>
    </row>
    <row r="14" spans="1:44">
      <c r="A14" s="58">
        <v>12</v>
      </c>
      <c r="B14" s="58">
        <v>54</v>
      </c>
      <c r="C14" s="59" t="s">
        <v>65</v>
      </c>
      <c r="D14" s="59" t="s">
        <v>57</v>
      </c>
      <c r="E14" s="58" t="s">
        <v>55</v>
      </c>
      <c r="F14" s="60">
        <v>4</v>
      </c>
      <c r="G14" s="58"/>
      <c r="H14" s="61">
        <v>12210</v>
      </c>
      <c r="I14" s="75">
        <f t="shared" si="0"/>
        <v>36630</v>
      </c>
      <c r="J14" s="76">
        <v>3789.984</v>
      </c>
      <c r="K14" s="77">
        <f t="shared" si="1"/>
        <v>11369.952</v>
      </c>
      <c r="L14" s="78">
        <v>0.3104</v>
      </c>
      <c r="M14" s="79">
        <v>13431</v>
      </c>
      <c r="N14" s="79">
        <f t="shared" si="2"/>
        <v>40293</v>
      </c>
      <c r="O14" s="80">
        <v>4085.602752</v>
      </c>
      <c r="P14" s="80">
        <f t="shared" si="3"/>
        <v>12256.808256</v>
      </c>
      <c r="Q14" s="94">
        <v>0.304192</v>
      </c>
      <c r="R14" s="95">
        <v>40796.49</v>
      </c>
      <c r="S14" s="95">
        <v>10055.72</v>
      </c>
      <c r="T14" s="96">
        <f t="shared" si="4"/>
        <v>1.11374529074529</v>
      </c>
      <c r="U14" s="101">
        <f t="shared" si="5"/>
        <v>0.884411825133475</v>
      </c>
      <c r="V14" s="97">
        <f t="shared" si="6"/>
        <v>1.01249571885936</v>
      </c>
      <c r="W14" s="99">
        <f t="shared" si="7"/>
        <v>0.820419132776878</v>
      </c>
      <c r="X14" s="98">
        <f t="shared" si="8"/>
        <v>800</v>
      </c>
      <c r="Y14" s="109"/>
      <c r="Z14" s="110"/>
      <c r="AA14" s="61">
        <v>10744.8</v>
      </c>
      <c r="AB14" s="61">
        <f t="shared" si="9"/>
        <v>21489.6</v>
      </c>
      <c r="AC14" s="76">
        <v>3386.76096</v>
      </c>
      <c r="AD14" s="76">
        <f t="shared" si="10"/>
        <v>6773.52192</v>
      </c>
      <c r="AE14" s="78">
        <v>0.3152</v>
      </c>
      <c r="AF14" s="79">
        <v>12571.416</v>
      </c>
      <c r="AG14" s="79">
        <f t="shared" si="11"/>
        <v>25142.832</v>
      </c>
      <c r="AH14" s="80">
        <v>3863.145851136</v>
      </c>
      <c r="AI14" s="80">
        <f t="shared" si="12"/>
        <v>7726.291702272</v>
      </c>
      <c r="AJ14" s="94">
        <v>0.307296</v>
      </c>
      <c r="AK14" s="118">
        <v>22786.58</v>
      </c>
      <c r="AL14" s="118">
        <v>5802.22</v>
      </c>
      <c r="AM14" s="119">
        <f t="shared" si="13"/>
        <v>1.06035384558112</v>
      </c>
      <c r="AN14" s="120">
        <f t="shared" si="14"/>
        <v>0.856603118514747</v>
      </c>
      <c r="AO14" s="128">
        <f t="shared" si="15"/>
        <v>0.90628533810352</v>
      </c>
      <c r="AP14" s="128">
        <f t="shared" si="16"/>
        <v>0.750970869802106</v>
      </c>
      <c r="AQ14" s="129"/>
      <c r="AR14" s="130">
        <f t="shared" si="17"/>
        <v>800</v>
      </c>
    </row>
    <row r="15" spans="1:44">
      <c r="A15" s="58">
        <v>13</v>
      </c>
      <c r="B15" s="62">
        <v>582</v>
      </c>
      <c r="C15" s="63" t="s">
        <v>66</v>
      </c>
      <c r="D15" s="63" t="s">
        <v>44</v>
      </c>
      <c r="E15" s="58" t="s">
        <v>59</v>
      </c>
      <c r="F15" s="60">
        <v>4</v>
      </c>
      <c r="G15" s="58">
        <v>2</v>
      </c>
      <c r="H15" s="61">
        <v>45600</v>
      </c>
      <c r="I15" s="75">
        <f t="shared" si="0"/>
        <v>136800</v>
      </c>
      <c r="J15" s="76">
        <v>7961.76</v>
      </c>
      <c r="K15" s="77">
        <f t="shared" si="1"/>
        <v>23885.28</v>
      </c>
      <c r="L15" s="78">
        <v>0.1746</v>
      </c>
      <c r="M15" s="79">
        <v>50160</v>
      </c>
      <c r="N15" s="79">
        <f t="shared" si="2"/>
        <v>150480</v>
      </c>
      <c r="O15" s="80">
        <v>8582.77728</v>
      </c>
      <c r="P15" s="80">
        <f t="shared" si="3"/>
        <v>25748.33184</v>
      </c>
      <c r="Q15" s="94">
        <v>0.171108</v>
      </c>
      <c r="R15" s="100">
        <v>214597.97</v>
      </c>
      <c r="S15" s="100">
        <v>7173.95</v>
      </c>
      <c r="T15" s="96">
        <f t="shared" si="4"/>
        <v>1.56869861111111</v>
      </c>
      <c r="U15" s="101">
        <f t="shared" si="5"/>
        <v>0.300350257564492</v>
      </c>
      <c r="V15" s="97">
        <f t="shared" si="6"/>
        <v>1.42608964646465</v>
      </c>
      <c r="W15" s="99">
        <f t="shared" si="7"/>
        <v>0.278618049688768</v>
      </c>
      <c r="X15" s="98">
        <f t="shared" si="8"/>
        <v>1000</v>
      </c>
      <c r="Y15" s="109"/>
      <c r="Z15" s="110"/>
      <c r="AA15" s="61">
        <v>40128</v>
      </c>
      <c r="AB15" s="61">
        <f t="shared" si="9"/>
        <v>80256</v>
      </c>
      <c r="AC15" s="76">
        <v>7114.6944</v>
      </c>
      <c r="AD15" s="76">
        <f t="shared" si="10"/>
        <v>14229.3888</v>
      </c>
      <c r="AE15" s="78">
        <v>0.1773</v>
      </c>
      <c r="AF15" s="79">
        <v>46949.76</v>
      </c>
      <c r="AG15" s="79">
        <f t="shared" si="11"/>
        <v>93899.52</v>
      </c>
      <c r="AH15" s="80">
        <v>8115.45381504</v>
      </c>
      <c r="AI15" s="80">
        <f t="shared" si="12"/>
        <v>16230.90763008</v>
      </c>
      <c r="AJ15" s="94">
        <v>0.172854</v>
      </c>
      <c r="AK15" s="121">
        <v>65374.22</v>
      </c>
      <c r="AL15" s="121">
        <v>13373.27</v>
      </c>
      <c r="AM15" s="122">
        <f t="shared" si="13"/>
        <v>0.814571122408293</v>
      </c>
      <c r="AN15" s="122">
        <f t="shared" si="14"/>
        <v>0.939834464288445</v>
      </c>
      <c r="AO15" s="132">
        <f t="shared" si="15"/>
        <v>0.696214634537003</v>
      </c>
      <c r="AP15" s="132">
        <f t="shared" si="16"/>
        <v>0.823938519323216</v>
      </c>
      <c r="AQ15" s="133"/>
      <c r="AR15" s="130">
        <f t="shared" si="17"/>
        <v>1000</v>
      </c>
    </row>
    <row r="16" spans="1:44">
      <c r="A16" s="58">
        <v>14</v>
      </c>
      <c r="B16" s="58">
        <v>103639</v>
      </c>
      <c r="C16" s="59" t="s">
        <v>67</v>
      </c>
      <c r="D16" s="59" t="s">
        <v>64</v>
      </c>
      <c r="E16" s="58" t="s">
        <v>52</v>
      </c>
      <c r="F16" s="60">
        <v>3</v>
      </c>
      <c r="G16" s="58"/>
      <c r="H16" s="61">
        <v>7800</v>
      </c>
      <c r="I16" s="75">
        <f t="shared" si="0"/>
        <v>23400</v>
      </c>
      <c r="J16" s="76">
        <v>2156.31</v>
      </c>
      <c r="K16" s="77">
        <f t="shared" si="1"/>
        <v>6468.93</v>
      </c>
      <c r="L16" s="78">
        <v>0.27645</v>
      </c>
      <c r="M16" s="79">
        <v>8580</v>
      </c>
      <c r="N16" s="79">
        <f t="shared" si="2"/>
        <v>25740</v>
      </c>
      <c r="O16" s="80">
        <v>2324.50218</v>
      </c>
      <c r="P16" s="80">
        <f t="shared" si="3"/>
        <v>6973.50654</v>
      </c>
      <c r="Q16" s="94">
        <v>0.270921</v>
      </c>
      <c r="R16" s="95">
        <v>25870.25</v>
      </c>
      <c r="S16" s="95">
        <v>8233.57</v>
      </c>
      <c r="T16" s="96">
        <f t="shared" si="4"/>
        <v>1.10556623931624</v>
      </c>
      <c r="U16" s="96">
        <f t="shared" si="5"/>
        <v>1.27278699877723</v>
      </c>
      <c r="V16" s="97">
        <f t="shared" si="6"/>
        <v>1.00506021756022</v>
      </c>
      <c r="W16" s="97">
        <f t="shared" si="7"/>
        <v>1.18069294877294</v>
      </c>
      <c r="X16" s="98">
        <f t="shared" si="8"/>
        <v>600</v>
      </c>
      <c r="Y16" s="109">
        <f t="shared" si="18"/>
        <v>529.392</v>
      </c>
      <c r="Z16" s="110"/>
      <c r="AA16" s="61">
        <v>6864</v>
      </c>
      <c r="AB16" s="61">
        <f t="shared" si="9"/>
        <v>13728</v>
      </c>
      <c r="AC16" s="76">
        <v>1926.8964</v>
      </c>
      <c r="AD16" s="76">
        <f t="shared" si="10"/>
        <v>3853.7928</v>
      </c>
      <c r="AE16" s="78">
        <v>0.280725</v>
      </c>
      <c r="AF16" s="79">
        <v>8030.88</v>
      </c>
      <c r="AG16" s="79">
        <f t="shared" si="11"/>
        <v>16061.76</v>
      </c>
      <c r="AH16" s="80">
        <v>2197.93540824</v>
      </c>
      <c r="AI16" s="80">
        <f t="shared" si="12"/>
        <v>4395.87081648</v>
      </c>
      <c r="AJ16" s="94">
        <v>0.2736855</v>
      </c>
      <c r="AK16" s="118">
        <v>17493.02</v>
      </c>
      <c r="AL16" s="118">
        <v>3657.74</v>
      </c>
      <c r="AM16" s="119">
        <f t="shared" si="13"/>
        <v>1.27425844988345</v>
      </c>
      <c r="AN16" s="120">
        <f t="shared" si="14"/>
        <v>0.949127311670726</v>
      </c>
      <c r="AO16" s="127">
        <f t="shared" si="15"/>
        <v>1.08910978622517</v>
      </c>
      <c r="AP16" s="128">
        <f t="shared" si="16"/>
        <v>0.832085416679497</v>
      </c>
      <c r="AQ16" s="129"/>
      <c r="AR16" s="130">
        <f t="shared" si="17"/>
        <v>1129.392</v>
      </c>
    </row>
    <row r="17" s="33" customFormat="1" spans="1:44">
      <c r="A17" s="64">
        <v>15</v>
      </c>
      <c r="B17" s="64">
        <v>723</v>
      </c>
      <c r="C17" s="65" t="s">
        <v>68</v>
      </c>
      <c r="D17" s="65" t="s">
        <v>54</v>
      </c>
      <c r="E17" s="64" t="s">
        <v>45</v>
      </c>
      <c r="F17" s="66">
        <v>2</v>
      </c>
      <c r="G17" s="64">
        <v>1</v>
      </c>
      <c r="H17" s="67">
        <v>5940</v>
      </c>
      <c r="I17" s="81">
        <f t="shared" si="0"/>
        <v>17820</v>
      </c>
      <c r="J17" s="82">
        <v>1498.068</v>
      </c>
      <c r="K17" s="83">
        <f t="shared" si="1"/>
        <v>4494.204</v>
      </c>
      <c r="L17" s="84">
        <v>0.2522</v>
      </c>
      <c r="M17" s="67">
        <v>6534</v>
      </c>
      <c r="N17" s="67">
        <f t="shared" si="2"/>
        <v>19602</v>
      </c>
      <c r="O17" s="82">
        <v>1614.917304</v>
      </c>
      <c r="P17" s="82">
        <f t="shared" si="3"/>
        <v>4844.751912</v>
      </c>
      <c r="Q17" s="84">
        <v>0.247156</v>
      </c>
      <c r="R17" s="102">
        <v>19637.18</v>
      </c>
      <c r="S17" s="102">
        <v>5027.51</v>
      </c>
      <c r="T17" s="103">
        <f t="shared" si="4"/>
        <v>1.10197418630752</v>
      </c>
      <c r="U17" s="103">
        <f t="shared" si="5"/>
        <v>1.11866528533195</v>
      </c>
      <c r="V17" s="103">
        <f t="shared" si="6"/>
        <v>1.00179471482502</v>
      </c>
      <c r="W17" s="103">
        <f t="shared" si="7"/>
        <v>1.03772289919476</v>
      </c>
      <c r="X17" s="104">
        <f t="shared" si="8"/>
        <v>500</v>
      </c>
      <c r="Y17" s="111">
        <f t="shared" si="18"/>
        <v>159.9918</v>
      </c>
      <c r="Z17" s="112"/>
      <c r="AA17" s="67">
        <v>5227.2</v>
      </c>
      <c r="AB17" s="67">
        <f t="shared" si="9"/>
        <v>10454.4</v>
      </c>
      <c r="AC17" s="82">
        <v>1338.68592</v>
      </c>
      <c r="AD17" s="82">
        <f t="shared" si="10"/>
        <v>2677.37184</v>
      </c>
      <c r="AE17" s="84">
        <v>0.2561</v>
      </c>
      <c r="AF17" s="67">
        <v>6115.824</v>
      </c>
      <c r="AG17" s="67">
        <f t="shared" si="11"/>
        <v>12231.648</v>
      </c>
      <c r="AH17" s="82">
        <v>1526.986704672</v>
      </c>
      <c r="AI17" s="82">
        <f t="shared" si="12"/>
        <v>3053.973409344</v>
      </c>
      <c r="AJ17" s="84">
        <v>0.249678</v>
      </c>
      <c r="AK17" s="67">
        <v>7088.4</v>
      </c>
      <c r="AL17" s="67">
        <v>2148.5</v>
      </c>
      <c r="AM17" s="84">
        <f t="shared" si="13"/>
        <v>0.678030303030303</v>
      </c>
      <c r="AN17" s="84">
        <f t="shared" si="14"/>
        <v>0.802466048197474</v>
      </c>
      <c r="AO17" s="84">
        <f t="shared" si="15"/>
        <v>0.57951307951308</v>
      </c>
      <c r="AP17" s="84">
        <f t="shared" si="16"/>
        <v>0.703509727172609</v>
      </c>
      <c r="AQ17" s="134"/>
      <c r="AR17" s="135">
        <f t="shared" si="17"/>
        <v>659.9918</v>
      </c>
    </row>
    <row r="18" spans="1:44">
      <c r="A18" s="58">
        <v>16</v>
      </c>
      <c r="B18" s="58">
        <v>104430</v>
      </c>
      <c r="C18" s="59" t="s">
        <v>69</v>
      </c>
      <c r="D18" s="59" t="s">
        <v>64</v>
      </c>
      <c r="E18" s="58" t="s">
        <v>45</v>
      </c>
      <c r="F18" s="60">
        <v>2</v>
      </c>
      <c r="G18" s="58"/>
      <c r="H18" s="61">
        <v>4950</v>
      </c>
      <c r="I18" s="75">
        <f t="shared" si="0"/>
        <v>14850</v>
      </c>
      <c r="J18" s="76">
        <v>1344.42</v>
      </c>
      <c r="K18" s="77">
        <f t="shared" si="1"/>
        <v>4033.26</v>
      </c>
      <c r="L18" s="78">
        <v>0.2716</v>
      </c>
      <c r="M18" s="79">
        <v>5445</v>
      </c>
      <c r="N18" s="79">
        <f t="shared" si="2"/>
        <v>16335</v>
      </c>
      <c r="O18" s="80">
        <v>1449.28476</v>
      </c>
      <c r="P18" s="80">
        <f t="shared" si="3"/>
        <v>4347.85428</v>
      </c>
      <c r="Q18" s="94">
        <v>0.266168</v>
      </c>
      <c r="R18" s="95">
        <v>16345.29</v>
      </c>
      <c r="S18" s="95">
        <v>4410.09</v>
      </c>
      <c r="T18" s="96">
        <f t="shared" si="4"/>
        <v>1.10069292929293</v>
      </c>
      <c r="U18" s="96">
        <f t="shared" si="5"/>
        <v>1.09343062435846</v>
      </c>
      <c r="V18" s="97">
        <f t="shared" si="6"/>
        <v>1.00062993572084</v>
      </c>
      <c r="W18" s="97">
        <f t="shared" si="7"/>
        <v>1.0143141227815</v>
      </c>
      <c r="X18" s="98">
        <f t="shared" si="8"/>
        <v>400</v>
      </c>
      <c r="Y18" s="109">
        <f t="shared" si="18"/>
        <v>113.049</v>
      </c>
      <c r="Z18" s="110"/>
      <c r="AA18" s="61">
        <v>4356</v>
      </c>
      <c r="AB18" s="61">
        <f t="shared" si="9"/>
        <v>8712</v>
      </c>
      <c r="AC18" s="76">
        <v>1201.3848</v>
      </c>
      <c r="AD18" s="76">
        <f t="shared" si="10"/>
        <v>2402.7696</v>
      </c>
      <c r="AE18" s="78">
        <v>0.2758</v>
      </c>
      <c r="AF18" s="79">
        <v>5096.52</v>
      </c>
      <c r="AG18" s="79">
        <f t="shared" si="11"/>
        <v>10193.04</v>
      </c>
      <c r="AH18" s="80">
        <v>1370.37268368</v>
      </c>
      <c r="AI18" s="80">
        <f t="shared" si="12"/>
        <v>2740.74536736</v>
      </c>
      <c r="AJ18" s="94">
        <v>0.268884</v>
      </c>
      <c r="AK18" s="118">
        <v>8038.77</v>
      </c>
      <c r="AL18" s="118">
        <v>2278.4</v>
      </c>
      <c r="AM18" s="120">
        <f t="shared" si="13"/>
        <v>0.922723829201102</v>
      </c>
      <c r="AN18" s="120">
        <f t="shared" si="14"/>
        <v>0.948239065451802</v>
      </c>
      <c r="AO18" s="128">
        <f t="shared" si="15"/>
        <v>0.788652845471027</v>
      </c>
      <c r="AP18" s="128">
        <f t="shared" si="16"/>
        <v>0.831306704786899</v>
      </c>
      <c r="AQ18" s="131"/>
      <c r="AR18" s="130">
        <f t="shared" si="17"/>
        <v>513.049</v>
      </c>
    </row>
    <row r="19" spans="1:44">
      <c r="A19" s="58">
        <v>17</v>
      </c>
      <c r="B19" s="58">
        <v>106569</v>
      </c>
      <c r="C19" s="59" t="s">
        <v>70</v>
      </c>
      <c r="D19" s="59" t="s">
        <v>44</v>
      </c>
      <c r="E19" s="58" t="s">
        <v>48</v>
      </c>
      <c r="F19" s="60">
        <v>1</v>
      </c>
      <c r="G19" s="58">
        <v>2</v>
      </c>
      <c r="H19" s="61">
        <v>8250</v>
      </c>
      <c r="I19" s="75">
        <f t="shared" si="0"/>
        <v>24750</v>
      </c>
      <c r="J19" s="76">
        <v>2360.7375</v>
      </c>
      <c r="K19" s="77">
        <f t="shared" si="1"/>
        <v>7082.2125</v>
      </c>
      <c r="L19" s="78">
        <v>0.28615</v>
      </c>
      <c r="M19" s="79">
        <v>9075</v>
      </c>
      <c r="N19" s="79">
        <f t="shared" si="2"/>
        <v>27225</v>
      </c>
      <c r="O19" s="80">
        <v>2544.875025</v>
      </c>
      <c r="P19" s="80">
        <f t="shared" si="3"/>
        <v>7634.625075</v>
      </c>
      <c r="Q19" s="94">
        <v>0.280427</v>
      </c>
      <c r="R19" s="95">
        <v>27223.29</v>
      </c>
      <c r="S19" s="95">
        <v>7189.1</v>
      </c>
      <c r="T19" s="96">
        <f t="shared" si="4"/>
        <v>1.09993090909091</v>
      </c>
      <c r="U19" s="96">
        <f t="shared" si="5"/>
        <v>1.01509238814848</v>
      </c>
      <c r="V19" s="99">
        <f t="shared" si="6"/>
        <v>0.999937190082645</v>
      </c>
      <c r="W19" s="99">
        <f t="shared" si="7"/>
        <v>0.941644144850165</v>
      </c>
      <c r="X19" s="98">
        <f>(F19*100)+(G19*50)</f>
        <v>200</v>
      </c>
      <c r="Y19" s="109"/>
      <c r="Z19" s="110"/>
      <c r="AA19" s="61">
        <v>7260</v>
      </c>
      <c r="AB19" s="61">
        <f t="shared" si="9"/>
        <v>14520</v>
      </c>
      <c r="AC19" s="76">
        <v>2109.5745</v>
      </c>
      <c r="AD19" s="76">
        <f t="shared" si="10"/>
        <v>4219.149</v>
      </c>
      <c r="AE19" s="78">
        <v>0.290575</v>
      </c>
      <c r="AF19" s="79">
        <v>8494.2</v>
      </c>
      <c r="AG19" s="79">
        <f t="shared" si="11"/>
        <v>16988.4</v>
      </c>
      <c r="AH19" s="80">
        <v>2406.3091767</v>
      </c>
      <c r="AI19" s="80">
        <f t="shared" si="12"/>
        <v>4812.6183534</v>
      </c>
      <c r="AJ19" s="94">
        <v>0.2832885</v>
      </c>
      <c r="AK19" s="118">
        <v>13664.22</v>
      </c>
      <c r="AL19" s="118">
        <v>5083.37</v>
      </c>
      <c r="AM19" s="120">
        <f t="shared" si="13"/>
        <v>0.941061983471074</v>
      </c>
      <c r="AN19" s="120">
        <f t="shared" si="14"/>
        <v>1.20483301253404</v>
      </c>
      <c r="AO19" s="128">
        <f t="shared" si="15"/>
        <v>0.804326481599209</v>
      </c>
      <c r="AP19" s="128">
        <f t="shared" si="16"/>
        <v>1.05625869884503</v>
      </c>
      <c r="AQ19" s="131"/>
      <c r="AR19" s="130">
        <f t="shared" si="17"/>
        <v>200</v>
      </c>
    </row>
    <row r="20" spans="1:44">
      <c r="A20" s="58">
        <v>18</v>
      </c>
      <c r="B20" s="58">
        <v>102934</v>
      </c>
      <c r="C20" s="59" t="s">
        <v>71</v>
      </c>
      <c r="D20" s="59" t="s">
        <v>44</v>
      </c>
      <c r="E20" s="58" t="s">
        <v>48</v>
      </c>
      <c r="F20" s="60">
        <v>3</v>
      </c>
      <c r="G20" s="58"/>
      <c r="H20" s="61">
        <v>11480</v>
      </c>
      <c r="I20" s="75">
        <f t="shared" si="0"/>
        <v>34440</v>
      </c>
      <c r="J20" s="76">
        <v>2895.256</v>
      </c>
      <c r="K20" s="77">
        <f t="shared" si="1"/>
        <v>8685.768</v>
      </c>
      <c r="L20" s="78">
        <v>0.2522</v>
      </c>
      <c r="M20" s="79">
        <v>12628</v>
      </c>
      <c r="N20" s="79">
        <f t="shared" si="2"/>
        <v>37884</v>
      </c>
      <c r="O20" s="80">
        <v>3121.085968</v>
      </c>
      <c r="P20" s="80">
        <f t="shared" si="3"/>
        <v>9363.257904</v>
      </c>
      <c r="Q20" s="94">
        <v>0.247156</v>
      </c>
      <c r="R20" s="95">
        <v>37206.9</v>
      </c>
      <c r="S20" s="95">
        <v>7175.03</v>
      </c>
      <c r="T20" s="96">
        <f t="shared" si="4"/>
        <v>1.08033972125436</v>
      </c>
      <c r="U20" s="101">
        <f t="shared" si="5"/>
        <v>0.826067424319876</v>
      </c>
      <c r="V20" s="99">
        <f t="shared" si="6"/>
        <v>0.982127019322141</v>
      </c>
      <c r="W20" s="99">
        <f t="shared" si="7"/>
        <v>0.766296311985043</v>
      </c>
      <c r="X20" s="98">
        <f t="shared" ref="X20:X44" si="19">(F20*100)+(G20*50)</f>
        <v>300</v>
      </c>
      <c r="Y20" s="109"/>
      <c r="Z20" s="110"/>
      <c r="AA20" s="61">
        <v>10102.4</v>
      </c>
      <c r="AB20" s="61">
        <f t="shared" si="9"/>
        <v>20204.8</v>
      </c>
      <c r="AC20" s="76">
        <v>2587.22464</v>
      </c>
      <c r="AD20" s="76">
        <f t="shared" si="10"/>
        <v>5174.44928</v>
      </c>
      <c r="AE20" s="78">
        <v>0.2561</v>
      </c>
      <c r="AF20" s="79">
        <v>11819.808</v>
      </c>
      <c r="AG20" s="79">
        <f t="shared" si="11"/>
        <v>23639.616</v>
      </c>
      <c r="AH20" s="80">
        <v>2951.146021824</v>
      </c>
      <c r="AI20" s="80">
        <f t="shared" si="12"/>
        <v>5902.292043648</v>
      </c>
      <c r="AJ20" s="94">
        <v>0.249678</v>
      </c>
      <c r="AK20" s="118">
        <v>14584.8</v>
      </c>
      <c r="AL20" s="118">
        <v>3658.29</v>
      </c>
      <c r="AM20" s="120">
        <f t="shared" si="13"/>
        <v>0.721848273677542</v>
      </c>
      <c r="AN20" s="120">
        <f t="shared" si="14"/>
        <v>0.706991179552155</v>
      </c>
      <c r="AO20" s="128">
        <f t="shared" si="15"/>
        <v>0.616964336476531</v>
      </c>
      <c r="AP20" s="128">
        <f t="shared" si="16"/>
        <v>0.61980836816386</v>
      </c>
      <c r="AQ20" s="131"/>
      <c r="AR20" s="130">
        <f t="shared" si="17"/>
        <v>300</v>
      </c>
    </row>
    <row r="21" spans="1:44">
      <c r="A21" s="58">
        <v>19</v>
      </c>
      <c r="B21" s="58">
        <v>373</v>
      </c>
      <c r="C21" s="59" t="s">
        <v>72</v>
      </c>
      <c r="D21" s="59" t="s">
        <v>54</v>
      </c>
      <c r="E21" s="58" t="s">
        <v>55</v>
      </c>
      <c r="F21" s="60">
        <v>4</v>
      </c>
      <c r="G21" s="58"/>
      <c r="H21" s="61">
        <v>12600</v>
      </c>
      <c r="I21" s="75">
        <f t="shared" si="0"/>
        <v>37800</v>
      </c>
      <c r="J21" s="76">
        <v>3519.936</v>
      </c>
      <c r="K21" s="77">
        <f t="shared" si="1"/>
        <v>10559.808</v>
      </c>
      <c r="L21" s="78">
        <v>0.27936</v>
      </c>
      <c r="M21" s="79">
        <v>13860</v>
      </c>
      <c r="N21" s="79">
        <f t="shared" si="2"/>
        <v>41580</v>
      </c>
      <c r="O21" s="80">
        <v>3794.491008</v>
      </c>
      <c r="P21" s="80">
        <f t="shared" si="3"/>
        <v>11383.473024</v>
      </c>
      <c r="Q21" s="94">
        <v>0.2737728</v>
      </c>
      <c r="R21" s="95">
        <v>40223.9</v>
      </c>
      <c r="S21" s="95">
        <v>10966.26</v>
      </c>
      <c r="T21" s="96">
        <f t="shared" si="4"/>
        <v>1.06412433862434</v>
      </c>
      <c r="U21" s="96">
        <f t="shared" si="5"/>
        <v>1.03849047255405</v>
      </c>
      <c r="V21" s="99">
        <f t="shared" si="6"/>
        <v>0.967385762385762</v>
      </c>
      <c r="W21" s="99">
        <f t="shared" si="7"/>
        <v>0.963349232424904</v>
      </c>
      <c r="X21" s="98">
        <f t="shared" si="19"/>
        <v>400</v>
      </c>
      <c r="Y21" s="109"/>
      <c r="Z21" s="110"/>
      <c r="AA21" s="61">
        <v>11088</v>
      </c>
      <c r="AB21" s="61">
        <f t="shared" si="9"/>
        <v>22176</v>
      </c>
      <c r="AC21" s="76">
        <v>3145.44384</v>
      </c>
      <c r="AD21" s="76">
        <f t="shared" si="10"/>
        <v>6290.88768</v>
      </c>
      <c r="AE21" s="78">
        <v>0.28368</v>
      </c>
      <c r="AF21" s="79">
        <v>12972.96</v>
      </c>
      <c r="AG21" s="79">
        <f t="shared" si="11"/>
        <v>25945.92</v>
      </c>
      <c r="AH21" s="80">
        <v>3587.884844544</v>
      </c>
      <c r="AI21" s="80">
        <f t="shared" si="12"/>
        <v>7175.769689088</v>
      </c>
      <c r="AJ21" s="94">
        <v>0.2765664</v>
      </c>
      <c r="AK21" s="118">
        <v>21520.57</v>
      </c>
      <c r="AL21" s="118">
        <v>6433.22</v>
      </c>
      <c r="AM21" s="120">
        <f t="shared" si="13"/>
        <v>0.970444173881674</v>
      </c>
      <c r="AN21" s="120">
        <f t="shared" si="14"/>
        <v>1.02262515677279</v>
      </c>
      <c r="AO21" s="128">
        <f t="shared" si="15"/>
        <v>0.829439464856132</v>
      </c>
      <c r="AP21" s="128">
        <f t="shared" si="16"/>
        <v>0.896519854836315</v>
      </c>
      <c r="AQ21" s="131"/>
      <c r="AR21" s="130">
        <f t="shared" si="17"/>
        <v>400</v>
      </c>
    </row>
    <row r="22" spans="1:44">
      <c r="A22" s="58">
        <v>20</v>
      </c>
      <c r="B22" s="58">
        <v>106066</v>
      </c>
      <c r="C22" s="59" t="s">
        <v>73</v>
      </c>
      <c r="D22" s="59" t="s">
        <v>74</v>
      </c>
      <c r="E22" s="58" t="s">
        <v>55</v>
      </c>
      <c r="F22" s="60">
        <v>0</v>
      </c>
      <c r="G22" s="58"/>
      <c r="H22" s="61">
        <v>10500</v>
      </c>
      <c r="I22" s="75">
        <f t="shared" si="0"/>
        <v>31500</v>
      </c>
      <c r="J22" s="76">
        <v>3361.05</v>
      </c>
      <c r="K22" s="77">
        <f t="shared" si="1"/>
        <v>10083.15</v>
      </c>
      <c r="L22" s="78">
        <v>0.3201</v>
      </c>
      <c r="M22" s="79">
        <v>11550</v>
      </c>
      <c r="N22" s="79">
        <f t="shared" si="2"/>
        <v>34650</v>
      </c>
      <c r="O22" s="80">
        <v>3623.2119</v>
      </c>
      <c r="P22" s="80">
        <f t="shared" si="3"/>
        <v>10869.6357</v>
      </c>
      <c r="Q22" s="94">
        <v>0.313698</v>
      </c>
      <c r="R22" s="95">
        <v>33202.63</v>
      </c>
      <c r="S22" s="95">
        <v>9738.19</v>
      </c>
      <c r="T22" s="96">
        <f t="shared" si="4"/>
        <v>1.05405174603175</v>
      </c>
      <c r="U22" s="101">
        <f t="shared" si="5"/>
        <v>0.965788468881252</v>
      </c>
      <c r="V22" s="99">
        <f t="shared" si="6"/>
        <v>0.95822886002886</v>
      </c>
      <c r="W22" s="99">
        <f t="shared" si="7"/>
        <v>0.895907670576301</v>
      </c>
      <c r="X22" s="98">
        <f t="shared" si="19"/>
        <v>0</v>
      </c>
      <c r="Y22" s="109"/>
      <c r="Z22" s="110"/>
      <c r="AA22" s="61">
        <v>9240</v>
      </c>
      <c r="AB22" s="61">
        <f t="shared" si="9"/>
        <v>18480</v>
      </c>
      <c r="AC22" s="76">
        <v>3003.462</v>
      </c>
      <c r="AD22" s="76">
        <f t="shared" si="10"/>
        <v>6006.924</v>
      </c>
      <c r="AE22" s="78">
        <v>0.32505</v>
      </c>
      <c r="AF22" s="79">
        <v>10810.8</v>
      </c>
      <c r="AG22" s="79">
        <f t="shared" si="11"/>
        <v>21621.6</v>
      </c>
      <c r="AH22" s="80">
        <v>3425.9317092</v>
      </c>
      <c r="AI22" s="80">
        <f t="shared" si="12"/>
        <v>6851.8634184</v>
      </c>
      <c r="AJ22" s="94">
        <v>0.316899</v>
      </c>
      <c r="AK22" s="118">
        <v>19491.07</v>
      </c>
      <c r="AL22" s="118">
        <v>6602.65</v>
      </c>
      <c r="AM22" s="119">
        <f t="shared" si="13"/>
        <v>1.05471158008658</v>
      </c>
      <c r="AN22" s="119">
        <f t="shared" si="14"/>
        <v>1.0991732207699</v>
      </c>
      <c r="AO22" s="128">
        <f t="shared" si="15"/>
        <v>0.901462888962889</v>
      </c>
      <c r="AP22" s="128">
        <f t="shared" si="16"/>
        <v>0.963628373307798</v>
      </c>
      <c r="AQ22" s="129"/>
      <c r="AR22" s="130">
        <f t="shared" si="17"/>
        <v>0</v>
      </c>
    </row>
    <row r="23" spans="1:44">
      <c r="A23" s="58">
        <v>21</v>
      </c>
      <c r="B23" s="58">
        <v>511</v>
      </c>
      <c r="C23" s="59" t="s">
        <v>75</v>
      </c>
      <c r="D23" s="59" t="s">
        <v>54</v>
      </c>
      <c r="E23" s="58" t="s">
        <v>55</v>
      </c>
      <c r="F23" s="60">
        <v>3</v>
      </c>
      <c r="G23" s="58">
        <v>1</v>
      </c>
      <c r="H23" s="61">
        <v>10440</v>
      </c>
      <c r="I23" s="75">
        <f t="shared" si="0"/>
        <v>31320</v>
      </c>
      <c r="J23" s="76">
        <v>2886.138</v>
      </c>
      <c r="K23" s="77">
        <f t="shared" si="1"/>
        <v>8658.414</v>
      </c>
      <c r="L23" s="78">
        <v>0.27645</v>
      </c>
      <c r="M23" s="79">
        <v>11484</v>
      </c>
      <c r="N23" s="79">
        <f t="shared" si="2"/>
        <v>34452</v>
      </c>
      <c r="O23" s="80">
        <v>3111.256764</v>
      </c>
      <c r="P23" s="80">
        <f t="shared" si="3"/>
        <v>9333.770292</v>
      </c>
      <c r="Q23" s="94">
        <v>0.270921</v>
      </c>
      <c r="R23" s="95">
        <v>33007.97</v>
      </c>
      <c r="S23" s="95">
        <v>8196.32</v>
      </c>
      <c r="T23" s="96">
        <f t="shared" si="4"/>
        <v>1.05389431673052</v>
      </c>
      <c r="U23" s="101">
        <f t="shared" si="5"/>
        <v>0.946630641593252</v>
      </c>
      <c r="V23" s="99">
        <f t="shared" si="6"/>
        <v>0.958085742482294</v>
      </c>
      <c r="W23" s="99">
        <f t="shared" si="7"/>
        <v>0.878136031162572</v>
      </c>
      <c r="X23" s="98">
        <f t="shared" si="19"/>
        <v>350</v>
      </c>
      <c r="Y23" s="109"/>
      <c r="Z23" s="110"/>
      <c r="AA23" s="61">
        <v>9187.2</v>
      </c>
      <c r="AB23" s="61">
        <f t="shared" si="9"/>
        <v>18374.4</v>
      </c>
      <c r="AC23" s="76">
        <v>2579.07672</v>
      </c>
      <c r="AD23" s="76">
        <f t="shared" si="10"/>
        <v>5158.15344</v>
      </c>
      <c r="AE23" s="78">
        <v>0.280725</v>
      </c>
      <c r="AF23" s="79">
        <v>10749.024</v>
      </c>
      <c r="AG23" s="79">
        <f t="shared" si="11"/>
        <v>21498.048</v>
      </c>
      <c r="AH23" s="80">
        <v>2941.852007952</v>
      </c>
      <c r="AI23" s="80">
        <f t="shared" si="12"/>
        <v>5883.704015904</v>
      </c>
      <c r="AJ23" s="94">
        <v>0.2736855</v>
      </c>
      <c r="AK23" s="118">
        <v>12152.44</v>
      </c>
      <c r="AL23" s="118">
        <v>3743.22</v>
      </c>
      <c r="AM23" s="120">
        <f t="shared" si="13"/>
        <v>0.661378874956461</v>
      </c>
      <c r="AN23" s="120">
        <f t="shared" si="14"/>
        <v>0.725689928293409</v>
      </c>
      <c r="AO23" s="128">
        <f t="shared" si="15"/>
        <v>0.565281089706377</v>
      </c>
      <c r="AP23" s="128">
        <f t="shared" si="16"/>
        <v>0.636201275570942</v>
      </c>
      <c r="AQ23" s="131"/>
      <c r="AR23" s="130">
        <f t="shared" si="17"/>
        <v>350</v>
      </c>
    </row>
    <row r="24" spans="1:44">
      <c r="A24" s="58">
        <v>22</v>
      </c>
      <c r="B24" s="58">
        <v>105910</v>
      </c>
      <c r="C24" s="59" t="s">
        <v>76</v>
      </c>
      <c r="D24" s="59" t="s">
        <v>64</v>
      </c>
      <c r="E24" s="58" t="s">
        <v>52</v>
      </c>
      <c r="F24" s="60">
        <v>2</v>
      </c>
      <c r="G24" s="58">
        <v>1</v>
      </c>
      <c r="H24" s="61">
        <v>7500</v>
      </c>
      <c r="I24" s="75">
        <f t="shared" si="0"/>
        <v>22500</v>
      </c>
      <c r="J24" s="76">
        <v>2109.75</v>
      </c>
      <c r="K24" s="77">
        <f t="shared" si="1"/>
        <v>6329.25</v>
      </c>
      <c r="L24" s="78">
        <v>0.2813</v>
      </c>
      <c r="M24" s="79">
        <v>8250</v>
      </c>
      <c r="N24" s="79">
        <f t="shared" si="2"/>
        <v>24750</v>
      </c>
      <c r="O24" s="80">
        <v>2274.3105</v>
      </c>
      <c r="P24" s="80">
        <f t="shared" si="3"/>
        <v>6822.9315</v>
      </c>
      <c r="Q24" s="94">
        <v>0.275674</v>
      </c>
      <c r="R24" s="95">
        <v>23704.79</v>
      </c>
      <c r="S24" s="95">
        <v>6613.66</v>
      </c>
      <c r="T24" s="96">
        <f t="shared" si="4"/>
        <v>1.05354622222222</v>
      </c>
      <c r="U24" s="96">
        <f t="shared" si="5"/>
        <v>1.04493581388</v>
      </c>
      <c r="V24" s="99">
        <f t="shared" si="6"/>
        <v>0.957769292929293</v>
      </c>
      <c r="W24" s="99">
        <f t="shared" si="7"/>
        <v>0.969328213246755</v>
      </c>
      <c r="X24" s="98">
        <f t="shared" si="19"/>
        <v>250</v>
      </c>
      <c r="Y24" s="109"/>
      <c r="Z24" s="110"/>
      <c r="AA24" s="61">
        <v>6600</v>
      </c>
      <c r="AB24" s="61">
        <f t="shared" si="9"/>
        <v>13200</v>
      </c>
      <c r="AC24" s="76">
        <v>1885.29</v>
      </c>
      <c r="AD24" s="76">
        <f t="shared" si="10"/>
        <v>3770.58</v>
      </c>
      <c r="AE24" s="78">
        <v>0.28565</v>
      </c>
      <c r="AF24" s="79">
        <v>7722</v>
      </c>
      <c r="AG24" s="79">
        <f t="shared" si="11"/>
        <v>15444</v>
      </c>
      <c r="AH24" s="80">
        <v>2150.476614</v>
      </c>
      <c r="AI24" s="80">
        <f t="shared" si="12"/>
        <v>4300.953228</v>
      </c>
      <c r="AJ24" s="94">
        <v>0.278487</v>
      </c>
      <c r="AK24" s="118">
        <v>10373.03</v>
      </c>
      <c r="AL24" s="118">
        <v>3825.56</v>
      </c>
      <c r="AM24" s="120">
        <f t="shared" si="13"/>
        <v>0.785835606060606</v>
      </c>
      <c r="AN24" s="120">
        <f t="shared" si="14"/>
        <v>1.01458131109803</v>
      </c>
      <c r="AO24" s="128">
        <f t="shared" si="15"/>
        <v>0.671654364154364</v>
      </c>
      <c r="AP24" s="128">
        <f t="shared" si="16"/>
        <v>0.889467938199118</v>
      </c>
      <c r="AQ24" s="131"/>
      <c r="AR24" s="130">
        <f t="shared" si="17"/>
        <v>250</v>
      </c>
    </row>
    <row r="25" spans="1:44">
      <c r="A25" s="58">
        <v>23</v>
      </c>
      <c r="B25" s="58">
        <v>367</v>
      </c>
      <c r="C25" s="59" t="s">
        <v>77</v>
      </c>
      <c r="D25" s="59" t="s">
        <v>57</v>
      </c>
      <c r="E25" s="58" t="s">
        <v>52</v>
      </c>
      <c r="F25" s="60">
        <v>2</v>
      </c>
      <c r="G25" s="58">
        <v>1</v>
      </c>
      <c r="H25" s="61">
        <v>8160</v>
      </c>
      <c r="I25" s="75">
        <f t="shared" si="0"/>
        <v>24480</v>
      </c>
      <c r="J25" s="76">
        <v>2216.256</v>
      </c>
      <c r="K25" s="77">
        <f t="shared" si="1"/>
        <v>6648.768</v>
      </c>
      <c r="L25" s="78">
        <v>0.2716</v>
      </c>
      <c r="M25" s="79">
        <v>8976</v>
      </c>
      <c r="N25" s="79">
        <f t="shared" si="2"/>
        <v>26928</v>
      </c>
      <c r="O25" s="80">
        <v>2389.123968</v>
      </c>
      <c r="P25" s="80">
        <f t="shared" si="3"/>
        <v>7167.371904</v>
      </c>
      <c r="Q25" s="94">
        <v>0.266168</v>
      </c>
      <c r="R25" s="95">
        <v>25392.74</v>
      </c>
      <c r="S25" s="95">
        <v>5400.8</v>
      </c>
      <c r="T25" s="96">
        <f t="shared" si="4"/>
        <v>1.03728513071895</v>
      </c>
      <c r="U25" s="101">
        <f t="shared" si="5"/>
        <v>0.812300865363327</v>
      </c>
      <c r="V25" s="99">
        <f t="shared" si="6"/>
        <v>0.942986482471777</v>
      </c>
      <c r="W25" s="99">
        <f t="shared" si="7"/>
        <v>0.753525849131102</v>
      </c>
      <c r="X25" s="98">
        <f t="shared" si="19"/>
        <v>250</v>
      </c>
      <c r="Y25" s="109"/>
      <c r="Z25" s="110"/>
      <c r="AA25" s="61">
        <v>7180.8</v>
      </c>
      <c r="AB25" s="61">
        <f t="shared" si="9"/>
        <v>14361.6</v>
      </c>
      <c r="AC25" s="76">
        <v>1980.46464</v>
      </c>
      <c r="AD25" s="76">
        <f t="shared" si="10"/>
        <v>3960.92928</v>
      </c>
      <c r="AE25" s="78">
        <v>0.2758</v>
      </c>
      <c r="AF25" s="79">
        <v>8401.536</v>
      </c>
      <c r="AG25" s="79">
        <f t="shared" si="11"/>
        <v>16803.072</v>
      </c>
      <c r="AH25" s="80">
        <v>2259.038605824</v>
      </c>
      <c r="AI25" s="80">
        <f t="shared" si="12"/>
        <v>4518.077211648</v>
      </c>
      <c r="AJ25" s="94">
        <v>0.268884</v>
      </c>
      <c r="AK25" s="118">
        <v>10409.14</v>
      </c>
      <c r="AL25" s="118">
        <v>2588.65</v>
      </c>
      <c r="AM25" s="120">
        <f t="shared" si="13"/>
        <v>0.724789717023173</v>
      </c>
      <c r="AN25" s="120">
        <f t="shared" si="14"/>
        <v>0.653546129457782</v>
      </c>
      <c r="AO25" s="128">
        <f t="shared" si="15"/>
        <v>0.619478390618097</v>
      </c>
      <c r="AP25" s="128">
        <f t="shared" si="16"/>
        <v>0.572953909093504</v>
      </c>
      <c r="AQ25" s="131"/>
      <c r="AR25" s="130">
        <f t="shared" si="17"/>
        <v>250</v>
      </c>
    </row>
    <row r="26" spans="1:44">
      <c r="A26" s="58">
        <v>24</v>
      </c>
      <c r="B26" s="58">
        <v>355</v>
      </c>
      <c r="C26" s="59" t="s">
        <v>78</v>
      </c>
      <c r="D26" s="59" t="s">
        <v>54</v>
      </c>
      <c r="E26" s="58" t="s">
        <v>45</v>
      </c>
      <c r="F26" s="60">
        <v>3</v>
      </c>
      <c r="G26" s="58"/>
      <c r="H26" s="61">
        <v>8000</v>
      </c>
      <c r="I26" s="75">
        <f t="shared" si="0"/>
        <v>24000</v>
      </c>
      <c r="J26" s="76">
        <v>2250.4</v>
      </c>
      <c r="K26" s="77">
        <f t="shared" si="1"/>
        <v>6751.2</v>
      </c>
      <c r="L26" s="78">
        <v>0.2813</v>
      </c>
      <c r="M26" s="79">
        <v>8800</v>
      </c>
      <c r="N26" s="79">
        <f t="shared" si="2"/>
        <v>26400</v>
      </c>
      <c r="O26" s="80">
        <v>2425.9312</v>
      </c>
      <c r="P26" s="80">
        <f t="shared" si="3"/>
        <v>7277.7936</v>
      </c>
      <c r="Q26" s="94">
        <v>0.275674</v>
      </c>
      <c r="R26" s="95">
        <v>24818.12</v>
      </c>
      <c r="S26" s="95">
        <v>6075.1</v>
      </c>
      <c r="T26" s="96">
        <f t="shared" si="4"/>
        <v>1.03408833333333</v>
      </c>
      <c r="U26" s="101">
        <f t="shared" si="5"/>
        <v>0.899854840620927</v>
      </c>
      <c r="V26" s="99">
        <f t="shared" si="6"/>
        <v>0.940080303030303</v>
      </c>
      <c r="W26" s="99">
        <f t="shared" si="7"/>
        <v>0.834744750112177</v>
      </c>
      <c r="X26" s="98">
        <f t="shared" si="19"/>
        <v>300</v>
      </c>
      <c r="Y26" s="109"/>
      <c r="Z26" s="110"/>
      <c r="AA26" s="61">
        <v>7040</v>
      </c>
      <c r="AB26" s="61">
        <f t="shared" si="9"/>
        <v>14080</v>
      </c>
      <c r="AC26" s="76">
        <v>2010.976</v>
      </c>
      <c r="AD26" s="76">
        <f t="shared" si="10"/>
        <v>4021.952</v>
      </c>
      <c r="AE26" s="78">
        <v>0.28565</v>
      </c>
      <c r="AF26" s="79">
        <v>8236.8</v>
      </c>
      <c r="AG26" s="79">
        <f t="shared" si="11"/>
        <v>16473.6</v>
      </c>
      <c r="AH26" s="80">
        <v>2293.8417216</v>
      </c>
      <c r="AI26" s="80">
        <f t="shared" si="12"/>
        <v>4587.6834432</v>
      </c>
      <c r="AJ26" s="94">
        <v>0.278487</v>
      </c>
      <c r="AK26" s="118">
        <v>10954.43</v>
      </c>
      <c r="AL26" s="118">
        <v>3236.53</v>
      </c>
      <c r="AM26" s="120">
        <f t="shared" si="13"/>
        <v>0.778013494318182</v>
      </c>
      <c r="AN26" s="120">
        <f t="shared" si="14"/>
        <v>0.804716217398915</v>
      </c>
      <c r="AO26" s="128">
        <f t="shared" si="15"/>
        <v>0.664968798562549</v>
      </c>
      <c r="AP26" s="128">
        <f t="shared" si="16"/>
        <v>0.705482416141262</v>
      </c>
      <c r="AQ26" s="131"/>
      <c r="AR26" s="130">
        <f t="shared" si="17"/>
        <v>300</v>
      </c>
    </row>
    <row r="27" spans="1:44">
      <c r="A27" s="58">
        <v>25</v>
      </c>
      <c r="B27" s="58">
        <v>539</v>
      </c>
      <c r="C27" s="59" t="s">
        <v>79</v>
      </c>
      <c r="D27" s="59" t="s">
        <v>47</v>
      </c>
      <c r="E27" s="58" t="s">
        <v>45</v>
      </c>
      <c r="F27" s="60">
        <v>2</v>
      </c>
      <c r="G27" s="58"/>
      <c r="H27" s="61">
        <v>7590</v>
      </c>
      <c r="I27" s="75">
        <f t="shared" si="0"/>
        <v>22770</v>
      </c>
      <c r="J27" s="76">
        <v>2061.444</v>
      </c>
      <c r="K27" s="77">
        <f t="shared" si="1"/>
        <v>6184.332</v>
      </c>
      <c r="L27" s="78">
        <v>0.2716</v>
      </c>
      <c r="M27" s="79">
        <v>8349</v>
      </c>
      <c r="N27" s="79">
        <f t="shared" si="2"/>
        <v>25047</v>
      </c>
      <c r="O27" s="80">
        <v>2222.236632</v>
      </c>
      <c r="P27" s="80">
        <f t="shared" si="3"/>
        <v>6666.709896</v>
      </c>
      <c r="Q27" s="94">
        <v>0.266168</v>
      </c>
      <c r="R27" s="95">
        <v>23511.8</v>
      </c>
      <c r="S27" s="95">
        <v>5795.61</v>
      </c>
      <c r="T27" s="96">
        <f t="shared" si="4"/>
        <v>1.03257795344752</v>
      </c>
      <c r="U27" s="101">
        <f t="shared" si="5"/>
        <v>0.937144060183056</v>
      </c>
      <c r="V27" s="99">
        <f t="shared" si="6"/>
        <v>0.938707230406835</v>
      </c>
      <c r="W27" s="99">
        <f t="shared" si="7"/>
        <v>0.869335862878531</v>
      </c>
      <c r="X27" s="98">
        <f t="shared" si="19"/>
        <v>200</v>
      </c>
      <c r="Y27" s="109"/>
      <c r="Z27" s="110"/>
      <c r="AA27" s="61">
        <v>6679.2</v>
      </c>
      <c r="AB27" s="61">
        <f t="shared" si="9"/>
        <v>13358.4</v>
      </c>
      <c r="AC27" s="76">
        <v>1842.12336</v>
      </c>
      <c r="AD27" s="76">
        <f t="shared" si="10"/>
        <v>3684.24672</v>
      </c>
      <c r="AE27" s="78">
        <v>0.2758</v>
      </c>
      <c r="AF27" s="79">
        <v>7814.664</v>
      </c>
      <c r="AG27" s="79">
        <f t="shared" si="11"/>
        <v>15629.328</v>
      </c>
      <c r="AH27" s="80">
        <v>2101.238114976</v>
      </c>
      <c r="AI27" s="80">
        <f t="shared" si="12"/>
        <v>4202.476229952</v>
      </c>
      <c r="AJ27" s="94">
        <v>0.268884</v>
      </c>
      <c r="AK27" s="118">
        <v>9516.27</v>
      </c>
      <c r="AL27" s="118">
        <v>2308.74</v>
      </c>
      <c r="AM27" s="120">
        <f t="shared" si="13"/>
        <v>0.712380973769314</v>
      </c>
      <c r="AN27" s="120">
        <f t="shared" si="14"/>
        <v>0.626651843772287</v>
      </c>
      <c r="AO27" s="128">
        <f t="shared" si="15"/>
        <v>0.60887262715326</v>
      </c>
      <c r="AP27" s="128">
        <f t="shared" si="16"/>
        <v>0.549376099630282</v>
      </c>
      <c r="AQ27" s="131"/>
      <c r="AR27" s="130">
        <f t="shared" si="17"/>
        <v>200</v>
      </c>
    </row>
    <row r="28" spans="1:44">
      <c r="A28" s="58">
        <v>26</v>
      </c>
      <c r="B28" s="58">
        <v>726</v>
      </c>
      <c r="C28" s="59" t="s">
        <v>80</v>
      </c>
      <c r="D28" s="59" t="s">
        <v>44</v>
      </c>
      <c r="E28" s="58" t="s">
        <v>48</v>
      </c>
      <c r="F28" s="60">
        <v>2</v>
      </c>
      <c r="G28" s="58">
        <v>1</v>
      </c>
      <c r="H28" s="61">
        <v>9750</v>
      </c>
      <c r="I28" s="75">
        <f t="shared" si="0"/>
        <v>29250</v>
      </c>
      <c r="J28" s="76">
        <v>2648.1</v>
      </c>
      <c r="K28" s="77">
        <f t="shared" si="1"/>
        <v>7944.3</v>
      </c>
      <c r="L28" s="78">
        <v>0.2716</v>
      </c>
      <c r="M28" s="79">
        <v>10725</v>
      </c>
      <c r="N28" s="79">
        <f t="shared" si="2"/>
        <v>32175</v>
      </c>
      <c r="O28" s="80">
        <v>2854.6518</v>
      </c>
      <c r="P28" s="80">
        <f t="shared" si="3"/>
        <v>8563.9554</v>
      </c>
      <c r="Q28" s="94">
        <v>0.266168</v>
      </c>
      <c r="R28" s="95">
        <v>30143.12</v>
      </c>
      <c r="S28" s="95">
        <v>6211.98</v>
      </c>
      <c r="T28" s="96">
        <f t="shared" si="4"/>
        <v>1.03053401709402</v>
      </c>
      <c r="U28" s="101">
        <f t="shared" si="5"/>
        <v>0.781941769570635</v>
      </c>
      <c r="V28" s="99">
        <f t="shared" si="6"/>
        <v>0.936849106449106</v>
      </c>
      <c r="W28" s="99">
        <f t="shared" si="7"/>
        <v>0.725363422607268</v>
      </c>
      <c r="X28" s="98">
        <f t="shared" si="19"/>
        <v>250</v>
      </c>
      <c r="Y28" s="109"/>
      <c r="Z28" s="110"/>
      <c r="AA28" s="61">
        <v>8580</v>
      </c>
      <c r="AB28" s="61">
        <f t="shared" si="9"/>
        <v>17160</v>
      </c>
      <c r="AC28" s="76">
        <v>2366.364</v>
      </c>
      <c r="AD28" s="76">
        <f t="shared" si="10"/>
        <v>4732.728</v>
      </c>
      <c r="AE28" s="78">
        <v>0.2758</v>
      </c>
      <c r="AF28" s="79">
        <v>10038.6</v>
      </c>
      <c r="AG28" s="79">
        <f t="shared" si="11"/>
        <v>20077.2</v>
      </c>
      <c r="AH28" s="80">
        <v>2699.2189224</v>
      </c>
      <c r="AI28" s="80">
        <f t="shared" si="12"/>
        <v>5398.4378448</v>
      </c>
      <c r="AJ28" s="94">
        <v>0.268884</v>
      </c>
      <c r="AK28" s="118">
        <v>14798.1</v>
      </c>
      <c r="AL28" s="118">
        <v>3778.35</v>
      </c>
      <c r="AM28" s="120">
        <f t="shared" si="13"/>
        <v>0.86236013986014</v>
      </c>
      <c r="AN28" s="120">
        <f t="shared" si="14"/>
        <v>0.798345055959269</v>
      </c>
      <c r="AO28" s="128">
        <f t="shared" si="15"/>
        <v>0.73705994859841</v>
      </c>
      <c r="AP28" s="128">
        <f t="shared" si="16"/>
        <v>0.699896916223545</v>
      </c>
      <c r="AQ28" s="131"/>
      <c r="AR28" s="130">
        <f t="shared" si="17"/>
        <v>250</v>
      </c>
    </row>
    <row r="29" spans="1:44">
      <c r="A29" s="58">
        <v>27</v>
      </c>
      <c r="B29" s="58">
        <v>713</v>
      </c>
      <c r="C29" s="59" t="s">
        <v>81</v>
      </c>
      <c r="D29" s="59" t="s">
        <v>57</v>
      </c>
      <c r="E29" s="58" t="s">
        <v>45</v>
      </c>
      <c r="F29" s="60">
        <v>2</v>
      </c>
      <c r="G29" s="58"/>
      <c r="H29" s="61">
        <v>5280</v>
      </c>
      <c r="I29" s="75">
        <f t="shared" si="0"/>
        <v>15840</v>
      </c>
      <c r="J29" s="76">
        <v>1638.912</v>
      </c>
      <c r="K29" s="77">
        <f t="shared" si="1"/>
        <v>4916.736</v>
      </c>
      <c r="L29" s="78">
        <v>0.3104</v>
      </c>
      <c r="M29" s="79">
        <v>5808</v>
      </c>
      <c r="N29" s="79">
        <f t="shared" si="2"/>
        <v>17424</v>
      </c>
      <c r="O29" s="80">
        <v>1766.747136</v>
      </c>
      <c r="P29" s="80">
        <f t="shared" si="3"/>
        <v>5300.241408</v>
      </c>
      <c r="Q29" s="94">
        <v>0.304192</v>
      </c>
      <c r="R29" s="95">
        <v>16258.97</v>
      </c>
      <c r="S29" s="95">
        <v>5198.64</v>
      </c>
      <c r="T29" s="96">
        <f t="shared" si="4"/>
        <v>1.02645012626263</v>
      </c>
      <c r="U29" s="96">
        <f t="shared" si="5"/>
        <v>1.05733559825055</v>
      </c>
      <c r="V29" s="99">
        <f t="shared" si="6"/>
        <v>0.933136478420569</v>
      </c>
      <c r="W29" s="99">
        <f t="shared" si="7"/>
        <v>0.980830796150785</v>
      </c>
      <c r="X29" s="98">
        <f t="shared" si="19"/>
        <v>200</v>
      </c>
      <c r="Y29" s="109"/>
      <c r="Z29" s="110"/>
      <c r="AA29" s="61">
        <v>4646.4</v>
      </c>
      <c r="AB29" s="61">
        <f t="shared" si="9"/>
        <v>9292.8</v>
      </c>
      <c r="AC29" s="76">
        <v>1464.54528</v>
      </c>
      <c r="AD29" s="76">
        <f t="shared" si="10"/>
        <v>2929.09056</v>
      </c>
      <c r="AE29" s="78">
        <v>0.3152</v>
      </c>
      <c r="AF29" s="79">
        <v>5436.288</v>
      </c>
      <c r="AG29" s="79">
        <f t="shared" si="11"/>
        <v>10872.576</v>
      </c>
      <c r="AH29" s="80">
        <v>1670.549557248</v>
      </c>
      <c r="AI29" s="80">
        <f t="shared" si="12"/>
        <v>3341.099114496</v>
      </c>
      <c r="AJ29" s="94">
        <v>0.307296</v>
      </c>
      <c r="AK29" s="118">
        <v>7770.91</v>
      </c>
      <c r="AL29" s="118">
        <v>2280.01</v>
      </c>
      <c r="AM29" s="120">
        <f t="shared" si="13"/>
        <v>0.83622912362259</v>
      </c>
      <c r="AN29" s="120">
        <f t="shared" si="14"/>
        <v>0.778402017041085</v>
      </c>
      <c r="AO29" s="128">
        <f t="shared" si="15"/>
        <v>0.714725746685974</v>
      </c>
      <c r="AP29" s="128">
        <f t="shared" si="16"/>
        <v>0.68241315862428</v>
      </c>
      <c r="AQ29" s="131"/>
      <c r="AR29" s="130">
        <f t="shared" si="17"/>
        <v>200</v>
      </c>
    </row>
    <row r="30" spans="1:44">
      <c r="A30" s="58">
        <v>28</v>
      </c>
      <c r="B30" s="58">
        <v>102565</v>
      </c>
      <c r="C30" s="59" t="s">
        <v>82</v>
      </c>
      <c r="D30" s="59" t="s">
        <v>44</v>
      </c>
      <c r="E30" s="58" t="s">
        <v>48</v>
      </c>
      <c r="F30" s="60">
        <v>3</v>
      </c>
      <c r="G30" s="58"/>
      <c r="H30" s="61">
        <v>9750</v>
      </c>
      <c r="I30" s="75">
        <f t="shared" si="0"/>
        <v>29250</v>
      </c>
      <c r="J30" s="76">
        <v>3026.4</v>
      </c>
      <c r="K30" s="77">
        <f t="shared" si="1"/>
        <v>9079.2</v>
      </c>
      <c r="L30" s="78">
        <v>0.3104</v>
      </c>
      <c r="M30" s="79">
        <v>10725</v>
      </c>
      <c r="N30" s="79">
        <f t="shared" si="2"/>
        <v>32175</v>
      </c>
      <c r="O30" s="80">
        <v>3262.4592</v>
      </c>
      <c r="P30" s="80">
        <f t="shared" si="3"/>
        <v>9787.3776</v>
      </c>
      <c r="Q30" s="94">
        <v>0.304192</v>
      </c>
      <c r="R30" s="95">
        <v>29965.86</v>
      </c>
      <c r="S30" s="95">
        <v>9450.19</v>
      </c>
      <c r="T30" s="96">
        <f t="shared" si="4"/>
        <v>1.02447384615385</v>
      </c>
      <c r="U30" s="96">
        <f t="shared" si="5"/>
        <v>1.04086152965019</v>
      </c>
      <c r="V30" s="99">
        <f t="shared" si="6"/>
        <v>0.93133986013986</v>
      </c>
      <c r="W30" s="99">
        <f t="shared" si="7"/>
        <v>0.965548728803515</v>
      </c>
      <c r="X30" s="98">
        <f t="shared" si="19"/>
        <v>300</v>
      </c>
      <c r="Y30" s="109"/>
      <c r="Z30" s="110"/>
      <c r="AA30" s="61">
        <v>8580</v>
      </c>
      <c r="AB30" s="61">
        <f t="shared" si="9"/>
        <v>17160</v>
      </c>
      <c r="AC30" s="76">
        <v>2704.416</v>
      </c>
      <c r="AD30" s="76">
        <f t="shared" si="10"/>
        <v>5408.832</v>
      </c>
      <c r="AE30" s="78">
        <v>0.3152</v>
      </c>
      <c r="AF30" s="79">
        <v>10038.6</v>
      </c>
      <c r="AG30" s="79">
        <f t="shared" si="11"/>
        <v>20077.2</v>
      </c>
      <c r="AH30" s="80">
        <v>3084.8216256</v>
      </c>
      <c r="AI30" s="80">
        <f t="shared" si="12"/>
        <v>6169.6432512</v>
      </c>
      <c r="AJ30" s="94">
        <v>0.307296</v>
      </c>
      <c r="AK30" s="118">
        <v>14260.91</v>
      </c>
      <c r="AL30" s="118">
        <v>5040.37</v>
      </c>
      <c r="AM30" s="120">
        <f t="shared" si="13"/>
        <v>0.831055361305361</v>
      </c>
      <c r="AN30" s="120">
        <f t="shared" si="14"/>
        <v>0.931877714079491</v>
      </c>
      <c r="AO30" s="128">
        <f t="shared" si="15"/>
        <v>0.71030372761142</v>
      </c>
      <c r="AP30" s="128">
        <f t="shared" si="16"/>
        <v>0.81696295795055</v>
      </c>
      <c r="AQ30" s="131"/>
      <c r="AR30" s="130">
        <f t="shared" si="17"/>
        <v>300</v>
      </c>
    </row>
    <row r="31" spans="1:44">
      <c r="A31" s="58">
        <v>29</v>
      </c>
      <c r="B31" s="58">
        <v>745</v>
      </c>
      <c r="C31" s="59" t="s">
        <v>83</v>
      </c>
      <c r="D31" s="59" t="s">
        <v>44</v>
      </c>
      <c r="E31" s="58" t="s">
        <v>52</v>
      </c>
      <c r="F31" s="60">
        <v>2</v>
      </c>
      <c r="G31" s="58">
        <v>1</v>
      </c>
      <c r="H31" s="61">
        <v>7650</v>
      </c>
      <c r="I31" s="75">
        <f t="shared" si="0"/>
        <v>22950</v>
      </c>
      <c r="J31" s="76">
        <v>2077.74</v>
      </c>
      <c r="K31" s="77">
        <f t="shared" si="1"/>
        <v>6233.22</v>
      </c>
      <c r="L31" s="78">
        <v>0.2716</v>
      </c>
      <c r="M31" s="79">
        <v>8415</v>
      </c>
      <c r="N31" s="79">
        <f t="shared" si="2"/>
        <v>25245</v>
      </c>
      <c r="O31" s="80">
        <v>2239.80372</v>
      </c>
      <c r="P31" s="80">
        <f t="shared" si="3"/>
        <v>6719.41116</v>
      </c>
      <c r="Q31" s="94">
        <v>0.266168</v>
      </c>
      <c r="R31" s="95">
        <v>23275.82</v>
      </c>
      <c r="S31" s="95">
        <v>7244.4</v>
      </c>
      <c r="T31" s="96">
        <f t="shared" si="4"/>
        <v>1.01419694989107</v>
      </c>
      <c r="U31" s="96">
        <f t="shared" si="5"/>
        <v>1.16222433990778</v>
      </c>
      <c r="V31" s="99">
        <f t="shared" si="6"/>
        <v>0.921997227173698</v>
      </c>
      <c r="W31" s="99">
        <f t="shared" si="7"/>
        <v>1.07813018544321</v>
      </c>
      <c r="X31" s="98">
        <f t="shared" si="19"/>
        <v>250</v>
      </c>
      <c r="Y31" s="109"/>
      <c r="Z31" s="110"/>
      <c r="AA31" s="61">
        <v>6732</v>
      </c>
      <c r="AB31" s="61">
        <f t="shared" si="9"/>
        <v>13464</v>
      </c>
      <c r="AC31" s="76">
        <v>1856.6856</v>
      </c>
      <c r="AD31" s="76">
        <f t="shared" si="10"/>
        <v>3713.3712</v>
      </c>
      <c r="AE31" s="78">
        <v>0.2758</v>
      </c>
      <c r="AF31" s="79">
        <v>7876.44</v>
      </c>
      <c r="AG31" s="79">
        <f t="shared" si="11"/>
        <v>15752.88</v>
      </c>
      <c r="AH31" s="80">
        <v>2117.84869296</v>
      </c>
      <c r="AI31" s="80">
        <f t="shared" si="12"/>
        <v>4235.69738592</v>
      </c>
      <c r="AJ31" s="94">
        <v>0.268884</v>
      </c>
      <c r="AK31" s="118">
        <v>9603.77</v>
      </c>
      <c r="AL31" s="118">
        <v>3125.69</v>
      </c>
      <c r="AM31" s="120">
        <f t="shared" si="13"/>
        <v>0.713292483660131</v>
      </c>
      <c r="AN31" s="120">
        <f t="shared" si="14"/>
        <v>0.841739172210955</v>
      </c>
      <c r="AO31" s="128">
        <f t="shared" si="15"/>
        <v>0.609651695436009</v>
      </c>
      <c r="AP31" s="128">
        <f t="shared" si="16"/>
        <v>0.737939875117187</v>
      </c>
      <c r="AQ31" s="131"/>
      <c r="AR31" s="130">
        <f t="shared" si="17"/>
        <v>250</v>
      </c>
    </row>
    <row r="32" spans="1:44">
      <c r="A32" s="58">
        <v>30</v>
      </c>
      <c r="B32" s="58">
        <v>108277</v>
      </c>
      <c r="C32" s="59" t="s">
        <v>84</v>
      </c>
      <c r="D32" s="59" t="s">
        <v>44</v>
      </c>
      <c r="E32" s="58" t="s">
        <v>45</v>
      </c>
      <c r="F32" s="60">
        <v>1</v>
      </c>
      <c r="G32" s="58">
        <v>1</v>
      </c>
      <c r="H32" s="61">
        <v>6270</v>
      </c>
      <c r="I32" s="75">
        <f t="shared" si="0"/>
        <v>18810</v>
      </c>
      <c r="J32" s="76">
        <v>1520.475</v>
      </c>
      <c r="K32" s="77">
        <f t="shared" si="1"/>
        <v>4561.425</v>
      </c>
      <c r="L32" s="78">
        <v>0.2425</v>
      </c>
      <c r="M32" s="79">
        <v>6897</v>
      </c>
      <c r="N32" s="79">
        <f t="shared" si="2"/>
        <v>20691</v>
      </c>
      <c r="O32" s="80">
        <v>1639.07205</v>
      </c>
      <c r="P32" s="80">
        <f t="shared" si="3"/>
        <v>4917.21615</v>
      </c>
      <c r="Q32" s="94">
        <v>0.23765</v>
      </c>
      <c r="R32" s="95">
        <v>19075.15</v>
      </c>
      <c r="S32" s="95">
        <v>4824.59</v>
      </c>
      <c r="T32" s="96">
        <f t="shared" si="4"/>
        <v>1.01409622541201</v>
      </c>
      <c r="U32" s="96">
        <f t="shared" si="5"/>
        <v>1.05769359355903</v>
      </c>
      <c r="V32" s="99">
        <f t="shared" si="6"/>
        <v>0.921905659465468</v>
      </c>
      <c r="W32" s="99">
        <f t="shared" si="7"/>
        <v>0.981162888273683</v>
      </c>
      <c r="X32" s="98">
        <f t="shared" si="19"/>
        <v>150</v>
      </c>
      <c r="Y32" s="109"/>
      <c r="Z32" s="110"/>
      <c r="AA32" s="61">
        <v>5517.6</v>
      </c>
      <c r="AB32" s="61">
        <f t="shared" si="9"/>
        <v>11035.2</v>
      </c>
      <c r="AC32" s="76">
        <v>1358.709</v>
      </c>
      <c r="AD32" s="76">
        <f t="shared" si="10"/>
        <v>2717.418</v>
      </c>
      <c r="AE32" s="78">
        <v>0.24625</v>
      </c>
      <c r="AF32" s="79">
        <v>6455.592</v>
      </c>
      <c r="AG32" s="79">
        <f t="shared" si="11"/>
        <v>12911.184</v>
      </c>
      <c r="AH32" s="80">
        <v>1549.8262494</v>
      </c>
      <c r="AI32" s="80">
        <f t="shared" si="12"/>
        <v>3099.6524988</v>
      </c>
      <c r="AJ32" s="94">
        <v>0.240075</v>
      </c>
      <c r="AK32" s="118">
        <v>8322.7</v>
      </c>
      <c r="AL32" s="118">
        <v>2282.25</v>
      </c>
      <c r="AM32" s="120">
        <f t="shared" si="13"/>
        <v>0.754195664781789</v>
      </c>
      <c r="AN32" s="120">
        <f t="shared" si="14"/>
        <v>0.839859749217824</v>
      </c>
      <c r="AO32" s="128">
        <f t="shared" si="15"/>
        <v>0.644611679300675</v>
      </c>
      <c r="AP32" s="128">
        <f t="shared" si="16"/>
        <v>0.736292213686389</v>
      </c>
      <c r="AQ32" s="131"/>
      <c r="AR32" s="130">
        <f t="shared" si="17"/>
        <v>150</v>
      </c>
    </row>
    <row r="33" spans="1:44">
      <c r="A33" s="58">
        <v>31</v>
      </c>
      <c r="B33" s="58">
        <v>706</v>
      </c>
      <c r="C33" s="59" t="s">
        <v>85</v>
      </c>
      <c r="D33" s="59" t="s">
        <v>57</v>
      </c>
      <c r="E33" s="58" t="s">
        <v>45</v>
      </c>
      <c r="F33" s="60">
        <v>3</v>
      </c>
      <c r="G33" s="58"/>
      <c r="H33" s="61">
        <v>5940</v>
      </c>
      <c r="I33" s="75">
        <f t="shared" si="0"/>
        <v>17820</v>
      </c>
      <c r="J33" s="76">
        <v>1786.158</v>
      </c>
      <c r="K33" s="77">
        <f t="shared" si="1"/>
        <v>5358.474</v>
      </c>
      <c r="L33" s="78">
        <v>0.3007</v>
      </c>
      <c r="M33" s="79">
        <v>6534</v>
      </c>
      <c r="N33" s="79">
        <f t="shared" si="2"/>
        <v>19602</v>
      </c>
      <c r="O33" s="80">
        <v>1925.478324</v>
      </c>
      <c r="P33" s="80">
        <f t="shared" si="3"/>
        <v>5776.434972</v>
      </c>
      <c r="Q33" s="94">
        <v>0.294686</v>
      </c>
      <c r="R33" s="95">
        <v>18050.95</v>
      </c>
      <c r="S33" s="95">
        <v>4890.05</v>
      </c>
      <c r="T33" s="96">
        <f t="shared" si="4"/>
        <v>1.01296015712682</v>
      </c>
      <c r="U33" s="101">
        <f t="shared" si="5"/>
        <v>0.912582574815143</v>
      </c>
      <c r="V33" s="99">
        <f t="shared" si="6"/>
        <v>0.920872870115294</v>
      </c>
      <c r="W33" s="99">
        <f t="shared" si="7"/>
        <v>0.846551553631858</v>
      </c>
      <c r="X33" s="98">
        <f t="shared" si="19"/>
        <v>300</v>
      </c>
      <c r="Y33" s="109"/>
      <c r="Z33" s="110"/>
      <c r="AA33" s="61">
        <v>5227.2</v>
      </c>
      <c r="AB33" s="61">
        <f t="shared" si="9"/>
        <v>10454.4</v>
      </c>
      <c r="AC33" s="76">
        <v>1596.12552</v>
      </c>
      <c r="AD33" s="76">
        <f t="shared" si="10"/>
        <v>3192.25104</v>
      </c>
      <c r="AE33" s="78">
        <v>0.30535</v>
      </c>
      <c r="AF33" s="79">
        <v>6115.824</v>
      </c>
      <c r="AG33" s="79">
        <f t="shared" si="11"/>
        <v>12231.648</v>
      </c>
      <c r="AH33" s="80">
        <v>1820.637994032</v>
      </c>
      <c r="AI33" s="80">
        <f t="shared" si="12"/>
        <v>3641.275988064</v>
      </c>
      <c r="AJ33" s="94">
        <v>0.297693</v>
      </c>
      <c r="AK33" s="118">
        <v>8643.87</v>
      </c>
      <c r="AL33" s="118">
        <v>2365.12</v>
      </c>
      <c r="AM33" s="120">
        <f t="shared" si="13"/>
        <v>0.826816460055097</v>
      </c>
      <c r="AN33" s="120">
        <f t="shared" si="14"/>
        <v>0.740894112137246</v>
      </c>
      <c r="AO33" s="128">
        <f t="shared" si="15"/>
        <v>0.706680735089826</v>
      </c>
      <c r="AP33" s="128">
        <f t="shared" si="16"/>
        <v>0.649530551310254</v>
      </c>
      <c r="AQ33" s="131"/>
      <c r="AR33" s="130">
        <f t="shared" si="17"/>
        <v>300</v>
      </c>
    </row>
    <row r="34" spans="1:44">
      <c r="A34" s="58">
        <v>32</v>
      </c>
      <c r="B34" s="58">
        <v>311</v>
      </c>
      <c r="C34" s="59" t="s">
        <v>86</v>
      </c>
      <c r="D34" s="59" t="s">
        <v>44</v>
      </c>
      <c r="E34" s="58" t="s">
        <v>52</v>
      </c>
      <c r="F34" s="60">
        <v>2</v>
      </c>
      <c r="G34" s="58"/>
      <c r="H34" s="61">
        <v>8250</v>
      </c>
      <c r="I34" s="75">
        <f t="shared" si="0"/>
        <v>24750</v>
      </c>
      <c r="J34" s="76">
        <v>2000.625</v>
      </c>
      <c r="K34" s="77">
        <f t="shared" si="1"/>
        <v>6001.875</v>
      </c>
      <c r="L34" s="78">
        <v>0.2425</v>
      </c>
      <c r="M34" s="79">
        <v>9075</v>
      </c>
      <c r="N34" s="79">
        <f t="shared" si="2"/>
        <v>27225</v>
      </c>
      <c r="O34" s="80">
        <v>2156.67375</v>
      </c>
      <c r="P34" s="80">
        <f t="shared" si="3"/>
        <v>6470.02125</v>
      </c>
      <c r="Q34" s="94">
        <v>0.23765</v>
      </c>
      <c r="R34" s="95">
        <v>25054.43</v>
      </c>
      <c r="S34" s="95">
        <v>4763.07</v>
      </c>
      <c r="T34" s="96">
        <f t="shared" si="4"/>
        <v>1.0123002020202</v>
      </c>
      <c r="U34" s="101">
        <f t="shared" si="5"/>
        <v>0.793597000937207</v>
      </c>
      <c r="V34" s="99">
        <f t="shared" si="6"/>
        <v>0.920272910927456</v>
      </c>
      <c r="W34" s="99">
        <f t="shared" si="7"/>
        <v>0.736175325544719</v>
      </c>
      <c r="X34" s="98">
        <f t="shared" si="19"/>
        <v>200</v>
      </c>
      <c r="Y34" s="109"/>
      <c r="Z34" s="110"/>
      <c r="AA34" s="61">
        <v>7260</v>
      </c>
      <c r="AB34" s="61">
        <f t="shared" si="9"/>
        <v>14520</v>
      </c>
      <c r="AC34" s="76">
        <v>1787.775</v>
      </c>
      <c r="AD34" s="76">
        <f t="shared" si="10"/>
        <v>3575.55</v>
      </c>
      <c r="AE34" s="78">
        <v>0.24625</v>
      </c>
      <c r="AF34" s="79">
        <v>8494.2</v>
      </c>
      <c r="AG34" s="79">
        <f t="shared" si="11"/>
        <v>16988.4</v>
      </c>
      <c r="AH34" s="80">
        <v>2039.245065</v>
      </c>
      <c r="AI34" s="80">
        <f t="shared" si="12"/>
        <v>4078.49013</v>
      </c>
      <c r="AJ34" s="94">
        <v>0.240075</v>
      </c>
      <c r="AK34" s="118">
        <v>9006.39</v>
      </c>
      <c r="AL34" s="118">
        <v>2440.25</v>
      </c>
      <c r="AM34" s="120">
        <f t="shared" si="13"/>
        <v>0.62027479338843</v>
      </c>
      <c r="AN34" s="120">
        <f t="shared" si="14"/>
        <v>0.682482415292752</v>
      </c>
      <c r="AO34" s="128">
        <f t="shared" si="15"/>
        <v>0.530149396058487</v>
      </c>
      <c r="AP34" s="128">
        <f t="shared" si="16"/>
        <v>0.598321908897203</v>
      </c>
      <c r="AQ34" s="131"/>
      <c r="AR34" s="130">
        <f t="shared" si="17"/>
        <v>200</v>
      </c>
    </row>
    <row r="35" spans="1:44">
      <c r="A35" s="58">
        <v>33</v>
      </c>
      <c r="B35" s="58">
        <v>598</v>
      </c>
      <c r="C35" s="59" t="s">
        <v>87</v>
      </c>
      <c r="D35" s="59" t="s">
        <v>64</v>
      </c>
      <c r="E35" s="58" t="s">
        <v>48</v>
      </c>
      <c r="F35" s="60">
        <v>3</v>
      </c>
      <c r="G35" s="58">
        <v>1</v>
      </c>
      <c r="H35" s="61">
        <v>9750</v>
      </c>
      <c r="I35" s="75">
        <f t="shared" si="0"/>
        <v>29250</v>
      </c>
      <c r="J35" s="76">
        <v>2979.1125</v>
      </c>
      <c r="K35" s="77">
        <f t="shared" si="1"/>
        <v>8937.3375</v>
      </c>
      <c r="L35" s="78">
        <v>0.30555</v>
      </c>
      <c r="M35" s="79">
        <v>10725</v>
      </c>
      <c r="N35" s="79">
        <f t="shared" si="2"/>
        <v>32175</v>
      </c>
      <c r="O35" s="80">
        <v>3211.483275</v>
      </c>
      <c r="P35" s="80">
        <f t="shared" si="3"/>
        <v>9634.449825</v>
      </c>
      <c r="Q35" s="94">
        <v>0.299439</v>
      </c>
      <c r="R35" s="95">
        <v>29479.03</v>
      </c>
      <c r="S35" s="95">
        <v>8630.4</v>
      </c>
      <c r="T35" s="96">
        <f t="shared" si="4"/>
        <v>1.00783008547009</v>
      </c>
      <c r="U35" s="101">
        <f t="shared" si="5"/>
        <v>0.965656718234038</v>
      </c>
      <c r="V35" s="99">
        <f t="shared" si="6"/>
        <v>0.916209168609169</v>
      </c>
      <c r="W35" s="99">
        <f t="shared" si="7"/>
        <v>0.895785452907271</v>
      </c>
      <c r="X35" s="98">
        <f t="shared" si="19"/>
        <v>350</v>
      </c>
      <c r="Y35" s="109"/>
      <c r="Z35" s="110"/>
      <c r="AA35" s="61">
        <v>8580</v>
      </c>
      <c r="AB35" s="61">
        <f t="shared" si="9"/>
        <v>17160</v>
      </c>
      <c r="AC35" s="76">
        <v>2662.1595</v>
      </c>
      <c r="AD35" s="76">
        <f t="shared" si="10"/>
        <v>5324.319</v>
      </c>
      <c r="AE35" s="78">
        <v>0.310275</v>
      </c>
      <c r="AF35" s="79">
        <v>10038.6</v>
      </c>
      <c r="AG35" s="79">
        <f t="shared" si="11"/>
        <v>20077.2</v>
      </c>
      <c r="AH35" s="80">
        <v>3036.6212877</v>
      </c>
      <c r="AI35" s="80">
        <f t="shared" si="12"/>
        <v>6073.2425754</v>
      </c>
      <c r="AJ35" s="94">
        <v>0.3024945</v>
      </c>
      <c r="AK35" s="118">
        <v>12455</v>
      </c>
      <c r="AL35" s="118">
        <v>3675.14</v>
      </c>
      <c r="AM35" s="120">
        <f t="shared" si="13"/>
        <v>0.725815850815851</v>
      </c>
      <c r="AN35" s="120">
        <f t="shared" si="14"/>
        <v>0.690255411067594</v>
      </c>
      <c r="AO35" s="128">
        <f t="shared" si="15"/>
        <v>0.620355428047736</v>
      </c>
      <c r="AP35" s="128">
        <f t="shared" si="16"/>
        <v>0.605136375564242</v>
      </c>
      <c r="AQ35" s="131"/>
      <c r="AR35" s="130">
        <f t="shared" si="17"/>
        <v>350</v>
      </c>
    </row>
    <row r="36" spans="1:44">
      <c r="A36" s="58">
        <v>34</v>
      </c>
      <c r="B36" s="58">
        <v>720</v>
      </c>
      <c r="C36" s="59" t="s">
        <v>88</v>
      </c>
      <c r="D36" s="59" t="s">
        <v>47</v>
      </c>
      <c r="E36" s="58" t="s">
        <v>45</v>
      </c>
      <c r="F36" s="60">
        <v>3</v>
      </c>
      <c r="G36" s="58"/>
      <c r="H36" s="61">
        <v>7820</v>
      </c>
      <c r="I36" s="75">
        <f t="shared" si="0"/>
        <v>23460</v>
      </c>
      <c r="J36" s="76">
        <v>2351.474</v>
      </c>
      <c r="K36" s="77">
        <f t="shared" si="1"/>
        <v>7054.422</v>
      </c>
      <c r="L36" s="78">
        <v>0.3007</v>
      </c>
      <c r="M36" s="79">
        <v>8602</v>
      </c>
      <c r="N36" s="79">
        <f t="shared" si="2"/>
        <v>25806</v>
      </c>
      <c r="O36" s="80">
        <v>2534.888972</v>
      </c>
      <c r="P36" s="80">
        <f t="shared" si="3"/>
        <v>7604.666916</v>
      </c>
      <c r="Q36" s="94">
        <v>0.294686</v>
      </c>
      <c r="R36" s="95">
        <v>23628.95</v>
      </c>
      <c r="S36" s="95">
        <v>7245.67</v>
      </c>
      <c r="T36" s="96">
        <f t="shared" si="4"/>
        <v>1.00720161977835</v>
      </c>
      <c r="U36" s="96">
        <f t="shared" si="5"/>
        <v>1.02711037133872</v>
      </c>
      <c r="V36" s="99">
        <f t="shared" si="6"/>
        <v>0.915637836162133</v>
      </c>
      <c r="W36" s="99">
        <f t="shared" si="7"/>
        <v>0.952792552262259</v>
      </c>
      <c r="X36" s="98">
        <f t="shared" si="19"/>
        <v>300</v>
      </c>
      <c r="Y36" s="109"/>
      <c r="Z36" s="110"/>
      <c r="AA36" s="61">
        <v>6881.6</v>
      </c>
      <c r="AB36" s="61">
        <f t="shared" si="9"/>
        <v>13763.2</v>
      </c>
      <c r="AC36" s="76">
        <v>2101.29656</v>
      </c>
      <c r="AD36" s="76">
        <f t="shared" si="10"/>
        <v>4202.59312</v>
      </c>
      <c r="AE36" s="78">
        <v>0.30535</v>
      </c>
      <c r="AF36" s="79">
        <v>8051.472</v>
      </c>
      <c r="AG36" s="79">
        <f t="shared" si="11"/>
        <v>16102.944</v>
      </c>
      <c r="AH36" s="80">
        <v>2396.866854096</v>
      </c>
      <c r="AI36" s="80">
        <f t="shared" si="12"/>
        <v>4793.733708192</v>
      </c>
      <c r="AJ36" s="94">
        <v>0.297693</v>
      </c>
      <c r="AK36" s="118">
        <v>8348.8</v>
      </c>
      <c r="AL36" s="118">
        <v>2630.16</v>
      </c>
      <c r="AM36" s="120">
        <f t="shared" si="13"/>
        <v>0.606603115554522</v>
      </c>
      <c r="AN36" s="120">
        <f t="shared" si="14"/>
        <v>0.625842170512096</v>
      </c>
      <c r="AO36" s="128">
        <f t="shared" si="15"/>
        <v>0.518464201328651</v>
      </c>
      <c r="AP36" s="128">
        <f t="shared" si="16"/>
        <v>0.548666271450441</v>
      </c>
      <c r="AQ36" s="131"/>
      <c r="AR36" s="130">
        <f t="shared" ref="AR36:AR67" si="20">X36+Y36+AQ36</f>
        <v>300</v>
      </c>
    </row>
    <row r="37" spans="1:44">
      <c r="A37" s="58">
        <v>35</v>
      </c>
      <c r="B37" s="58">
        <v>117184</v>
      </c>
      <c r="C37" s="59" t="s">
        <v>89</v>
      </c>
      <c r="D37" s="59" t="s">
        <v>54</v>
      </c>
      <c r="E37" s="58" t="s">
        <v>52</v>
      </c>
      <c r="F37" s="60">
        <v>3</v>
      </c>
      <c r="G37" s="58">
        <v>1</v>
      </c>
      <c r="H37" s="61">
        <v>7500</v>
      </c>
      <c r="I37" s="75">
        <f t="shared" si="0"/>
        <v>22500</v>
      </c>
      <c r="J37" s="76">
        <v>2109.75</v>
      </c>
      <c r="K37" s="77">
        <f t="shared" si="1"/>
        <v>6329.25</v>
      </c>
      <c r="L37" s="78">
        <v>0.2813</v>
      </c>
      <c r="M37" s="79">
        <v>8250</v>
      </c>
      <c r="N37" s="79">
        <f t="shared" si="2"/>
        <v>24750</v>
      </c>
      <c r="O37" s="80">
        <v>2274.3105</v>
      </c>
      <c r="P37" s="80">
        <f t="shared" si="3"/>
        <v>6822.9315</v>
      </c>
      <c r="Q37" s="94">
        <v>0.275674</v>
      </c>
      <c r="R37" s="95">
        <v>22654.63</v>
      </c>
      <c r="S37" s="95">
        <v>6943.64</v>
      </c>
      <c r="T37" s="96">
        <f t="shared" si="4"/>
        <v>1.00687244444444</v>
      </c>
      <c r="U37" s="96">
        <f t="shared" si="5"/>
        <v>1.09707153296204</v>
      </c>
      <c r="V37" s="99">
        <f t="shared" si="6"/>
        <v>0.915338585858586</v>
      </c>
      <c r="W37" s="99">
        <f t="shared" si="7"/>
        <v>1.01769158901859</v>
      </c>
      <c r="X37" s="98">
        <f t="shared" si="19"/>
        <v>350</v>
      </c>
      <c r="Y37" s="109"/>
      <c r="Z37" s="110"/>
      <c r="AA37" s="61">
        <v>6600</v>
      </c>
      <c r="AB37" s="61">
        <f t="shared" si="9"/>
        <v>13200</v>
      </c>
      <c r="AC37" s="76">
        <v>1885.29</v>
      </c>
      <c r="AD37" s="76">
        <f t="shared" si="10"/>
        <v>3770.58</v>
      </c>
      <c r="AE37" s="78">
        <v>0.28565</v>
      </c>
      <c r="AF37" s="79">
        <v>7722</v>
      </c>
      <c r="AG37" s="79">
        <f t="shared" si="11"/>
        <v>15444</v>
      </c>
      <c r="AH37" s="80">
        <v>2150.476614</v>
      </c>
      <c r="AI37" s="80">
        <f t="shared" si="12"/>
        <v>4300.953228</v>
      </c>
      <c r="AJ37" s="94">
        <v>0.278487</v>
      </c>
      <c r="AK37" s="118">
        <v>11342.91</v>
      </c>
      <c r="AL37" s="118">
        <v>3728.47</v>
      </c>
      <c r="AM37" s="120">
        <f t="shared" si="13"/>
        <v>0.859311363636364</v>
      </c>
      <c r="AN37" s="120">
        <f t="shared" si="14"/>
        <v>0.988831956887269</v>
      </c>
      <c r="AO37" s="128">
        <f t="shared" si="15"/>
        <v>0.734454156954157</v>
      </c>
      <c r="AP37" s="128">
        <f t="shared" si="16"/>
        <v>0.866893872671521</v>
      </c>
      <c r="AQ37" s="131"/>
      <c r="AR37" s="130">
        <f t="shared" si="20"/>
        <v>350</v>
      </c>
    </row>
    <row r="38" spans="1:44">
      <c r="A38" s="58">
        <v>36</v>
      </c>
      <c r="B38" s="58">
        <v>587</v>
      </c>
      <c r="C38" s="59" t="s">
        <v>90</v>
      </c>
      <c r="D38" s="59" t="s">
        <v>57</v>
      </c>
      <c r="E38" s="58" t="s">
        <v>52</v>
      </c>
      <c r="F38" s="60">
        <v>2</v>
      </c>
      <c r="G38" s="58">
        <v>1</v>
      </c>
      <c r="H38" s="61">
        <v>8000</v>
      </c>
      <c r="I38" s="75">
        <f t="shared" si="0"/>
        <v>24000</v>
      </c>
      <c r="J38" s="76">
        <v>2172.8</v>
      </c>
      <c r="K38" s="77">
        <f t="shared" si="1"/>
        <v>6518.4</v>
      </c>
      <c r="L38" s="78">
        <v>0.2716</v>
      </c>
      <c r="M38" s="79">
        <v>8800</v>
      </c>
      <c r="N38" s="79">
        <f t="shared" si="2"/>
        <v>26400</v>
      </c>
      <c r="O38" s="80">
        <v>2342.2784</v>
      </c>
      <c r="P38" s="80">
        <f t="shared" si="3"/>
        <v>7026.8352</v>
      </c>
      <c r="Q38" s="94">
        <v>0.266168</v>
      </c>
      <c r="R38" s="95">
        <v>24125.59</v>
      </c>
      <c r="S38" s="95">
        <v>6056.6</v>
      </c>
      <c r="T38" s="96">
        <f t="shared" si="4"/>
        <v>1.00523291666667</v>
      </c>
      <c r="U38" s="101">
        <f t="shared" si="5"/>
        <v>0.92915439371625</v>
      </c>
      <c r="V38" s="99">
        <f t="shared" si="6"/>
        <v>0.913848106060606</v>
      </c>
      <c r="W38" s="99">
        <f t="shared" si="7"/>
        <v>0.861924298438079</v>
      </c>
      <c r="X38" s="98">
        <f t="shared" si="19"/>
        <v>250</v>
      </c>
      <c r="Y38" s="109"/>
      <c r="Z38" s="110"/>
      <c r="AA38" s="61">
        <v>7040</v>
      </c>
      <c r="AB38" s="61">
        <f t="shared" si="9"/>
        <v>14080</v>
      </c>
      <c r="AC38" s="76">
        <v>1941.632</v>
      </c>
      <c r="AD38" s="76">
        <f t="shared" si="10"/>
        <v>3883.264</v>
      </c>
      <c r="AE38" s="78">
        <v>0.2758</v>
      </c>
      <c r="AF38" s="79">
        <v>8236.8</v>
      </c>
      <c r="AG38" s="79">
        <f t="shared" si="11"/>
        <v>16473.6</v>
      </c>
      <c r="AH38" s="80">
        <v>2214.7437312</v>
      </c>
      <c r="AI38" s="80">
        <f t="shared" si="12"/>
        <v>4429.4874624</v>
      </c>
      <c r="AJ38" s="94">
        <v>0.268884</v>
      </c>
      <c r="AK38" s="118">
        <v>14579.81</v>
      </c>
      <c r="AL38" s="118">
        <v>3736.95</v>
      </c>
      <c r="AM38" s="119">
        <f t="shared" si="13"/>
        <v>1.03549786931818</v>
      </c>
      <c r="AN38" s="120">
        <f t="shared" si="14"/>
        <v>0.962321902399631</v>
      </c>
      <c r="AO38" s="128">
        <f t="shared" si="15"/>
        <v>0.885040913947164</v>
      </c>
      <c r="AP38" s="128">
        <f t="shared" si="16"/>
        <v>0.843652912830513</v>
      </c>
      <c r="AQ38" s="129"/>
      <c r="AR38" s="130">
        <f t="shared" si="20"/>
        <v>250</v>
      </c>
    </row>
    <row r="39" spans="1:44">
      <c r="A39" s="58">
        <v>37</v>
      </c>
      <c r="B39" s="58">
        <v>379</v>
      </c>
      <c r="C39" s="59" t="s">
        <v>91</v>
      </c>
      <c r="D39" s="59" t="s">
        <v>44</v>
      </c>
      <c r="E39" s="58" t="s">
        <v>55</v>
      </c>
      <c r="F39" s="60">
        <v>3</v>
      </c>
      <c r="G39" s="58"/>
      <c r="H39" s="61">
        <v>11480</v>
      </c>
      <c r="I39" s="75">
        <f t="shared" si="0"/>
        <v>34440</v>
      </c>
      <c r="J39" s="76">
        <v>3117.968</v>
      </c>
      <c r="K39" s="77">
        <f t="shared" si="1"/>
        <v>9353.904</v>
      </c>
      <c r="L39" s="78">
        <v>0.2716</v>
      </c>
      <c r="M39" s="79">
        <v>12628</v>
      </c>
      <c r="N39" s="79">
        <f t="shared" si="2"/>
        <v>37884</v>
      </c>
      <c r="O39" s="80">
        <v>3361.169504</v>
      </c>
      <c r="P39" s="80">
        <f t="shared" si="3"/>
        <v>10083.508512</v>
      </c>
      <c r="Q39" s="94">
        <v>0.266168</v>
      </c>
      <c r="R39" s="95">
        <v>34619.88</v>
      </c>
      <c r="S39" s="95">
        <v>8506.57</v>
      </c>
      <c r="T39" s="96">
        <f t="shared" si="4"/>
        <v>1.00522299651568</v>
      </c>
      <c r="U39" s="101">
        <f t="shared" si="5"/>
        <v>0.909413866124775</v>
      </c>
      <c r="V39" s="99">
        <f t="shared" si="6"/>
        <v>0.913839087741527</v>
      </c>
      <c r="W39" s="99">
        <f t="shared" si="7"/>
        <v>0.843612120709439</v>
      </c>
      <c r="X39" s="98">
        <f t="shared" si="19"/>
        <v>300</v>
      </c>
      <c r="Y39" s="109"/>
      <c r="Z39" s="110"/>
      <c r="AA39" s="61">
        <v>10102.4</v>
      </c>
      <c r="AB39" s="61">
        <f t="shared" si="9"/>
        <v>20204.8</v>
      </c>
      <c r="AC39" s="76">
        <v>2786.24192</v>
      </c>
      <c r="AD39" s="76">
        <f t="shared" si="10"/>
        <v>5572.48384</v>
      </c>
      <c r="AE39" s="78">
        <v>0.2758</v>
      </c>
      <c r="AF39" s="79">
        <v>11819.808</v>
      </c>
      <c r="AG39" s="79">
        <f t="shared" si="11"/>
        <v>23639.616</v>
      </c>
      <c r="AH39" s="80">
        <v>3178.157254272</v>
      </c>
      <c r="AI39" s="80">
        <f t="shared" si="12"/>
        <v>6356.314508544</v>
      </c>
      <c r="AJ39" s="94">
        <v>0.268884</v>
      </c>
      <c r="AK39" s="118">
        <v>17033.79</v>
      </c>
      <c r="AL39" s="118">
        <v>4295.37</v>
      </c>
      <c r="AM39" s="120">
        <f t="shared" si="13"/>
        <v>0.843056600411783</v>
      </c>
      <c r="AN39" s="120">
        <f t="shared" si="14"/>
        <v>0.770817847719411</v>
      </c>
      <c r="AO39" s="128">
        <f t="shared" si="15"/>
        <v>0.720561196933148</v>
      </c>
      <c r="AP39" s="128">
        <f t="shared" si="16"/>
        <v>0.6757642332245</v>
      </c>
      <c r="AQ39" s="131"/>
      <c r="AR39" s="130">
        <f t="shared" si="20"/>
        <v>300</v>
      </c>
    </row>
    <row r="40" spans="1:44">
      <c r="A40" s="58">
        <v>38</v>
      </c>
      <c r="B40" s="58">
        <v>104428</v>
      </c>
      <c r="C40" s="59" t="s">
        <v>92</v>
      </c>
      <c r="D40" s="59" t="s">
        <v>57</v>
      </c>
      <c r="E40" s="58" t="s">
        <v>52</v>
      </c>
      <c r="F40" s="60">
        <v>3</v>
      </c>
      <c r="G40" s="58">
        <v>2</v>
      </c>
      <c r="H40" s="61">
        <v>8320</v>
      </c>
      <c r="I40" s="75">
        <f t="shared" si="0"/>
        <v>24960</v>
      </c>
      <c r="J40" s="76">
        <v>2501.824</v>
      </c>
      <c r="K40" s="77">
        <f t="shared" si="1"/>
        <v>7505.472</v>
      </c>
      <c r="L40" s="78">
        <v>0.3007</v>
      </c>
      <c r="M40" s="79">
        <v>9152</v>
      </c>
      <c r="N40" s="79">
        <f t="shared" si="2"/>
        <v>27456</v>
      </c>
      <c r="O40" s="80">
        <v>2696.966272</v>
      </c>
      <c r="P40" s="80">
        <f t="shared" si="3"/>
        <v>8090.898816</v>
      </c>
      <c r="Q40" s="94">
        <v>0.294686</v>
      </c>
      <c r="R40" s="95">
        <v>25081.05</v>
      </c>
      <c r="S40" s="95">
        <v>6053.61</v>
      </c>
      <c r="T40" s="96">
        <f t="shared" si="4"/>
        <v>1.00484975961538</v>
      </c>
      <c r="U40" s="101">
        <f t="shared" si="5"/>
        <v>0.806559534163874</v>
      </c>
      <c r="V40" s="99">
        <f t="shared" si="6"/>
        <v>0.913499781468531</v>
      </c>
      <c r="W40" s="99">
        <f t="shared" si="7"/>
        <v>0.748199938927527</v>
      </c>
      <c r="X40" s="98">
        <f t="shared" si="19"/>
        <v>400</v>
      </c>
      <c r="Y40" s="109"/>
      <c r="Z40" s="110"/>
      <c r="AA40" s="61">
        <v>7321.6</v>
      </c>
      <c r="AB40" s="61">
        <f t="shared" si="9"/>
        <v>14643.2</v>
      </c>
      <c r="AC40" s="76">
        <v>2235.65056</v>
      </c>
      <c r="AD40" s="76">
        <f t="shared" si="10"/>
        <v>4471.30112</v>
      </c>
      <c r="AE40" s="78">
        <v>0.30535</v>
      </c>
      <c r="AF40" s="79">
        <v>8566.272</v>
      </c>
      <c r="AG40" s="79">
        <f t="shared" si="11"/>
        <v>17132.544</v>
      </c>
      <c r="AH40" s="80">
        <v>2550.119210496</v>
      </c>
      <c r="AI40" s="80">
        <f t="shared" si="12"/>
        <v>5100.238420992</v>
      </c>
      <c r="AJ40" s="94">
        <v>0.297693</v>
      </c>
      <c r="AK40" s="118">
        <v>12198.22</v>
      </c>
      <c r="AL40" s="118">
        <v>3802.19</v>
      </c>
      <c r="AM40" s="120">
        <f t="shared" si="13"/>
        <v>0.833029665646853</v>
      </c>
      <c r="AN40" s="120">
        <f t="shared" si="14"/>
        <v>0.850354270034043</v>
      </c>
      <c r="AO40" s="128">
        <f t="shared" si="15"/>
        <v>0.711991167219532</v>
      </c>
      <c r="AP40" s="128">
        <f t="shared" si="16"/>
        <v>0.745492599787222</v>
      </c>
      <c r="AQ40" s="131"/>
      <c r="AR40" s="130">
        <f t="shared" si="20"/>
        <v>400</v>
      </c>
    </row>
    <row r="41" spans="1:44">
      <c r="A41" s="58">
        <v>39</v>
      </c>
      <c r="B41" s="58">
        <v>112888</v>
      </c>
      <c r="C41" s="59" t="s">
        <v>93</v>
      </c>
      <c r="D41" s="59" t="s">
        <v>44</v>
      </c>
      <c r="E41" s="58" t="s">
        <v>45</v>
      </c>
      <c r="F41" s="60">
        <v>2</v>
      </c>
      <c r="G41" s="58"/>
      <c r="H41" s="61">
        <v>6600</v>
      </c>
      <c r="I41" s="75">
        <f t="shared" si="0"/>
        <v>19800</v>
      </c>
      <c r="J41" s="76">
        <v>1856.58</v>
      </c>
      <c r="K41" s="77">
        <f t="shared" si="1"/>
        <v>5569.74</v>
      </c>
      <c r="L41" s="78">
        <v>0.2813</v>
      </c>
      <c r="M41" s="79">
        <v>7260</v>
      </c>
      <c r="N41" s="79">
        <f t="shared" si="2"/>
        <v>21780</v>
      </c>
      <c r="O41" s="80">
        <v>2001.39324</v>
      </c>
      <c r="P41" s="80">
        <f t="shared" si="3"/>
        <v>6004.17972</v>
      </c>
      <c r="Q41" s="94">
        <v>0.275674</v>
      </c>
      <c r="R41" s="95">
        <v>19834.8</v>
      </c>
      <c r="S41" s="95">
        <v>5397.76</v>
      </c>
      <c r="T41" s="96">
        <f t="shared" si="4"/>
        <v>1.00175757575758</v>
      </c>
      <c r="U41" s="101">
        <f t="shared" si="5"/>
        <v>0.969122436594886</v>
      </c>
      <c r="V41" s="99">
        <f t="shared" si="6"/>
        <v>0.91068870523416</v>
      </c>
      <c r="W41" s="99">
        <f t="shared" si="7"/>
        <v>0.899000405004532</v>
      </c>
      <c r="X41" s="98">
        <f t="shared" si="19"/>
        <v>200</v>
      </c>
      <c r="Y41" s="109"/>
      <c r="Z41" s="110"/>
      <c r="AA41" s="61">
        <v>5808</v>
      </c>
      <c r="AB41" s="61">
        <f t="shared" si="9"/>
        <v>11616</v>
      </c>
      <c r="AC41" s="76">
        <v>1659.0552</v>
      </c>
      <c r="AD41" s="76">
        <f t="shared" si="10"/>
        <v>3318.1104</v>
      </c>
      <c r="AE41" s="78">
        <v>0.28565</v>
      </c>
      <c r="AF41" s="79">
        <v>6795.36</v>
      </c>
      <c r="AG41" s="79">
        <f t="shared" si="11"/>
        <v>13590.72</v>
      </c>
      <c r="AH41" s="80">
        <v>1892.41942032</v>
      </c>
      <c r="AI41" s="80">
        <f t="shared" si="12"/>
        <v>3784.83884064</v>
      </c>
      <c r="AJ41" s="94">
        <v>0.278487</v>
      </c>
      <c r="AK41" s="118">
        <v>5913.11</v>
      </c>
      <c r="AL41" s="118">
        <v>1956.69</v>
      </c>
      <c r="AM41" s="120">
        <f t="shared" si="13"/>
        <v>0.509048725895317</v>
      </c>
      <c r="AN41" s="120">
        <f t="shared" si="14"/>
        <v>0.589700089544941</v>
      </c>
      <c r="AO41" s="128">
        <f t="shared" si="15"/>
        <v>0.435084381107108</v>
      </c>
      <c r="AP41" s="128">
        <f t="shared" si="16"/>
        <v>0.516981061119403</v>
      </c>
      <c r="AQ41" s="131"/>
      <c r="AR41" s="130">
        <f t="shared" si="20"/>
        <v>200</v>
      </c>
    </row>
    <row r="42" spans="1:44">
      <c r="A42" s="58">
        <v>40</v>
      </c>
      <c r="B42" s="58">
        <v>712</v>
      </c>
      <c r="C42" s="59" t="s">
        <v>94</v>
      </c>
      <c r="D42" s="59" t="s">
        <v>64</v>
      </c>
      <c r="E42" s="58" t="s">
        <v>50</v>
      </c>
      <c r="F42" s="60">
        <v>4</v>
      </c>
      <c r="G42" s="58"/>
      <c r="H42" s="61">
        <v>14300</v>
      </c>
      <c r="I42" s="75">
        <f t="shared" si="0"/>
        <v>42900</v>
      </c>
      <c r="J42" s="76">
        <v>4771.624</v>
      </c>
      <c r="K42" s="77">
        <f t="shared" si="1"/>
        <v>14314.872</v>
      </c>
      <c r="L42" s="78">
        <v>0.33368</v>
      </c>
      <c r="M42" s="79">
        <v>15730</v>
      </c>
      <c r="N42" s="79">
        <f t="shared" si="2"/>
        <v>47190</v>
      </c>
      <c r="O42" s="80">
        <v>5143.810672</v>
      </c>
      <c r="P42" s="80">
        <f t="shared" si="3"/>
        <v>15431.432016</v>
      </c>
      <c r="Q42" s="94">
        <v>0.3270064</v>
      </c>
      <c r="R42" s="95">
        <v>42955</v>
      </c>
      <c r="S42" s="95">
        <v>12138.03</v>
      </c>
      <c r="T42" s="96">
        <f t="shared" si="4"/>
        <v>1.00128205128205</v>
      </c>
      <c r="U42" s="101">
        <f t="shared" si="5"/>
        <v>0.847931438017748</v>
      </c>
      <c r="V42" s="99">
        <f t="shared" si="6"/>
        <v>0.91025641025641</v>
      </c>
      <c r="W42" s="99">
        <f t="shared" si="7"/>
        <v>0.786578328402364</v>
      </c>
      <c r="X42" s="98">
        <f t="shared" si="19"/>
        <v>400</v>
      </c>
      <c r="Y42" s="109"/>
      <c r="Z42" s="110"/>
      <c r="AA42" s="61">
        <v>12584</v>
      </c>
      <c r="AB42" s="61">
        <f t="shared" si="9"/>
        <v>25168</v>
      </c>
      <c r="AC42" s="76">
        <v>4263.96256</v>
      </c>
      <c r="AD42" s="76">
        <f t="shared" si="10"/>
        <v>8527.92512</v>
      </c>
      <c r="AE42" s="78">
        <v>0.33884</v>
      </c>
      <c r="AF42" s="79">
        <v>14723.28</v>
      </c>
      <c r="AG42" s="79">
        <f t="shared" si="11"/>
        <v>29446.56</v>
      </c>
      <c r="AH42" s="80">
        <v>4863.735429696</v>
      </c>
      <c r="AI42" s="80">
        <f t="shared" si="12"/>
        <v>9727.470859392</v>
      </c>
      <c r="AJ42" s="94">
        <v>0.3303432</v>
      </c>
      <c r="AK42" s="118">
        <v>20018.69</v>
      </c>
      <c r="AL42" s="118">
        <v>6483.21</v>
      </c>
      <c r="AM42" s="120">
        <f t="shared" si="13"/>
        <v>0.795402495232041</v>
      </c>
      <c r="AN42" s="120">
        <f t="shared" si="14"/>
        <v>0.76023298853731</v>
      </c>
      <c r="AO42" s="128">
        <f t="shared" si="15"/>
        <v>0.679831192506018</v>
      </c>
      <c r="AP42" s="128">
        <f t="shared" si="16"/>
        <v>0.666484648858174</v>
      </c>
      <c r="AQ42" s="131"/>
      <c r="AR42" s="130">
        <f t="shared" si="20"/>
        <v>400</v>
      </c>
    </row>
    <row r="43" spans="1:44">
      <c r="A43" s="58">
        <v>41</v>
      </c>
      <c r="B43" s="58">
        <v>349</v>
      </c>
      <c r="C43" s="59" t="s">
        <v>95</v>
      </c>
      <c r="D43" s="59" t="s">
        <v>54</v>
      </c>
      <c r="E43" s="58" t="s">
        <v>45</v>
      </c>
      <c r="F43" s="60">
        <v>2</v>
      </c>
      <c r="G43" s="58">
        <v>1</v>
      </c>
      <c r="H43" s="61">
        <v>7040</v>
      </c>
      <c r="I43" s="75">
        <f t="shared" si="0"/>
        <v>21120</v>
      </c>
      <c r="J43" s="76">
        <v>1912.064</v>
      </c>
      <c r="K43" s="77">
        <f t="shared" si="1"/>
        <v>5736.192</v>
      </c>
      <c r="L43" s="78">
        <v>0.2716</v>
      </c>
      <c r="M43" s="79">
        <v>7744</v>
      </c>
      <c r="N43" s="79">
        <f t="shared" si="2"/>
        <v>23232</v>
      </c>
      <c r="O43" s="80">
        <v>2061.204992</v>
      </c>
      <c r="P43" s="80">
        <f t="shared" si="3"/>
        <v>6183.614976</v>
      </c>
      <c r="Q43" s="94">
        <v>0.266168</v>
      </c>
      <c r="R43" s="95">
        <v>21123.31</v>
      </c>
      <c r="S43" s="95">
        <v>6602.41</v>
      </c>
      <c r="T43" s="96">
        <f t="shared" si="4"/>
        <v>1.00015672348485</v>
      </c>
      <c r="U43" s="96">
        <f t="shared" si="5"/>
        <v>1.1510092409738</v>
      </c>
      <c r="V43" s="99">
        <f t="shared" si="6"/>
        <v>0.909233384986226</v>
      </c>
      <c r="W43" s="99">
        <f t="shared" si="7"/>
        <v>1.06772656862134</v>
      </c>
      <c r="X43" s="98">
        <f t="shared" si="19"/>
        <v>250</v>
      </c>
      <c r="Y43" s="109"/>
      <c r="Z43" s="110"/>
      <c r="AA43" s="61">
        <v>6195.2</v>
      </c>
      <c r="AB43" s="61">
        <f t="shared" si="9"/>
        <v>12390.4</v>
      </c>
      <c r="AC43" s="76">
        <v>1708.63616</v>
      </c>
      <c r="AD43" s="76">
        <f t="shared" si="10"/>
        <v>3417.27232</v>
      </c>
      <c r="AE43" s="78">
        <v>0.2758</v>
      </c>
      <c r="AF43" s="79">
        <v>7248.384</v>
      </c>
      <c r="AG43" s="79">
        <f t="shared" si="11"/>
        <v>14496.768</v>
      </c>
      <c r="AH43" s="80">
        <v>1948.974483456</v>
      </c>
      <c r="AI43" s="80">
        <f t="shared" si="12"/>
        <v>3897.948966912</v>
      </c>
      <c r="AJ43" s="94">
        <v>0.268884</v>
      </c>
      <c r="AK43" s="118">
        <v>9599.88</v>
      </c>
      <c r="AL43" s="118">
        <v>3027.05</v>
      </c>
      <c r="AM43" s="120">
        <f t="shared" si="13"/>
        <v>0.774783703512397</v>
      </c>
      <c r="AN43" s="120">
        <f t="shared" si="14"/>
        <v>0.885808831296184</v>
      </c>
      <c r="AO43" s="128">
        <f t="shared" si="15"/>
        <v>0.662208293600339</v>
      </c>
      <c r="AP43" s="128">
        <f t="shared" si="16"/>
        <v>0.776575072094406</v>
      </c>
      <c r="AQ43" s="131"/>
      <c r="AR43" s="130">
        <f t="shared" si="20"/>
        <v>250</v>
      </c>
    </row>
    <row r="44" spans="1:44">
      <c r="A44" s="58">
        <v>42</v>
      </c>
      <c r="B44" s="58">
        <v>740</v>
      </c>
      <c r="C44" s="59" t="s">
        <v>96</v>
      </c>
      <c r="D44" s="59" t="s">
        <v>64</v>
      </c>
      <c r="E44" s="58" t="s">
        <v>45</v>
      </c>
      <c r="F44" s="60">
        <v>2</v>
      </c>
      <c r="G44" s="58"/>
      <c r="H44" s="61">
        <v>6270</v>
      </c>
      <c r="I44" s="75">
        <f t="shared" si="0"/>
        <v>18810</v>
      </c>
      <c r="J44" s="76">
        <v>1946.208</v>
      </c>
      <c r="K44" s="77">
        <f t="shared" si="1"/>
        <v>5838.624</v>
      </c>
      <c r="L44" s="78">
        <v>0.3104</v>
      </c>
      <c r="M44" s="79">
        <v>6897</v>
      </c>
      <c r="N44" s="79">
        <f t="shared" si="2"/>
        <v>20691</v>
      </c>
      <c r="O44" s="80">
        <v>2098.012224</v>
      </c>
      <c r="P44" s="80">
        <f t="shared" si="3"/>
        <v>6294.036672</v>
      </c>
      <c r="Q44" s="94">
        <v>0.304192</v>
      </c>
      <c r="R44" s="95">
        <v>18812.4</v>
      </c>
      <c r="S44" s="95">
        <v>6237.37</v>
      </c>
      <c r="T44" s="96">
        <f t="shared" si="4"/>
        <v>1.00012759170654</v>
      </c>
      <c r="U44" s="96">
        <f t="shared" si="5"/>
        <v>1.06829451596815</v>
      </c>
      <c r="V44" s="99">
        <f t="shared" si="6"/>
        <v>0.909206901551399</v>
      </c>
      <c r="W44" s="99">
        <f t="shared" si="7"/>
        <v>0.990996768059505</v>
      </c>
      <c r="X44" s="98">
        <f t="shared" si="19"/>
        <v>200</v>
      </c>
      <c r="Y44" s="109"/>
      <c r="Z44" s="110"/>
      <c r="AA44" s="61">
        <v>5517.6</v>
      </c>
      <c r="AB44" s="61">
        <f t="shared" si="9"/>
        <v>11035.2</v>
      </c>
      <c r="AC44" s="76">
        <v>1739.14752</v>
      </c>
      <c r="AD44" s="76">
        <f t="shared" si="10"/>
        <v>3478.29504</v>
      </c>
      <c r="AE44" s="78">
        <v>0.3152</v>
      </c>
      <c r="AF44" s="79">
        <v>6455.592</v>
      </c>
      <c r="AG44" s="79">
        <f t="shared" si="11"/>
        <v>12911.184</v>
      </c>
      <c r="AH44" s="80">
        <v>1983.777599232</v>
      </c>
      <c r="AI44" s="80">
        <f t="shared" si="12"/>
        <v>3967.555198464</v>
      </c>
      <c r="AJ44" s="94">
        <v>0.307296</v>
      </c>
      <c r="AK44" s="118">
        <v>7134.93</v>
      </c>
      <c r="AL44" s="118">
        <v>2406.16</v>
      </c>
      <c r="AM44" s="120">
        <f t="shared" si="13"/>
        <v>0.646561004784689</v>
      </c>
      <c r="AN44" s="120">
        <f t="shared" si="14"/>
        <v>0.691764204108459</v>
      </c>
      <c r="AO44" s="128">
        <f t="shared" si="15"/>
        <v>0.552616243405717</v>
      </c>
      <c r="AP44" s="128">
        <f t="shared" si="16"/>
        <v>0.606459111377082</v>
      </c>
      <c r="AQ44" s="131"/>
      <c r="AR44" s="130">
        <f t="shared" si="20"/>
        <v>200</v>
      </c>
    </row>
    <row r="45" spans="1:44">
      <c r="A45" s="58">
        <v>43</v>
      </c>
      <c r="B45" s="58">
        <v>710</v>
      </c>
      <c r="C45" s="59" t="s">
        <v>97</v>
      </c>
      <c r="D45" s="59" t="s">
        <v>57</v>
      </c>
      <c r="E45" s="58" t="s">
        <v>45</v>
      </c>
      <c r="F45" s="60">
        <v>3</v>
      </c>
      <c r="G45" s="58"/>
      <c r="H45" s="61">
        <v>5775</v>
      </c>
      <c r="I45" s="75">
        <f t="shared" si="0"/>
        <v>17325</v>
      </c>
      <c r="J45" s="76">
        <v>1736.5425</v>
      </c>
      <c r="K45" s="77">
        <f t="shared" si="1"/>
        <v>5209.6275</v>
      </c>
      <c r="L45" s="78">
        <v>0.3007</v>
      </c>
      <c r="M45" s="79">
        <v>6352.5</v>
      </c>
      <c r="N45" s="79">
        <f t="shared" si="2"/>
        <v>19057.5</v>
      </c>
      <c r="O45" s="80">
        <v>1871.992815</v>
      </c>
      <c r="P45" s="80">
        <f t="shared" si="3"/>
        <v>5615.978445</v>
      </c>
      <c r="Q45" s="94">
        <v>0.294686</v>
      </c>
      <c r="R45" s="95">
        <v>17160.16</v>
      </c>
      <c r="S45" s="95">
        <v>4558.49</v>
      </c>
      <c r="T45" s="101">
        <f t="shared" si="4"/>
        <v>0.990485425685426</v>
      </c>
      <c r="U45" s="101">
        <f t="shared" si="5"/>
        <v>0.875012656855025</v>
      </c>
      <c r="V45" s="99">
        <f t="shared" si="6"/>
        <v>0.90044129607766</v>
      </c>
      <c r="W45" s="99">
        <f t="shared" si="7"/>
        <v>0.81170005274121</v>
      </c>
      <c r="X45" s="98"/>
      <c r="Y45" s="109"/>
      <c r="Z45" s="110">
        <v>0</v>
      </c>
      <c r="AA45" s="61">
        <v>5082</v>
      </c>
      <c r="AB45" s="61">
        <f t="shared" si="9"/>
        <v>10164</v>
      </c>
      <c r="AC45" s="76">
        <v>1551.7887</v>
      </c>
      <c r="AD45" s="76">
        <f t="shared" si="10"/>
        <v>3103.5774</v>
      </c>
      <c r="AE45" s="78">
        <v>0.30535</v>
      </c>
      <c r="AF45" s="79">
        <v>5945.94</v>
      </c>
      <c r="AG45" s="79">
        <f t="shared" si="11"/>
        <v>11891.88</v>
      </c>
      <c r="AH45" s="80">
        <v>1770.06471642</v>
      </c>
      <c r="AI45" s="80">
        <f t="shared" si="12"/>
        <v>3540.12943284</v>
      </c>
      <c r="AJ45" s="94">
        <v>0.297693</v>
      </c>
      <c r="AK45" s="118">
        <v>9086.82</v>
      </c>
      <c r="AL45" s="118">
        <v>3209.58</v>
      </c>
      <c r="AM45" s="120">
        <f t="shared" si="13"/>
        <v>0.894020070838253</v>
      </c>
      <c r="AN45" s="120">
        <f t="shared" si="14"/>
        <v>1.03415497225879</v>
      </c>
      <c r="AO45" s="128">
        <f t="shared" si="15"/>
        <v>0.764119718665173</v>
      </c>
      <c r="AP45" s="128">
        <f t="shared" si="16"/>
        <v>0.906627867960516</v>
      </c>
      <c r="AQ45" s="131"/>
      <c r="AR45" s="130">
        <f t="shared" si="20"/>
        <v>0</v>
      </c>
    </row>
    <row r="46" spans="1:44">
      <c r="A46" s="58">
        <v>44</v>
      </c>
      <c r="B46" s="62">
        <v>111400</v>
      </c>
      <c r="C46" s="63" t="s">
        <v>98</v>
      </c>
      <c r="D46" s="63" t="s">
        <v>99</v>
      </c>
      <c r="E46" s="58" t="s">
        <v>50</v>
      </c>
      <c r="F46" s="60">
        <v>4</v>
      </c>
      <c r="G46" s="58"/>
      <c r="H46" s="61">
        <v>14250</v>
      </c>
      <c r="I46" s="75">
        <f t="shared" si="0"/>
        <v>42750</v>
      </c>
      <c r="J46" s="76">
        <v>3040.95</v>
      </c>
      <c r="K46" s="77">
        <f t="shared" si="1"/>
        <v>9122.85</v>
      </c>
      <c r="L46" s="78">
        <v>0.2134</v>
      </c>
      <c r="M46" s="79">
        <v>15675</v>
      </c>
      <c r="N46" s="79">
        <f t="shared" si="2"/>
        <v>47025</v>
      </c>
      <c r="O46" s="80">
        <v>3278.1441</v>
      </c>
      <c r="P46" s="80">
        <f t="shared" si="3"/>
        <v>9834.4323</v>
      </c>
      <c r="Q46" s="94">
        <v>0.209132</v>
      </c>
      <c r="R46" s="100">
        <v>43669.09</v>
      </c>
      <c r="S46" s="100">
        <v>7096.44</v>
      </c>
      <c r="T46" s="96">
        <f t="shared" si="4"/>
        <v>1.02149918128655</v>
      </c>
      <c r="U46" s="101">
        <f t="shared" si="5"/>
        <v>0.777875335010441</v>
      </c>
      <c r="V46" s="99">
        <f t="shared" si="6"/>
        <v>0.928635619351409</v>
      </c>
      <c r="W46" s="99">
        <f t="shared" si="7"/>
        <v>0.721591219861262</v>
      </c>
      <c r="X46" s="98">
        <f>(F46*100)+(G46*50)</f>
        <v>400</v>
      </c>
      <c r="Y46" s="109"/>
      <c r="Z46" s="110"/>
      <c r="AA46" s="61">
        <v>12540</v>
      </c>
      <c r="AB46" s="61">
        <f t="shared" si="9"/>
        <v>25080</v>
      </c>
      <c r="AC46" s="76">
        <v>2717.418</v>
      </c>
      <c r="AD46" s="76">
        <f t="shared" si="10"/>
        <v>5434.836</v>
      </c>
      <c r="AE46" s="78">
        <v>0.2167</v>
      </c>
      <c r="AF46" s="79">
        <v>14671.8</v>
      </c>
      <c r="AG46" s="79">
        <f t="shared" si="11"/>
        <v>29343.6</v>
      </c>
      <c r="AH46" s="80">
        <v>3099.6524988</v>
      </c>
      <c r="AI46" s="80">
        <f t="shared" si="12"/>
        <v>6199.3049976</v>
      </c>
      <c r="AJ46" s="94">
        <v>0.211266</v>
      </c>
      <c r="AK46" s="121">
        <v>25933.94</v>
      </c>
      <c r="AL46" s="121">
        <v>4413.87</v>
      </c>
      <c r="AM46" s="119">
        <f t="shared" si="13"/>
        <v>1.03404864433812</v>
      </c>
      <c r="AN46" s="120">
        <f t="shared" si="14"/>
        <v>0.812144101496347</v>
      </c>
      <c r="AO46" s="128">
        <f t="shared" si="15"/>
        <v>0.88380226011805</v>
      </c>
      <c r="AP46" s="128">
        <f t="shared" si="16"/>
        <v>0.711994328672131</v>
      </c>
      <c r="AQ46" s="129"/>
      <c r="AR46" s="130">
        <f t="shared" si="20"/>
        <v>400</v>
      </c>
    </row>
    <row r="47" spans="1:44">
      <c r="A47" s="58">
        <v>45</v>
      </c>
      <c r="B47" s="62">
        <v>742</v>
      </c>
      <c r="C47" s="63" t="s">
        <v>100</v>
      </c>
      <c r="D47" s="63" t="s">
        <v>74</v>
      </c>
      <c r="E47" s="58" t="s">
        <v>50</v>
      </c>
      <c r="F47" s="60">
        <v>0</v>
      </c>
      <c r="G47" s="58"/>
      <c r="H47" s="61">
        <v>13300</v>
      </c>
      <c r="I47" s="75">
        <f t="shared" si="0"/>
        <v>39900</v>
      </c>
      <c r="J47" s="76">
        <v>2451.19</v>
      </c>
      <c r="K47" s="77">
        <f t="shared" si="1"/>
        <v>7353.57</v>
      </c>
      <c r="L47" s="78">
        <v>0.1843</v>
      </c>
      <c r="M47" s="79">
        <v>14630</v>
      </c>
      <c r="N47" s="79">
        <f t="shared" si="2"/>
        <v>43890</v>
      </c>
      <c r="O47" s="80">
        <v>2642.38282</v>
      </c>
      <c r="P47" s="80">
        <f t="shared" si="3"/>
        <v>7927.14846</v>
      </c>
      <c r="Q47" s="94">
        <v>0.180614</v>
      </c>
      <c r="R47" s="100">
        <v>47580.64</v>
      </c>
      <c r="S47" s="100">
        <v>10268</v>
      </c>
      <c r="T47" s="96">
        <f t="shared" si="4"/>
        <v>1.19249724310777</v>
      </c>
      <c r="U47" s="96">
        <f t="shared" si="5"/>
        <v>1.39632858597933</v>
      </c>
      <c r="V47" s="97">
        <f t="shared" si="6"/>
        <v>1.08408840282524</v>
      </c>
      <c r="W47" s="97">
        <f t="shared" si="7"/>
        <v>1.29529553430364</v>
      </c>
      <c r="X47" s="98">
        <f>(F47*200)+(G47*100)</f>
        <v>0</v>
      </c>
      <c r="Y47" s="109"/>
      <c r="Z47" s="110"/>
      <c r="AA47" s="61">
        <v>11704</v>
      </c>
      <c r="AB47" s="61">
        <f t="shared" si="9"/>
        <v>23408</v>
      </c>
      <c r="AC47" s="76">
        <v>2190.4036</v>
      </c>
      <c r="AD47" s="76">
        <f t="shared" si="10"/>
        <v>4380.8072</v>
      </c>
      <c r="AE47" s="78">
        <v>0.18715</v>
      </c>
      <c r="AF47" s="79">
        <v>13693.68</v>
      </c>
      <c r="AG47" s="79">
        <f t="shared" si="11"/>
        <v>27387.36</v>
      </c>
      <c r="AH47" s="80">
        <v>2498.50777176</v>
      </c>
      <c r="AI47" s="80">
        <f t="shared" si="12"/>
        <v>4997.01554352</v>
      </c>
      <c r="AJ47" s="94">
        <v>0.182457</v>
      </c>
      <c r="AK47" s="121">
        <v>21036.85</v>
      </c>
      <c r="AL47" s="121">
        <v>5564.61</v>
      </c>
      <c r="AM47" s="122">
        <f t="shared" si="13"/>
        <v>0.898703434723171</v>
      </c>
      <c r="AN47" s="122">
        <f t="shared" si="14"/>
        <v>1.27022481153702</v>
      </c>
      <c r="AO47" s="132">
        <f t="shared" si="15"/>
        <v>0.768122593780488</v>
      </c>
      <c r="AP47" s="132">
        <f t="shared" si="16"/>
        <v>1.11358669020272</v>
      </c>
      <c r="AQ47" s="133"/>
      <c r="AR47" s="130">
        <f t="shared" si="20"/>
        <v>0</v>
      </c>
    </row>
    <row r="48" spans="1:44">
      <c r="A48" s="58">
        <v>46</v>
      </c>
      <c r="B48" s="58">
        <v>572</v>
      </c>
      <c r="C48" s="59" t="s">
        <v>101</v>
      </c>
      <c r="D48" s="59" t="s">
        <v>54</v>
      </c>
      <c r="E48" s="58" t="s">
        <v>52</v>
      </c>
      <c r="F48" s="60">
        <v>3</v>
      </c>
      <c r="G48" s="58"/>
      <c r="H48" s="61">
        <v>8640</v>
      </c>
      <c r="I48" s="75">
        <f t="shared" si="0"/>
        <v>25920</v>
      </c>
      <c r="J48" s="76">
        <v>2346.624</v>
      </c>
      <c r="K48" s="77">
        <f t="shared" si="1"/>
        <v>7039.872</v>
      </c>
      <c r="L48" s="78">
        <v>0.2716</v>
      </c>
      <c r="M48" s="79">
        <v>9504</v>
      </c>
      <c r="N48" s="79">
        <f t="shared" si="2"/>
        <v>28512</v>
      </c>
      <c r="O48" s="80">
        <v>2529.660672</v>
      </c>
      <c r="P48" s="80">
        <f t="shared" si="3"/>
        <v>7588.982016</v>
      </c>
      <c r="Q48" s="94">
        <v>0.266168</v>
      </c>
      <c r="R48" s="95">
        <v>24326.35</v>
      </c>
      <c r="S48" s="95">
        <v>7301.36</v>
      </c>
      <c r="T48" s="101">
        <f t="shared" si="4"/>
        <v>0.938516589506173</v>
      </c>
      <c r="U48" s="101">
        <f t="shared" si="5"/>
        <v>1.03714385716104</v>
      </c>
      <c r="V48" s="99">
        <f t="shared" si="6"/>
        <v>0.853196899551066</v>
      </c>
      <c r="W48" s="99">
        <f t="shared" si="7"/>
        <v>0.962100053025083</v>
      </c>
      <c r="X48" s="98"/>
      <c r="Y48" s="109"/>
      <c r="Z48" s="110">
        <f>(R48-I48)*0.01</f>
        <v>-15.9365</v>
      </c>
      <c r="AA48" s="61">
        <v>7603.2</v>
      </c>
      <c r="AB48" s="61">
        <f t="shared" si="9"/>
        <v>15206.4</v>
      </c>
      <c r="AC48" s="76">
        <v>2096.96256</v>
      </c>
      <c r="AD48" s="76">
        <f t="shared" si="10"/>
        <v>4193.92512</v>
      </c>
      <c r="AE48" s="78">
        <v>0.2758</v>
      </c>
      <c r="AF48" s="79">
        <v>8895.744</v>
      </c>
      <c r="AG48" s="79">
        <f t="shared" si="11"/>
        <v>17791.488</v>
      </c>
      <c r="AH48" s="80">
        <v>2391.923229696</v>
      </c>
      <c r="AI48" s="80">
        <f t="shared" si="12"/>
        <v>4783.846459392</v>
      </c>
      <c r="AJ48" s="94">
        <v>0.268884</v>
      </c>
      <c r="AK48" s="118">
        <v>11800.21</v>
      </c>
      <c r="AL48" s="118">
        <v>2742.8</v>
      </c>
      <c r="AM48" s="120">
        <f t="shared" si="13"/>
        <v>0.776002867213805</v>
      </c>
      <c r="AN48" s="120">
        <f t="shared" si="14"/>
        <v>0.653993555326043</v>
      </c>
      <c r="AO48" s="128">
        <f t="shared" si="15"/>
        <v>0.663250313857953</v>
      </c>
      <c r="AP48" s="128">
        <f t="shared" si="16"/>
        <v>0.573346160517993</v>
      </c>
      <c r="AQ48" s="131"/>
      <c r="AR48" s="130">
        <f t="shared" si="20"/>
        <v>0</v>
      </c>
    </row>
    <row r="49" spans="1:44">
      <c r="A49" s="58">
        <v>47</v>
      </c>
      <c r="B49" s="58">
        <v>546</v>
      </c>
      <c r="C49" s="59" t="s">
        <v>102</v>
      </c>
      <c r="D49" s="59" t="s">
        <v>64</v>
      </c>
      <c r="E49" s="58" t="s">
        <v>50</v>
      </c>
      <c r="F49" s="60">
        <v>2</v>
      </c>
      <c r="G49" s="58">
        <v>1</v>
      </c>
      <c r="H49" s="61">
        <v>13230</v>
      </c>
      <c r="I49" s="75">
        <f t="shared" si="0"/>
        <v>39690</v>
      </c>
      <c r="J49" s="76">
        <v>3889.71261</v>
      </c>
      <c r="K49" s="77">
        <f t="shared" si="1"/>
        <v>11669.13783</v>
      </c>
      <c r="L49" s="78">
        <v>0.294007</v>
      </c>
      <c r="M49" s="79">
        <v>14553</v>
      </c>
      <c r="N49" s="79">
        <f t="shared" si="2"/>
        <v>43659</v>
      </c>
      <c r="O49" s="80">
        <v>4193.11019358</v>
      </c>
      <c r="P49" s="80">
        <f t="shared" si="3"/>
        <v>12579.33058074</v>
      </c>
      <c r="Q49" s="94">
        <v>0.28812686</v>
      </c>
      <c r="R49" s="95">
        <v>37003.6</v>
      </c>
      <c r="S49" s="95">
        <v>10704.06</v>
      </c>
      <c r="T49" s="101">
        <f t="shared" si="4"/>
        <v>0.932315444696397</v>
      </c>
      <c r="U49" s="101">
        <f t="shared" si="5"/>
        <v>0.917296560889109</v>
      </c>
      <c r="V49" s="99">
        <f t="shared" si="6"/>
        <v>0.847559495178543</v>
      </c>
      <c r="W49" s="99">
        <f t="shared" si="7"/>
        <v>0.850924453514943</v>
      </c>
      <c r="X49" s="98"/>
      <c r="Y49" s="109"/>
      <c r="Z49" s="110">
        <f t="shared" ref="Z49:Z78" si="21">(R49-I49)*0.01</f>
        <v>-26.864</v>
      </c>
      <c r="AA49" s="61">
        <v>11642.4</v>
      </c>
      <c r="AB49" s="61">
        <f t="shared" si="9"/>
        <v>23284.8</v>
      </c>
      <c r="AC49" s="76">
        <v>3475.8792684</v>
      </c>
      <c r="AD49" s="76">
        <f t="shared" si="10"/>
        <v>6951.7585368</v>
      </c>
      <c r="AE49" s="78">
        <v>0.2985535</v>
      </c>
      <c r="AF49" s="79">
        <v>13621.608</v>
      </c>
      <c r="AG49" s="79">
        <f t="shared" si="11"/>
        <v>27243.216</v>
      </c>
      <c r="AH49" s="80">
        <v>3964.79962222344</v>
      </c>
      <c r="AI49" s="80">
        <f t="shared" si="12"/>
        <v>7929.59924444688</v>
      </c>
      <c r="AJ49" s="94">
        <v>0.29106693</v>
      </c>
      <c r="AK49" s="118">
        <v>22027.69</v>
      </c>
      <c r="AL49" s="118">
        <v>6629.89</v>
      </c>
      <c r="AM49" s="120">
        <f t="shared" si="13"/>
        <v>0.946011561190133</v>
      </c>
      <c r="AN49" s="120">
        <f t="shared" si="14"/>
        <v>0.953699695538021</v>
      </c>
      <c r="AO49" s="128">
        <f t="shared" si="15"/>
        <v>0.808556889906096</v>
      </c>
      <c r="AP49" s="128">
        <f t="shared" si="16"/>
        <v>0.836093955774995</v>
      </c>
      <c r="AQ49" s="131"/>
      <c r="AR49" s="130">
        <f t="shared" si="20"/>
        <v>0</v>
      </c>
    </row>
    <row r="50" spans="1:44">
      <c r="A50" s="58">
        <v>48</v>
      </c>
      <c r="B50" s="58">
        <v>105267</v>
      </c>
      <c r="C50" s="59" t="s">
        <v>103</v>
      </c>
      <c r="D50" s="59" t="s">
        <v>44</v>
      </c>
      <c r="E50" s="58" t="s">
        <v>48</v>
      </c>
      <c r="F50" s="60">
        <v>2</v>
      </c>
      <c r="G50" s="58">
        <v>1</v>
      </c>
      <c r="H50" s="61">
        <v>9600</v>
      </c>
      <c r="I50" s="75">
        <f t="shared" si="0"/>
        <v>28800</v>
      </c>
      <c r="J50" s="76">
        <v>2933.28</v>
      </c>
      <c r="K50" s="77">
        <f t="shared" si="1"/>
        <v>8799.84</v>
      </c>
      <c r="L50" s="78">
        <v>0.30555</v>
      </c>
      <c r="M50" s="79">
        <v>10560</v>
      </c>
      <c r="N50" s="79">
        <f t="shared" si="2"/>
        <v>31680</v>
      </c>
      <c r="O50" s="80">
        <v>3162.07584</v>
      </c>
      <c r="P50" s="80">
        <f t="shared" si="3"/>
        <v>9486.22752</v>
      </c>
      <c r="Q50" s="94">
        <v>0.299439</v>
      </c>
      <c r="R50" s="95">
        <v>26820.44</v>
      </c>
      <c r="S50" s="95">
        <v>9079.55</v>
      </c>
      <c r="T50" s="101">
        <f t="shared" si="4"/>
        <v>0.931265277777778</v>
      </c>
      <c r="U50" s="101">
        <f t="shared" si="5"/>
        <v>1.03178580519646</v>
      </c>
      <c r="V50" s="99">
        <f t="shared" si="6"/>
        <v>0.846604797979798</v>
      </c>
      <c r="W50" s="99">
        <f t="shared" si="7"/>
        <v>0.957129689421575</v>
      </c>
      <c r="X50" s="98"/>
      <c r="Y50" s="109"/>
      <c r="Z50" s="110">
        <f t="shared" si="21"/>
        <v>-19.7956</v>
      </c>
      <c r="AA50" s="61">
        <v>8448</v>
      </c>
      <c r="AB50" s="61">
        <f t="shared" si="9"/>
        <v>16896</v>
      </c>
      <c r="AC50" s="76">
        <v>2621.2032</v>
      </c>
      <c r="AD50" s="76">
        <f t="shared" si="10"/>
        <v>5242.4064</v>
      </c>
      <c r="AE50" s="78">
        <v>0.310275</v>
      </c>
      <c r="AF50" s="79">
        <v>9884.16</v>
      </c>
      <c r="AG50" s="79">
        <f t="shared" si="11"/>
        <v>19768.32</v>
      </c>
      <c r="AH50" s="80">
        <v>2989.90403712</v>
      </c>
      <c r="AI50" s="80">
        <f t="shared" si="12"/>
        <v>5979.80807424</v>
      </c>
      <c r="AJ50" s="94">
        <v>0.3024945</v>
      </c>
      <c r="AK50" s="118">
        <v>15252.8</v>
      </c>
      <c r="AL50" s="118">
        <v>5089.02</v>
      </c>
      <c r="AM50" s="120">
        <f t="shared" si="13"/>
        <v>0.902746212121212</v>
      </c>
      <c r="AN50" s="120">
        <f t="shared" si="14"/>
        <v>0.970741222962035</v>
      </c>
      <c r="AO50" s="128">
        <f t="shared" si="15"/>
        <v>0.771577959077959</v>
      </c>
      <c r="AP50" s="128">
        <f t="shared" si="16"/>
        <v>0.85103400256651</v>
      </c>
      <c r="AQ50" s="131"/>
      <c r="AR50" s="130">
        <f t="shared" si="20"/>
        <v>0</v>
      </c>
    </row>
    <row r="51" spans="1:44">
      <c r="A51" s="58">
        <v>49</v>
      </c>
      <c r="B51" s="58">
        <v>594</v>
      </c>
      <c r="C51" s="59" t="s">
        <v>104</v>
      </c>
      <c r="D51" s="59" t="s">
        <v>47</v>
      </c>
      <c r="E51" s="58" t="s">
        <v>45</v>
      </c>
      <c r="F51" s="60">
        <v>2</v>
      </c>
      <c r="G51" s="58"/>
      <c r="H51" s="61">
        <v>6270</v>
      </c>
      <c r="I51" s="75">
        <f t="shared" si="0"/>
        <v>18810</v>
      </c>
      <c r="J51" s="76">
        <v>1792.94412</v>
      </c>
      <c r="K51" s="77">
        <f t="shared" si="1"/>
        <v>5378.83236</v>
      </c>
      <c r="L51" s="78">
        <v>0.285956</v>
      </c>
      <c r="M51" s="79">
        <v>6897</v>
      </c>
      <c r="N51" s="79">
        <f t="shared" si="2"/>
        <v>20691</v>
      </c>
      <c r="O51" s="80">
        <v>1932.79376136</v>
      </c>
      <c r="P51" s="80">
        <f t="shared" si="3"/>
        <v>5798.38128408</v>
      </c>
      <c r="Q51" s="94">
        <v>0.28023688</v>
      </c>
      <c r="R51" s="95">
        <v>17374.71</v>
      </c>
      <c r="S51" s="95">
        <v>3282.97</v>
      </c>
      <c r="T51" s="101">
        <f t="shared" si="4"/>
        <v>0.923695374800638</v>
      </c>
      <c r="U51" s="101">
        <f t="shared" si="5"/>
        <v>0.610349938476238</v>
      </c>
      <c r="V51" s="99">
        <f t="shared" si="6"/>
        <v>0.83972306800058</v>
      </c>
      <c r="W51" s="99">
        <f t="shared" si="7"/>
        <v>0.566187326972392</v>
      </c>
      <c r="X51" s="98"/>
      <c r="Y51" s="109"/>
      <c r="Z51" s="110">
        <f t="shared" si="21"/>
        <v>-14.3529</v>
      </c>
      <c r="AA51" s="61">
        <v>5517.6</v>
      </c>
      <c r="AB51" s="61">
        <f t="shared" si="9"/>
        <v>11035.2</v>
      </c>
      <c r="AC51" s="76">
        <v>1602.1896528</v>
      </c>
      <c r="AD51" s="76">
        <f t="shared" si="10"/>
        <v>3204.3793056</v>
      </c>
      <c r="AE51" s="78">
        <v>0.290378</v>
      </c>
      <c r="AF51" s="79">
        <v>6455.592</v>
      </c>
      <c r="AG51" s="79">
        <f t="shared" si="11"/>
        <v>12911.184</v>
      </c>
      <c r="AH51" s="80">
        <v>1827.55511329248</v>
      </c>
      <c r="AI51" s="80">
        <f t="shared" si="12"/>
        <v>3655.11022658496</v>
      </c>
      <c r="AJ51" s="94">
        <v>0.28309644</v>
      </c>
      <c r="AK51" s="118">
        <v>9092.61</v>
      </c>
      <c r="AL51" s="118">
        <v>2571.73</v>
      </c>
      <c r="AM51" s="120">
        <f t="shared" si="13"/>
        <v>0.823964223575468</v>
      </c>
      <c r="AN51" s="120">
        <f t="shared" si="14"/>
        <v>0.802567285185503</v>
      </c>
      <c r="AO51" s="128">
        <f t="shared" si="15"/>
        <v>0.704242926132878</v>
      </c>
      <c r="AP51" s="128">
        <f t="shared" si="16"/>
        <v>0.703598480093668</v>
      </c>
      <c r="AQ51" s="131"/>
      <c r="AR51" s="130">
        <f t="shared" si="20"/>
        <v>0</v>
      </c>
    </row>
    <row r="52" spans="1:44">
      <c r="A52" s="58">
        <v>50</v>
      </c>
      <c r="B52" s="58">
        <v>357</v>
      </c>
      <c r="C52" s="59" t="s">
        <v>105</v>
      </c>
      <c r="D52" s="59" t="s">
        <v>44</v>
      </c>
      <c r="E52" s="58" t="s">
        <v>48</v>
      </c>
      <c r="F52" s="60">
        <v>2</v>
      </c>
      <c r="G52" s="58"/>
      <c r="H52" s="61">
        <v>10150</v>
      </c>
      <c r="I52" s="75">
        <f t="shared" si="0"/>
        <v>30450</v>
      </c>
      <c r="J52" s="76">
        <v>2461.375</v>
      </c>
      <c r="K52" s="77">
        <f t="shared" si="1"/>
        <v>7384.125</v>
      </c>
      <c r="L52" s="78">
        <v>0.2425</v>
      </c>
      <c r="M52" s="79">
        <v>11165</v>
      </c>
      <c r="N52" s="79">
        <f t="shared" si="2"/>
        <v>33495</v>
      </c>
      <c r="O52" s="80">
        <v>2653.36225</v>
      </c>
      <c r="P52" s="80">
        <f t="shared" si="3"/>
        <v>7960.08675</v>
      </c>
      <c r="Q52" s="94">
        <v>0.23765</v>
      </c>
      <c r="R52" s="95">
        <v>27390.26</v>
      </c>
      <c r="S52" s="95">
        <v>7288.65</v>
      </c>
      <c r="T52" s="101">
        <f t="shared" si="4"/>
        <v>0.89951592775041</v>
      </c>
      <c r="U52" s="101">
        <f t="shared" si="5"/>
        <v>0.987070235132802</v>
      </c>
      <c r="V52" s="99">
        <f t="shared" si="6"/>
        <v>0.817741752500373</v>
      </c>
      <c r="W52" s="99">
        <f t="shared" si="7"/>
        <v>0.915649568768833</v>
      </c>
      <c r="X52" s="98"/>
      <c r="Y52" s="109"/>
      <c r="Z52" s="110">
        <f t="shared" si="21"/>
        <v>-30.5974</v>
      </c>
      <c r="AA52" s="61">
        <v>8932</v>
      </c>
      <c r="AB52" s="61">
        <f t="shared" si="9"/>
        <v>17864</v>
      </c>
      <c r="AC52" s="76">
        <v>2199.505</v>
      </c>
      <c r="AD52" s="76">
        <f t="shared" si="10"/>
        <v>4399.01</v>
      </c>
      <c r="AE52" s="78">
        <v>0.24625</v>
      </c>
      <c r="AF52" s="79">
        <v>10450.44</v>
      </c>
      <c r="AG52" s="79">
        <f t="shared" si="11"/>
        <v>20900.88</v>
      </c>
      <c r="AH52" s="80">
        <v>2508.889383</v>
      </c>
      <c r="AI52" s="80">
        <f t="shared" si="12"/>
        <v>5017.778766</v>
      </c>
      <c r="AJ52" s="94">
        <v>0.240075</v>
      </c>
      <c r="AK52" s="118">
        <v>15879.71</v>
      </c>
      <c r="AL52" s="118">
        <v>4218.85</v>
      </c>
      <c r="AM52" s="120">
        <f t="shared" si="13"/>
        <v>0.888922413793103</v>
      </c>
      <c r="AN52" s="120">
        <f t="shared" si="14"/>
        <v>0.959045330653943</v>
      </c>
      <c r="AO52" s="128">
        <f t="shared" si="15"/>
        <v>0.759762746831712</v>
      </c>
      <c r="AP52" s="128">
        <f t="shared" si="16"/>
        <v>0.840780392429123</v>
      </c>
      <c r="AQ52" s="131"/>
      <c r="AR52" s="130">
        <f t="shared" si="20"/>
        <v>0</v>
      </c>
    </row>
    <row r="53" spans="1:44">
      <c r="A53" s="58">
        <v>51</v>
      </c>
      <c r="B53" s="58">
        <v>114844</v>
      </c>
      <c r="C53" s="59" t="s">
        <v>106</v>
      </c>
      <c r="D53" s="59" t="s">
        <v>54</v>
      </c>
      <c r="E53" s="58" t="s">
        <v>48</v>
      </c>
      <c r="F53" s="60">
        <v>3</v>
      </c>
      <c r="G53" s="58">
        <v>1</v>
      </c>
      <c r="H53" s="61">
        <v>9000</v>
      </c>
      <c r="I53" s="75">
        <f t="shared" si="0"/>
        <v>27000</v>
      </c>
      <c r="J53" s="76">
        <v>1571.4</v>
      </c>
      <c r="K53" s="77">
        <f t="shared" si="1"/>
        <v>4714.2</v>
      </c>
      <c r="L53" s="78">
        <v>0.1746</v>
      </c>
      <c r="M53" s="79">
        <v>9900</v>
      </c>
      <c r="N53" s="79">
        <f t="shared" si="2"/>
        <v>29700</v>
      </c>
      <c r="O53" s="80">
        <v>1693.9692</v>
      </c>
      <c r="P53" s="80">
        <f t="shared" si="3"/>
        <v>5081.9076</v>
      </c>
      <c r="Q53" s="94">
        <v>0.171108</v>
      </c>
      <c r="R53" s="95">
        <v>24275.53</v>
      </c>
      <c r="S53" s="95">
        <v>3319.24</v>
      </c>
      <c r="T53" s="101">
        <f t="shared" si="4"/>
        <v>0.899093703703704</v>
      </c>
      <c r="U53" s="101">
        <f t="shared" si="5"/>
        <v>0.704094013830554</v>
      </c>
      <c r="V53" s="99">
        <f t="shared" si="6"/>
        <v>0.817357912457912</v>
      </c>
      <c r="W53" s="99">
        <f t="shared" si="7"/>
        <v>0.653148435835394</v>
      </c>
      <c r="X53" s="98"/>
      <c r="Y53" s="109"/>
      <c r="Z53" s="110">
        <f t="shared" si="21"/>
        <v>-27.2447</v>
      </c>
      <c r="AA53" s="61">
        <v>7920</v>
      </c>
      <c r="AB53" s="61">
        <f t="shared" si="9"/>
        <v>15840</v>
      </c>
      <c r="AC53" s="76">
        <v>1404.216</v>
      </c>
      <c r="AD53" s="76">
        <f t="shared" si="10"/>
        <v>2808.432</v>
      </c>
      <c r="AE53" s="78">
        <v>0.1773</v>
      </c>
      <c r="AF53" s="79">
        <v>9266.4</v>
      </c>
      <c r="AG53" s="79">
        <f t="shared" si="11"/>
        <v>18532.8</v>
      </c>
      <c r="AH53" s="80">
        <v>1601.7343056</v>
      </c>
      <c r="AI53" s="80">
        <f t="shared" si="12"/>
        <v>3203.4686112</v>
      </c>
      <c r="AJ53" s="94">
        <v>0.172854</v>
      </c>
      <c r="AK53" s="118">
        <v>25633.03</v>
      </c>
      <c r="AL53" s="118">
        <v>-1353.07</v>
      </c>
      <c r="AM53" s="119">
        <f t="shared" si="13"/>
        <v>1.61824684343434</v>
      </c>
      <c r="AN53" s="120">
        <f t="shared" si="14"/>
        <v>-0.481788414318025</v>
      </c>
      <c r="AO53" s="127">
        <f t="shared" si="15"/>
        <v>1.38311696020029</v>
      </c>
      <c r="AP53" s="128">
        <f t="shared" si="16"/>
        <v>-0.422376543746795</v>
      </c>
      <c r="AQ53" s="129"/>
      <c r="AR53" s="130">
        <f t="shared" si="20"/>
        <v>0</v>
      </c>
    </row>
    <row r="54" spans="1:44">
      <c r="A54" s="58">
        <v>52</v>
      </c>
      <c r="B54" s="58">
        <v>114622</v>
      </c>
      <c r="C54" s="59" t="s">
        <v>107</v>
      </c>
      <c r="D54" s="59" t="s">
        <v>54</v>
      </c>
      <c r="E54" s="58" t="s">
        <v>48</v>
      </c>
      <c r="F54" s="60">
        <v>2</v>
      </c>
      <c r="G54" s="58">
        <v>1</v>
      </c>
      <c r="H54" s="61">
        <v>10200</v>
      </c>
      <c r="I54" s="75">
        <f t="shared" si="0"/>
        <v>30600</v>
      </c>
      <c r="J54" s="76">
        <v>2770.32</v>
      </c>
      <c r="K54" s="77">
        <f t="shared" si="1"/>
        <v>8310.96</v>
      </c>
      <c r="L54" s="78">
        <v>0.2716</v>
      </c>
      <c r="M54" s="79">
        <v>11220</v>
      </c>
      <c r="N54" s="79">
        <f t="shared" si="2"/>
        <v>33660</v>
      </c>
      <c r="O54" s="80">
        <v>2986.40496</v>
      </c>
      <c r="P54" s="80">
        <f t="shared" si="3"/>
        <v>8959.21488</v>
      </c>
      <c r="Q54" s="94">
        <v>0.266168</v>
      </c>
      <c r="R54" s="95">
        <v>27430.53</v>
      </c>
      <c r="S54" s="95">
        <v>8033.83</v>
      </c>
      <c r="T54" s="101">
        <f t="shared" si="4"/>
        <v>0.896422549019608</v>
      </c>
      <c r="U54" s="101">
        <f t="shared" si="5"/>
        <v>0.966654875008423</v>
      </c>
      <c r="V54" s="99">
        <f t="shared" si="6"/>
        <v>0.814929590017825</v>
      </c>
      <c r="W54" s="99">
        <f t="shared" si="7"/>
        <v>0.896711386835272</v>
      </c>
      <c r="X54" s="98"/>
      <c r="Y54" s="109"/>
      <c r="Z54" s="110">
        <f t="shared" si="21"/>
        <v>-31.6947</v>
      </c>
      <c r="AA54" s="61">
        <v>8976</v>
      </c>
      <c r="AB54" s="61">
        <f t="shared" si="9"/>
        <v>17952</v>
      </c>
      <c r="AC54" s="76">
        <v>2475.5808</v>
      </c>
      <c r="AD54" s="76">
        <f t="shared" si="10"/>
        <v>4951.1616</v>
      </c>
      <c r="AE54" s="78">
        <v>0.2758</v>
      </c>
      <c r="AF54" s="79">
        <v>10501.92</v>
      </c>
      <c r="AG54" s="79">
        <f t="shared" si="11"/>
        <v>21003.84</v>
      </c>
      <c r="AH54" s="80">
        <v>2823.79825728</v>
      </c>
      <c r="AI54" s="80">
        <f t="shared" si="12"/>
        <v>5647.59651456</v>
      </c>
      <c r="AJ54" s="94">
        <v>0.268884</v>
      </c>
      <c r="AK54" s="118">
        <v>14305.78</v>
      </c>
      <c r="AL54" s="118">
        <v>4715.25</v>
      </c>
      <c r="AM54" s="120">
        <f t="shared" si="13"/>
        <v>0.79689059714795</v>
      </c>
      <c r="AN54" s="120">
        <f t="shared" si="14"/>
        <v>0.952352272242538</v>
      </c>
      <c r="AO54" s="128">
        <f t="shared" si="15"/>
        <v>0.681103074485428</v>
      </c>
      <c r="AP54" s="128">
        <f t="shared" si="16"/>
        <v>0.834912690353086</v>
      </c>
      <c r="AQ54" s="131"/>
      <c r="AR54" s="130">
        <f t="shared" si="20"/>
        <v>0</v>
      </c>
    </row>
    <row r="55" spans="1:44">
      <c r="A55" s="58">
        <v>53</v>
      </c>
      <c r="B55" s="58">
        <v>104838</v>
      </c>
      <c r="C55" s="59" t="s">
        <v>108</v>
      </c>
      <c r="D55" s="59" t="s">
        <v>57</v>
      </c>
      <c r="E55" s="58" t="s">
        <v>45</v>
      </c>
      <c r="F55" s="60">
        <v>2</v>
      </c>
      <c r="G55" s="58">
        <v>1</v>
      </c>
      <c r="H55" s="61">
        <v>6600</v>
      </c>
      <c r="I55" s="75">
        <f t="shared" si="0"/>
        <v>19800</v>
      </c>
      <c r="J55" s="76">
        <v>1792.56</v>
      </c>
      <c r="K55" s="77">
        <f t="shared" si="1"/>
        <v>5377.68</v>
      </c>
      <c r="L55" s="78">
        <v>0.2716</v>
      </c>
      <c r="M55" s="79">
        <v>7260</v>
      </c>
      <c r="N55" s="79">
        <f t="shared" si="2"/>
        <v>21780</v>
      </c>
      <c r="O55" s="80">
        <v>1932.37968</v>
      </c>
      <c r="P55" s="80">
        <f t="shared" si="3"/>
        <v>5797.13904</v>
      </c>
      <c r="Q55" s="94">
        <v>0.266168</v>
      </c>
      <c r="R55" s="95">
        <v>17589.08</v>
      </c>
      <c r="S55" s="95">
        <v>4402.28</v>
      </c>
      <c r="T55" s="101">
        <f t="shared" si="4"/>
        <v>0.888337373737374</v>
      </c>
      <c r="U55" s="101">
        <f t="shared" si="5"/>
        <v>0.818620669136133</v>
      </c>
      <c r="V55" s="99">
        <f t="shared" si="6"/>
        <v>0.80757943067034</v>
      </c>
      <c r="W55" s="99">
        <f t="shared" si="7"/>
        <v>0.759388375822016</v>
      </c>
      <c r="X55" s="98"/>
      <c r="Y55" s="109"/>
      <c r="Z55" s="110">
        <f t="shared" si="21"/>
        <v>-22.1092</v>
      </c>
      <c r="AA55" s="61">
        <v>5808</v>
      </c>
      <c r="AB55" s="61">
        <f t="shared" si="9"/>
        <v>11616</v>
      </c>
      <c r="AC55" s="76">
        <v>1601.8464</v>
      </c>
      <c r="AD55" s="76">
        <f t="shared" si="10"/>
        <v>3203.6928</v>
      </c>
      <c r="AE55" s="78">
        <v>0.2758</v>
      </c>
      <c r="AF55" s="79">
        <v>6795.36</v>
      </c>
      <c r="AG55" s="79">
        <f t="shared" si="11"/>
        <v>13590.72</v>
      </c>
      <c r="AH55" s="80">
        <v>1827.16357824</v>
      </c>
      <c r="AI55" s="80">
        <f t="shared" si="12"/>
        <v>3654.32715648</v>
      </c>
      <c r="AJ55" s="94">
        <v>0.268884</v>
      </c>
      <c r="AK55" s="118">
        <v>8292.02</v>
      </c>
      <c r="AL55" s="118">
        <v>1547.93</v>
      </c>
      <c r="AM55" s="120">
        <f t="shared" si="13"/>
        <v>0.713844696969697</v>
      </c>
      <c r="AN55" s="120">
        <f t="shared" si="14"/>
        <v>0.483170546189697</v>
      </c>
      <c r="AO55" s="128">
        <f t="shared" si="15"/>
        <v>0.610123672623673</v>
      </c>
      <c r="AP55" s="128">
        <f t="shared" si="16"/>
        <v>0.423588237647291</v>
      </c>
      <c r="AQ55" s="131"/>
      <c r="AR55" s="130">
        <f t="shared" si="20"/>
        <v>0</v>
      </c>
    </row>
    <row r="56" spans="1:44">
      <c r="A56" s="58">
        <v>54</v>
      </c>
      <c r="B56" s="62">
        <v>113025</v>
      </c>
      <c r="C56" s="63" t="s">
        <v>109</v>
      </c>
      <c r="D56" s="63" t="s">
        <v>44</v>
      </c>
      <c r="E56" s="58" t="s">
        <v>45</v>
      </c>
      <c r="F56" s="60">
        <v>2</v>
      </c>
      <c r="G56" s="58"/>
      <c r="H56" s="61">
        <v>4950</v>
      </c>
      <c r="I56" s="75">
        <f t="shared" si="0"/>
        <v>14850</v>
      </c>
      <c r="J56" s="76">
        <v>1344.42</v>
      </c>
      <c r="K56" s="77">
        <f t="shared" si="1"/>
        <v>4033.26</v>
      </c>
      <c r="L56" s="78">
        <v>0.2716</v>
      </c>
      <c r="M56" s="79">
        <v>5445</v>
      </c>
      <c r="N56" s="79">
        <f t="shared" si="2"/>
        <v>16335</v>
      </c>
      <c r="O56" s="80">
        <v>1449.28476</v>
      </c>
      <c r="P56" s="80">
        <f t="shared" si="3"/>
        <v>4347.85428</v>
      </c>
      <c r="Q56" s="94">
        <v>0.266168</v>
      </c>
      <c r="R56" s="100">
        <v>10500.63</v>
      </c>
      <c r="S56" s="100">
        <v>1887.94</v>
      </c>
      <c r="T56" s="101">
        <f t="shared" si="4"/>
        <v>0.707113131313131</v>
      </c>
      <c r="U56" s="101">
        <f t="shared" si="5"/>
        <v>0.468092808298994</v>
      </c>
      <c r="V56" s="99">
        <f t="shared" si="6"/>
        <v>0.642830119375574</v>
      </c>
      <c r="W56" s="99">
        <f t="shared" si="7"/>
        <v>0.434223384321887</v>
      </c>
      <c r="X56" s="98"/>
      <c r="Y56" s="109"/>
      <c r="Z56" s="110">
        <f t="shared" si="21"/>
        <v>-43.4937</v>
      </c>
      <c r="AA56" s="61">
        <v>4356</v>
      </c>
      <c r="AB56" s="61">
        <f t="shared" si="9"/>
        <v>8712</v>
      </c>
      <c r="AC56" s="76">
        <v>1201.3848</v>
      </c>
      <c r="AD56" s="76">
        <f t="shared" si="10"/>
        <v>2402.7696</v>
      </c>
      <c r="AE56" s="78">
        <v>0.2758</v>
      </c>
      <c r="AF56" s="79">
        <v>5096.52</v>
      </c>
      <c r="AG56" s="79">
        <f t="shared" si="11"/>
        <v>10193.04</v>
      </c>
      <c r="AH56" s="80">
        <v>1370.37268368</v>
      </c>
      <c r="AI56" s="80">
        <f t="shared" si="12"/>
        <v>2740.74536736</v>
      </c>
      <c r="AJ56" s="94">
        <v>0.268884</v>
      </c>
      <c r="AK56" s="121">
        <v>9260.66</v>
      </c>
      <c r="AL56" s="121">
        <v>2706.31</v>
      </c>
      <c r="AM56" s="119">
        <f t="shared" si="13"/>
        <v>1.06297750229568</v>
      </c>
      <c r="AN56" s="119">
        <f t="shared" si="14"/>
        <v>1.12632938255919</v>
      </c>
      <c r="AO56" s="128">
        <f t="shared" si="15"/>
        <v>0.908527779739901</v>
      </c>
      <c r="AP56" s="128">
        <f t="shared" si="16"/>
        <v>0.98743576555119</v>
      </c>
      <c r="AQ56" s="129">
        <v>200</v>
      </c>
      <c r="AR56" s="130">
        <f t="shared" si="20"/>
        <v>200</v>
      </c>
    </row>
    <row r="57" spans="1:44">
      <c r="A57" s="58">
        <v>55</v>
      </c>
      <c r="B57" s="58">
        <v>515</v>
      </c>
      <c r="C57" s="59" t="s">
        <v>110</v>
      </c>
      <c r="D57" s="59" t="s">
        <v>54</v>
      </c>
      <c r="E57" s="58" t="s">
        <v>52</v>
      </c>
      <c r="F57" s="60">
        <v>2</v>
      </c>
      <c r="G57" s="58">
        <v>1</v>
      </c>
      <c r="H57" s="61">
        <v>9300</v>
      </c>
      <c r="I57" s="75">
        <f t="shared" si="0"/>
        <v>27900</v>
      </c>
      <c r="J57" s="76">
        <v>2706.3</v>
      </c>
      <c r="K57" s="77">
        <f t="shared" si="1"/>
        <v>8118.9</v>
      </c>
      <c r="L57" s="78">
        <v>0.291</v>
      </c>
      <c r="M57" s="79">
        <v>10230</v>
      </c>
      <c r="N57" s="79">
        <f t="shared" si="2"/>
        <v>30690</v>
      </c>
      <c r="O57" s="80">
        <v>2917.3914</v>
      </c>
      <c r="P57" s="80">
        <f t="shared" si="3"/>
        <v>8752.1742</v>
      </c>
      <c r="Q57" s="94">
        <v>0.28518</v>
      </c>
      <c r="R57" s="95">
        <v>24481.12</v>
      </c>
      <c r="S57" s="95">
        <v>7193.84</v>
      </c>
      <c r="T57" s="101">
        <f t="shared" si="4"/>
        <v>0.877459498207885</v>
      </c>
      <c r="U57" s="101">
        <f t="shared" si="5"/>
        <v>0.886060919582702</v>
      </c>
      <c r="V57" s="99">
        <f t="shared" si="6"/>
        <v>0.797690452916259</v>
      </c>
      <c r="W57" s="99">
        <f t="shared" si="7"/>
        <v>0.82194890499323</v>
      </c>
      <c r="X57" s="98"/>
      <c r="Y57" s="109"/>
      <c r="Z57" s="110">
        <f t="shared" si="21"/>
        <v>-34.1888</v>
      </c>
      <c r="AA57" s="61">
        <v>8184</v>
      </c>
      <c r="AB57" s="61">
        <f t="shared" si="9"/>
        <v>16368</v>
      </c>
      <c r="AC57" s="76">
        <v>2418.372</v>
      </c>
      <c r="AD57" s="76">
        <f t="shared" si="10"/>
        <v>4836.744</v>
      </c>
      <c r="AE57" s="78">
        <v>0.2955</v>
      </c>
      <c r="AF57" s="79">
        <v>9575.28</v>
      </c>
      <c r="AG57" s="79">
        <f t="shared" si="11"/>
        <v>19150.56</v>
      </c>
      <c r="AH57" s="80">
        <v>2758.5424152</v>
      </c>
      <c r="AI57" s="80">
        <f t="shared" si="12"/>
        <v>5517.0848304</v>
      </c>
      <c r="AJ57" s="94">
        <v>0.28809</v>
      </c>
      <c r="AK57" s="118">
        <v>10682.27</v>
      </c>
      <c r="AL57" s="118">
        <v>2993.02</v>
      </c>
      <c r="AM57" s="120">
        <f t="shared" si="13"/>
        <v>0.652631353861193</v>
      </c>
      <c r="AN57" s="120">
        <f t="shared" si="14"/>
        <v>0.61880885157453</v>
      </c>
      <c r="AO57" s="128">
        <f t="shared" si="15"/>
        <v>0.557804575949737</v>
      </c>
      <c r="AP57" s="128">
        <f t="shared" si="16"/>
        <v>0.542500268168434</v>
      </c>
      <c r="AQ57" s="131"/>
      <c r="AR57" s="130">
        <f t="shared" si="20"/>
        <v>0</v>
      </c>
    </row>
    <row r="58" spans="1:44">
      <c r="A58" s="58">
        <v>56</v>
      </c>
      <c r="B58" s="58">
        <v>104533</v>
      </c>
      <c r="C58" s="59" t="s">
        <v>111</v>
      </c>
      <c r="D58" s="59" t="s">
        <v>47</v>
      </c>
      <c r="E58" s="58" t="s">
        <v>45</v>
      </c>
      <c r="F58" s="60">
        <v>2</v>
      </c>
      <c r="G58" s="58"/>
      <c r="H58" s="61">
        <v>6435</v>
      </c>
      <c r="I58" s="75">
        <f t="shared" si="0"/>
        <v>19305</v>
      </c>
      <c r="J58" s="76">
        <v>1888.81407</v>
      </c>
      <c r="K58" s="77">
        <f t="shared" si="1"/>
        <v>5666.44221</v>
      </c>
      <c r="L58" s="78">
        <v>0.293522</v>
      </c>
      <c r="M58" s="79">
        <v>7078.5</v>
      </c>
      <c r="N58" s="79">
        <f t="shared" si="2"/>
        <v>21235.5</v>
      </c>
      <c r="O58" s="80">
        <v>2036.14156746</v>
      </c>
      <c r="P58" s="80">
        <f t="shared" si="3"/>
        <v>6108.42470238</v>
      </c>
      <c r="Q58" s="94">
        <v>0.28765156</v>
      </c>
      <c r="R58" s="95">
        <v>16875.45</v>
      </c>
      <c r="S58" s="95">
        <v>4471.79</v>
      </c>
      <c r="T58" s="101">
        <f t="shared" si="4"/>
        <v>0.874149184149184</v>
      </c>
      <c r="U58" s="101">
        <f t="shared" si="5"/>
        <v>0.789170670814977</v>
      </c>
      <c r="V58" s="99">
        <f t="shared" si="6"/>
        <v>0.794681076499258</v>
      </c>
      <c r="W58" s="99">
        <f t="shared" si="7"/>
        <v>0.732069267917418</v>
      </c>
      <c r="X58" s="98"/>
      <c r="Y58" s="109"/>
      <c r="Z58" s="110">
        <f t="shared" si="21"/>
        <v>-24.2955</v>
      </c>
      <c r="AA58" s="61">
        <v>5662.8</v>
      </c>
      <c r="AB58" s="61">
        <f t="shared" si="9"/>
        <v>11325.6</v>
      </c>
      <c r="AC58" s="76">
        <v>1687.8598308</v>
      </c>
      <c r="AD58" s="76">
        <f t="shared" si="10"/>
        <v>3375.7196616</v>
      </c>
      <c r="AE58" s="78">
        <v>0.298061</v>
      </c>
      <c r="AF58" s="79">
        <v>6625.476</v>
      </c>
      <c r="AG58" s="79">
        <f t="shared" si="11"/>
        <v>13250.952</v>
      </c>
      <c r="AH58" s="80">
        <v>1925.27573680728</v>
      </c>
      <c r="AI58" s="80">
        <f t="shared" si="12"/>
        <v>3850.55147361456</v>
      </c>
      <c r="AJ58" s="94">
        <v>0.29058678</v>
      </c>
      <c r="AK58" s="118">
        <v>8375.03</v>
      </c>
      <c r="AL58" s="118">
        <v>2677.82</v>
      </c>
      <c r="AM58" s="120">
        <f t="shared" si="13"/>
        <v>0.739477820159638</v>
      </c>
      <c r="AN58" s="120">
        <f t="shared" si="14"/>
        <v>0.793258999099109</v>
      </c>
      <c r="AO58" s="128">
        <f t="shared" si="15"/>
        <v>0.632032324922768</v>
      </c>
      <c r="AP58" s="128">
        <f t="shared" si="16"/>
        <v>0.69543804786131</v>
      </c>
      <c r="AQ58" s="131"/>
      <c r="AR58" s="130">
        <f t="shared" si="20"/>
        <v>0</v>
      </c>
    </row>
    <row r="59" spans="1:44">
      <c r="A59" s="58">
        <v>57</v>
      </c>
      <c r="B59" s="58">
        <v>399</v>
      </c>
      <c r="C59" s="59" t="s">
        <v>112</v>
      </c>
      <c r="D59" s="59" t="s">
        <v>64</v>
      </c>
      <c r="E59" s="58" t="s">
        <v>52</v>
      </c>
      <c r="F59" s="60">
        <v>3</v>
      </c>
      <c r="G59" s="58">
        <v>1</v>
      </c>
      <c r="H59" s="61">
        <v>9750</v>
      </c>
      <c r="I59" s="75">
        <f t="shared" si="0"/>
        <v>29250</v>
      </c>
      <c r="J59" s="76">
        <v>2458.95</v>
      </c>
      <c r="K59" s="77">
        <f t="shared" si="1"/>
        <v>7376.85</v>
      </c>
      <c r="L59" s="78">
        <v>0.2522</v>
      </c>
      <c r="M59" s="79">
        <v>10725</v>
      </c>
      <c r="N59" s="79">
        <f t="shared" si="2"/>
        <v>32175</v>
      </c>
      <c r="O59" s="80">
        <v>2650.7481</v>
      </c>
      <c r="P59" s="80">
        <f t="shared" si="3"/>
        <v>7952.2443</v>
      </c>
      <c r="Q59" s="94">
        <v>0.247156</v>
      </c>
      <c r="R59" s="95">
        <v>25148.4</v>
      </c>
      <c r="S59" s="95">
        <v>6382.48</v>
      </c>
      <c r="T59" s="101">
        <f t="shared" si="4"/>
        <v>0.859774358974359</v>
      </c>
      <c r="U59" s="101">
        <f t="shared" si="5"/>
        <v>0.865203982729756</v>
      </c>
      <c r="V59" s="99">
        <f t="shared" si="6"/>
        <v>0.781613053613054</v>
      </c>
      <c r="W59" s="99">
        <f t="shared" si="7"/>
        <v>0.802601097151907</v>
      </c>
      <c r="X59" s="98"/>
      <c r="Y59" s="109"/>
      <c r="Z59" s="110">
        <f t="shared" si="21"/>
        <v>-41.016</v>
      </c>
      <c r="AA59" s="61">
        <v>8580</v>
      </c>
      <c r="AB59" s="61">
        <f t="shared" si="9"/>
        <v>17160</v>
      </c>
      <c r="AC59" s="76">
        <v>2197.338</v>
      </c>
      <c r="AD59" s="76">
        <f t="shared" si="10"/>
        <v>4394.676</v>
      </c>
      <c r="AE59" s="78">
        <v>0.2561</v>
      </c>
      <c r="AF59" s="79">
        <v>10038.6</v>
      </c>
      <c r="AG59" s="79">
        <f t="shared" si="11"/>
        <v>20077.2</v>
      </c>
      <c r="AH59" s="80">
        <v>2506.4175708</v>
      </c>
      <c r="AI59" s="80">
        <f t="shared" si="12"/>
        <v>5012.8351416</v>
      </c>
      <c r="AJ59" s="94">
        <v>0.249678</v>
      </c>
      <c r="AK59" s="118">
        <v>8828.08</v>
      </c>
      <c r="AL59" s="118">
        <v>2740.02</v>
      </c>
      <c r="AM59" s="120">
        <f t="shared" si="13"/>
        <v>0.514456876456876</v>
      </c>
      <c r="AN59" s="120">
        <f t="shared" si="14"/>
        <v>0.623486236528017</v>
      </c>
      <c r="AO59" s="128">
        <f t="shared" si="15"/>
        <v>0.439706732014424</v>
      </c>
      <c r="AP59" s="128">
        <f t="shared" si="16"/>
        <v>0.546600860112355</v>
      </c>
      <c r="AQ59" s="131"/>
      <c r="AR59" s="130">
        <f t="shared" si="20"/>
        <v>0</v>
      </c>
    </row>
    <row r="60" spans="1:44">
      <c r="A60" s="58">
        <v>58</v>
      </c>
      <c r="B60" s="58">
        <v>585</v>
      </c>
      <c r="C60" s="59" t="s">
        <v>113</v>
      </c>
      <c r="D60" s="59" t="s">
        <v>54</v>
      </c>
      <c r="E60" s="58" t="s">
        <v>55</v>
      </c>
      <c r="F60" s="60">
        <v>5</v>
      </c>
      <c r="G60" s="58">
        <v>1</v>
      </c>
      <c r="H60" s="61">
        <v>13230</v>
      </c>
      <c r="I60" s="75">
        <f t="shared" si="0"/>
        <v>39690</v>
      </c>
      <c r="J60" s="76">
        <v>3849.93</v>
      </c>
      <c r="K60" s="77">
        <f t="shared" si="1"/>
        <v>11549.79</v>
      </c>
      <c r="L60" s="78">
        <v>0.291</v>
      </c>
      <c r="M60" s="79">
        <v>14553</v>
      </c>
      <c r="N60" s="79">
        <f t="shared" si="2"/>
        <v>43659</v>
      </c>
      <c r="O60" s="80">
        <v>4150.22454</v>
      </c>
      <c r="P60" s="80">
        <f t="shared" si="3"/>
        <v>12450.67362</v>
      </c>
      <c r="Q60" s="94">
        <v>0.28518</v>
      </c>
      <c r="R60" s="95">
        <v>34047.63</v>
      </c>
      <c r="S60" s="95">
        <v>8821.1</v>
      </c>
      <c r="T60" s="101">
        <f t="shared" si="4"/>
        <v>0.857839002267574</v>
      </c>
      <c r="U60" s="101">
        <f t="shared" si="5"/>
        <v>0.763745488013202</v>
      </c>
      <c r="V60" s="99">
        <f t="shared" si="6"/>
        <v>0.779853638425067</v>
      </c>
      <c r="W60" s="99">
        <f t="shared" si="7"/>
        <v>0.708483755114288</v>
      </c>
      <c r="X60" s="98"/>
      <c r="Y60" s="109"/>
      <c r="Z60" s="110">
        <f t="shared" si="21"/>
        <v>-56.4237</v>
      </c>
      <c r="AA60" s="61">
        <v>11642.4</v>
      </c>
      <c r="AB60" s="61">
        <f t="shared" si="9"/>
        <v>23284.8</v>
      </c>
      <c r="AC60" s="76">
        <v>3440.3292</v>
      </c>
      <c r="AD60" s="76">
        <f t="shared" si="10"/>
        <v>6880.6584</v>
      </c>
      <c r="AE60" s="78">
        <v>0.2955</v>
      </c>
      <c r="AF60" s="79">
        <v>13621.608</v>
      </c>
      <c r="AG60" s="79">
        <f t="shared" si="11"/>
        <v>27243.216</v>
      </c>
      <c r="AH60" s="80">
        <v>3924.24904872</v>
      </c>
      <c r="AI60" s="80">
        <f t="shared" si="12"/>
        <v>7848.49809744</v>
      </c>
      <c r="AJ60" s="94">
        <v>0.28809</v>
      </c>
      <c r="AK60" s="118">
        <v>15195.32</v>
      </c>
      <c r="AL60" s="118">
        <v>4865.07</v>
      </c>
      <c r="AM60" s="120">
        <f t="shared" si="13"/>
        <v>0.652585377585378</v>
      </c>
      <c r="AN60" s="120">
        <f t="shared" si="14"/>
        <v>0.707064603003689</v>
      </c>
      <c r="AO60" s="128">
        <f t="shared" si="15"/>
        <v>0.557765279987502</v>
      </c>
      <c r="AP60" s="128">
        <f t="shared" si="16"/>
        <v>0.619872737382312</v>
      </c>
      <c r="AQ60" s="131"/>
      <c r="AR60" s="130">
        <f t="shared" si="20"/>
        <v>0</v>
      </c>
    </row>
    <row r="61" spans="1:44">
      <c r="A61" s="58">
        <v>59</v>
      </c>
      <c r="B61" s="58">
        <v>730</v>
      </c>
      <c r="C61" s="59" t="s">
        <v>114</v>
      </c>
      <c r="D61" s="59" t="s">
        <v>44</v>
      </c>
      <c r="E61" s="58" t="s">
        <v>50</v>
      </c>
      <c r="F61" s="60">
        <v>4</v>
      </c>
      <c r="G61" s="58"/>
      <c r="H61" s="61">
        <v>12350</v>
      </c>
      <c r="I61" s="75">
        <f t="shared" si="0"/>
        <v>37050</v>
      </c>
      <c r="J61" s="76">
        <v>3533.9525</v>
      </c>
      <c r="K61" s="77">
        <f t="shared" si="1"/>
        <v>10601.8575</v>
      </c>
      <c r="L61" s="78">
        <v>0.28615</v>
      </c>
      <c r="M61" s="79">
        <v>13585</v>
      </c>
      <c r="N61" s="79">
        <f t="shared" si="2"/>
        <v>40755</v>
      </c>
      <c r="O61" s="80">
        <v>3809.600795</v>
      </c>
      <c r="P61" s="80">
        <f t="shared" si="3"/>
        <v>11428.802385</v>
      </c>
      <c r="Q61" s="94">
        <v>0.280427</v>
      </c>
      <c r="R61" s="95">
        <v>31373.72</v>
      </c>
      <c r="S61" s="95">
        <v>9184.94</v>
      </c>
      <c r="T61" s="101">
        <f t="shared" si="4"/>
        <v>0.846794062078273</v>
      </c>
      <c r="U61" s="101">
        <f t="shared" si="5"/>
        <v>0.866351957664023</v>
      </c>
      <c r="V61" s="99">
        <f t="shared" si="6"/>
        <v>0.769812783707521</v>
      </c>
      <c r="W61" s="99">
        <f t="shared" si="7"/>
        <v>0.80366600896477</v>
      </c>
      <c r="X61" s="98"/>
      <c r="Y61" s="109"/>
      <c r="Z61" s="110">
        <f t="shared" si="21"/>
        <v>-56.7628</v>
      </c>
      <c r="AA61" s="61">
        <v>10868</v>
      </c>
      <c r="AB61" s="61">
        <f t="shared" si="9"/>
        <v>21736</v>
      </c>
      <c r="AC61" s="76">
        <v>3157.9691</v>
      </c>
      <c r="AD61" s="76">
        <f t="shared" si="10"/>
        <v>6315.9382</v>
      </c>
      <c r="AE61" s="78">
        <v>0.290575</v>
      </c>
      <c r="AF61" s="79">
        <v>12715.56</v>
      </c>
      <c r="AG61" s="79">
        <f t="shared" si="11"/>
        <v>25431.12</v>
      </c>
      <c r="AH61" s="80">
        <v>3602.17191906</v>
      </c>
      <c r="AI61" s="80">
        <f t="shared" si="12"/>
        <v>7204.34383812</v>
      </c>
      <c r="AJ61" s="94">
        <v>0.2832885</v>
      </c>
      <c r="AK61" s="118">
        <v>18897.89</v>
      </c>
      <c r="AL61" s="118">
        <v>4871.19</v>
      </c>
      <c r="AM61" s="120">
        <f t="shared" si="13"/>
        <v>0.869428137651822</v>
      </c>
      <c r="AN61" s="120">
        <f t="shared" si="14"/>
        <v>0.771253588263419</v>
      </c>
      <c r="AO61" s="128">
        <f t="shared" si="15"/>
        <v>0.743100972351984</v>
      </c>
      <c r="AP61" s="128">
        <f t="shared" si="16"/>
        <v>0.676146240303705</v>
      </c>
      <c r="AQ61" s="131"/>
      <c r="AR61" s="130">
        <f t="shared" si="20"/>
        <v>0</v>
      </c>
    </row>
    <row r="62" spans="1:44">
      <c r="A62" s="58">
        <v>60</v>
      </c>
      <c r="B62" s="58">
        <v>347</v>
      </c>
      <c r="C62" s="59" t="s">
        <v>115</v>
      </c>
      <c r="D62" s="59" t="s">
        <v>44</v>
      </c>
      <c r="E62" s="58" t="s">
        <v>45</v>
      </c>
      <c r="F62" s="60">
        <v>3</v>
      </c>
      <c r="G62" s="58"/>
      <c r="H62" s="61">
        <v>6270</v>
      </c>
      <c r="I62" s="75">
        <f t="shared" si="0"/>
        <v>18810</v>
      </c>
      <c r="J62" s="76">
        <v>1611.7035</v>
      </c>
      <c r="K62" s="77">
        <f t="shared" si="1"/>
        <v>4835.1105</v>
      </c>
      <c r="L62" s="78">
        <v>0.25705</v>
      </c>
      <c r="M62" s="79">
        <v>6897</v>
      </c>
      <c r="N62" s="79">
        <f t="shared" si="2"/>
        <v>20691</v>
      </c>
      <c r="O62" s="80">
        <v>1737.416373</v>
      </c>
      <c r="P62" s="80">
        <f t="shared" si="3"/>
        <v>5212.249119</v>
      </c>
      <c r="Q62" s="94">
        <v>0.251909</v>
      </c>
      <c r="R62" s="95">
        <v>15891.97</v>
      </c>
      <c r="S62" s="95">
        <v>4544.21</v>
      </c>
      <c r="T62" s="101">
        <f t="shared" si="4"/>
        <v>0.844868155236576</v>
      </c>
      <c r="U62" s="101">
        <f t="shared" si="5"/>
        <v>0.939835811404931</v>
      </c>
      <c r="V62" s="99">
        <f t="shared" si="6"/>
        <v>0.768061959305978</v>
      </c>
      <c r="W62" s="99">
        <f t="shared" si="7"/>
        <v>0.871832849169695</v>
      </c>
      <c r="X62" s="98"/>
      <c r="Y62" s="109"/>
      <c r="Z62" s="110">
        <f t="shared" si="21"/>
        <v>-29.1803</v>
      </c>
      <c r="AA62" s="61">
        <v>5517.6</v>
      </c>
      <c r="AB62" s="61">
        <f t="shared" si="9"/>
        <v>11035.2</v>
      </c>
      <c r="AC62" s="76">
        <v>1440.23154</v>
      </c>
      <c r="AD62" s="76">
        <f t="shared" si="10"/>
        <v>2880.46308</v>
      </c>
      <c r="AE62" s="78">
        <v>0.261025</v>
      </c>
      <c r="AF62" s="79">
        <v>6455.592</v>
      </c>
      <c r="AG62" s="79">
        <f t="shared" si="11"/>
        <v>12911.184</v>
      </c>
      <c r="AH62" s="80">
        <v>1642.815824364</v>
      </c>
      <c r="AI62" s="80">
        <f t="shared" si="12"/>
        <v>3285.631648728</v>
      </c>
      <c r="AJ62" s="94">
        <v>0.2544795</v>
      </c>
      <c r="AK62" s="118">
        <v>9499.62</v>
      </c>
      <c r="AL62" s="118">
        <v>2261.52</v>
      </c>
      <c r="AM62" s="120">
        <f t="shared" si="13"/>
        <v>0.860847107438017</v>
      </c>
      <c r="AN62" s="120">
        <f t="shared" si="14"/>
        <v>0.785123758642308</v>
      </c>
      <c r="AO62" s="128">
        <f t="shared" si="15"/>
        <v>0.735766758494031</v>
      </c>
      <c r="AP62" s="128">
        <f t="shared" si="16"/>
        <v>0.688306006814709</v>
      </c>
      <c r="AQ62" s="131"/>
      <c r="AR62" s="130">
        <f t="shared" si="20"/>
        <v>0</v>
      </c>
    </row>
    <row r="63" spans="1:44">
      <c r="A63" s="58">
        <v>61</v>
      </c>
      <c r="B63" s="58">
        <v>111219</v>
      </c>
      <c r="C63" s="59" t="s">
        <v>116</v>
      </c>
      <c r="D63" s="59" t="s">
        <v>44</v>
      </c>
      <c r="E63" s="58" t="s">
        <v>48</v>
      </c>
      <c r="F63" s="60">
        <v>5</v>
      </c>
      <c r="G63" s="58"/>
      <c r="H63" s="61">
        <v>10150</v>
      </c>
      <c r="I63" s="75">
        <f t="shared" si="0"/>
        <v>30450</v>
      </c>
      <c r="J63" s="76">
        <v>2855.195</v>
      </c>
      <c r="K63" s="77">
        <f t="shared" si="1"/>
        <v>8565.585</v>
      </c>
      <c r="L63" s="78">
        <v>0.2813</v>
      </c>
      <c r="M63" s="79">
        <v>11165</v>
      </c>
      <c r="N63" s="79">
        <f t="shared" si="2"/>
        <v>33495</v>
      </c>
      <c r="O63" s="80">
        <v>3077.90021</v>
      </c>
      <c r="P63" s="80">
        <f t="shared" si="3"/>
        <v>9233.70063</v>
      </c>
      <c r="Q63" s="94">
        <v>0.275674</v>
      </c>
      <c r="R63" s="95">
        <v>25569.86</v>
      </c>
      <c r="S63" s="95">
        <v>7948.55</v>
      </c>
      <c r="T63" s="101">
        <f t="shared" si="4"/>
        <v>0.839732676518883</v>
      </c>
      <c r="U63" s="101">
        <f t="shared" si="5"/>
        <v>0.927963472430663</v>
      </c>
      <c r="V63" s="99">
        <f t="shared" si="6"/>
        <v>0.763393342289894</v>
      </c>
      <c r="W63" s="99">
        <f t="shared" si="7"/>
        <v>0.860819547709335</v>
      </c>
      <c r="X63" s="98"/>
      <c r="Y63" s="109"/>
      <c r="Z63" s="110">
        <f t="shared" si="21"/>
        <v>-48.8014</v>
      </c>
      <c r="AA63" s="61">
        <v>8932</v>
      </c>
      <c r="AB63" s="61">
        <f t="shared" si="9"/>
        <v>17864</v>
      </c>
      <c r="AC63" s="76">
        <v>2551.4258</v>
      </c>
      <c r="AD63" s="76">
        <f t="shared" si="10"/>
        <v>5102.8516</v>
      </c>
      <c r="AE63" s="78">
        <v>0.28565</v>
      </c>
      <c r="AF63" s="79">
        <v>10450.44</v>
      </c>
      <c r="AG63" s="79">
        <f t="shared" si="11"/>
        <v>20900.88</v>
      </c>
      <c r="AH63" s="80">
        <v>2910.31168428</v>
      </c>
      <c r="AI63" s="80">
        <f t="shared" si="12"/>
        <v>5820.62336856</v>
      </c>
      <c r="AJ63" s="94">
        <v>0.278487</v>
      </c>
      <c r="AK63" s="118">
        <v>23897.37</v>
      </c>
      <c r="AL63" s="118">
        <v>5905.62</v>
      </c>
      <c r="AM63" s="119">
        <f t="shared" si="13"/>
        <v>1.33773902821317</v>
      </c>
      <c r="AN63" s="119">
        <f t="shared" si="14"/>
        <v>1.15731760649281</v>
      </c>
      <c r="AO63" s="127">
        <f t="shared" si="15"/>
        <v>1.14336669078048</v>
      </c>
      <c r="AP63" s="127">
        <f t="shared" si="16"/>
        <v>1.01460266814361</v>
      </c>
      <c r="AQ63" s="129">
        <v>500</v>
      </c>
      <c r="AR63" s="130">
        <f t="shared" si="20"/>
        <v>500</v>
      </c>
    </row>
    <row r="64" spans="1:44">
      <c r="A64" s="58">
        <v>62</v>
      </c>
      <c r="B64" s="58">
        <v>753</v>
      </c>
      <c r="C64" s="59" t="s">
        <v>117</v>
      </c>
      <c r="D64" s="59" t="s">
        <v>64</v>
      </c>
      <c r="E64" s="58" t="s">
        <v>118</v>
      </c>
      <c r="F64" s="60">
        <v>2</v>
      </c>
      <c r="G64" s="58"/>
      <c r="H64" s="61">
        <v>4125</v>
      </c>
      <c r="I64" s="75">
        <f t="shared" si="0"/>
        <v>12375</v>
      </c>
      <c r="J64" s="76">
        <v>1200.375</v>
      </c>
      <c r="K64" s="77">
        <f t="shared" si="1"/>
        <v>3601.125</v>
      </c>
      <c r="L64" s="78">
        <v>0.291</v>
      </c>
      <c r="M64" s="79">
        <v>4537.5</v>
      </c>
      <c r="N64" s="79">
        <f t="shared" si="2"/>
        <v>13612.5</v>
      </c>
      <c r="O64" s="80">
        <v>1294.00425</v>
      </c>
      <c r="P64" s="80">
        <f t="shared" si="3"/>
        <v>3882.01275</v>
      </c>
      <c r="Q64" s="94">
        <v>0.28518</v>
      </c>
      <c r="R64" s="95">
        <v>10361.57</v>
      </c>
      <c r="S64" s="95">
        <v>2779.37</v>
      </c>
      <c r="T64" s="101">
        <f t="shared" si="4"/>
        <v>0.837298585858586</v>
      </c>
      <c r="U64" s="101">
        <f t="shared" si="5"/>
        <v>0.771806032836961</v>
      </c>
      <c r="V64" s="99">
        <f t="shared" si="6"/>
        <v>0.761180532598714</v>
      </c>
      <c r="W64" s="99">
        <f t="shared" si="7"/>
        <v>0.715961069422041</v>
      </c>
      <c r="X64" s="98"/>
      <c r="Y64" s="109"/>
      <c r="Z64" s="110">
        <f t="shared" si="21"/>
        <v>-20.1343</v>
      </c>
      <c r="AA64" s="61">
        <v>3630</v>
      </c>
      <c r="AB64" s="61">
        <f t="shared" si="9"/>
        <v>7260</v>
      </c>
      <c r="AC64" s="76">
        <v>1072.665</v>
      </c>
      <c r="AD64" s="76">
        <f t="shared" si="10"/>
        <v>2145.33</v>
      </c>
      <c r="AE64" s="78">
        <v>0.2955</v>
      </c>
      <c r="AF64" s="79">
        <v>4247.1</v>
      </c>
      <c r="AG64" s="79">
        <f t="shared" si="11"/>
        <v>8494.2</v>
      </c>
      <c r="AH64" s="80">
        <v>1223.547039</v>
      </c>
      <c r="AI64" s="80">
        <f t="shared" si="12"/>
        <v>2447.094078</v>
      </c>
      <c r="AJ64" s="94">
        <v>0.28809</v>
      </c>
      <c r="AK64" s="118">
        <v>5138.93</v>
      </c>
      <c r="AL64" s="118">
        <v>1592.41</v>
      </c>
      <c r="AM64" s="120">
        <f t="shared" si="13"/>
        <v>0.707841597796143</v>
      </c>
      <c r="AN64" s="120">
        <f t="shared" si="14"/>
        <v>0.742268089291624</v>
      </c>
      <c r="AO64" s="128">
        <f t="shared" si="15"/>
        <v>0.604992818629182</v>
      </c>
      <c r="AP64" s="128">
        <f t="shared" si="16"/>
        <v>0.650735096094659</v>
      </c>
      <c r="AQ64" s="131"/>
      <c r="AR64" s="130">
        <f t="shared" si="20"/>
        <v>0</v>
      </c>
    </row>
    <row r="65" spans="1:44">
      <c r="A65" s="58">
        <v>63</v>
      </c>
      <c r="B65" s="58">
        <v>343</v>
      </c>
      <c r="C65" s="59" t="s">
        <v>119</v>
      </c>
      <c r="D65" s="59" t="s">
        <v>44</v>
      </c>
      <c r="E65" s="58" t="s">
        <v>50</v>
      </c>
      <c r="F65" s="60">
        <v>3</v>
      </c>
      <c r="G65" s="58">
        <v>1</v>
      </c>
      <c r="H65" s="61">
        <v>24700</v>
      </c>
      <c r="I65" s="75">
        <f t="shared" si="0"/>
        <v>74100</v>
      </c>
      <c r="J65" s="76">
        <v>6588.725</v>
      </c>
      <c r="K65" s="77">
        <f t="shared" si="1"/>
        <v>19766.175</v>
      </c>
      <c r="L65" s="78">
        <v>0.26675</v>
      </c>
      <c r="M65" s="79">
        <v>27170</v>
      </c>
      <c r="N65" s="79">
        <f t="shared" si="2"/>
        <v>81510</v>
      </c>
      <c r="O65" s="80">
        <v>7102.64555</v>
      </c>
      <c r="P65" s="80">
        <f t="shared" si="3"/>
        <v>21307.93665</v>
      </c>
      <c r="Q65" s="94">
        <v>0.261415</v>
      </c>
      <c r="R65" s="95">
        <v>61644.21</v>
      </c>
      <c r="S65" s="95">
        <v>15875.33</v>
      </c>
      <c r="T65" s="101">
        <f t="shared" si="4"/>
        <v>0.831905668016194</v>
      </c>
      <c r="U65" s="101">
        <f t="shared" si="5"/>
        <v>0.803156402288253</v>
      </c>
      <c r="V65" s="99">
        <f t="shared" si="6"/>
        <v>0.756277880014722</v>
      </c>
      <c r="W65" s="99">
        <f t="shared" si="7"/>
        <v>0.745043044794297</v>
      </c>
      <c r="X65" s="98"/>
      <c r="Y65" s="109"/>
      <c r="Z65" s="110">
        <f t="shared" si="21"/>
        <v>-124.5579</v>
      </c>
      <c r="AA65" s="61">
        <v>21736</v>
      </c>
      <c r="AB65" s="61">
        <f t="shared" si="9"/>
        <v>43472</v>
      </c>
      <c r="AC65" s="76">
        <v>5887.739</v>
      </c>
      <c r="AD65" s="76">
        <f t="shared" si="10"/>
        <v>11775.478</v>
      </c>
      <c r="AE65" s="78">
        <v>0.270875</v>
      </c>
      <c r="AF65" s="79">
        <v>25431.12</v>
      </c>
      <c r="AG65" s="79">
        <f t="shared" si="11"/>
        <v>50862.24</v>
      </c>
      <c r="AH65" s="80">
        <v>6715.9137474</v>
      </c>
      <c r="AI65" s="80">
        <f t="shared" si="12"/>
        <v>13431.8274948</v>
      </c>
      <c r="AJ65" s="94">
        <v>0.2640825</v>
      </c>
      <c r="AK65" s="118">
        <v>35974.21</v>
      </c>
      <c r="AL65" s="118">
        <v>10775.66</v>
      </c>
      <c r="AM65" s="120">
        <f t="shared" si="13"/>
        <v>0.827525993743099</v>
      </c>
      <c r="AN65" s="120">
        <f t="shared" si="14"/>
        <v>0.915093213201197</v>
      </c>
      <c r="AO65" s="128">
        <f t="shared" si="15"/>
        <v>0.707287174139401</v>
      </c>
      <c r="AP65" s="128">
        <f t="shared" si="16"/>
        <v>0.802248242405711</v>
      </c>
      <c r="AQ65" s="131"/>
      <c r="AR65" s="130">
        <f t="shared" si="20"/>
        <v>0</v>
      </c>
    </row>
    <row r="66" spans="1:44">
      <c r="A66" s="58">
        <v>64</v>
      </c>
      <c r="B66" s="58">
        <v>732</v>
      </c>
      <c r="C66" s="59" t="s">
        <v>120</v>
      </c>
      <c r="D66" s="59" t="s">
        <v>99</v>
      </c>
      <c r="E66" s="58" t="s">
        <v>45</v>
      </c>
      <c r="F66" s="60">
        <v>2</v>
      </c>
      <c r="G66" s="58"/>
      <c r="H66" s="61">
        <v>5775</v>
      </c>
      <c r="I66" s="75">
        <f t="shared" si="0"/>
        <v>17325</v>
      </c>
      <c r="J66" s="76">
        <v>1680.525</v>
      </c>
      <c r="K66" s="77">
        <f t="shared" si="1"/>
        <v>5041.575</v>
      </c>
      <c r="L66" s="78">
        <v>0.291</v>
      </c>
      <c r="M66" s="79">
        <v>6352.5</v>
      </c>
      <c r="N66" s="79">
        <f t="shared" si="2"/>
        <v>19057.5</v>
      </c>
      <c r="O66" s="80">
        <v>1811.60595</v>
      </c>
      <c r="P66" s="80">
        <f t="shared" si="3"/>
        <v>5434.81785</v>
      </c>
      <c r="Q66" s="94">
        <v>0.28518</v>
      </c>
      <c r="R66" s="95">
        <v>14359.7</v>
      </c>
      <c r="S66" s="95">
        <v>3893.9</v>
      </c>
      <c r="T66" s="101">
        <f t="shared" si="4"/>
        <v>0.828842712842713</v>
      </c>
      <c r="U66" s="101">
        <f t="shared" si="5"/>
        <v>0.772357844522793</v>
      </c>
      <c r="V66" s="99">
        <f t="shared" si="6"/>
        <v>0.753493375311557</v>
      </c>
      <c r="W66" s="99">
        <f t="shared" si="7"/>
        <v>0.716472954102776</v>
      </c>
      <c r="X66" s="98"/>
      <c r="Y66" s="109"/>
      <c r="Z66" s="110">
        <f t="shared" si="21"/>
        <v>-29.653</v>
      </c>
      <c r="AA66" s="61">
        <v>5082</v>
      </c>
      <c r="AB66" s="61">
        <f t="shared" si="9"/>
        <v>10164</v>
      </c>
      <c r="AC66" s="76">
        <v>1501.731</v>
      </c>
      <c r="AD66" s="76">
        <f t="shared" si="10"/>
        <v>3003.462</v>
      </c>
      <c r="AE66" s="78">
        <v>0.2955</v>
      </c>
      <c r="AF66" s="79">
        <v>5945.94</v>
      </c>
      <c r="AG66" s="79">
        <f t="shared" si="11"/>
        <v>11891.88</v>
      </c>
      <c r="AH66" s="80">
        <v>1712.9658546</v>
      </c>
      <c r="AI66" s="80">
        <f t="shared" si="12"/>
        <v>3425.9317092</v>
      </c>
      <c r="AJ66" s="94">
        <v>0.28809</v>
      </c>
      <c r="AK66" s="118">
        <v>8233.24</v>
      </c>
      <c r="AL66" s="118">
        <v>2854.67</v>
      </c>
      <c r="AM66" s="120">
        <f t="shared" si="13"/>
        <v>0.810039354584809</v>
      </c>
      <c r="AN66" s="120">
        <f t="shared" si="14"/>
        <v>0.950459836015904</v>
      </c>
      <c r="AO66" s="128">
        <f t="shared" si="15"/>
        <v>0.692341328704965</v>
      </c>
      <c r="AP66" s="128">
        <f t="shared" si="16"/>
        <v>0.833253620419247</v>
      </c>
      <c r="AQ66" s="131"/>
      <c r="AR66" s="130">
        <f t="shared" si="20"/>
        <v>0</v>
      </c>
    </row>
    <row r="67" spans="1:44">
      <c r="A67" s="58">
        <v>65</v>
      </c>
      <c r="B67" s="58">
        <v>359</v>
      </c>
      <c r="C67" s="59" t="s">
        <v>121</v>
      </c>
      <c r="D67" s="59" t="s">
        <v>44</v>
      </c>
      <c r="E67" s="58" t="s">
        <v>55</v>
      </c>
      <c r="F67" s="60">
        <v>1</v>
      </c>
      <c r="G67" s="58">
        <v>3</v>
      </c>
      <c r="H67" s="61">
        <v>10875</v>
      </c>
      <c r="I67" s="75">
        <f t="shared" ref="I67:I130" si="22">H67*3</f>
        <v>32625</v>
      </c>
      <c r="J67" s="76">
        <v>2848.1625</v>
      </c>
      <c r="K67" s="77">
        <f t="shared" ref="K67:K130" si="23">J67*3</f>
        <v>8544.4875</v>
      </c>
      <c r="L67" s="78">
        <v>0.2619</v>
      </c>
      <c r="M67" s="79">
        <v>11962.5</v>
      </c>
      <c r="N67" s="79">
        <f t="shared" ref="N67:N130" si="24">M67*3</f>
        <v>35887.5</v>
      </c>
      <c r="O67" s="80">
        <v>3070.319175</v>
      </c>
      <c r="P67" s="80">
        <f t="shared" ref="P67:P130" si="25">O67*3</f>
        <v>9210.957525</v>
      </c>
      <c r="Q67" s="94">
        <v>0.256662</v>
      </c>
      <c r="R67" s="95">
        <v>27006.01</v>
      </c>
      <c r="S67" s="95">
        <v>6500.54</v>
      </c>
      <c r="T67" s="101">
        <f t="shared" ref="T67:T130" si="26">R67/I67</f>
        <v>0.827770421455939</v>
      </c>
      <c r="U67" s="101">
        <f t="shared" ref="U67:U130" si="27">S67/K67</f>
        <v>0.760787583807689</v>
      </c>
      <c r="V67" s="99">
        <f t="shared" ref="V67:V130" si="28">R67/N67</f>
        <v>0.752518564959944</v>
      </c>
      <c r="W67" s="99">
        <f t="shared" ref="W67:W130" si="29">S67/P67</f>
        <v>0.705739873662049</v>
      </c>
      <c r="X67" s="98"/>
      <c r="Y67" s="109"/>
      <c r="Z67" s="110">
        <f t="shared" si="21"/>
        <v>-56.1899</v>
      </c>
      <c r="AA67" s="61">
        <v>9570</v>
      </c>
      <c r="AB67" s="61">
        <f t="shared" ref="AB67:AB130" si="30">AA67*2</f>
        <v>19140</v>
      </c>
      <c r="AC67" s="76">
        <v>2545.1415</v>
      </c>
      <c r="AD67" s="76">
        <f t="shared" ref="AD67:AD130" si="31">AC67*2</f>
        <v>5090.283</v>
      </c>
      <c r="AE67" s="78">
        <v>0.26595</v>
      </c>
      <c r="AF67" s="79">
        <v>11196.9</v>
      </c>
      <c r="AG67" s="79">
        <f t="shared" ref="AG67:AG130" si="32">AF67*2</f>
        <v>22393.8</v>
      </c>
      <c r="AH67" s="80">
        <v>2903.1434289</v>
      </c>
      <c r="AI67" s="80">
        <f t="shared" ref="AI67:AI130" si="33">AH67*2</f>
        <v>5806.2868578</v>
      </c>
      <c r="AJ67" s="94">
        <v>0.259281</v>
      </c>
      <c r="AK67" s="118">
        <v>21744.18</v>
      </c>
      <c r="AL67" s="118">
        <v>6099.83</v>
      </c>
      <c r="AM67" s="119">
        <f t="shared" ref="AM67:AM130" si="34">AK67/AB67</f>
        <v>1.13605956112853</v>
      </c>
      <c r="AN67" s="119">
        <f t="shared" ref="AN67:AN130" si="35">AL67/AD67</f>
        <v>1.19832826583512</v>
      </c>
      <c r="AO67" s="128">
        <f t="shared" ref="AO67:AO130" si="36">AK67/AG67</f>
        <v>0.97099107788763</v>
      </c>
      <c r="AP67" s="128">
        <f t="shared" ref="AP67:AP130" si="37">AL67/AI67</f>
        <v>1.05055608677096</v>
      </c>
      <c r="AQ67" s="129">
        <v>500</v>
      </c>
      <c r="AR67" s="130">
        <f t="shared" si="20"/>
        <v>500</v>
      </c>
    </row>
    <row r="68" spans="1:44">
      <c r="A68" s="58">
        <v>66</v>
      </c>
      <c r="B68" s="58">
        <v>545</v>
      </c>
      <c r="C68" s="59" t="s">
        <v>122</v>
      </c>
      <c r="D68" s="59" t="s">
        <v>64</v>
      </c>
      <c r="E68" s="58" t="s">
        <v>118</v>
      </c>
      <c r="F68" s="60">
        <v>2</v>
      </c>
      <c r="G68" s="58"/>
      <c r="H68" s="61">
        <v>4620</v>
      </c>
      <c r="I68" s="75">
        <f t="shared" si="22"/>
        <v>13860</v>
      </c>
      <c r="J68" s="76">
        <v>1344.42</v>
      </c>
      <c r="K68" s="77">
        <f t="shared" si="23"/>
        <v>4033.26</v>
      </c>
      <c r="L68" s="78">
        <v>0.291</v>
      </c>
      <c r="M68" s="79">
        <v>5082</v>
      </c>
      <c r="N68" s="79">
        <f t="shared" si="24"/>
        <v>15246</v>
      </c>
      <c r="O68" s="80">
        <v>1449.28476</v>
      </c>
      <c r="P68" s="80">
        <f t="shared" si="25"/>
        <v>4347.85428</v>
      </c>
      <c r="Q68" s="94">
        <v>0.28518</v>
      </c>
      <c r="R68" s="95">
        <v>11439.14</v>
      </c>
      <c r="S68" s="95">
        <v>2867.91</v>
      </c>
      <c r="T68" s="101">
        <f t="shared" si="26"/>
        <v>0.825334776334776</v>
      </c>
      <c r="U68" s="101">
        <f t="shared" si="27"/>
        <v>0.711064994570149</v>
      </c>
      <c r="V68" s="99">
        <f t="shared" si="28"/>
        <v>0.750304342122524</v>
      </c>
      <c r="W68" s="99">
        <f t="shared" si="29"/>
        <v>0.659615022792346</v>
      </c>
      <c r="X68" s="98"/>
      <c r="Y68" s="109"/>
      <c r="Z68" s="110">
        <f t="shared" si="21"/>
        <v>-24.2086</v>
      </c>
      <c r="AA68" s="61">
        <v>4065.6</v>
      </c>
      <c r="AB68" s="61">
        <f t="shared" si="30"/>
        <v>8131.2</v>
      </c>
      <c r="AC68" s="76">
        <v>1201.3848</v>
      </c>
      <c r="AD68" s="76">
        <f t="shared" si="31"/>
        <v>2402.7696</v>
      </c>
      <c r="AE68" s="78">
        <v>0.2955</v>
      </c>
      <c r="AF68" s="79">
        <v>4756.752</v>
      </c>
      <c r="AG68" s="79">
        <f t="shared" si="32"/>
        <v>9513.504</v>
      </c>
      <c r="AH68" s="80">
        <v>1370.37268368</v>
      </c>
      <c r="AI68" s="80">
        <f t="shared" si="33"/>
        <v>2740.74536736</v>
      </c>
      <c r="AJ68" s="94">
        <v>0.28809</v>
      </c>
      <c r="AK68" s="118">
        <v>4770.19</v>
      </c>
      <c r="AL68" s="118">
        <v>1487.38</v>
      </c>
      <c r="AM68" s="120">
        <f t="shared" si="34"/>
        <v>0.586652646595828</v>
      </c>
      <c r="AN68" s="120">
        <f t="shared" si="35"/>
        <v>0.619027309151905</v>
      </c>
      <c r="AO68" s="128">
        <f t="shared" si="36"/>
        <v>0.501412518457973</v>
      </c>
      <c r="AP68" s="128">
        <f t="shared" si="37"/>
        <v>0.542691786589685</v>
      </c>
      <c r="AQ68" s="131"/>
      <c r="AR68" s="130">
        <f t="shared" ref="AR68:AR99" si="38">X68+Y68+AQ68</f>
        <v>0</v>
      </c>
    </row>
    <row r="69" spans="1:44">
      <c r="A69" s="58">
        <v>67</v>
      </c>
      <c r="B69" s="58">
        <v>549</v>
      </c>
      <c r="C69" s="59" t="s">
        <v>123</v>
      </c>
      <c r="D69" s="59" t="s">
        <v>47</v>
      </c>
      <c r="E69" s="58" t="s">
        <v>45</v>
      </c>
      <c r="F69" s="60">
        <v>2</v>
      </c>
      <c r="G69" s="58">
        <v>1</v>
      </c>
      <c r="H69" s="61">
        <v>7056</v>
      </c>
      <c r="I69" s="75">
        <f t="shared" si="22"/>
        <v>21168</v>
      </c>
      <c r="J69" s="76">
        <v>1916.4096</v>
      </c>
      <c r="K69" s="77">
        <f t="shared" si="23"/>
        <v>5749.2288</v>
      </c>
      <c r="L69" s="78">
        <v>0.2716</v>
      </c>
      <c r="M69" s="79">
        <v>7761.6</v>
      </c>
      <c r="N69" s="79">
        <f t="shared" si="24"/>
        <v>23284.8</v>
      </c>
      <c r="O69" s="80">
        <v>2065.8895488</v>
      </c>
      <c r="P69" s="80">
        <f t="shared" si="25"/>
        <v>6197.6686464</v>
      </c>
      <c r="Q69" s="94">
        <v>0.266168</v>
      </c>
      <c r="R69" s="95">
        <v>17391.22</v>
      </c>
      <c r="S69" s="95">
        <v>4483.81</v>
      </c>
      <c r="T69" s="101">
        <f t="shared" si="26"/>
        <v>0.821580687830688</v>
      </c>
      <c r="U69" s="101">
        <f t="shared" si="27"/>
        <v>0.779897644706713</v>
      </c>
      <c r="V69" s="99">
        <f t="shared" si="28"/>
        <v>0.746891534391534</v>
      </c>
      <c r="W69" s="99">
        <f t="shared" si="29"/>
        <v>0.723467202881923</v>
      </c>
      <c r="X69" s="98"/>
      <c r="Y69" s="109"/>
      <c r="Z69" s="110">
        <f t="shared" si="21"/>
        <v>-37.7678</v>
      </c>
      <c r="AA69" s="61">
        <v>6209.28</v>
      </c>
      <c r="AB69" s="61">
        <f t="shared" si="30"/>
        <v>12418.56</v>
      </c>
      <c r="AC69" s="76">
        <v>1712.519424</v>
      </c>
      <c r="AD69" s="76">
        <f t="shared" si="31"/>
        <v>3425.038848</v>
      </c>
      <c r="AE69" s="78">
        <v>0.2758</v>
      </c>
      <c r="AF69" s="79">
        <v>7264.8576</v>
      </c>
      <c r="AG69" s="79">
        <f t="shared" si="32"/>
        <v>14529.7152</v>
      </c>
      <c r="AH69" s="80">
        <v>1953.4039709184</v>
      </c>
      <c r="AI69" s="80">
        <f t="shared" si="33"/>
        <v>3906.8079418368</v>
      </c>
      <c r="AJ69" s="94">
        <v>0.268884</v>
      </c>
      <c r="AK69" s="118">
        <v>9666.64</v>
      </c>
      <c r="AL69" s="118">
        <v>2746.37</v>
      </c>
      <c r="AM69" s="120">
        <f t="shared" si="34"/>
        <v>0.778402648938363</v>
      </c>
      <c r="AN69" s="120">
        <f t="shared" si="35"/>
        <v>0.801850759036996</v>
      </c>
      <c r="AO69" s="128">
        <f t="shared" si="36"/>
        <v>0.665301409349028</v>
      </c>
      <c r="AP69" s="128">
        <f t="shared" si="37"/>
        <v>0.702970312563864</v>
      </c>
      <c r="AQ69" s="131"/>
      <c r="AR69" s="130">
        <f t="shared" si="38"/>
        <v>0</v>
      </c>
    </row>
    <row r="70" spans="1:44">
      <c r="A70" s="58">
        <v>68</v>
      </c>
      <c r="B70" s="58">
        <v>385</v>
      </c>
      <c r="C70" s="59" t="s">
        <v>124</v>
      </c>
      <c r="D70" s="59" t="s">
        <v>125</v>
      </c>
      <c r="E70" s="58" t="s">
        <v>50</v>
      </c>
      <c r="F70" s="60">
        <v>4</v>
      </c>
      <c r="G70" s="58"/>
      <c r="H70" s="61">
        <v>14300</v>
      </c>
      <c r="I70" s="75">
        <f t="shared" si="22"/>
        <v>42900</v>
      </c>
      <c r="J70" s="76">
        <v>3606.46</v>
      </c>
      <c r="K70" s="77">
        <f t="shared" si="23"/>
        <v>10819.38</v>
      </c>
      <c r="L70" s="78">
        <v>0.2522</v>
      </c>
      <c r="M70" s="79">
        <v>15730</v>
      </c>
      <c r="N70" s="79">
        <f t="shared" si="24"/>
        <v>47190</v>
      </c>
      <c r="O70" s="80">
        <v>3887.76388</v>
      </c>
      <c r="P70" s="80">
        <f t="shared" si="25"/>
        <v>11663.29164</v>
      </c>
      <c r="Q70" s="94">
        <v>0.247156</v>
      </c>
      <c r="R70" s="95">
        <v>35163.82</v>
      </c>
      <c r="S70" s="95">
        <v>8603.85</v>
      </c>
      <c r="T70" s="101">
        <f t="shared" si="26"/>
        <v>0.819669463869464</v>
      </c>
      <c r="U70" s="101">
        <f t="shared" si="27"/>
        <v>0.795225789278129</v>
      </c>
      <c r="V70" s="99">
        <f t="shared" si="28"/>
        <v>0.745154058063149</v>
      </c>
      <c r="W70" s="99">
        <f t="shared" si="29"/>
        <v>0.737686260925908</v>
      </c>
      <c r="X70" s="98"/>
      <c r="Y70" s="109"/>
      <c r="Z70" s="110">
        <f t="shared" si="21"/>
        <v>-77.3618</v>
      </c>
      <c r="AA70" s="61">
        <v>12584</v>
      </c>
      <c r="AB70" s="61">
        <f t="shared" si="30"/>
        <v>25168</v>
      </c>
      <c r="AC70" s="76">
        <v>3222.7624</v>
      </c>
      <c r="AD70" s="76">
        <f t="shared" si="31"/>
        <v>6445.5248</v>
      </c>
      <c r="AE70" s="78">
        <v>0.2561</v>
      </c>
      <c r="AF70" s="79">
        <v>14723.28</v>
      </c>
      <c r="AG70" s="79">
        <f t="shared" si="32"/>
        <v>29446.56</v>
      </c>
      <c r="AH70" s="80">
        <v>3676.07910384</v>
      </c>
      <c r="AI70" s="80">
        <f t="shared" si="33"/>
        <v>7352.15820768</v>
      </c>
      <c r="AJ70" s="94">
        <v>0.249678</v>
      </c>
      <c r="AK70" s="118">
        <v>22431.83</v>
      </c>
      <c r="AL70" s="118">
        <v>5632.24</v>
      </c>
      <c r="AM70" s="120">
        <f t="shared" si="34"/>
        <v>0.891283773045137</v>
      </c>
      <c r="AN70" s="120">
        <f t="shared" si="35"/>
        <v>0.873821787172396</v>
      </c>
      <c r="AO70" s="128">
        <f t="shared" si="36"/>
        <v>0.761781002602681</v>
      </c>
      <c r="AP70" s="128">
        <f t="shared" si="37"/>
        <v>0.766066213607402</v>
      </c>
      <c r="AQ70" s="131"/>
      <c r="AR70" s="130">
        <f t="shared" si="38"/>
        <v>0</v>
      </c>
    </row>
    <row r="71" spans="1:44">
      <c r="A71" s="58">
        <v>69</v>
      </c>
      <c r="B71" s="58">
        <v>743</v>
      </c>
      <c r="C71" s="59" t="s">
        <v>126</v>
      </c>
      <c r="D71" s="59" t="s">
        <v>64</v>
      </c>
      <c r="E71" s="58" t="s">
        <v>52</v>
      </c>
      <c r="F71" s="60">
        <v>3</v>
      </c>
      <c r="G71" s="58">
        <v>1</v>
      </c>
      <c r="H71" s="61">
        <v>7650</v>
      </c>
      <c r="I71" s="75">
        <f t="shared" si="22"/>
        <v>22950</v>
      </c>
      <c r="J71" s="76">
        <v>2263.2525</v>
      </c>
      <c r="K71" s="77">
        <f t="shared" si="23"/>
        <v>6789.7575</v>
      </c>
      <c r="L71" s="78">
        <v>0.29585</v>
      </c>
      <c r="M71" s="79">
        <v>8415</v>
      </c>
      <c r="N71" s="79">
        <f t="shared" si="24"/>
        <v>25245</v>
      </c>
      <c r="O71" s="80">
        <v>2439.786195</v>
      </c>
      <c r="P71" s="80">
        <f t="shared" si="25"/>
        <v>7319.358585</v>
      </c>
      <c r="Q71" s="94">
        <v>0.289933</v>
      </c>
      <c r="R71" s="95">
        <v>18804.86</v>
      </c>
      <c r="S71" s="95">
        <v>6194.12</v>
      </c>
      <c r="T71" s="101">
        <f t="shared" si="26"/>
        <v>0.819383877995643</v>
      </c>
      <c r="U71" s="101">
        <f t="shared" si="27"/>
        <v>0.912274112882529</v>
      </c>
      <c r="V71" s="99">
        <f t="shared" si="28"/>
        <v>0.744894434541493</v>
      </c>
      <c r="W71" s="99">
        <f t="shared" si="29"/>
        <v>0.846265410837226</v>
      </c>
      <c r="X71" s="98"/>
      <c r="Y71" s="109"/>
      <c r="Z71" s="110">
        <f t="shared" si="21"/>
        <v>-41.4514</v>
      </c>
      <c r="AA71" s="61">
        <v>6732</v>
      </c>
      <c r="AB71" s="61">
        <f t="shared" si="30"/>
        <v>13464</v>
      </c>
      <c r="AC71" s="76">
        <v>2022.4611</v>
      </c>
      <c r="AD71" s="76">
        <f t="shared" si="31"/>
        <v>4044.9222</v>
      </c>
      <c r="AE71" s="78">
        <v>0.300425</v>
      </c>
      <c r="AF71" s="79">
        <v>7876.44</v>
      </c>
      <c r="AG71" s="79">
        <f t="shared" si="32"/>
        <v>15752.88</v>
      </c>
      <c r="AH71" s="80">
        <v>2306.94232626</v>
      </c>
      <c r="AI71" s="80">
        <f t="shared" si="33"/>
        <v>4613.88465252</v>
      </c>
      <c r="AJ71" s="94">
        <v>0.2928915</v>
      </c>
      <c r="AK71" s="118">
        <v>10111.22</v>
      </c>
      <c r="AL71" s="118">
        <v>3217.64</v>
      </c>
      <c r="AM71" s="120">
        <f t="shared" si="34"/>
        <v>0.750981877599525</v>
      </c>
      <c r="AN71" s="120">
        <f t="shared" si="35"/>
        <v>0.795476362932271</v>
      </c>
      <c r="AO71" s="128">
        <f t="shared" si="36"/>
        <v>0.641864852649166</v>
      </c>
      <c r="AP71" s="128">
        <f t="shared" si="37"/>
        <v>0.697381976864679</v>
      </c>
      <c r="AQ71" s="131"/>
      <c r="AR71" s="130">
        <f t="shared" si="38"/>
        <v>0</v>
      </c>
    </row>
    <row r="72" spans="1:44">
      <c r="A72" s="58">
        <v>70</v>
      </c>
      <c r="B72" s="58">
        <v>578</v>
      </c>
      <c r="C72" s="59" t="s">
        <v>127</v>
      </c>
      <c r="D72" s="59" t="s">
        <v>54</v>
      </c>
      <c r="E72" s="58" t="s">
        <v>55</v>
      </c>
      <c r="F72" s="60">
        <v>3</v>
      </c>
      <c r="G72" s="58">
        <v>1</v>
      </c>
      <c r="H72" s="61">
        <v>11760</v>
      </c>
      <c r="I72" s="75">
        <f t="shared" si="22"/>
        <v>35280</v>
      </c>
      <c r="J72" s="76">
        <v>3422.16</v>
      </c>
      <c r="K72" s="77">
        <f t="shared" si="23"/>
        <v>10266.48</v>
      </c>
      <c r="L72" s="78">
        <v>0.291</v>
      </c>
      <c r="M72" s="79">
        <v>12936</v>
      </c>
      <c r="N72" s="79">
        <f t="shared" si="24"/>
        <v>38808</v>
      </c>
      <c r="O72" s="80">
        <v>3689.08848</v>
      </c>
      <c r="P72" s="80">
        <f t="shared" si="25"/>
        <v>11067.26544</v>
      </c>
      <c r="Q72" s="94">
        <v>0.28518</v>
      </c>
      <c r="R72" s="95">
        <v>28702.95</v>
      </c>
      <c r="S72" s="95">
        <v>9675.32</v>
      </c>
      <c r="T72" s="101">
        <f t="shared" si="26"/>
        <v>0.813575680272109</v>
      </c>
      <c r="U72" s="101">
        <f t="shared" si="27"/>
        <v>0.942418433581909</v>
      </c>
      <c r="V72" s="99">
        <f t="shared" si="28"/>
        <v>0.739614254792826</v>
      </c>
      <c r="W72" s="99">
        <f t="shared" si="29"/>
        <v>0.874228602580621</v>
      </c>
      <c r="X72" s="98"/>
      <c r="Y72" s="109"/>
      <c r="Z72" s="110">
        <f t="shared" si="21"/>
        <v>-65.7705</v>
      </c>
      <c r="AA72" s="61">
        <v>10348.8</v>
      </c>
      <c r="AB72" s="61">
        <f t="shared" si="30"/>
        <v>20697.6</v>
      </c>
      <c r="AC72" s="76">
        <v>3058.0704</v>
      </c>
      <c r="AD72" s="76">
        <f t="shared" si="31"/>
        <v>6116.1408</v>
      </c>
      <c r="AE72" s="78">
        <v>0.2955</v>
      </c>
      <c r="AF72" s="79">
        <v>12108.096</v>
      </c>
      <c r="AG72" s="79">
        <f t="shared" si="32"/>
        <v>24216.192</v>
      </c>
      <c r="AH72" s="80">
        <v>3488.22137664</v>
      </c>
      <c r="AI72" s="80">
        <f t="shared" si="33"/>
        <v>6976.44275328</v>
      </c>
      <c r="AJ72" s="94">
        <v>0.28809</v>
      </c>
      <c r="AK72" s="118">
        <v>15266.78</v>
      </c>
      <c r="AL72" s="118">
        <v>4164.88</v>
      </c>
      <c r="AM72" s="120">
        <f t="shared" si="34"/>
        <v>0.737611123995053</v>
      </c>
      <c r="AN72" s="120">
        <f t="shared" si="35"/>
        <v>0.680965356454842</v>
      </c>
      <c r="AO72" s="128">
        <f t="shared" si="36"/>
        <v>0.63043685811543</v>
      </c>
      <c r="AP72" s="128">
        <f t="shared" si="37"/>
        <v>0.596991926586349</v>
      </c>
      <c r="AQ72" s="131"/>
      <c r="AR72" s="130">
        <f t="shared" si="38"/>
        <v>0</v>
      </c>
    </row>
    <row r="73" spans="1:44">
      <c r="A73" s="58">
        <v>71</v>
      </c>
      <c r="B73" s="58">
        <v>371</v>
      </c>
      <c r="C73" s="59" t="s">
        <v>128</v>
      </c>
      <c r="D73" s="59" t="s">
        <v>125</v>
      </c>
      <c r="E73" s="58" t="s">
        <v>118</v>
      </c>
      <c r="F73" s="60">
        <v>2</v>
      </c>
      <c r="G73" s="58"/>
      <c r="H73" s="61">
        <v>4290</v>
      </c>
      <c r="I73" s="75">
        <f t="shared" si="22"/>
        <v>12870</v>
      </c>
      <c r="J73" s="76">
        <v>1290.003</v>
      </c>
      <c r="K73" s="77">
        <f t="shared" si="23"/>
        <v>3870.009</v>
      </c>
      <c r="L73" s="78">
        <v>0.3007</v>
      </c>
      <c r="M73" s="79">
        <v>4719</v>
      </c>
      <c r="N73" s="79">
        <f t="shared" si="24"/>
        <v>14157</v>
      </c>
      <c r="O73" s="80">
        <v>1390.623234</v>
      </c>
      <c r="P73" s="80">
        <f t="shared" si="25"/>
        <v>4171.869702</v>
      </c>
      <c r="Q73" s="94">
        <v>0.294686</v>
      </c>
      <c r="R73" s="95">
        <v>10438.82</v>
      </c>
      <c r="S73" s="95">
        <v>3323.4</v>
      </c>
      <c r="T73" s="101">
        <f t="shared" si="26"/>
        <v>0.811097125097125</v>
      </c>
      <c r="U73" s="101">
        <f t="shared" si="27"/>
        <v>0.858757692811567</v>
      </c>
      <c r="V73" s="99">
        <f t="shared" si="28"/>
        <v>0.737361022815568</v>
      </c>
      <c r="W73" s="99">
        <f t="shared" si="29"/>
        <v>0.796621236374367</v>
      </c>
      <c r="X73" s="98"/>
      <c r="Y73" s="109"/>
      <c r="Z73" s="110">
        <f t="shared" si="21"/>
        <v>-24.3118</v>
      </c>
      <c r="AA73" s="61">
        <v>3775.2</v>
      </c>
      <c r="AB73" s="61">
        <f t="shared" si="30"/>
        <v>7550.4</v>
      </c>
      <c r="AC73" s="76">
        <v>1152.75732</v>
      </c>
      <c r="AD73" s="76">
        <f t="shared" si="31"/>
        <v>2305.51464</v>
      </c>
      <c r="AE73" s="78">
        <v>0.30535</v>
      </c>
      <c r="AF73" s="79">
        <v>4416.984</v>
      </c>
      <c r="AG73" s="79">
        <f t="shared" si="32"/>
        <v>8833.968</v>
      </c>
      <c r="AH73" s="80">
        <v>1314.905217912</v>
      </c>
      <c r="AI73" s="80">
        <f t="shared" si="33"/>
        <v>2629.810435824</v>
      </c>
      <c r="AJ73" s="94">
        <v>0.297693</v>
      </c>
      <c r="AK73" s="118">
        <v>5509.93</v>
      </c>
      <c r="AL73" s="118">
        <v>1925.58</v>
      </c>
      <c r="AM73" s="120">
        <f t="shared" si="34"/>
        <v>0.729753390548845</v>
      </c>
      <c r="AN73" s="120">
        <f t="shared" si="35"/>
        <v>0.835206147292129</v>
      </c>
      <c r="AO73" s="128">
        <f t="shared" si="36"/>
        <v>0.623720846622944</v>
      </c>
      <c r="AP73" s="128">
        <f t="shared" si="37"/>
        <v>0.732212471959659</v>
      </c>
      <c r="AQ73" s="131"/>
      <c r="AR73" s="130">
        <f t="shared" si="38"/>
        <v>0</v>
      </c>
    </row>
    <row r="74" spans="1:44">
      <c r="A74" s="58">
        <v>72</v>
      </c>
      <c r="B74" s="58">
        <v>110378</v>
      </c>
      <c r="C74" s="59" t="s">
        <v>129</v>
      </c>
      <c r="D74" s="59" t="s">
        <v>57</v>
      </c>
      <c r="E74" s="58" t="s">
        <v>118</v>
      </c>
      <c r="F74" s="60">
        <v>2</v>
      </c>
      <c r="G74" s="58"/>
      <c r="H74" s="61">
        <v>4620</v>
      </c>
      <c r="I74" s="75">
        <f t="shared" si="22"/>
        <v>13860</v>
      </c>
      <c r="J74" s="76">
        <v>1254.792</v>
      </c>
      <c r="K74" s="77">
        <f t="shared" si="23"/>
        <v>3764.376</v>
      </c>
      <c r="L74" s="78">
        <v>0.2716</v>
      </c>
      <c r="M74" s="79">
        <v>5082</v>
      </c>
      <c r="N74" s="79">
        <f t="shared" si="24"/>
        <v>15246</v>
      </c>
      <c r="O74" s="80">
        <v>1352.665776</v>
      </c>
      <c r="P74" s="80">
        <f t="shared" si="25"/>
        <v>4057.997328</v>
      </c>
      <c r="Q74" s="94">
        <v>0.266168</v>
      </c>
      <c r="R74" s="95">
        <v>11210.4</v>
      </c>
      <c r="S74" s="95">
        <v>2629.85</v>
      </c>
      <c r="T74" s="101">
        <f t="shared" si="26"/>
        <v>0.808831168831169</v>
      </c>
      <c r="U74" s="101">
        <f t="shared" si="27"/>
        <v>0.6986151224001</v>
      </c>
      <c r="V74" s="99">
        <f t="shared" si="28"/>
        <v>0.73530106257379</v>
      </c>
      <c r="W74" s="99">
        <f t="shared" si="29"/>
        <v>0.648065976252412</v>
      </c>
      <c r="X74" s="98"/>
      <c r="Y74" s="109"/>
      <c r="Z74" s="110">
        <f t="shared" si="21"/>
        <v>-26.496</v>
      </c>
      <c r="AA74" s="61">
        <v>4065.6</v>
      </c>
      <c r="AB74" s="61">
        <f t="shared" si="30"/>
        <v>8131.2</v>
      </c>
      <c r="AC74" s="76">
        <v>1121.29248</v>
      </c>
      <c r="AD74" s="76">
        <f t="shared" si="31"/>
        <v>2242.58496</v>
      </c>
      <c r="AE74" s="78">
        <v>0.2758</v>
      </c>
      <c r="AF74" s="79">
        <v>4756.752</v>
      </c>
      <c r="AG74" s="79">
        <f t="shared" si="32"/>
        <v>9513.504</v>
      </c>
      <c r="AH74" s="80">
        <v>1279.014504768</v>
      </c>
      <c r="AI74" s="80">
        <f t="shared" si="33"/>
        <v>2558.029009536</v>
      </c>
      <c r="AJ74" s="94">
        <v>0.268884</v>
      </c>
      <c r="AK74" s="118">
        <v>9575.42</v>
      </c>
      <c r="AL74" s="118">
        <v>2621.44</v>
      </c>
      <c r="AM74" s="119">
        <f t="shared" si="34"/>
        <v>1.17761462022826</v>
      </c>
      <c r="AN74" s="119">
        <f t="shared" si="35"/>
        <v>1.16893676126322</v>
      </c>
      <c r="AO74" s="127">
        <f t="shared" si="36"/>
        <v>1.00650822241731</v>
      </c>
      <c r="AP74" s="127">
        <f t="shared" si="37"/>
        <v>1.02478900365383</v>
      </c>
      <c r="AQ74" s="129">
        <v>300</v>
      </c>
      <c r="AR74" s="130">
        <f t="shared" si="38"/>
        <v>300</v>
      </c>
    </row>
    <row r="75" spans="1:44">
      <c r="A75" s="58">
        <v>73</v>
      </c>
      <c r="B75" s="58">
        <v>108656</v>
      </c>
      <c r="C75" s="59" t="s">
        <v>130</v>
      </c>
      <c r="D75" s="59" t="s">
        <v>125</v>
      </c>
      <c r="E75" s="58" t="s">
        <v>48</v>
      </c>
      <c r="F75" s="60">
        <v>2</v>
      </c>
      <c r="G75" s="58">
        <v>1</v>
      </c>
      <c r="H75" s="61">
        <v>9300</v>
      </c>
      <c r="I75" s="75">
        <f t="shared" si="22"/>
        <v>27900</v>
      </c>
      <c r="J75" s="76">
        <v>2165.04</v>
      </c>
      <c r="K75" s="77">
        <f t="shared" si="23"/>
        <v>6495.12</v>
      </c>
      <c r="L75" s="78">
        <v>0.2328</v>
      </c>
      <c r="M75" s="79">
        <v>10230</v>
      </c>
      <c r="N75" s="79">
        <f t="shared" si="24"/>
        <v>30690</v>
      </c>
      <c r="O75" s="80">
        <v>2333.91312</v>
      </c>
      <c r="P75" s="80">
        <f t="shared" si="25"/>
        <v>7001.73936</v>
      </c>
      <c r="Q75" s="94">
        <v>0.228144</v>
      </c>
      <c r="R75" s="95">
        <v>22310.57</v>
      </c>
      <c r="S75" s="95">
        <v>4377.82</v>
      </c>
      <c r="T75" s="101">
        <f t="shared" si="26"/>
        <v>0.799662007168459</v>
      </c>
      <c r="U75" s="101">
        <f t="shared" si="27"/>
        <v>0.67401680030546</v>
      </c>
      <c r="V75" s="99">
        <f t="shared" si="28"/>
        <v>0.726965461062235</v>
      </c>
      <c r="W75" s="99">
        <f t="shared" si="29"/>
        <v>0.625247495645139</v>
      </c>
      <c r="X75" s="98"/>
      <c r="Y75" s="109"/>
      <c r="Z75" s="110">
        <f t="shared" si="21"/>
        <v>-55.8943</v>
      </c>
      <c r="AA75" s="61">
        <v>8184</v>
      </c>
      <c r="AB75" s="61">
        <f t="shared" si="30"/>
        <v>16368</v>
      </c>
      <c r="AC75" s="76">
        <v>1934.6976</v>
      </c>
      <c r="AD75" s="76">
        <f t="shared" si="31"/>
        <v>3869.3952</v>
      </c>
      <c r="AE75" s="78">
        <v>0.2364</v>
      </c>
      <c r="AF75" s="79">
        <v>9575.28</v>
      </c>
      <c r="AG75" s="79">
        <f t="shared" si="32"/>
        <v>19150.56</v>
      </c>
      <c r="AH75" s="80">
        <v>2206.83393216</v>
      </c>
      <c r="AI75" s="80">
        <f t="shared" si="33"/>
        <v>4413.66786432</v>
      </c>
      <c r="AJ75" s="94">
        <v>0.230472</v>
      </c>
      <c r="AK75" s="118">
        <v>14210.83</v>
      </c>
      <c r="AL75" s="118">
        <v>3143.12</v>
      </c>
      <c r="AM75" s="120">
        <f t="shared" si="34"/>
        <v>0.868208088954057</v>
      </c>
      <c r="AN75" s="120">
        <f t="shared" si="35"/>
        <v>0.812302656497842</v>
      </c>
      <c r="AO75" s="128">
        <f t="shared" si="36"/>
        <v>0.742058195687228</v>
      </c>
      <c r="AP75" s="128">
        <f t="shared" si="37"/>
        <v>0.712133331420091</v>
      </c>
      <c r="AQ75" s="131"/>
      <c r="AR75" s="130">
        <f t="shared" si="38"/>
        <v>0</v>
      </c>
    </row>
    <row r="76" spans="1:44">
      <c r="A76" s="58">
        <v>74</v>
      </c>
      <c r="B76" s="58">
        <v>115971</v>
      </c>
      <c r="C76" s="59" t="s">
        <v>131</v>
      </c>
      <c r="D76" s="59" t="s">
        <v>64</v>
      </c>
      <c r="E76" s="58" t="s">
        <v>45</v>
      </c>
      <c r="F76" s="60">
        <v>2</v>
      </c>
      <c r="G76" s="58"/>
      <c r="H76" s="61">
        <v>5115</v>
      </c>
      <c r="I76" s="75">
        <f t="shared" si="22"/>
        <v>15345</v>
      </c>
      <c r="J76" s="76">
        <v>1339.6185</v>
      </c>
      <c r="K76" s="77">
        <f t="shared" si="23"/>
        <v>4018.8555</v>
      </c>
      <c r="L76" s="78">
        <v>0.2619</v>
      </c>
      <c r="M76" s="79">
        <v>5626.5</v>
      </c>
      <c r="N76" s="79">
        <f t="shared" si="24"/>
        <v>16879.5</v>
      </c>
      <c r="O76" s="80">
        <v>1444.108743</v>
      </c>
      <c r="P76" s="80">
        <f t="shared" si="25"/>
        <v>4332.326229</v>
      </c>
      <c r="Q76" s="94">
        <v>0.256662</v>
      </c>
      <c r="R76" s="95">
        <v>12212.87</v>
      </c>
      <c r="S76" s="95">
        <v>3474.54</v>
      </c>
      <c r="T76" s="101">
        <f t="shared" si="26"/>
        <v>0.795885956337569</v>
      </c>
      <c r="U76" s="101">
        <f t="shared" si="27"/>
        <v>0.864559574236994</v>
      </c>
      <c r="V76" s="99">
        <f t="shared" si="28"/>
        <v>0.723532687579608</v>
      </c>
      <c r="W76" s="99">
        <f t="shared" si="29"/>
        <v>0.802003315618732</v>
      </c>
      <c r="X76" s="98"/>
      <c r="Y76" s="109"/>
      <c r="Z76" s="110">
        <f t="shared" si="21"/>
        <v>-31.3213</v>
      </c>
      <c r="AA76" s="61">
        <v>4501.2</v>
      </c>
      <c r="AB76" s="61">
        <f t="shared" si="30"/>
        <v>9002.4</v>
      </c>
      <c r="AC76" s="76">
        <v>1197.09414</v>
      </c>
      <c r="AD76" s="76">
        <f t="shared" si="31"/>
        <v>2394.18828</v>
      </c>
      <c r="AE76" s="78">
        <v>0.26595</v>
      </c>
      <c r="AF76" s="79">
        <v>5266.404</v>
      </c>
      <c r="AG76" s="79">
        <f t="shared" si="32"/>
        <v>10532.808</v>
      </c>
      <c r="AH76" s="80">
        <v>1365.478495524</v>
      </c>
      <c r="AI76" s="80">
        <f t="shared" si="33"/>
        <v>2730.956991048</v>
      </c>
      <c r="AJ76" s="94">
        <v>0.259281</v>
      </c>
      <c r="AK76" s="118">
        <v>8224.97</v>
      </c>
      <c r="AL76" s="118">
        <v>2084.07</v>
      </c>
      <c r="AM76" s="120">
        <f t="shared" si="34"/>
        <v>0.913641917710833</v>
      </c>
      <c r="AN76" s="120">
        <f t="shared" si="35"/>
        <v>0.870470387567013</v>
      </c>
      <c r="AO76" s="128">
        <f t="shared" si="36"/>
        <v>0.780890527957977</v>
      </c>
      <c r="AP76" s="128">
        <f t="shared" si="37"/>
        <v>0.763128092764376</v>
      </c>
      <c r="AQ76" s="131"/>
      <c r="AR76" s="130">
        <f t="shared" si="38"/>
        <v>0</v>
      </c>
    </row>
    <row r="77" spans="1:44">
      <c r="A77" s="58">
        <v>75</v>
      </c>
      <c r="B77" s="58">
        <v>106399</v>
      </c>
      <c r="C77" s="59" t="s">
        <v>132</v>
      </c>
      <c r="D77" s="59" t="s">
        <v>44</v>
      </c>
      <c r="E77" s="58" t="s">
        <v>48</v>
      </c>
      <c r="F77" s="60">
        <v>2</v>
      </c>
      <c r="G77" s="58">
        <v>1</v>
      </c>
      <c r="H77" s="61">
        <v>9000</v>
      </c>
      <c r="I77" s="75">
        <f t="shared" si="22"/>
        <v>27000</v>
      </c>
      <c r="J77" s="76">
        <v>2706.3</v>
      </c>
      <c r="K77" s="77">
        <f t="shared" si="23"/>
        <v>8118.9</v>
      </c>
      <c r="L77" s="78">
        <v>0.3007</v>
      </c>
      <c r="M77" s="79">
        <v>9900</v>
      </c>
      <c r="N77" s="79">
        <f t="shared" si="24"/>
        <v>29700</v>
      </c>
      <c r="O77" s="80">
        <v>2917.3914</v>
      </c>
      <c r="P77" s="80">
        <f t="shared" si="25"/>
        <v>8752.1742</v>
      </c>
      <c r="Q77" s="94">
        <v>0.294686</v>
      </c>
      <c r="R77" s="95">
        <v>21381.84</v>
      </c>
      <c r="S77" s="95">
        <v>5904.13</v>
      </c>
      <c r="T77" s="101">
        <f t="shared" si="26"/>
        <v>0.79192</v>
      </c>
      <c r="U77" s="101">
        <f t="shared" si="27"/>
        <v>0.72720811932651</v>
      </c>
      <c r="V77" s="99">
        <f t="shared" si="28"/>
        <v>0.719927272727273</v>
      </c>
      <c r="W77" s="99">
        <f t="shared" si="29"/>
        <v>0.67459009213962</v>
      </c>
      <c r="X77" s="98"/>
      <c r="Y77" s="109"/>
      <c r="Z77" s="110">
        <f t="shared" si="21"/>
        <v>-56.1816</v>
      </c>
      <c r="AA77" s="61">
        <v>7920</v>
      </c>
      <c r="AB77" s="61">
        <f t="shared" si="30"/>
        <v>15840</v>
      </c>
      <c r="AC77" s="76">
        <v>2418.372</v>
      </c>
      <c r="AD77" s="76">
        <f t="shared" si="31"/>
        <v>4836.744</v>
      </c>
      <c r="AE77" s="78">
        <v>0.30535</v>
      </c>
      <c r="AF77" s="79">
        <v>9266.4</v>
      </c>
      <c r="AG77" s="79">
        <f t="shared" si="32"/>
        <v>18532.8</v>
      </c>
      <c r="AH77" s="80">
        <v>2758.5424152</v>
      </c>
      <c r="AI77" s="80">
        <f t="shared" si="33"/>
        <v>5517.0848304</v>
      </c>
      <c r="AJ77" s="94">
        <v>0.297693</v>
      </c>
      <c r="AK77" s="118">
        <v>16099.51</v>
      </c>
      <c r="AL77" s="118">
        <v>5148.27</v>
      </c>
      <c r="AM77" s="119">
        <f t="shared" si="34"/>
        <v>1.01638320707071</v>
      </c>
      <c r="AN77" s="119">
        <f t="shared" si="35"/>
        <v>1.06440820518928</v>
      </c>
      <c r="AO77" s="128">
        <f t="shared" si="36"/>
        <v>0.868703595786929</v>
      </c>
      <c r="AP77" s="128">
        <f t="shared" si="37"/>
        <v>0.933150415167124</v>
      </c>
      <c r="AQ77" s="129">
        <v>300</v>
      </c>
      <c r="AR77" s="130">
        <f t="shared" si="38"/>
        <v>300</v>
      </c>
    </row>
    <row r="78" spans="1:44">
      <c r="A78" s="58">
        <v>76</v>
      </c>
      <c r="B78" s="58">
        <v>113299</v>
      </c>
      <c r="C78" s="59" t="s">
        <v>133</v>
      </c>
      <c r="D78" s="59" t="s">
        <v>54</v>
      </c>
      <c r="E78" s="58" t="s">
        <v>118</v>
      </c>
      <c r="F78" s="60">
        <v>1</v>
      </c>
      <c r="G78" s="58">
        <v>1</v>
      </c>
      <c r="H78" s="61">
        <v>5280</v>
      </c>
      <c r="I78" s="75">
        <f t="shared" si="22"/>
        <v>15840</v>
      </c>
      <c r="J78" s="76">
        <v>1331.616</v>
      </c>
      <c r="K78" s="77">
        <f t="shared" si="23"/>
        <v>3994.848</v>
      </c>
      <c r="L78" s="78">
        <v>0.2522</v>
      </c>
      <c r="M78" s="79">
        <v>5808</v>
      </c>
      <c r="N78" s="79">
        <f t="shared" si="24"/>
        <v>17424</v>
      </c>
      <c r="O78" s="80">
        <v>1435.482048</v>
      </c>
      <c r="P78" s="80">
        <f t="shared" si="25"/>
        <v>4306.446144</v>
      </c>
      <c r="Q78" s="94">
        <v>0.247156</v>
      </c>
      <c r="R78" s="95">
        <v>12542.07</v>
      </c>
      <c r="S78" s="95">
        <v>3220.71</v>
      </c>
      <c r="T78" s="101">
        <f t="shared" si="26"/>
        <v>0.791797348484849</v>
      </c>
      <c r="U78" s="101">
        <f t="shared" si="27"/>
        <v>0.80621590608704</v>
      </c>
      <c r="V78" s="99">
        <f t="shared" si="28"/>
        <v>0.719815771349862</v>
      </c>
      <c r="W78" s="99">
        <f t="shared" si="29"/>
        <v>0.747881174477774</v>
      </c>
      <c r="X78" s="98"/>
      <c r="Y78" s="109"/>
      <c r="Z78" s="110">
        <f t="shared" si="21"/>
        <v>-32.9793</v>
      </c>
      <c r="AA78" s="61">
        <v>4646.4</v>
      </c>
      <c r="AB78" s="61">
        <f t="shared" si="30"/>
        <v>9292.8</v>
      </c>
      <c r="AC78" s="76">
        <v>1189.94304</v>
      </c>
      <c r="AD78" s="76">
        <f t="shared" si="31"/>
        <v>2379.88608</v>
      </c>
      <c r="AE78" s="78">
        <v>0.2561</v>
      </c>
      <c r="AF78" s="79">
        <v>5436.288</v>
      </c>
      <c r="AG78" s="79">
        <f t="shared" si="32"/>
        <v>10872.576</v>
      </c>
      <c r="AH78" s="80">
        <v>1357.321515264</v>
      </c>
      <c r="AI78" s="80">
        <f t="shared" si="33"/>
        <v>2714.643030528</v>
      </c>
      <c r="AJ78" s="94">
        <v>0.249678</v>
      </c>
      <c r="AK78" s="118">
        <v>5313.75</v>
      </c>
      <c r="AL78" s="118">
        <v>1625.49</v>
      </c>
      <c r="AM78" s="120">
        <f t="shared" si="34"/>
        <v>0.571813662190083</v>
      </c>
      <c r="AN78" s="120">
        <f t="shared" si="35"/>
        <v>0.683011684323982</v>
      </c>
      <c r="AO78" s="128">
        <f t="shared" si="36"/>
        <v>0.488729625803489</v>
      </c>
      <c r="AP78" s="128">
        <f t="shared" si="37"/>
        <v>0.598785910972553</v>
      </c>
      <c r="AQ78" s="131"/>
      <c r="AR78" s="130">
        <f t="shared" si="38"/>
        <v>0</v>
      </c>
    </row>
    <row r="79" spans="1:44">
      <c r="A79" s="58">
        <v>77</v>
      </c>
      <c r="B79" s="62">
        <v>337</v>
      </c>
      <c r="C79" s="63" t="s">
        <v>134</v>
      </c>
      <c r="D79" s="63" t="s">
        <v>54</v>
      </c>
      <c r="E79" s="58" t="s">
        <v>59</v>
      </c>
      <c r="F79" s="60">
        <v>5</v>
      </c>
      <c r="G79" s="58">
        <v>2</v>
      </c>
      <c r="H79" s="61">
        <v>32500</v>
      </c>
      <c r="I79" s="75">
        <f t="shared" si="22"/>
        <v>97500</v>
      </c>
      <c r="J79" s="76">
        <v>7250.75</v>
      </c>
      <c r="K79" s="77">
        <f t="shared" si="23"/>
        <v>21752.25</v>
      </c>
      <c r="L79" s="78">
        <v>0.2231</v>
      </c>
      <c r="M79" s="79">
        <v>35750</v>
      </c>
      <c r="N79" s="79">
        <f t="shared" si="24"/>
        <v>107250</v>
      </c>
      <c r="O79" s="80">
        <v>7816.3085</v>
      </c>
      <c r="P79" s="80">
        <f t="shared" si="25"/>
        <v>23448.9255</v>
      </c>
      <c r="Q79" s="94">
        <v>0.218638</v>
      </c>
      <c r="R79" s="100">
        <v>114721.61</v>
      </c>
      <c r="S79" s="100">
        <v>25260.51</v>
      </c>
      <c r="T79" s="96">
        <f t="shared" si="26"/>
        <v>1.1766318974359</v>
      </c>
      <c r="U79" s="96">
        <f t="shared" si="27"/>
        <v>1.16128262593525</v>
      </c>
      <c r="V79" s="97">
        <f t="shared" si="28"/>
        <v>1.06966536130536</v>
      </c>
      <c r="W79" s="97">
        <f t="shared" si="29"/>
        <v>1.07725661032954</v>
      </c>
      <c r="X79" s="98">
        <f>(F79*200)+(G79*100)</f>
        <v>1200</v>
      </c>
      <c r="Y79" s="109">
        <f>(S79-K79)*0.3</f>
        <v>1052.478</v>
      </c>
      <c r="Z79" s="110">
        <v>0</v>
      </c>
      <c r="AA79" s="61">
        <v>28600</v>
      </c>
      <c r="AB79" s="61">
        <f t="shared" si="30"/>
        <v>57200</v>
      </c>
      <c r="AC79" s="76">
        <v>6479.33</v>
      </c>
      <c r="AD79" s="76">
        <f t="shared" si="31"/>
        <v>12958.66</v>
      </c>
      <c r="AE79" s="78">
        <v>0.22655</v>
      </c>
      <c r="AF79" s="79">
        <v>33462</v>
      </c>
      <c r="AG79" s="79">
        <f t="shared" si="32"/>
        <v>66924</v>
      </c>
      <c r="AH79" s="80">
        <v>7390.718478</v>
      </c>
      <c r="AI79" s="80">
        <f t="shared" si="33"/>
        <v>14781.436956</v>
      </c>
      <c r="AJ79" s="94">
        <v>0.220869</v>
      </c>
      <c r="AK79" s="121">
        <v>41917.88</v>
      </c>
      <c r="AL79" s="121">
        <v>11455.8</v>
      </c>
      <c r="AM79" s="122">
        <f t="shared" si="34"/>
        <v>0.73283006993007</v>
      </c>
      <c r="AN79" s="122">
        <f t="shared" si="35"/>
        <v>0.884026589168942</v>
      </c>
      <c r="AO79" s="132">
        <f t="shared" si="36"/>
        <v>0.626350487119718</v>
      </c>
      <c r="AP79" s="132">
        <f t="shared" si="37"/>
        <v>0.775012607644342</v>
      </c>
      <c r="AQ79" s="133"/>
      <c r="AR79" s="130">
        <f t="shared" si="38"/>
        <v>2252.478</v>
      </c>
    </row>
    <row r="80" spans="1:44">
      <c r="A80" s="58">
        <v>78</v>
      </c>
      <c r="B80" s="58">
        <v>103198</v>
      </c>
      <c r="C80" s="59" t="s">
        <v>135</v>
      </c>
      <c r="D80" s="59" t="s">
        <v>44</v>
      </c>
      <c r="E80" s="58" t="s">
        <v>50</v>
      </c>
      <c r="F80" s="60">
        <v>3</v>
      </c>
      <c r="G80" s="58"/>
      <c r="H80" s="61">
        <v>9900</v>
      </c>
      <c r="I80" s="75">
        <f t="shared" si="22"/>
        <v>29700</v>
      </c>
      <c r="J80" s="76">
        <v>2688.84</v>
      </c>
      <c r="K80" s="77">
        <f t="shared" si="23"/>
        <v>8066.52</v>
      </c>
      <c r="L80" s="78">
        <v>0.2716</v>
      </c>
      <c r="M80" s="79">
        <v>10890</v>
      </c>
      <c r="N80" s="79">
        <f t="shared" si="24"/>
        <v>32670</v>
      </c>
      <c r="O80" s="80">
        <v>2898.56952</v>
      </c>
      <c r="P80" s="80">
        <f t="shared" si="25"/>
        <v>8695.70856</v>
      </c>
      <c r="Q80" s="94">
        <v>0.266168</v>
      </c>
      <c r="R80" s="95">
        <v>23459.79</v>
      </c>
      <c r="S80" s="95">
        <v>4698.55</v>
      </c>
      <c r="T80" s="101">
        <f t="shared" si="26"/>
        <v>0.789891919191919</v>
      </c>
      <c r="U80" s="101">
        <f t="shared" si="27"/>
        <v>0.582475466496085</v>
      </c>
      <c r="V80" s="99">
        <f t="shared" si="28"/>
        <v>0.718083562901745</v>
      </c>
      <c r="W80" s="99">
        <f t="shared" si="29"/>
        <v>0.540329746285793</v>
      </c>
      <c r="X80" s="98"/>
      <c r="Y80" s="109"/>
      <c r="Z80" s="110">
        <f t="shared" ref="Z79:Z110" si="39">(R80-I80)*0.01</f>
        <v>-62.4021</v>
      </c>
      <c r="AA80" s="61">
        <v>8712</v>
      </c>
      <c r="AB80" s="61">
        <f t="shared" si="30"/>
        <v>17424</v>
      </c>
      <c r="AC80" s="76">
        <v>2402.7696</v>
      </c>
      <c r="AD80" s="76">
        <f t="shared" si="31"/>
        <v>4805.5392</v>
      </c>
      <c r="AE80" s="78">
        <v>0.2758</v>
      </c>
      <c r="AF80" s="79">
        <v>10193.04</v>
      </c>
      <c r="AG80" s="79">
        <f t="shared" si="32"/>
        <v>20386.08</v>
      </c>
      <c r="AH80" s="80">
        <v>2740.74536736</v>
      </c>
      <c r="AI80" s="80">
        <f t="shared" si="33"/>
        <v>5481.49073472</v>
      </c>
      <c r="AJ80" s="94">
        <v>0.268884</v>
      </c>
      <c r="AK80" s="118">
        <v>12936.84</v>
      </c>
      <c r="AL80" s="118">
        <v>3742.16</v>
      </c>
      <c r="AM80" s="120">
        <f t="shared" si="34"/>
        <v>0.742472451790634</v>
      </c>
      <c r="AN80" s="120">
        <f t="shared" si="35"/>
        <v>0.778718026064588</v>
      </c>
      <c r="AO80" s="128">
        <f t="shared" si="36"/>
        <v>0.634591839137294</v>
      </c>
      <c r="AP80" s="128">
        <f t="shared" si="37"/>
        <v>0.6826901989083</v>
      </c>
      <c r="AQ80" s="131"/>
      <c r="AR80" s="130">
        <f t="shared" si="38"/>
        <v>0</v>
      </c>
    </row>
    <row r="81" spans="1:44">
      <c r="A81" s="58">
        <v>79</v>
      </c>
      <c r="B81" s="58">
        <v>106865</v>
      </c>
      <c r="C81" s="59" t="s">
        <v>136</v>
      </c>
      <c r="D81" s="59" t="s">
        <v>74</v>
      </c>
      <c r="E81" s="58" t="s">
        <v>45</v>
      </c>
      <c r="F81" s="60">
        <v>0</v>
      </c>
      <c r="G81" s="58"/>
      <c r="H81" s="61">
        <v>6600</v>
      </c>
      <c r="I81" s="75">
        <f t="shared" si="22"/>
        <v>19800</v>
      </c>
      <c r="J81" s="76">
        <v>1792.56</v>
      </c>
      <c r="K81" s="77">
        <f t="shared" si="23"/>
        <v>5377.68</v>
      </c>
      <c r="L81" s="78">
        <v>0.2716</v>
      </c>
      <c r="M81" s="79">
        <v>7260</v>
      </c>
      <c r="N81" s="79">
        <f t="shared" si="24"/>
        <v>21780</v>
      </c>
      <c r="O81" s="80">
        <v>1932.37968</v>
      </c>
      <c r="P81" s="80">
        <f t="shared" si="25"/>
        <v>5797.13904</v>
      </c>
      <c r="Q81" s="94">
        <v>0.266168</v>
      </c>
      <c r="R81" s="95">
        <v>15591.4</v>
      </c>
      <c r="S81" s="95">
        <v>3225.22</v>
      </c>
      <c r="T81" s="101">
        <f t="shared" si="26"/>
        <v>0.787444444444444</v>
      </c>
      <c r="U81" s="101">
        <f t="shared" si="27"/>
        <v>0.599741896133649</v>
      </c>
      <c r="V81" s="99">
        <f t="shared" si="28"/>
        <v>0.715858585858586</v>
      </c>
      <c r="W81" s="99">
        <f t="shared" si="29"/>
        <v>0.556346842424535</v>
      </c>
      <c r="X81" s="98"/>
      <c r="Y81" s="109"/>
      <c r="Z81" s="110">
        <v>0</v>
      </c>
      <c r="AA81" s="61">
        <v>5808</v>
      </c>
      <c r="AB81" s="61">
        <f t="shared" si="30"/>
        <v>11616</v>
      </c>
      <c r="AC81" s="76">
        <v>1601.8464</v>
      </c>
      <c r="AD81" s="76">
        <f t="shared" si="31"/>
        <v>3203.6928</v>
      </c>
      <c r="AE81" s="78">
        <v>0.2758</v>
      </c>
      <c r="AF81" s="79">
        <v>6795.36</v>
      </c>
      <c r="AG81" s="79">
        <f t="shared" si="32"/>
        <v>13590.72</v>
      </c>
      <c r="AH81" s="80">
        <v>1827.16357824</v>
      </c>
      <c r="AI81" s="80">
        <f t="shared" si="33"/>
        <v>3654.32715648</v>
      </c>
      <c r="AJ81" s="94">
        <v>0.268884</v>
      </c>
      <c r="AK81" s="118">
        <v>10652.34</v>
      </c>
      <c r="AL81" s="118">
        <v>2899.34</v>
      </c>
      <c r="AM81" s="120">
        <f t="shared" si="34"/>
        <v>0.917040289256198</v>
      </c>
      <c r="AN81" s="120">
        <f t="shared" si="35"/>
        <v>0.904999380714655</v>
      </c>
      <c r="AO81" s="128">
        <f t="shared" si="36"/>
        <v>0.783795119022392</v>
      </c>
      <c r="AP81" s="128">
        <f t="shared" si="37"/>
        <v>0.793399133643186</v>
      </c>
      <c r="AQ81" s="131"/>
      <c r="AR81" s="130">
        <f t="shared" si="38"/>
        <v>0</v>
      </c>
    </row>
    <row r="82" spans="1:44">
      <c r="A82" s="58">
        <v>80</v>
      </c>
      <c r="B82" s="58">
        <v>733</v>
      </c>
      <c r="C82" s="59" t="s">
        <v>137</v>
      </c>
      <c r="D82" s="59" t="s">
        <v>64</v>
      </c>
      <c r="E82" s="58" t="s">
        <v>45</v>
      </c>
      <c r="F82" s="60">
        <v>3</v>
      </c>
      <c r="G82" s="58"/>
      <c r="H82" s="61">
        <v>6435</v>
      </c>
      <c r="I82" s="75">
        <f t="shared" si="22"/>
        <v>19305</v>
      </c>
      <c r="J82" s="76">
        <v>2059.8435</v>
      </c>
      <c r="K82" s="77">
        <f t="shared" si="23"/>
        <v>6179.5305</v>
      </c>
      <c r="L82" s="78">
        <v>0.3201</v>
      </c>
      <c r="M82" s="79">
        <v>7078.5</v>
      </c>
      <c r="N82" s="79">
        <f t="shared" si="24"/>
        <v>21235.5</v>
      </c>
      <c r="O82" s="80">
        <v>2220.511293</v>
      </c>
      <c r="P82" s="80">
        <f t="shared" si="25"/>
        <v>6661.533879</v>
      </c>
      <c r="Q82" s="94">
        <v>0.313698</v>
      </c>
      <c r="R82" s="95">
        <v>15167.28</v>
      </c>
      <c r="S82" s="95">
        <v>4015.13</v>
      </c>
      <c r="T82" s="101">
        <f t="shared" si="26"/>
        <v>0.78566588966589</v>
      </c>
      <c r="U82" s="101">
        <f t="shared" si="27"/>
        <v>0.649746772833308</v>
      </c>
      <c r="V82" s="99">
        <f t="shared" si="28"/>
        <v>0.714241717878082</v>
      </c>
      <c r="W82" s="99">
        <f t="shared" si="29"/>
        <v>0.602733555503997</v>
      </c>
      <c r="X82" s="98"/>
      <c r="Y82" s="109"/>
      <c r="Z82" s="110">
        <f t="shared" si="39"/>
        <v>-41.3772</v>
      </c>
      <c r="AA82" s="61">
        <v>5662.8</v>
      </c>
      <c r="AB82" s="61">
        <f t="shared" si="30"/>
        <v>11325.6</v>
      </c>
      <c r="AC82" s="76">
        <v>1840.69314</v>
      </c>
      <c r="AD82" s="76">
        <f t="shared" si="31"/>
        <v>3681.38628</v>
      </c>
      <c r="AE82" s="78">
        <v>0.32505</v>
      </c>
      <c r="AF82" s="79">
        <v>6625.476</v>
      </c>
      <c r="AG82" s="79">
        <f t="shared" si="32"/>
        <v>13250.952</v>
      </c>
      <c r="AH82" s="80">
        <v>2099.606718924</v>
      </c>
      <c r="AI82" s="80">
        <f t="shared" si="33"/>
        <v>4199.213437848</v>
      </c>
      <c r="AJ82" s="94">
        <v>0.316899</v>
      </c>
      <c r="AK82" s="118">
        <v>6814.04</v>
      </c>
      <c r="AL82" s="118">
        <v>2264.03</v>
      </c>
      <c r="AM82" s="120">
        <f t="shared" si="34"/>
        <v>0.60164936074027</v>
      </c>
      <c r="AN82" s="120">
        <f t="shared" si="35"/>
        <v>0.614993871276122</v>
      </c>
      <c r="AO82" s="128">
        <f t="shared" si="36"/>
        <v>0.514230222854931</v>
      </c>
      <c r="AP82" s="128">
        <f t="shared" si="37"/>
        <v>0.539155733212805</v>
      </c>
      <c r="AQ82" s="131"/>
      <c r="AR82" s="130">
        <f t="shared" si="38"/>
        <v>0</v>
      </c>
    </row>
    <row r="83" spans="1:44">
      <c r="A83" s="58">
        <v>81</v>
      </c>
      <c r="B83" s="58">
        <v>116919</v>
      </c>
      <c r="C83" s="59" t="s">
        <v>138</v>
      </c>
      <c r="D83" s="59" t="s">
        <v>54</v>
      </c>
      <c r="E83" s="58" t="s">
        <v>45</v>
      </c>
      <c r="F83" s="60">
        <v>1</v>
      </c>
      <c r="G83" s="58"/>
      <c r="H83" s="61">
        <v>6270</v>
      </c>
      <c r="I83" s="75">
        <f t="shared" si="22"/>
        <v>18810</v>
      </c>
      <c r="J83" s="76">
        <v>1702.932</v>
      </c>
      <c r="K83" s="77">
        <f t="shared" si="23"/>
        <v>5108.796</v>
      </c>
      <c r="L83" s="78">
        <v>0.2716</v>
      </c>
      <c r="M83" s="79">
        <v>6897</v>
      </c>
      <c r="N83" s="79">
        <f t="shared" si="24"/>
        <v>20691</v>
      </c>
      <c r="O83" s="80">
        <v>1835.760696</v>
      </c>
      <c r="P83" s="80">
        <f t="shared" si="25"/>
        <v>5507.282088</v>
      </c>
      <c r="Q83" s="94">
        <v>0.266168</v>
      </c>
      <c r="R83" s="95">
        <v>14772.08</v>
      </c>
      <c r="S83" s="95">
        <v>4360.19</v>
      </c>
      <c r="T83" s="101">
        <f t="shared" si="26"/>
        <v>0.785331206804891</v>
      </c>
      <c r="U83" s="101">
        <f t="shared" si="27"/>
        <v>0.853467235724425</v>
      </c>
      <c r="V83" s="99">
        <f t="shared" si="28"/>
        <v>0.713937460731719</v>
      </c>
      <c r="W83" s="99">
        <f t="shared" si="29"/>
        <v>0.791713576738799</v>
      </c>
      <c r="X83" s="98"/>
      <c r="Y83" s="109"/>
      <c r="Z83" s="110">
        <f t="shared" si="39"/>
        <v>-40.3792</v>
      </c>
      <c r="AA83" s="61">
        <v>5517.6</v>
      </c>
      <c r="AB83" s="61">
        <f t="shared" si="30"/>
        <v>11035.2</v>
      </c>
      <c r="AC83" s="76">
        <v>1521.75408</v>
      </c>
      <c r="AD83" s="76">
        <f t="shared" si="31"/>
        <v>3043.50816</v>
      </c>
      <c r="AE83" s="78">
        <v>0.2758</v>
      </c>
      <c r="AF83" s="79">
        <v>6455.592</v>
      </c>
      <c r="AG83" s="79">
        <f t="shared" si="32"/>
        <v>12911.184</v>
      </c>
      <c r="AH83" s="80">
        <v>1735.805399328</v>
      </c>
      <c r="AI83" s="80">
        <f t="shared" si="33"/>
        <v>3471.610798656</v>
      </c>
      <c r="AJ83" s="94">
        <v>0.268884</v>
      </c>
      <c r="AK83" s="118">
        <v>8664.42</v>
      </c>
      <c r="AL83" s="118">
        <v>2952.8</v>
      </c>
      <c r="AM83" s="120">
        <f t="shared" si="34"/>
        <v>0.785162026968247</v>
      </c>
      <c r="AN83" s="120">
        <f t="shared" si="35"/>
        <v>0.970196183078412</v>
      </c>
      <c r="AO83" s="128">
        <f t="shared" si="36"/>
        <v>0.671078655528416</v>
      </c>
      <c r="AP83" s="128">
        <f t="shared" si="37"/>
        <v>0.850556174425759</v>
      </c>
      <c r="AQ83" s="131"/>
      <c r="AR83" s="130">
        <f t="shared" si="38"/>
        <v>0</v>
      </c>
    </row>
    <row r="84" spans="1:44">
      <c r="A84" s="58">
        <v>82</v>
      </c>
      <c r="B84" s="58">
        <v>721</v>
      </c>
      <c r="C84" s="59" t="s">
        <v>139</v>
      </c>
      <c r="D84" s="59" t="s">
        <v>99</v>
      </c>
      <c r="E84" s="58" t="s">
        <v>52</v>
      </c>
      <c r="F84" s="60">
        <v>3</v>
      </c>
      <c r="G84" s="58"/>
      <c r="H84" s="61">
        <v>8250</v>
      </c>
      <c r="I84" s="75">
        <f t="shared" si="22"/>
        <v>24750</v>
      </c>
      <c r="J84" s="76">
        <v>2640.825</v>
      </c>
      <c r="K84" s="77">
        <f t="shared" si="23"/>
        <v>7922.475</v>
      </c>
      <c r="L84" s="78">
        <v>0.3201</v>
      </c>
      <c r="M84" s="79">
        <v>9075</v>
      </c>
      <c r="N84" s="79">
        <f t="shared" si="24"/>
        <v>27225</v>
      </c>
      <c r="O84" s="80">
        <v>2846.80935</v>
      </c>
      <c r="P84" s="80">
        <f t="shared" si="25"/>
        <v>8540.42805</v>
      </c>
      <c r="Q84" s="94">
        <v>0.313698</v>
      </c>
      <c r="R84" s="95">
        <v>19366.33</v>
      </c>
      <c r="S84" s="95">
        <v>6037.66</v>
      </c>
      <c r="T84" s="101">
        <f t="shared" si="26"/>
        <v>0.78247797979798</v>
      </c>
      <c r="U84" s="101">
        <f t="shared" si="27"/>
        <v>0.762092654126393</v>
      </c>
      <c r="V84" s="99">
        <f t="shared" si="28"/>
        <v>0.711343617998163</v>
      </c>
      <c r="W84" s="99">
        <f t="shared" si="29"/>
        <v>0.706950514031905</v>
      </c>
      <c r="X84" s="98"/>
      <c r="Y84" s="109"/>
      <c r="Z84" s="110">
        <f t="shared" si="39"/>
        <v>-53.8367</v>
      </c>
      <c r="AA84" s="61">
        <v>7260</v>
      </c>
      <c r="AB84" s="61">
        <f t="shared" si="30"/>
        <v>14520</v>
      </c>
      <c r="AC84" s="76">
        <v>2359.863</v>
      </c>
      <c r="AD84" s="76">
        <f t="shared" si="31"/>
        <v>4719.726</v>
      </c>
      <c r="AE84" s="78">
        <v>0.32505</v>
      </c>
      <c r="AF84" s="79">
        <v>8494.2</v>
      </c>
      <c r="AG84" s="79">
        <f t="shared" si="32"/>
        <v>16988.4</v>
      </c>
      <c r="AH84" s="80">
        <v>2691.8034858</v>
      </c>
      <c r="AI84" s="80">
        <f t="shared" si="33"/>
        <v>5383.6069716</v>
      </c>
      <c r="AJ84" s="94">
        <v>0.316899</v>
      </c>
      <c r="AK84" s="118">
        <v>9701.41</v>
      </c>
      <c r="AL84" s="118">
        <v>3104.69</v>
      </c>
      <c r="AM84" s="120">
        <f t="shared" si="34"/>
        <v>0.668141184573003</v>
      </c>
      <c r="AN84" s="120">
        <f t="shared" si="35"/>
        <v>0.657811491599301</v>
      </c>
      <c r="AO84" s="128">
        <f t="shared" si="36"/>
        <v>0.571060841515387</v>
      </c>
      <c r="AP84" s="128">
        <f t="shared" si="37"/>
        <v>0.576693286931622</v>
      </c>
      <c r="AQ84" s="131"/>
      <c r="AR84" s="130">
        <f t="shared" si="38"/>
        <v>0</v>
      </c>
    </row>
    <row r="85" spans="1:44">
      <c r="A85" s="58">
        <v>83</v>
      </c>
      <c r="B85" s="58">
        <v>387</v>
      </c>
      <c r="C85" s="59" t="s">
        <v>140</v>
      </c>
      <c r="D85" s="59" t="s">
        <v>64</v>
      </c>
      <c r="E85" s="58" t="s">
        <v>55</v>
      </c>
      <c r="F85" s="60">
        <v>2</v>
      </c>
      <c r="G85" s="58">
        <v>2</v>
      </c>
      <c r="H85" s="61">
        <v>11760</v>
      </c>
      <c r="I85" s="75">
        <f t="shared" si="22"/>
        <v>35280</v>
      </c>
      <c r="J85" s="76">
        <v>2965.872</v>
      </c>
      <c r="K85" s="77">
        <f t="shared" si="23"/>
        <v>8897.616</v>
      </c>
      <c r="L85" s="78">
        <v>0.2522</v>
      </c>
      <c r="M85" s="79">
        <v>12936</v>
      </c>
      <c r="N85" s="79">
        <f t="shared" si="24"/>
        <v>38808</v>
      </c>
      <c r="O85" s="80">
        <v>3197.210016</v>
      </c>
      <c r="P85" s="80">
        <f t="shared" si="25"/>
        <v>9591.630048</v>
      </c>
      <c r="Q85" s="94">
        <v>0.247156</v>
      </c>
      <c r="R85" s="95">
        <v>27537.87</v>
      </c>
      <c r="S85" s="95">
        <v>7775.25</v>
      </c>
      <c r="T85" s="101">
        <f t="shared" si="26"/>
        <v>0.780551870748299</v>
      </c>
      <c r="U85" s="101">
        <f t="shared" si="27"/>
        <v>0.873857671538084</v>
      </c>
      <c r="V85" s="99">
        <f t="shared" si="28"/>
        <v>0.709592609771181</v>
      </c>
      <c r="W85" s="99">
        <f t="shared" si="29"/>
        <v>0.81062863779043</v>
      </c>
      <c r="X85" s="98"/>
      <c r="Y85" s="109"/>
      <c r="Z85" s="110">
        <f t="shared" si="39"/>
        <v>-77.4213</v>
      </c>
      <c r="AA85" s="61">
        <v>10348.8</v>
      </c>
      <c r="AB85" s="61">
        <f t="shared" si="30"/>
        <v>20697.6</v>
      </c>
      <c r="AC85" s="76">
        <v>2650.32768</v>
      </c>
      <c r="AD85" s="76">
        <f t="shared" si="31"/>
        <v>5300.65536</v>
      </c>
      <c r="AE85" s="78">
        <v>0.2561</v>
      </c>
      <c r="AF85" s="79">
        <v>12108.096</v>
      </c>
      <c r="AG85" s="79">
        <f t="shared" si="32"/>
        <v>24216.192</v>
      </c>
      <c r="AH85" s="80">
        <v>3023.125193088</v>
      </c>
      <c r="AI85" s="80">
        <f t="shared" si="33"/>
        <v>6046.250386176</v>
      </c>
      <c r="AJ85" s="94">
        <v>0.249678</v>
      </c>
      <c r="AK85" s="118">
        <v>16650.41</v>
      </c>
      <c r="AL85" s="118">
        <v>3722.02</v>
      </c>
      <c r="AM85" s="120">
        <f t="shared" si="34"/>
        <v>0.804460903679654</v>
      </c>
      <c r="AN85" s="120">
        <f t="shared" si="35"/>
        <v>0.702181097848248</v>
      </c>
      <c r="AO85" s="128">
        <f t="shared" si="36"/>
        <v>0.687573421948422</v>
      </c>
      <c r="AP85" s="128">
        <f t="shared" si="37"/>
        <v>0.615591443005724</v>
      </c>
      <c r="AQ85" s="131"/>
      <c r="AR85" s="130">
        <f t="shared" si="38"/>
        <v>0</v>
      </c>
    </row>
    <row r="86" spans="1:44">
      <c r="A86" s="58">
        <v>84</v>
      </c>
      <c r="B86" s="58">
        <v>716</v>
      </c>
      <c r="C86" s="59" t="s">
        <v>141</v>
      </c>
      <c r="D86" s="59" t="s">
        <v>47</v>
      </c>
      <c r="E86" s="58" t="s">
        <v>52</v>
      </c>
      <c r="F86" s="60">
        <v>3</v>
      </c>
      <c r="G86" s="58"/>
      <c r="H86" s="61">
        <v>8550</v>
      </c>
      <c r="I86" s="75">
        <f t="shared" si="22"/>
        <v>25650</v>
      </c>
      <c r="J86" s="76">
        <v>2405.115</v>
      </c>
      <c r="K86" s="77">
        <f t="shared" si="23"/>
        <v>7215.345</v>
      </c>
      <c r="L86" s="78">
        <v>0.2813</v>
      </c>
      <c r="M86" s="79">
        <v>9405</v>
      </c>
      <c r="N86" s="79">
        <f t="shared" si="24"/>
        <v>28215</v>
      </c>
      <c r="O86" s="80">
        <v>2592.71397</v>
      </c>
      <c r="P86" s="80">
        <f t="shared" si="25"/>
        <v>7778.14191</v>
      </c>
      <c r="Q86" s="94">
        <v>0.275674</v>
      </c>
      <c r="R86" s="95">
        <v>19694.99</v>
      </c>
      <c r="S86" s="95">
        <v>5527.89</v>
      </c>
      <c r="T86" s="101">
        <f t="shared" si="26"/>
        <v>0.767835867446394</v>
      </c>
      <c r="U86" s="101">
        <f t="shared" si="27"/>
        <v>0.766129686106486</v>
      </c>
      <c r="V86" s="99">
        <f t="shared" si="28"/>
        <v>0.698032606769449</v>
      </c>
      <c r="W86" s="99">
        <f t="shared" si="29"/>
        <v>0.710695441657222</v>
      </c>
      <c r="X86" s="98"/>
      <c r="Y86" s="109"/>
      <c r="Z86" s="110">
        <f t="shared" si="39"/>
        <v>-59.5501</v>
      </c>
      <c r="AA86" s="61">
        <v>7524</v>
      </c>
      <c r="AB86" s="61">
        <f t="shared" si="30"/>
        <v>15048</v>
      </c>
      <c r="AC86" s="76">
        <v>2149.2306</v>
      </c>
      <c r="AD86" s="76">
        <f t="shared" si="31"/>
        <v>4298.4612</v>
      </c>
      <c r="AE86" s="78">
        <v>0.28565</v>
      </c>
      <c r="AF86" s="79">
        <v>8803.08</v>
      </c>
      <c r="AG86" s="79">
        <f t="shared" si="32"/>
        <v>17606.16</v>
      </c>
      <c r="AH86" s="80">
        <v>2451.54333996</v>
      </c>
      <c r="AI86" s="80">
        <f t="shared" si="33"/>
        <v>4903.08667992</v>
      </c>
      <c r="AJ86" s="94">
        <v>0.278487</v>
      </c>
      <c r="AK86" s="118">
        <v>10613.6</v>
      </c>
      <c r="AL86" s="118">
        <v>3164.48</v>
      </c>
      <c r="AM86" s="120">
        <f t="shared" si="34"/>
        <v>0.705316321105795</v>
      </c>
      <c r="AN86" s="120">
        <f t="shared" si="35"/>
        <v>0.736189034345593</v>
      </c>
      <c r="AO86" s="128">
        <f t="shared" si="36"/>
        <v>0.602834462483585</v>
      </c>
      <c r="AP86" s="128">
        <f t="shared" si="37"/>
        <v>0.645405681478108</v>
      </c>
      <c r="AQ86" s="131"/>
      <c r="AR86" s="130">
        <f t="shared" si="38"/>
        <v>0</v>
      </c>
    </row>
    <row r="87" spans="1:44">
      <c r="A87" s="58">
        <v>85</v>
      </c>
      <c r="B87" s="58">
        <v>341</v>
      </c>
      <c r="C87" s="59" t="s">
        <v>142</v>
      </c>
      <c r="D87" s="59" t="s">
        <v>99</v>
      </c>
      <c r="E87" s="58" t="s">
        <v>50</v>
      </c>
      <c r="F87" s="60">
        <v>5</v>
      </c>
      <c r="G87" s="58">
        <v>1</v>
      </c>
      <c r="H87" s="61">
        <v>22500</v>
      </c>
      <c r="I87" s="75">
        <f t="shared" si="22"/>
        <v>67500</v>
      </c>
      <c r="J87" s="76">
        <v>6111</v>
      </c>
      <c r="K87" s="77">
        <f t="shared" si="23"/>
        <v>18333</v>
      </c>
      <c r="L87" s="78">
        <v>0.2716</v>
      </c>
      <c r="M87" s="79">
        <v>24750</v>
      </c>
      <c r="N87" s="79">
        <f t="shared" si="24"/>
        <v>74250</v>
      </c>
      <c r="O87" s="80">
        <v>6587.658</v>
      </c>
      <c r="P87" s="80">
        <f t="shared" si="25"/>
        <v>19762.974</v>
      </c>
      <c r="Q87" s="94">
        <v>0.266168</v>
      </c>
      <c r="R87" s="95">
        <v>51577.73</v>
      </c>
      <c r="S87" s="95">
        <v>14823.7</v>
      </c>
      <c r="T87" s="101">
        <f t="shared" si="26"/>
        <v>0.764114518518519</v>
      </c>
      <c r="U87" s="101">
        <f t="shared" si="27"/>
        <v>0.808580156002837</v>
      </c>
      <c r="V87" s="99">
        <f t="shared" si="28"/>
        <v>0.694649562289562</v>
      </c>
      <c r="W87" s="99">
        <f t="shared" si="29"/>
        <v>0.750074356217845</v>
      </c>
      <c r="X87" s="98"/>
      <c r="Y87" s="109"/>
      <c r="Z87" s="110">
        <f t="shared" si="39"/>
        <v>-159.2227</v>
      </c>
      <c r="AA87" s="61">
        <v>19800</v>
      </c>
      <c r="AB87" s="61">
        <f t="shared" si="30"/>
        <v>39600</v>
      </c>
      <c r="AC87" s="76">
        <v>5460.84</v>
      </c>
      <c r="AD87" s="76">
        <f t="shared" si="31"/>
        <v>10921.68</v>
      </c>
      <c r="AE87" s="78">
        <v>0.2758</v>
      </c>
      <c r="AF87" s="79">
        <v>23166</v>
      </c>
      <c r="AG87" s="79">
        <f t="shared" si="32"/>
        <v>46332</v>
      </c>
      <c r="AH87" s="80">
        <v>6228.966744</v>
      </c>
      <c r="AI87" s="80">
        <f t="shared" si="33"/>
        <v>12457.933488</v>
      </c>
      <c r="AJ87" s="94">
        <v>0.268884</v>
      </c>
      <c r="AK87" s="118">
        <v>24352.49</v>
      </c>
      <c r="AL87" s="118">
        <v>6628.53</v>
      </c>
      <c r="AM87" s="120">
        <f t="shared" si="34"/>
        <v>0.614961868686869</v>
      </c>
      <c r="AN87" s="120">
        <f t="shared" si="35"/>
        <v>0.606914870239743</v>
      </c>
      <c r="AO87" s="128">
        <f t="shared" si="36"/>
        <v>0.525608434775101</v>
      </c>
      <c r="AP87" s="128">
        <f t="shared" si="37"/>
        <v>0.532072996407059</v>
      </c>
      <c r="AQ87" s="131"/>
      <c r="AR87" s="130">
        <f t="shared" si="38"/>
        <v>0</v>
      </c>
    </row>
    <row r="88" spans="1:44">
      <c r="A88" s="58">
        <v>86</v>
      </c>
      <c r="B88" s="58">
        <v>102567</v>
      </c>
      <c r="C88" s="59" t="s">
        <v>143</v>
      </c>
      <c r="D88" s="59" t="s">
        <v>125</v>
      </c>
      <c r="E88" s="58" t="s">
        <v>45</v>
      </c>
      <c r="F88" s="60">
        <v>3</v>
      </c>
      <c r="G88" s="58"/>
      <c r="H88" s="61">
        <v>4950</v>
      </c>
      <c r="I88" s="75">
        <f t="shared" si="22"/>
        <v>14850</v>
      </c>
      <c r="J88" s="76">
        <v>1344.42</v>
      </c>
      <c r="K88" s="77">
        <f t="shared" si="23"/>
        <v>4033.26</v>
      </c>
      <c r="L88" s="78">
        <v>0.2716</v>
      </c>
      <c r="M88" s="79">
        <v>5445</v>
      </c>
      <c r="N88" s="79">
        <f t="shared" si="24"/>
        <v>16335</v>
      </c>
      <c r="O88" s="80">
        <v>1449.28476</v>
      </c>
      <c r="P88" s="80">
        <f t="shared" si="25"/>
        <v>4347.85428</v>
      </c>
      <c r="Q88" s="94">
        <v>0.266168</v>
      </c>
      <c r="R88" s="95">
        <v>11347.1</v>
      </c>
      <c r="S88" s="95">
        <v>2624.5</v>
      </c>
      <c r="T88" s="101">
        <f t="shared" si="26"/>
        <v>0.764114478114478</v>
      </c>
      <c r="U88" s="101">
        <f t="shared" si="27"/>
        <v>0.650714310508125</v>
      </c>
      <c r="V88" s="99">
        <f t="shared" si="28"/>
        <v>0.694649525558616</v>
      </c>
      <c r="W88" s="99">
        <f t="shared" si="29"/>
        <v>0.603631085814587</v>
      </c>
      <c r="X88" s="98"/>
      <c r="Y88" s="109"/>
      <c r="Z88" s="110">
        <f t="shared" si="39"/>
        <v>-35.029</v>
      </c>
      <c r="AA88" s="61">
        <v>4356</v>
      </c>
      <c r="AB88" s="61">
        <f t="shared" si="30"/>
        <v>8712</v>
      </c>
      <c r="AC88" s="76">
        <v>1201.3848</v>
      </c>
      <c r="AD88" s="76">
        <f t="shared" si="31"/>
        <v>2402.7696</v>
      </c>
      <c r="AE88" s="78">
        <v>0.2758</v>
      </c>
      <c r="AF88" s="79">
        <v>5096.52</v>
      </c>
      <c r="AG88" s="79">
        <f t="shared" si="32"/>
        <v>10193.04</v>
      </c>
      <c r="AH88" s="80">
        <v>1370.37268368</v>
      </c>
      <c r="AI88" s="80">
        <f t="shared" si="33"/>
        <v>2740.74536736</v>
      </c>
      <c r="AJ88" s="94">
        <v>0.268884</v>
      </c>
      <c r="AK88" s="118">
        <v>5294.77</v>
      </c>
      <c r="AL88" s="118">
        <v>1718.04</v>
      </c>
      <c r="AM88" s="120">
        <f t="shared" si="34"/>
        <v>0.607755968778696</v>
      </c>
      <c r="AN88" s="120">
        <f t="shared" si="35"/>
        <v>0.715024861310048</v>
      </c>
      <c r="AO88" s="128">
        <f t="shared" si="36"/>
        <v>0.519449545964698</v>
      </c>
      <c r="AP88" s="128">
        <f t="shared" si="37"/>
        <v>0.626851374250388</v>
      </c>
      <c r="AQ88" s="131"/>
      <c r="AR88" s="130">
        <f t="shared" si="38"/>
        <v>0</v>
      </c>
    </row>
    <row r="89" spans="1:44">
      <c r="A89" s="58">
        <v>87</v>
      </c>
      <c r="B89" s="58">
        <v>102564</v>
      </c>
      <c r="C89" s="59" t="s">
        <v>144</v>
      </c>
      <c r="D89" s="59" t="s">
        <v>99</v>
      </c>
      <c r="E89" s="58" t="s">
        <v>45</v>
      </c>
      <c r="F89" s="60">
        <v>3</v>
      </c>
      <c r="G89" s="58"/>
      <c r="H89" s="61">
        <v>7200</v>
      </c>
      <c r="I89" s="75">
        <f t="shared" si="22"/>
        <v>21600</v>
      </c>
      <c r="J89" s="76">
        <v>2095.2</v>
      </c>
      <c r="K89" s="77">
        <f t="shared" si="23"/>
        <v>6285.6</v>
      </c>
      <c r="L89" s="78">
        <v>0.291</v>
      </c>
      <c r="M89" s="79">
        <v>7920</v>
      </c>
      <c r="N89" s="79">
        <f t="shared" si="24"/>
        <v>23760</v>
      </c>
      <c r="O89" s="80">
        <v>2258.6256</v>
      </c>
      <c r="P89" s="80">
        <f t="shared" si="25"/>
        <v>6775.8768</v>
      </c>
      <c r="Q89" s="94">
        <v>0.28518</v>
      </c>
      <c r="R89" s="95">
        <v>16408.23</v>
      </c>
      <c r="S89" s="95">
        <v>4589.37</v>
      </c>
      <c r="T89" s="101">
        <f t="shared" si="26"/>
        <v>0.759640277777778</v>
      </c>
      <c r="U89" s="101">
        <f t="shared" si="27"/>
        <v>0.730140320733104</v>
      </c>
      <c r="V89" s="99">
        <f t="shared" si="28"/>
        <v>0.690582070707071</v>
      </c>
      <c r="W89" s="99">
        <f t="shared" si="29"/>
        <v>0.677310130550189</v>
      </c>
      <c r="X89" s="98"/>
      <c r="Y89" s="109"/>
      <c r="Z89" s="110">
        <f t="shared" si="39"/>
        <v>-51.9177</v>
      </c>
      <c r="AA89" s="61">
        <v>6336</v>
      </c>
      <c r="AB89" s="61">
        <f t="shared" si="30"/>
        <v>12672</v>
      </c>
      <c r="AC89" s="76">
        <v>1872.288</v>
      </c>
      <c r="AD89" s="76">
        <f t="shared" si="31"/>
        <v>3744.576</v>
      </c>
      <c r="AE89" s="78">
        <v>0.2955</v>
      </c>
      <c r="AF89" s="79">
        <v>7413.12</v>
      </c>
      <c r="AG89" s="79">
        <f t="shared" si="32"/>
        <v>14826.24</v>
      </c>
      <c r="AH89" s="80">
        <v>2135.6457408</v>
      </c>
      <c r="AI89" s="80">
        <f t="shared" si="33"/>
        <v>4271.2914816</v>
      </c>
      <c r="AJ89" s="94">
        <v>0.28809</v>
      </c>
      <c r="AK89" s="118">
        <v>10610.02</v>
      </c>
      <c r="AL89" s="118">
        <v>2689.05</v>
      </c>
      <c r="AM89" s="120">
        <f t="shared" si="34"/>
        <v>0.837280618686869</v>
      </c>
      <c r="AN89" s="120">
        <f t="shared" si="35"/>
        <v>0.718118686868687</v>
      </c>
      <c r="AO89" s="128">
        <f t="shared" si="36"/>
        <v>0.715624460416127</v>
      </c>
      <c r="AP89" s="128">
        <f t="shared" si="37"/>
        <v>0.629563683860952</v>
      </c>
      <c r="AQ89" s="131"/>
      <c r="AR89" s="130">
        <f t="shared" si="38"/>
        <v>0</v>
      </c>
    </row>
    <row r="90" spans="1:44">
      <c r="A90" s="58">
        <v>88</v>
      </c>
      <c r="B90" s="58">
        <v>377</v>
      </c>
      <c r="C90" s="59" t="s">
        <v>145</v>
      </c>
      <c r="D90" s="59" t="s">
        <v>64</v>
      </c>
      <c r="E90" s="58" t="s">
        <v>48</v>
      </c>
      <c r="F90" s="60">
        <v>3</v>
      </c>
      <c r="G90" s="58">
        <v>1</v>
      </c>
      <c r="H90" s="61">
        <v>10875</v>
      </c>
      <c r="I90" s="75">
        <f t="shared" si="22"/>
        <v>32625</v>
      </c>
      <c r="J90" s="76">
        <v>3322.85625</v>
      </c>
      <c r="K90" s="77">
        <f t="shared" si="23"/>
        <v>9968.56875</v>
      </c>
      <c r="L90" s="78">
        <v>0.30555</v>
      </c>
      <c r="M90" s="79">
        <v>11962.5</v>
      </c>
      <c r="N90" s="79">
        <f t="shared" si="24"/>
        <v>35887.5</v>
      </c>
      <c r="O90" s="80">
        <v>3582.0390375</v>
      </c>
      <c r="P90" s="80">
        <f t="shared" si="25"/>
        <v>10746.1171125</v>
      </c>
      <c r="Q90" s="94">
        <v>0.299439</v>
      </c>
      <c r="R90" s="95">
        <v>24610.77</v>
      </c>
      <c r="S90" s="95">
        <v>8442.26</v>
      </c>
      <c r="T90" s="101">
        <f t="shared" si="26"/>
        <v>0.754353103448276</v>
      </c>
      <c r="U90" s="101">
        <f t="shared" si="27"/>
        <v>0.846887874450382</v>
      </c>
      <c r="V90" s="99">
        <f t="shared" si="28"/>
        <v>0.685775548589342</v>
      </c>
      <c r="W90" s="99">
        <f t="shared" si="29"/>
        <v>0.785610273145067</v>
      </c>
      <c r="X90" s="98"/>
      <c r="Y90" s="109"/>
      <c r="Z90" s="110">
        <f t="shared" si="39"/>
        <v>-80.1423</v>
      </c>
      <c r="AA90" s="61">
        <v>9570</v>
      </c>
      <c r="AB90" s="61">
        <f t="shared" si="30"/>
        <v>19140</v>
      </c>
      <c r="AC90" s="76">
        <v>2969.33175</v>
      </c>
      <c r="AD90" s="76">
        <f t="shared" si="31"/>
        <v>5938.6635</v>
      </c>
      <c r="AE90" s="78">
        <v>0.310275</v>
      </c>
      <c r="AF90" s="79">
        <v>11196.9</v>
      </c>
      <c r="AG90" s="79">
        <f t="shared" si="32"/>
        <v>22393.8</v>
      </c>
      <c r="AH90" s="80">
        <v>3387.00066705</v>
      </c>
      <c r="AI90" s="80">
        <f t="shared" si="33"/>
        <v>6774.0013341</v>
      </c>
      <c r="AJ90" s="94">
        <v>0.3024945</v>
      </c>
      <c r="AK90" s="118">
        <v>14991.01</v>
      </c>
      <c r="AL90" s="118">
        <v>4961.81</v>
      </c>
      <c r="AM90" s="120">
        <f t="shared" si="34"/>
        <v>0.783229362591432</v>
      </c>
      <c r="AN90" s="120">
        <f t="shared" si="35"/>
        <v>0.835509538467704</v>
      </c>
      <c r="AO90" s="128">
        <f t="shared" si="36"/>
        <v>0.669426805633702</v>
      </c>
      <c r="AP90" s="128">
        <f t="shared" si="37"/>
        <v>0.732478450369132</v>
      </c>
      <c r="AQ90" s="131"/>
      <c r="AR90" s="130">
        <f t="shared" si="38"/>
        <v>0</v>
      </c>
    </row>
    <row r="91" spans="1:44">
      <c r="A91" s="58">
        <v>89</v>
      </c>
      <c r="B91" s="58">
        <v>101453</v>
      </c>
      <c r="C91" s="59" t="s">
        <v>146</v>
      </c>
      <c r="D91" s="59" t="s">
        <v>57</v>
      </c>
      <c r="E91" s="58" t="s">
        <v>48</v>
      </c>
      <c r="F91" s="60">
        <v>3</v>
      </c>
      <c r="G91" s="58">
        <v>1</v>
      </c>
      <c r="H91" s="61">
        <v>10150</v>
      </c>
      <c r="I91" s="75">
        <f t="shared" si="22"/>
        <v>30450</v>
      </c>
      <c r="J91" s="76">
        <v>3052.105</v>
      </c>
      <c r="K91" s="77">
        <f t="shared" si="23"/>
        <v>9156.315</v>
      </c>
      <c r="L91" s="78">
        <v>0.3007</v>
      </c>
      <c r="M91" s="79">
        <v>11165</v>
      </c>
      <c r="N91" s="79">
        <f t="shared" si="24"/>
        <v>33495</v>
      </c>
      <c r="O91" s="80">
        <v>3290.16919</v>
      </c>
      <c r="P91" s="80">
        <f t="shared" si="25"/>
        <v>9870.50757</v>
      </c>
      <c r="Q91" s="94">
        <v>0.294686</v>
      </c>
      <c r="R91" s="95">
        <v>22835.5</v>
      </c>
      <c r="S91" s="95">
        <v>7397.51</v>
      </c>
      <c r="T91" s="101">
        <f t="shared" si="26"/>
        <v>0.749934318555008</v>
      </c>
      <c r="U91" s="101">
        <f t="shared" si="27"/>
        <v>0.807913445529124</v>
      </c>
      <c r="V91" s="99">
        <f t="shared" si="28"/>
        <v>0.681758471413644</v>
      </c>
      <c r="W91" s="99">
        <f t="shared" si="29"/>
        <v>0.749455886390653</v>
      </c>
      <c r="X91" s="98"/>
      <c r="Y91" s="109"/>
      <c r="Z91" s="110">
        <f t="shared" si="39"/>
        <v>-76.145</v>
      </c>
      <c r="AA91" s="61">
        <v>8932</v>
      </c>
      <c r="AB91" s="61">
        <f t="shared" si="30"/>
        <v>17864</v>
      </c>
      <c r="AC91" s="76">
        <v>2727.3862</v>
      </c>
      <c r="AD91" s="76">
        <f t="shared" si="31"/>
        <v>5454.7724</v>
      </c>
      <c r="AE91" s="78">
        <v>0.30535</v>
      </c>
      <c r="AF91" s="79">
        <v>10450.44</v>
      </c>
      <c r="AG91" s="79">
        <f t="shared" si="32"/>
        <v>20900.88</v>
      </c>
      <c r="AH91" s="80">
        <v>3111.02283492</v>
      </c>
      <c r="AI91" s="80">
        <f t="shared" si="33"/>
        <v>6222.04566984</v>
      </c>
      <c r="AJ91" s="94">
        <v>0.297693</v>
      </c>
      <c r="AK91" s="118">
        <v>13981.32</v>
      </c>
      <c r="AL91" s="118">
        <v>5330.15</v>
      </c>
      <c r="AM91" s="120">
        <f t="shared" si="34"/>
        <v>0.782653381101657</v>
      </c>
      <c r="AN91" s="120">
        <f t="shared" si="35"/>
        <v>0.97715351056627</v>
      </c>
      <c r="AO91" s="128">
        <f t="shared" si="36"/>
        <v>0.6689345137621</v>
      </c>
      <c r="AP91" s="128">
        <f t="shared" si="37"/>
        <v>0.85665555716454</v>
      </c>
      <c r="AQ91" s="131"/>
      <c r="AR91" s="130">
        <f t="shared" si="38"/>
        <v>0</v>
      </c>
    </row>
    <row r="92" spans="1:44">
      <c r="A92" s="58">
        <v>90</v>
      </c>
      <c r="B92" s="62">
        <v>113833</v>
      </c>
      <c r="C92" s="63" t="s">
        <v>147</v>
      </c>
      <c r="D92" s="63" t="s">
        <v>44</v>
      </c>
      <c r="E92" s="58" t="s">
        <v>118</v>
      </c>
      <c r="F92" s="60">
        <v>2</v>
      </c>
      <c r="G92" s="58"/>
      <c r="H92" s="61">
        <v>4950</v>
      </c>
      <c r="I92" s="75">
        <f t="shared" si="22"/>
        <v>14850</v>
      </c>
      <c r="J92" s="76">
        <v>1296.405</v>
      </c>
      <c r="K92" s="77">
        <f t="shared" si="23"/>
        <v>3889.215</v>
      </c>
      <c r="L92" s="78">
        <v>0.2619</v>
      </c>
      <c r="M92" s="79">
        <v>5445</v>
      </c>
      <c r="N92" s="79">
        <f t="shared" si="24"/>
        <v>16335</v>
      </c>
      <c r="O92" s="80">
        <v>1397.52459</v>
      </c>
      <c r="P92" s="80">
        <f t="shared" si="25"/>
        <v>4192.57377</v>
      </c>
      <c r="Q92" s="94">
        <v>0.256662</v>
      </c>
      <c r="R92" s="100">
        <v>11609.32</v>
      </c>
      <c r="S92" s="100">
        <v>4307.3</v>
      </c>
      <c r="T92" s="101">
        <f t="shared" si="26"/>
        <v>0.781772390572391</v>
      </c>
      <c r="U92" s="101">
        <f t="shared" si="27"/>
        <v>1.10749855690673</v>
      </c>
      <c r="V92" s="99">
        <f t="shared" si="28"/>
        <v>0.710702173247628</v>
      </c>
      <c r="W92" s="99">
        <f t="shared" si="29"/>
        <v>1.0273641529747</v>
      </c>
      <c r="X92" s="98"/>
      <c r="Y92" s="109"/>
      <c r="Z92" s="110">
        <f t="shared" si="39"/>
        <v>-32.4068</v>
      </c>
      <c r="AA92" s="61">
        <v>4356</v>
      </c>
      <c r="AB92" s="61">
        <f t="shared" si="30"/>
        <v>8712</v>
      </c>
      <c r="AC92" s="76">
        <v>1158.4782</v>
      </c>
      <c r="AD92" s="76">
        <f t="shared" si="31"/>
        <v>2316.9564</v>
      </c>
      <c r="AE92" s="78">
        <v>0.26595</v>
      </c>
      <c r="AF92" s="79">
        <v>5096.52</v>
      </c>
      <c r="AG92" s="79">
        <f t="shared" si="32"/>
        <v>10193.04</v>
      </c>
      <c r="AH92" s="80">
        <v>1321.43080212</v>
      </c>
      <c r="AI92" s="80">
        <f t="shared" si="33"/>
        <v>2642.86160424</v>
      </c>
      <c r="AJ92" s="94">
        <v>0.259281</v>
      </c>
      <c r="AK92" s="121">
        <v>6259.23</v>
      </c>
      <c r="AL92" s="121">
        <v>2188.9</v>
      </c>
      <c r="AM92" s="120">
        <f t="shared" si="34"/>
        <v>0.718460743801653</v>
      </c>
      <c r="AN92" s="120">
        <f t="shared" si="35"/>
        <v>0.944730768347648</v>
      </c>
      <c r="AO92" s="128">
        <f t="shared" si="36"/>
        <v>0.614069011796284</v>
      </c>
      <c r="AP92" s="128">
        <f t="shared" si="37"/>
        <v>0.828231034303234</v>
      </c>
      <c r="AQ92" s="133"/>
      <c r="AR92" s="130">
        <f t="shared" si="38"/>
        <v>0</v>
      </c>
    </row>
    <row r="93" spans="1:44">
      <c r="A93" s="58">
        <v>91</v>
      </c>
      <c r="B93" s="58">
        <v>514</v>
      </c>
      <c r="C93" s="59" t="s">
        <v>148</v>
      </c>
      <c r="D93" s="59" t="s">
        <v>125</v>
      </c>
      <c r="E93" s="58" t="s">
        <v>55</v>
      </c>
      <c r="F93" s="60">
        <v>4</v>
      </c>
      <c r="G93" s="58"/>
      <c r="H93" s="61">
        <v>12300</v>
      </c>
      <c r="I93" s="75">
        <f t="shared" si="22"/>
        <v>36900</v>
      </c>
      <c r="J93" s="76">
        <v>3937.23</v>
      </c>
      <c r="K93" s="77">
        <f t="shared" si="23"/>
        <v>11811.69</v>
      </c>
      <c r="L93" s="78">
        <v>0.3201</v>
      </c>
      <c r="M93" s="79">
        <v>13530</v>
      </c>
      <c r="N93" s="79">
        <f t="shared" si="24"/>
        <v>40590</v>
      </c>
      <c r="O93" s="80">
        <v>4244.33394</v>
      </c>
      <c r="P93" s="80">
        <f t="shared" si="25"/>
        <v>12733.00182</v>
      </c>
      <c r="Q93" s="94">
        <v>0.313698</v>
      </c>
      <c r="R93" s="95">
        <v>27368.24</v>
      </c>
      <c r="S93" s="95">
        <v>9303.62</v>
      </c>
      <c r="T93" s="101">
        <f t="shared" si="26"/>
        <v>0.741686720867209</v>
      </c>
      <c r="U93" s="101">
        <f t="shared" si="27"/>
        <v>0.787662053440278</v>
      </c>
      <c r="V93" s="99">
        <f t="shared" si="28"/>
        <v>0.674260655333826</v>
      </c>
      <c r="W93" s="99">
        <f t="shared" si="29"/>
        <v>0.730669808386158</v>
      </c>
      <c r="X93" s="98"/>
      <c r="Y93" s="109"/>
      <c r="Z93" s="110">
        <f t="shared" si="39"/>
        <v>-95.3176</v>
      </c>
      <c r="AA93" s="61">
        <v>10824</v>
      </c>
      <c r="AB93" s="61">
        <f t="shared" si="30"/>
        <v>21648</v>
      </c>
      <c r="AC93" s="76">
        <v>3518.3412</v>
      </c>
      <c r="AD93" s="76">
        <f t="shared" si="31"/>
        <v>7036.6824</v>
      </c>
      <c r="AE93" s="78">
        <v>0.32505</v>
      </c>
      <c r="AF93" s="79">
        <v>12664.08</v>
      </c>
      <c r="AG93" s="79">
        <f t="shared" si="32"/>
        <v>25328.16</v>
      </c>
      <c r="AH93" s="80">
        <v>4013.23428792</v>
      </c>
      <c r="AI93" s="80">
        <f t="shared" si="33"/>
        <v>8026.46857584</v>
      </c>
      <c r="AJ93" s="94">
        <v>0.316899</v>
      </c>
      <c r="AK93" s="118">
        <v>18138.7</v>
      </c>
      <c r="AL93" s="118">
        <v>6234.87</v>
      </c>
      <c r="AM93" s="120">
        <f t="shared" si="34"/>
        <v>0.837892645971914</v>
      </c>
      <c r="AN93" s="120">
        <f t="shared" si="35"/>
        <v>0.886052495420285</v>
      </c>
      <c r="AO93" s="128">
        <f t="shared" si="36"/>
        <v>0.716147560659756</v>
      </c>
      <c r="AP93" s="128">
        <f t="shared" si="37"/>
        <v>0.776788688710153</v>
      </c>
      <c r="AQ93" s="131"/>
      <c r="AR93" s="130">
        <f t="shared" si="38"/>
        <v>0</v>
      </c>
    </row>
    <row r="94" spans="1:44">
      <c r="A94" s="58">
        <v>92</v>
      </c>
      <c r="B94" s="58">
        <v>104429</v>
      </c>
      <c r="C94" s="59" t="s">
        <v>149</v>
      </c>
      <c r="D94" s="59" t="s">
        <v>44</v>
      </c>
      <c r="E94" s="58" t="s">
        <v>118</v>
      </c>
      <c r="F94" s="60">
        <v>2</v>
      </c>
      <c r="G94" s="58"/>
      <c r="H94" s="61">
        <v>5775</v>
      </c>
      <c r="I94" s="75">
        <f t="shared" si="22"/>
        <v>17325</v>
      </c>
      <c r="J94" s="76">
        <v>1400.4375</v>
      </c>
      <c r="K94" s="77">
        <f t="shared" si="23"/>
        <v>4201.3125</v>
      </c>
      <c r="L94" s="78">
        <v>0.2425</v>
      </c>
      <c r="M94" s="79">
        <v>6352.5</v>
      </c>
      <c r="N94" s="79">
        <f t="shared" si="24"/>
        <v>19057.5</v>
      </c>
      <c r="O94" s="80">
        <v>1509.671625</v>
      </c>
      <c r="P94" s="80">
        <f t="shared" si="25"/>
        <v>4529.014875</v>
      </c>
      <c r="Q94" s="94">
        <v>0.23765</v>
      </c>
      <c r="R94" s="95">
        <v>12802.52</v>
      </c>
      <c r="S94" s="95">
        <v>2879.35</v>
      </c>
      <c r="T94" s="101">
        <f t="shared" si="26"/>
        <v>0.738962193362193</v>
      </c>
      <c r="U94" s="101">
        <f t="shared" si="27"/>
        <v>0.685345353386591</v>
      </c>
      <c r="V94" s="99">
        <f t="shared" si="28"/>
        <v>0.671783812147449</v>
      </c>
      <c r="W94" s="99">
        <f t="shared" si="29"/>
        <v>0.635756357501475</v>
      </c>
      <c r="X94" s="98"/>
      <c r="Y94" s="109"/>
      <c r="Z94" s="110">
        <f t="shared" si="39"/>
        <v>-45.2248</v>
      </c>
      <c r="AA94" s="61">
        <v>5082</v>
      </c>
      <c r="AB94" s="61">
        <f t="shared" si="30"/>
        <v>10164</v>
      </c>
      <c r="AC94" s="76">
        <v>1251.4425</v>
      </c>
      <c r="AD94" s="76">
        <f t="shared" si="31"/>
        <v>2502.885</v>
      </c>
      <c r="AE94" s="78">
        <v>0.24625</v>
      </c>
      <c r="AF94" s="79">
        <v>5945.94</v>
      </c>
      <c r="AG94" s="79">
        <f t="shared" si="32"/>
        <v>11891.88</v>
      </c>
      <c r="AH94" s="80">
        <v>1427.4715455</v>
      </c>
      <c r="AI94" s="80">
        <f t="shared" si="33"/>
        <v>2854.943091</v>
      </c>
      <c r="AJ94" s="94">
        <v>0.240075</v>
      </c>
      <c r="AK94" s="118">
        <v>4546.31</v>
      </c>
      <c r="AL94" s="118">
        <v>1016.39</v>
      </c>
      <c r="AM94" s="120">
        <f t="shared" si="34"/>
        <v>0.447295356158993</v>
      </c>
      <c r="AN94" s="120">
        <f t="shared" si="35"/>
        <v>0.406087375169055</v>
      </c>
      <c r="AO94" s="128">
        <f t="shared" si="36"/>
        <v>0.382303723212814</v>
      </c>
      <c r="AP94" s="128">
        <f t="shared" si="37"/>
        <v>0.356010599021779</v>
      </c>
      <c r="AQ94" s="131"/>
      <c r="AR94" s="130">
        <f t="shared" si="38"/>
        <v>0</v>
      </c>
    </row>
    <row r="95" spans="1:44">
      <c r="A95" s="58">
        <v>93</v>
      </c>
      <c r="B95" s="58">
        <v>106485</v>
      </c>
      <c r="C95" s="59" t="s">
        <v>150</v>
      </c>
      <c r="D95" s="59" t="s">
        <v>64</v>
      </c>
      <c r="E95" s="58" t="s">
        <v>45</v>
      </c>
      <c r="F95" s="60">
        <v>1</v>
      </c>
      <c r="G95" s="58">
        <v>1</v>
      </c>
      <c r="H95" s="61">
        <v>6435</v>
      </c>
      <c r="I95" s="75">
        <f t="shared" si="22"/>
        <v>19305</v>
      </c>
      <c r="J95" s="76">
        <v>1498.068</v>
      </c>
      <c r="K95" s="77">
        <f t="shared" si="23"/>
        <v>4494.204</v>
      </c>
      <c r="L95" s="78">
        <v>0.2328</v>
      </c>
      <c r="M95" s="79">
        <v>7078.5</v>
      </c>
      <c r="N95" s="79">
        <f t="shared" si="24"/>
        <v>21235.5</v>
      </c>
      <c r="O95" s="80">
        <v>1614.917304</v>
      </c>
      <c r="P95" s="80">
        <f t="shared" si="25"/>
        <v>4844.751912</v>
      </c>
      <c r="Q95" s="94">
        <v>0.228144</v>
      </c>
      <c r="R95" s="95">
        <v>14197.01</v>
      </c>
      <c r="S95" s="95">
        <v>3290.19</v>
      </c>
      <c r="T95" s="101">
        <f t="shared" si="26"/>
        <v>0.735405853405853</v>
      </c>
      <c r="U95" s="101">
        <f t="shared" si="27"/>
        <v>0.732096273333387</v>
      </c>
      <c r="V95" s="99">
        <f t="shared" si="28"/>
        <v>0.668550775823503</v>
      </c>
      <c r="W95" s="99">
        <f t="shared" si="29"/>
        <v>0.679124557823179</v>
      </c>
      <c r="X95" s="98"/>
      <c r="Y95" s="109"/>
      <c r="Z95" s="110">
        <f t="shared" si="39"/>
        <v>-51.0799</v>
      </c>
      <c r="AA95" s="61">
        <v>5662.8</v>
      </c>
      <c r="AB95" s="61">
        <f t="shared" si="30"/>
        <v>11325.6</v>
      </c>
      <c r="AC95" s="76">
        <v>1338.68592</v>
      </c>
      <c r="AD95" s="76">
        <f t="shared" si="31"/>
        <v>2677.37184</v>
      </c>
      <c r="AE95" s="78">
        <v>0.2364</v>
      </c>
      <c r="AF95" s="79">
        <v>6625.476</v>
      </c>
      <c r="AG95" s="79">
        <f t="shared" si="32"/>
        <v>13250.952</v>
      </c>
      <c r="AH95" s="80">
        <v>1526.986704672</v>
      </c>
      <c r="AI95" s="80">
        <f t="shared" si="33"/>
        <v>3053.973409344</v>
      </c>
      <c r="AJ95" s="94">
        <v>0.230472</v>
      </c>
      <c r="AK95" s="118">
        <v>7239.81</v>
      </c>
      <c r="AL95" s="118">
        <v>2184.22</v>
      </c>
      <c r="AM95" s="120">
        <f t="shared" si="34"/>
        <v>0.639242954015681</v>
      </c>
      <c r="AN95" s="120">
        <f t="shared" si="35"/>
        <v>0.815807489780725</v>
      </c>
      <c r="AO95" s="128">
        <f t="shared" si="36"/>
        <v>0.546361499158702</v>
      </c>
      <c r="AP95" s="128">
        <f t="shared" si="37"/>
        <v>0.715205965224555</v>
      </c>
      <c r="AQ95" s="131"/>
      <c r="AR95" s="130">
        <f t="shared" si="38"/>
        <v>0</v>
      </c>
    </row>
    <row r="96" spans="1:44">
      <c r="A96" s="58">
        <v>94</v>
      </c>
      <c r="B96" s="58">
        <v>573</v>
      </c>
      <c r="C96" s="59" t="s">
        <v>151</v>
      </c>
      <c r="D96" s="59" t="s">
        <v>64</v>
      </c>
      <c r="E96" s="58" t="s">
        <v>45</v>
      </c>
      <c r="F96" s="60">
        <v>2</v>
      </c>
      <c r="G96" s="58"/>
      <c r="H96" s="61">
        <v>6720</v>
      </c>
      <c r="I96" s="75">
        <f t="shared" si="22"/>
        <v>20160</v>
      </c>
      <c r="J96" s="76">
        <v>1955.52</v>
      </c>
      <c r="K96" s="77">
        <f t="shared" si="23"/>
        <v>5866.56</v>
      </c>
      <c r="L96" s="78">
        <v>0.291</v>
      </c>
      <c r="M96" s="79">
        <v>7392</v>
      </c>
      <c r="N96" s="79">
        <f t="shared" si="24"/>
        <v>22176</v>
      </c>
      <c r="O96" s="80">
        <v>2108.05056</v>
      </c>
      <c r="P96" s="80">
        <f t="shared" si="25"/>
        <v>6324.15168</v>
      </c>
      <c r="Q96" s="94">
        <v>0.28518</v>
      </c>
      <c r="R96" s="95">
        <v>14804.08</v>
      </c>
      <c r="S96" s="95">
        <v>4533.57</v>
      </c>
      <c r="T96" s="101">
        <f t="shared" si="26"/>
        <v>0.734329365079365</v>
      </c>
      <c r="U96" s="101">
        <f t="shared" si="27"/>
        <v>0.772781664212077</v>
      </c>
      <c r="V96" s="99">
        <f t="shared" si="28"/>
        <v>0.66757215007215</v>
      </c>
      <c r="W96" s="99">
        <f t="shared" si="29"/>
        <v>0.716866107803411</v>
      </c>
      <c r="X96" s="98"/>
      <c r="Y96" s="109"/>
      <c r="Z96" s="110">
        <f t="shared" si="39"/>
        <v>-53.5592</v>
      </c>
      <c r="AA96" s="61">
        <v>5913.6</v>
      </c>
      <c r="AB96" s="61">
        <f t="shared" si="30"/>
        <v>11827.2</v>
      </c>
      <c r="AC96" s="76">
        <v>1747.4688</v>
      </c>
      <c r="AD96" s="76">
        <f t="shared" si="31"/>
        <v>3494.9376</v>
      </c>
      <c r="AE96" s="78">
        <v>0.2955</v>
      </c>
      <c r="AF96" s="79">
        <v>6918.912</v>
      </c>
      <c r="AG96" s="79">
        <f t="shared" si="32"/>
        <v>13837.824</v>
      </c>
      <c r="AH96" s="80">
        <v>1993.26935808</v>
      </c>
      <c r="AI96" s="80">
        <f t="shared" si="33"/>
        <v>3986.53871616</v>
      </c>
      <c r="AJ96" s="94">
        <v>0.28809</v>
      </c>
      <c r="AK96" s="118">
        <v>6415.68</v>
      </c>
      <c r="AL96" s="118">
        <v>1969.67</v>
      </c>
      <c r="AM96" s="120">
        <f t="shared" si="34"/>
        <v>0.542451298701299</v>
      </c>
      <c r="AN96" s="120">
        <f t="shared" si="35"/>
        <v>0.563578016385757</v>
      </c>
      <c r="AO96" s="128">
        <f t="shared" si="36"/>
        <v>0.463633588633589</v>
      </c>
      <c r="AP96" s="128">
        <f t="shared" si="37"/>
        <v>0.494080238582825</v>
      </c>
      <c r="AQ96" s="131"/>
      <c r="AR96" s="130">
        <f t="shared" si="38"/>
        <v>0</v>
      </c>
    </row>
    <row r="97" spans="1:44">
      <c r="A97" s="58">
        <v>95</v>
      </c>
      <c r="B97" s="58">
        <v>105751</v>
      </c>
      <c r="C97" s="59" t="s">
        <v>152</v>
      </c>
      <c r="D97" s="59" t="s">
        <v>64</v>
      </c>
      <c r="E97" s="58" t="s">
        <v>48</v>
      </c>
      <c r="F97" s="60">
        <v>2</v>
      </c>
      <c r="G97" s="58">
        <v>2</v>
      </c>
      <c r="H97" s="61">
        <v>10150</v>
      </c>
      <c r="I97" s="75">
        <f t="shared" si="22"/>
        <v>30450</v>
      </c>
      <c r="J97" s="76">
        <v>3052.105</v>
      </c>
      <c r="K97" s="77">
        <f t="shared" si="23"/>
        <v>9156.315</v>
      </c>
      <c r="L97" s="78">
        <v>0.3007</v>
      </c>
      <c r="M97" s="79">
        <v>11165</v>
      </c>
      <c r="N97" s="79">
        <f t="shared" si="24"/>
        <v>33495</v>
      </c>
      <c r="O97" s="80">
        <v>3290.16919</v>
      </c>
      <c r="P97" s="80">
        <f t="shared" si="25"/>
        <v>9870.50757</v>
      </c>
      <c r="Q97" s="94">
        <v>0.294686</v>
      </c>
      <c r="R97" s="95">
        <v>22145.07</v>
      </c>
      <c r="S97" s="95">
        <v>7278.09</v>
      </c>
      <c r="T97" s="101">
        <f t="shared" si="26"/>
        <v>0.727260098522167</v>
      </c>
      <c r="U97" s="101">
        <f t="shared" si="27"/>
        <v>0.794871080778676</v>
      </c>
      <c r="V97" s="99">
        <f t="shared" si="28"/>
        <v>0.661145544111061</v>
      </c>
      <c r="W97" s="99">
        <f t="shared" si="29"/>
        <v>0.737357217790979</v>
      </c>
      <c r="X97" s="98"/>
      <c r="Y97" s="109"/>
      <c r="Z97" s="110">
        <f t="shared" si="39"/>
        <v>-83.0493</v>
      </c>
      <c r="AA97" s="61">
        <v>8932</v>
      </c>
      <c r="AB97" s="61">
        <f t="shared" si="30"/>
        <v>17864</v>
      </c>
      <c r="AC97" s="76">
        <v>2727.3862</v>
      </c>
      <c r="AD97" s="76">
        <f t="shared" si="31"/>
        <v>5454.7724</v>
      </c>
      <c r="AE97" s="78">
        <v>0.30535</v>
      </c>
      <c r="AF97" s="79">
        <v>10450.44</v>
      </c>
      <c r="AG97" s="79">
        <f t="shared" si="32"/>
        <v>20900.88</v>
      </c>
      <c r="AH97" s="80">
        <v>3111.02283492</v>
      </c>
      <c r="AI97" s="80">
        <f t="shared" si="33"/>
        <v>6222.04566984</v>
      </c>
      <c r="AJ97" s="94">
        <v>0.297693</v>
      </c>
      <c r="AK97" s="118">
        <v>14585.89</v>
      </c>
      <c r="AL97" s="118">
        <v>4703.29</v>
      </c>
      <c r="AM97" s="120">
        <f t="shared" si="34"/>
        <v>0.816496305418719</v>
      </c>
      <c r="AN97" s="120">
        <f t="shared" si="35"/>
        <v>0.862233958652427</v>
      </c>
      <c r="AO97" s="128">
        <f t="shared" si="36"/>
        <v>0.697860090101469</v>
      </c>
      <c r="AP97" s="128">
        <f t="shared" si="37"/>
        <v>0.755907341342441</v>
      </c>
      <c r="AQ97" s="131"/>
      <c r="AR97" s="130">
        <f t="shared" si="38"/>
        <v>0</v>
      </c>
    </row>
    <row r="98" spans="1:44">
      <c r="A98" s="58">
        <v>96</v>
      </c>
      <c r="B98" s="58">
        <v>102479</v>
      </c>
      <c r="C98" s="59" t="s">
        <v>153</v>
      </c>
      <c r="D98" s="59" t="s">
        <v>54</v>
      </c>
      <c r="E98" s="58" t="s">
        <v>45</v>
      </c>
      <c r="F98" s="60">
        <v>3</v>
      </c>
      <c r="G98" s="58">
        <v>1</v>
      </c>
      <c r="H98" s="61">
        <v>7200</v>
      </c>
      <c r="I98" s="75">
        <f t="shared" si="22"/>
        <v>21600</v>
      </c>
      <c r="J98" s="76">
        <v>2165.04</v>
      </c>
      <c r="K98" s="77">
        <f t="shared" si="23"/>
        <v>6495.12</v>
      </c>
      <c r="L98" s="78">
        <v>0.3007</v>
      </c>
      <c r="M98" s="79">
        <v>7920</v>
      </c>
      <c r="N98" s="79">
        <f t="shared" si="24"/>
        <v>23760</v>
      </c>
      <c r="O98" s="80">
        <v>2333.91312</v>
      </c>
      <c r="P98" s="80">
        <f t="shared" si="25"/>
        <v>7001.73936</v>
      </c>
      <c r="Q98" s="94">
        <v>0.294686</v>
      </c>
      <c r="R98" s="95">
        <v>15629.08</v>
      </c>
      <c r="S98" s="95">
        <v>3940.08</v>
      </c>
      <c r="T98" s="101">
        <f t="shared" si="26"/>
        <v>0.723568518518519</v>
      </c>
      <c r="U98" s="101">
        <f t="shared" si="27"/>
        <v>0.606621586668145</v>
      </c>
      <c r="V98" s="99">
        <f t="shared" si="28"/>
        <v>0.657789562289562</v>
      </c>
      <c r="W98" s="99">
        <f t="shared" si="29"/>
        <v>0.562728744590116</v>
      </c>
      <c r="X98" s="98"/>
      <c r="Y98" s="109"/>
      <c r="Z98" s="110">
        <f t="shared" si="39"/>
        <v>-59.7092</v>
      </c>
      <c r="AA98" s="61">
        <v>6336</v>
      </c>
      <c r="AB98" s="61">
        <f t="shared" si="30"/>
        <v>12672</v>
      </c>
      <c r="AC98" s="76">
        <v>1934.6976</v>
      </c>
      <c r="AD98" s="76">
        <f t="shared" si="31"/>
        <v>3869.3952</v>
      </c>
      <c r="AE98" s="78">
        <v>0.30535</v>
      </c>
      <c r="AF98" s="79">
        <v>7413.12</v>
      </c>
      <c r="AG98" s="79">
        <f t="shared" si="32"/>
        <v>14826.24</v>
      </c>
      <c r="AH98" s="80">
        <v>2206.83393216</v>
      </c>
      <c r="AI98" s="80">
        <f t="shared" si="33"/>
        <v>4413.66786432</v>
      </c>
      <c r="AJ98" s="94">
        <v>0.297693</v>
      </c>
      <c r="AK98" s="118">
        <v>9755.73</v>
      </c>
      <c r="AL98" s="118">
        <v>3013.33</v>
      </c>
      <c r="AM98" s="120">
        <f t="shared" si="34"/>
        <v>0.769865056818182</v>
      </c>
      <c r="AN98" s="120">
        <f t="shared" si="35"/>
        <v>0.778759946774111</v>
      </c>
      <c r="AO98" s="128">
        <f t="shared" si="36"/>
        <v>0.658004322066822</v>
      </c>
      <c r="AP98" s="128">
        <f t="shared" si="37"/>
        <v>0.68272695015402</v>
      </c>
      <c r="AQ98" s="131"/>
      <c r="AR98" s="130">
        <f t="shared" si="38"/>
        <v>0</v>
      </c>
    </row>
    <row r="99" spans="1:44">
      <c r="A99" s="58">
        <v>97</v>
      </c>
      <c r="B99" s="58">
        <v>102935</v>
      </c>
      <c r="C99" s="59" t="s">
        <v>154</v>
      </c>
      <c r="D99" s="59" t="s">
        <v>54</v>
      </c>
      <c r="E99" s="58" t="s">
        <v>45</v>
      </c>
      <c r="F99" s="60">
        <v>3</v>
      </c>
      <c r="G99" s="58">
        <v>1</v>
      </c>
      <c r="H99" s="61">
        <v>6750</v>
      </c>
      <c r="I99" s="75">
        <f t="shared" si="22"/>
        <v>20250</v>
      </c>
      <c r="J99" s="76">
        <v>2095.2</v>
      </c>
      <c r="K99" s="77">
        <f t="shared" si="23"/>
        <v>6285.6</v>
      </c>
      <c r="L99" s="78">
        <v>0.3104</v>
      </c>
      <c r="M99" s="79">
        <v>7425</v>
      </c>
      <c r="N99" s="79">
        <f t="shared" si="24"/>
        <v>22275</v>
      </c>
      <c r="O99" s="80">
        <v>2258.6256</v>
      </c>
      <c r="P99" s="80">
        <f t="shared" si="25"/>
        <v>6775.8768</v>
      </c>
      <c r="Q99" s="94">
        <v>0.304192</v>
      </c>
      <c r="R99" s="95">
        <v>14531.55</v>
      </c>
      <c r="S99" s="95">
        <v>4919.23</v>
      </c>
      <c r="T99" s="101">
        <f t="shared" si="26"/>
        <v>0.717607407407407</v>
      </c>
      <c r="U99" s="101">
        <f t="shared" si="27"/>
        <v>0.782619002163676</v>
      </c>
      <c r="V99" s="99">
        <f t="shared" si="28"/>
        <v>0.65237037037037</v>
      </c>
      <c r="W99" s="99">
        <f t="shared" si="29"/>
        <v>0.725991653213057</v>
      </c>
      <c r="X99" s="98"/>
      <c r="Y99" s="109"/>
      <c r="Z99" s="110">
        <f t="shared" si="39"/>
        <v>-57.1845</v>
      </c>
      <c r="AA99" s="61">
        <v>5940</v>
      </c>
      <c r="AB99" s="61">
        <f t="shared" si="30"/>
        <v>11880</v>
      </c>
      <c r="AC99" s="76">
        <v>1872.288</v>
      </c>
      <c r="AD99" s="76">
        <f t="shared" si="31"/>
        <v>3744.576</v>
      </c>
      <c r="AE99" s="78">
        <v>0.3152</v>
      </c>
      <c r="AF99" s="79">
        <v>6949.8</v>
      </c>
      <c r="AG99" s="79">
        <f t="shared" si="32"/>
        <v>13899.6</v>
      </c>
      <c r="AH99" s="80">
        <v>2135.6457408</v>
      </c>
      <c r="AI99" s="80">
        <f t="shared" si="33"/>
        <v>4271.2914816</v>
      </c>
      <c r="AJ99" s="94">
        <v>0.307296</v>
      </c>
      <c r="AK99" s="118">
        <v>10580.49</v>
      </c>
      <c r="AL99" s="118">
        <v>3515.62</v>
      </c>
      <c r="AM99" s="120">
        <f t="shared" si="34"/>
        <v>0.890613636363636</v>
      </c>
      <c r="AN99" s="120">
        <f t="shared" si="35"/>
        <v>0.9388566288947</v>
      </c>
      <c r="AO99" s="128">
        <f t="shared" si="36"/>
        <v>0.761208236208236</v>
      </c>
      <c r="AP99" s="128">
        <f t="shared" si="37"/>
        <v>0.823081265969484</v>
      </c>
      <c r="AQ99" s="131"/>
      <c r="AR99" s="130">
        <f t="shared" si="38"/>
        <v>0</v>
      </c>
    </row>
    <row r="100" spans="1:44">
      <c r="A100" s="58">
        <v>98</v>
      </c>
      <c r="B100" s="58">
        <v>748</v>
      </c>
      <c r="C100" s="59" t="s">
        <v>155</v>
      </c>
      <c r="D100" s="59" t="s">
        <v>47</v>
      </c>
      <c r="E100" s="58" t="s">
        <v>52</v>
      </c>
      <c r="F100" s="60">
        <v>3</v>
      </c>
      <c r="G100" s="58"/>
      <c r="H100" s="61">
        <v>8850</v>
      </c>
      <c r="I100" s="75">
        <f t="shared" si="22"/>
        <v>26550</v>
      </c>
      <c r="J100" s="76">
        <v>2575.35</v>
      </c>
      <c r="K100" s="77">
        <f t="shared" si="23"/>
        <v>7726.05</v>
      </c>
      <c r="L100" s="78">
        <v>0.291</v>
      </c>
      <c r="M100" s="79">
        <v>9735</v>
      </c>
      <c r="N100" s="79">
        <f t="shared" si="24"/>
        <v>29205</v>
      </c>
      <c r="O100" s="80">
        <v>2776.2273</v>
      </c>
      <c r="P100" s="80">
        <f t="shared" si="25"/>
        <v>8328.6819</v>
      </c>
      <c r="Q100" s="94">
        <v>0.28518</v>
      </c>
      <c r="R100" s="95">
        <v>18936.1</v>
      </c>
      <c r="S100" s="95">
        <v>5699.34</v>
      </c>
      <c r="T100" s="101">
        <f t="shared" si="26"/>
        <v>0.713224105461394</v>
      </c>
      <c r="U100" s="101">
        <f t="shared" si="27"/>
        <v>0.737678373813268</v>
      </c>
      <c r="V100" s="99">
        <f t="shared" si="28"/>
        <v>0.648385550419449</v>
      </c>
      <c r="W100" s="99">
        <f t="shared" si="29"/>
        <v>0.684302758639395</v>
      </c>
      <c r="X100" s="98"/>
      <c r="Y100" s="109"/>
      <c r="Z100" s="110">
        <f t="shared" si="39"/>
        <v>-76.139</v>
      </c>
      <c r="AA100" s="61">
        <v>7788</v>
      </c>
      <c r="AB100" s="61">
        <f t="shared" si="30"/>
        <v>15576</v>
      </c>
      <c r="AC100" s="76">
        <v>2301.354</v>
      </c>
      <c r="AD100" s="76">
        <f t="shared" si="31"/>
        <v>4602.708</v>
      </c>
      <c r="AE100" s="78">
        <v>0.2955</v>
      </c>
      <c r="AF100" s="79">
        <v>9111.96</v>
      </c>
      <c r="AG100" s="79">
        <f t="shared" si="32"/>
        <v>18223.92</v>
      </c>
      <c r="AH100" s="80">
        <v>2625.0645564</v>
      </c>
      <c r="AI100" s="80">
        <f t="shared" si="33"/>
        <v>5250.1291128</v>
      </c>
      <c r="AJ100" s="94">
        <v>0.28809</v>
      </c>
      <c r="AK100" s="118">
        <v>14564.75</v>
      </c>
      <c r="AL100" s="118">
        <v>4479.41</v>
      </c>
      <c r="AM100" s="120">
        <f t="shared" si="34"/>
        <v>0.935076399589111</v>
      </c>
      <c r="AN100" s="120">
        <f t="shared" si="35"/>
        <v>0.973211857019824</v>
      </c>
      <c r="AO100" s="128">
        <f t="shared" si="36"/>
        <v>0.799210597939412</v>
      </c>
      <c r="AP100" s="128">
        <f t="shared" si="37"/>
        <v>0.853199969707229</v>
      </c>
      <c r="AQ100" s="131"/>
      <c r="AR100" s="130">
        <f t="shared" ref="AR100:AR142" si="40">X100+Y100+AQ100</f>
        <v>0</v>
      </c>
    </row>
    <row r="101" spans="1:44">
      <c r="A101" s="58">
        <v>99</v>
      </c>
      <c r="B101" s="58">
        <v>339</v>
      </c>
      <c r="C101" s="59" t="s">
        <v>156</v>
      </c>
      <c r="D101" s="59" t="s">
        <v>44</v>
      </c>
      <c r="E101" s="58" t="s">
        <v>45</v>
      </c>
      <c r="F101" s="60">
        <v>2</v>
      </c>
      <c r="G101" s="58"/>
      <c r="H101" s="61">
        <v>6270</v>
      </c>
      <c r="I101" s="75">
        <f t="shared" si="22"/>
        <v>18810</v>
      </c>
      <c r="J101" s="76">
        <v>1763.751</v>
      </c>
      <c r="K101" s="77">
        <f t="shared" si="23"/>
        <v>5291.253</v>
      </c>
      <c r="L101" s="78">
        <v>0.2813</v>
      </c>
      <c r="M101" s="79">
        <v>6897</v>
      </c>
      <c r="N101" s="79">
        <f t="shared" si="24"/>
        <v>20691</v>
      </c>
      <c r="O101" s="80">
        <v>1901.323578</v>
      </c>
      <c r="P101" s="80">
        <f t="shared" si="25"/>
        <v>5703.970734</v>
      </c>
      <c r="Q101" s="94">
        <v>0.275674</v>
      </c>
      <c r="R101" s="95">
        <v>13369.77</v>
      </c>
      <c r="S101" s="95">
        <v>3799.52</v>
      </c>
      <c r="T101" s="101">
        <f t="shared" si="26"/>
        <v>0.71077990430622</v>
      </c>
      <c r="U101" s="101">
        <f t="shared" si="27"/>
        <v>0.718075661851739</v>
      </c>
      <c r="V101" s="99">
        <f t="shared" si="28"/>
        <v>0.646163549369291</v>
      </c>
      <c r="W101" s="99">
        <f t="shared" si="29"/>
        <v>0.66611842472332</v>
      </c>
      <c r="X101" s="98"/>
      <c r="Y101" s="109"/>
      <c r="Z101" s="110">
        <f t="shared" si="39"/>
        <v>-54.4023</v>
      </c>
      <c r="AA101" s="61">
        <v>5517.6</v>
      </c>
      <c r="AB101" s="61">
        <f t="shared" si="30"/>
        <v>11035.2</v>
      </c>
      <c r="AC101" s="76">
        <v>1576.10244</v>
      </c>
      <c r="AD101" s="76">
        <f t="shared" si="31"/>
        <v>3152.20488</v>
      </c>
      <c r="AE101" s="78">
        <v>0.28565</v>
      </c>
      <c r="AF101" s="79">
        <v>6455.592</v>
      </c>
      <c r="AG101" s="79">
        <f t="shared" si="32"/>
        <v>12911.184</v>
      </c>
      <c r="AH101" s="80">
        <v>1797.798449304</v>
      </c>
      <c r="AI101" s="80">
        <f t="shared" si="33"/>
        <v>3595.596898608</v>
      </c>
      <c r="AJ101" s="94">
        <v>0.278487</v>
      </c>
      <c r="AK101" s="118">
        <v>7784.87</v>
      </c>
      <c r="AL101" s="118">
        <v>2459.54</v>
      </c>
      <c r="AM101" s="120">
        <f t="shared" si="34"/>
        <v>0.705457988980716</v>
      </c>
      <c r="AN101" s="120">
        <f t="shared" si="35"/>
        <v>0.780260196792792</v>
      </c>
      <c r="AO101" s="128">
        <f t="shared" si="36"/>
        <v>0.602955546137364</v>
      </c>
      <c r="AP101" s="128">
        <f t="shared" si="37"/>
        <v>0.684042196429802</v>
      </c>
      <c r="AQ101" s="131"/>
      <c r="AR101" s="130">
        <f t="shared" si="40"/>
        <v>0</v>
      </c>
    </row>
    <row r="102" spans="1:44">
      <c r="A102" s="58">
        <v>100</v>
      </c>
      <c r="B102" s="58">
        <v>744</v>
      </c>
      <c r="C102" s="59" t="s">
        <v>157</v>
      </c>
      <c r="D102" s="59" t="s">
        <v>54</v>
      </c>
      <c r="E102" s="58" t="s">
        <v>48</v>
      </c>
      <c r="F102" s="60">
        <v>3</v>
      </c>
      <c r="G102" s="58">
        <v>1</v>
      </c>
      <c r="H102" s="61">
        <v>11340</v>
      </c>
      <c r="I102" s="75">
        <f t="shared" si="22"/>
        <v>34020</v>
      </c>
      <c r="J102" s="76">
        <v>3024.945</v>
      </c>
      <c r="K102" s="77">
        <f t="shared" si="23"/>
        <v>9074.835</v>
      </c>
      <c r="L102" s="78">
        <v>0.26675</v>
      </c>
      <c r="M102" s="79">
        <v>12474</v>
      </c>
      <c r="N102" s="79">
        <f t="shared" si="24"/>
        <v>37422</v>
      </c>
      <c r="O102" s="80">
        <v>3260.89071</v>
      </c>
      <c r="P102" s="80">
        <f t="shared" si="25"/>
        <v>9782.67213</v>
      </c>
      <c r="Q102" s="94">
        <v>0.261415</v>
      </c>
      <c r="R102" s="95">
        <v>23905.66</v>
      </c>
      <c r="S102" s="95">
        <v>6703.52</v>
      </c>
      <c r="T102" s="101">
        <f t="shared" si="26"/>
        <v>0.702694297472075</v>
      </c>
      <c r="U102" s="101">
        <f t="shared" si="27"/>
        <v>0.73869332059481</v>
      </c>
      <c r="V102" s="99">
        <f t="shared" si="28"/>
        <v>0.638812997701887</v>
      </c>
      <c r="W102" s="99">
        <f t="shared" si="29"/>
        <v>0.685244267713182</v>
      </c>
      <c r="X102" s="98"/>
      <c r="Y102" s="109"/>
      <c r="Z102" s="110">
        <f t="shared" si="39"/>
        <v>-101.1434</v>
      </c>
      <c r="AA102" s="61">
        <v>9979.2</v>
      </c>
      <c r="AB102" s="61">
        <f t="shared" si="30"/>
        <v>19958.4</v>
      </c>
      <c r="AC102" s="76">
        <v>2703.1158</v>
      </c>
      <c r="AD102" s="76">
        <f t="shared" si="31"/>
        <v>5406.2316</v>
      </c>
      <c r="AE102" s="78">
        <v>0.270875</v>
      </c>
      <c r="AF102" s="79">
        <v>11675.664</v>
      </c>
      <c r="AG102" s="79">
        <f t="shared" si="32"/>
        <v>23351.328</v>
      </c>
      <c r="AH102" s="80">
        <v>3083.33853828</v>
      </c>
      <c r="AI102" s="80">
        <f t="shared" si="33"/>
        <v>6166.67707656</v>
      </c>
      <c r="AJ102" s="94">
        <v>0.2640825</v>
      </c>
      <c r="AK102" s="118">
        <v>13520.1</v>
      </c>
      <c r="AL102" s="118">
        <v>3622.28</v>
      </c>
      <c r="AM102" s="120">
        <f t="shared" si="34"/>
        <v>0.677414021164021</v>
      </c>
      <c r="AN102" s="120">
        <f t="shared" si="35"/>
        <v>0.670019390216283</v>
      </c>
      <c r="AO102" s="128">
        <f t="shared" si="36"/>
        <v>0.578986342875232</v>
      </c>
      <c r="AP102" s="128">
        <f t="shared" si="37"/>
        <v>0.587395765179363</v>
      </c>
      <c r="AQ102" s="131"/>
      <c r="AR102" s="130">
        <f t="shared" si="40"/>
        <v>0</v>
      </c>
    </row>
    <row r="103" spans="1:44">
      <c r="A103" s="58">
        <v>101</v>
      </c>
      <c r="B103" s="58">
        <v>307</v>
      </c>
      <c r="C103" s="59" t="s">
        <v>158</v>
      </c>
      <c r="D103" s="59" t="s">
        <v>74</v>
      </c>
      <c r="E103" s="58" t="s">
        <v>159</v>
      </c>
      <c r="F103" s="60">
        <v>18</v>
      </c>
      <c r="G103" s="58">
        <v>4</v>
      </c>
      <c r="H103" s="61">
        <v>80000</v>
      </c>
      <c r="I103" s="75">
        <f t="shared" si="22"/>
        <v>240000</v>
      </c>
      <c r="J103" s="76">
        <v>21728</v>
      </c>
      <c r="K103" s="77">
        <f t="shared" si="23"/>
        <v>65184</v>
      </c>
      <c r="L103" s="78">
        <v>0.2716</v>
      </c>
      <c r="M103" s="79">
        <v>88000</v>
      </c>
      <c r="N103" s="79">
        <f t="shared" si="24"/>
        <v>264000</v>
      </c>
      <c r="O103" s="80">
        <v>23422.784</v>
      </c>
      <c r="P103" s="80">
        <f t="shared" si="25"/>
        <v>70268.352</v>
      </c>
      <c r="Q103" s="94">
        <v>0.266168</v>
      </c>
      <c r="R103" s="95">
        <v>168532.26</v>
      </c>
      <c r="S103" s="95">
        <v>27837.88</v>
      </c>
      <c r="T103" s="101">
        <f t="shared" si="26"/>
        <v>0.70221775</v>
      </c>
      <c r="U103" s="101">
        <f t="shared" si="27"/>
        <v>0.427066151202749</v>
      </c>
      <c r="V103" s="99">
        <f t="shared" si="28"/>
        <v>0.638379772727273</v>
      </c>
      <c r="W103" s="99">
        <f t="shared" si="29"/>
        <v>0.396165260855983</v>
      </c>
      <c r="X103" s="98"/>
      <c r="Y103" s="109"/>
      <c r="Z103" s="110">
        <v>-400</v>
      </c>
      <c r="AA103" s="61">
        <v>70400</v>
      </c>
      <c r="AB103" s="61">
        <f t="shared" si="30"/>
        <v>140800</v>
      </c>
      <c r="AC103" s="76">
        <v>19416.32</v>
      </c>
      <c r="AD103" s="76">
        <f t="shared" si="31"/>
        <v>38832.64</v>
      </c>
      <c r="AE103" s="78">
        <v>0.2758</v>
      </c>
      <c r="AF103" s="79">
        <v>82368</v>
      </c>
      <c r="AG103" s="79">
        <f t="shared" si="32"/>
        <v>164736</v>
      </c>
      <c r="AH103" s="80">
        <v>22147.437312</v>
      </c>
      <c r="AI103" s="80">
        <f t="shared" si="33"/>
        <v>44294.874624</v>
      </c>
      <c r="AJ103" s="94">
        <v>0.268884</v>
      </c>
      <c r="AK103" s="118">
        <v>170538.24</v>
      </c>
      <c r="AL103" s="118">
        <v>30604.93</v>
      </c>
      <c r="AM103" s="119">
        <f t="shared" si="34"/>
        <v>1.21120909090909</v>
      </c>
      <c r="AN103" s="120">
        <f t="shared" si="35"/>
        <v>0.788123856631947</v>
      </c>
      <c r="AO103" s="127">
        <f t="shared" si="36"/>
        <v>1.03522144522145</v>
      </c>
      <c r="AP103" s="128">
        <f t="shared" si="37"/>
        <v>0.690936146897175</v>
      </c>
      <c r="AQ103" s="129">
        <v>800</v>
      </c>
      <c r="AR103" s="130">
        <f t="shared" si="40"/>
        <v>800</v>
      </c>
    </row>
    <row r="104" spans="1:44">
      <c r="A104" s="58">
        <v>102</v>
      </c>
      <c r="B104" s="62">
        <v>114685</v>
      </c>
      <c r="C104" s="63" t="s">
        <v>160</v>
      </c>
      <c r="D104" s="63" t="s">
        <v>54</v>
      </c>
      <c r="E104" s="58" t="s">
        <v>50</v>
      </c>
      <c r="F104" s="60">
        <v>4</v>
      </c>
      <c r="G104" s="58"/>
      <c r="H104" s="61">
        <v>22100</v>
      </c>
      <c r="I104" s="75">
        <f t="shared" si="22"/>
        <v>66300</v>
      </c>
      <c r="J104" s="76">
        <v>3215.55</v>
      </c>
      <c r="K104" s="77">
        <f t="shared" si="23"/>
        <v>9646.65</v>
      </c>
      <c r="L104" s="78">
        <v>0.1455</v>
      </c>
      <c r="M104" s="79">
        <v>24310</v>
      </c>
      <c r="N104" s="79">
        <f t="shared" si="24"/>
        <v>72930</v>
      </c>
      <c r="O104" s="80">
        <v>3466.3629</v>
      </c>
      <c r="P104" s="80">
        <f t="shared" si="25"/>
        <v>10399.0887</v>
      </c>
      <c r="Q104" s="94">
        <v>0.14259</v>
      </c>
      <c r="R104" s="100">
        <v>87497.85</v>
      </c>
      <c r="S104" s="100">
        <v>9769.75</v>
      </c>
      <c r="T104" s="96">
        <f t="shared" si="26"/>
        <v>1.31972624434389</v>
      </c>
      <c r="U104" s="96">
        <f t="shared" si="27"/>
        <v>1.01276090663598</v>
      </c>
      <c r="V104" s="97">
        <f t="shared" si="28"/>
        <v>1.19975113122172</v>
      </c>
      <c r="W104" s="99">
        <f t="shared" si="29"/>
        <v>0.939481360515754</v>
      </c>
      <c r="X104" s="98">
        <f>(F104*200)+(G104*100)</f>
        <v>800</v>
      </c>
      <c r="Y104" s="109"/>
      <c r="Z104" s="110">
        <v>0</v>
      </c>
      <c r="AA104" s="61">
        <v>19448</v>
      </c>
      <c r="AB104" s="61">
        <f t="shared" si="30"/>
        <v>38896</v>
      </c>
      <c r="AC104" s="76">
        <v>2873.442</v>
      </c>
      <c r="AD104" s="76">
        <f t="shared" si="31"/>
        <v>5746.884</v>
      </c>
      <c r="AE104" s="78">
        <v>0.14775</v>
      </c>
      <c r="AF104" s="79">
        <v>22754.16</v>
      </c>
      <c r="AG104" s="79">
        <f t="shared" si="32"/>
        <v>45508.32</v>
      </c>
      <c r="AH104" s="80">
        <v>3277.6229772</v>
      </c>
      <c r="AI104" s="80">
        <f t="shared" si="33"/>
        <v>6555.2459544</v>
      </c>
      <c r="AJ104" s="94">
        <v>0.144045</v>
      </c>
      <c r="AK104" s="121">
        <v>16793.07</v>
      </c>
      <c r="AL104" s="121">
        <v>3104.53</v>
      </c>
      <c r="AM104" s="122">
        <f t="shared" si="34"/>
        <v>0.4317428527355</v>
      </c>
      <c r="AN104" s="122">
        <f t="shared" si="35"/>
        <v>0.540211008261173</v>
      </c>
      <c r="AO104" s="132">
        <f t="shared" si="36"/>
        <v>0.369010985244017</v>
      </c>
      <c r="AP104" s="132">
        <f t="shared" si="37"/>
        <v>0.473594739479788</v>
      </c>
      <c r="AQ104" s="133"/>
      <c r="AR104" s="130">
        <f t="shared" si="40"/>
        <v>800</v>
      </c>
    </row>
    <row r="105" spans="1:44">
      <c r="A105" s="58">
        <v>103</v>
      </c>
      <c r="B105" s="58">
        <v>724</v>
      </c>
      <c r="C105" s="59" t="s">
        <v>161</v>
      </c>
      <c r="D105" s="59" t="s">
        <v>64</v>
      </c>
      <c r="E105" s="58" t="s">
        <v>48</v>
      </c>
      <c r="F105" s="60">
        <v>2</v>
      </c>
      <c r="G105" s="58">
        <v>1</v>
      </c>
      <c r="H105" s="61">
        <v>11200</v>
      </c>
      <c r="I105" s="75">
        <f t="shared" si="22"/>
        <v>33600</v>
      </c>
      <c r="J105" s="76">
        <v>3367.84</v>
      </c>
      <c r="K105" s="77">
        <f t="shared" si="23"/>
        <v>10103.52</v>
      </c>
      <c r="L105" s="78">
        <v>0.3007</v>
      </c>
      <c r="M105" s="79">
        <v>12320</v>
      </c>
      <c r="N105" s="79">
        <f t="shared" si="24"/>
        <v>36960</v>
      </c>
      <c r="O105" s="80">
        <v>3630.53152</v>
      </c>
      <c r="P105" s="80">
        <f t="shared" si="25"/>
        <v>10891.59456</v>
      </c>
      <c r="Q105" s="94">
        <v>0.294686</v>
      </c>
      <c r="R105" s="95">
        <v>22774.09</v>
      </c>
      <c r="S105" s="95">
        <v>6806.08</v>
      </c>
      <c r="T105" s="101">
        <f t="shared" si="26"/>
        <v>0.677800297619048</v>
      </c>
      <c r="U105" s="101">
        <f t="shared" si="27"/>
        <v>0.673634535290671</v>
      </c>
      <c r="V105" s="99">
        <f t="shared" si="28"/>
        <v>0.616182088744589</v>
      </c>
      <c r="W105" s="99">
        <f t="shared" si="29"/>
        <v>0.624892889880029</v>
      </c>
      <c r="X105" s="98"/>
      <c r="Y105" s="109"/>
      <c r="Z105" s="110">
        <f t="shared" si="39"/>
        <v>-108.2591</v>
      </c>
      <c r="AA105" s="61">
        <v>9856</v>
      </c>
      <c r="AB105" s="61">
        <f t="shared" si="30"/>
        <v>19712</v>
      </c>
      <c r="AC105" s="76">
        <v>3009.5296</v>
      </c>
      <c r="AD105" s="76">
        <f t="shared" si="31"/>
        <v>6019.0592</v>
      </c>
      <c r="AE105" s="78">
        <v>0.30535</v>
      </c>
      <c r="AF105" s="79">
        <v>11531.52</v>
      </c>
      <c r="AG105" s="79">
        <f t="shared" si="32"/>
        <v>23063.04</v>
      </c>
      <c r="AH105" s="80">
        <v>3432.85278336</v>
      </c>
      <c r="AI105" s="80">
        <f t="shared" si="33"/>
        <v>6865.70556672</v>
      </c>
      <c r="AJ105" s="94">
        <v>0.297693</v>
      </c>
      <c r="AK105" s="118">
        <v>11865.99</v>
      </c>
      <c r="AL105" s="118">
        <v>4176.27</v>
      </c>
      <c r="AM105" s="120">
        <f t="shared" si="34"/>
        <v>0.601967836850649</v>
      </c>
      <c r="AN105" s="120">
        <f t="shared" si="35"/>
        <v>0.693840990964169</v>
      </c>
      <c r="AO105" s="128">
        <f t="shared" si="36"/>
        <v>0.514502424658675</v>
      </c>
      <c r="AP105" s="128">
        <f t="shared" si="37"/>
        <v>0.608279798691565</v>
      </c>
      <c r="AQ105" s="131"/>
      <c r="AR105" s="130">
        <f t="shared" si="40"/>
        <v>0</v>
      </c>
    </row>
    <row r="106" spans="1:44">
      <c r="A106" s="58">
        <v>104</v>
      </c>
      <c r="B106" s="58">
        <v>103199</v>
      </c>
      <c r="C106" s="59" t="s">
        <v>162</v>
      </c>
      <c r="D106" s="59" t="s">
        <v>54</v>
      </c>
      <c r="E106" s="58" t="s">
        <v>45</v>
      </c>
      <c r="F106" s="60">
        <v>4</v>
      </c>
      <c r="G106" s="58"/>
      <c r="H106" s="61">
        <v>8250</v>
      </c>
      <c r="I106" s="75">
        <f t="shared" si="22"/>
        <v>24750</v>
      </c>
      <c r="J106" s="76">
        <v>2400.75</v>
      </c>
      <c r="K106" s="77">
        <f t="shared" si="23"/>
        <v>7202.25</v>
      </c>
      <c r="L106" s="78">
        <v>0.291</v>
      </c>
      <c r="M106" s="79">
        <v>9075</v>
      </c>
      <c r="N106" s="79">
        <f t="shared" si="24"/>
        <v>27225</v>
      </c>
      <c r="O106" s="80">
        <v>2588.0085</v>
      </c>
      <c r="P106" s="80">
        <f t="shared" si="25"/>
        <v>7764.0255</v>
      </c>
      <c r="Q106" s="94">
        <v>0.28518</v>
      </c>
      <c r="R106" s="95">
        <v>16754.06</v>
      </c>
      <c r="S106" s="95">
        <v>5011.85</v>
      </c>
      <c r="T106" s="101">
        <f t="shared" si="26"/>
        <v>0.676931717171717</v>
      </c>
      <c r="U106" s="101">
        <f t="shared" si="27"/>
        <v>0.695872817522302</v>
      </c>
      <c r="V106" s="99">
        <f t="shared" si="28"/>
        <v>0.615392470156107</v>
      </c>
      <c r="W106" s="99">
        <f t="shared" si="29"/>
        <v>0.645522094176533</v>
      </c>
      <c r="X106" s="98"/>
      <c r="Y106" s="109"/>
      <c r="Z106" s="110">
        <f t="shared" si="39"/>
        <v>-79.9594</v>
      </c>
      <c r="AA106" s="61">
        <v>7260</v>
      </c>
      <c r="AB106" s="61">
        <f t="shared" si="30"/>
        <v>14520</v>
      </c>
      <c r="AC106" s="76">
        <v>2145.33</v>
      </c>
      <c r="AD106" s="76">
        <f t="shared" si="31"/>
        <v>4290.66</v>
      </c>
      <c r="AE106" s="78">
        <v>0.2955</v>
      </c>
      <c r="AF106" s="79">
        <v>8494.2</v>
      </c>
      <c r="AG106" s="79">
        <f t="shared" si="32"/>
        <v>16988.4</v>
      </c>
      <c r="AH106" s="80">
        <v>2447.094078</v>
      </c>
      <c r="AI106" s="80">
        <f t="shared" si="33"/>
        <v>4894.188156</v>
      </c>
      <c r="AJ106" s="94">
        <v>0.28809</v>
      </c>
      <c r="AK106" s="118">
        <v>8175.91</v>
      </c>
      <c r="AL106" s="118">
        <v>2842.79</v>
      </c>
      <c r="AM106" s="120">
        <f t="shared" si="34"/>
        <v>0.563079201101928</v>
      </c>
      <c r="AN106" s="120">
        <f t="shared" si="35"/>
        <v>0.662553080411871</v>
      </c>
      <c r="AO106" s="128">
        <f t="shared" si="36"/>
        <v>0.481264274446093</v>
      </c>
      <c r="AP106" s="128">
        <f t="shared" si="37"/>
        <v>0.580850165418119</v>
      </c>
      <c r="AQ106" s="131"/>
      <c r="AR106" s="130">
        <f t="shared" si="40"/>
        <v>0</v>
      </c>
    </row>
    <row r="107" spans="1:44">
      <c r="A107" s="58">
        <v>105</v>
      </c>
      <c r="B107" s="62">
        <v>750</v>
      </c>
      <c r="C107" s="63" t="s">
        <v>163</v>
      </c>
      <c r="D107" s="63" t="s">
        <v>64</v>
      </c>
      <c r="E107" s="58" t="s">
        <v>59</v>
      </c>
      <c r="F107" s="60">
        <v>6</v>
      </c>
      <c r="G107" s="58">
        <v>1</v>
      </c>
      <c r="H107" s="61">
        <v>38400</v>
      </c>
      <c r="I107" s="75">
        <f t="shared" si="22"/>
        <v>115200</v>
      </c>
      <c r="J107" s="76">
        <v>10801.92</v>
      </c>
      <c r="K107" s="77">
        <f t="shared" si="23"/>
        <v>32405.76</v>
      </c>
      <c r="L107" s="78">
        <v>0.2813</v>
      </c>
      <c r="M107" s="79">
        <v>42240</v>
      </c>
      <c r="N107" s="79">
        <f t="shared" si="24"/>
        <v>126720</v>
      </c>
      <c r="O107" s="80">
        <v>11644.46976</v>
      </c>
      <c r="P107" s="80">
        <f t="shared" si="25"/>
        <v>34933.40928</v>
      </c>
      <c r="Q107" s="94">
        <v>0.275674</v>
      </c>
      <c r="R107" s="100">
        <v>99753.01</v>
      </c>
      <c r="S107" s="100">
        <v>28064.26</v>
      </c>
      <c r="T107" s="101">
        <f t="shared" si="26"/>
        <v>0.865911545138889</v>
      </c>
      <c r="U107" s="101">
        <f t="shared" si="27"/>
        <v>0.866026903859067</v>
      </c>
      <c r="V107" s="99">
        <f t="shared" si="28"/>
        <v>0.787192313762626</v>
      </c>
      <c r="W107" s="99">
        <f t="shared" si="29"/>
        <v>0.803364474822882</v>
      </c>
      <c r="X107" s="98"/>
      <c r="Y107" s="109"/>
      <c r="Z107" s="110">
        <f t="shared" si="39"/>
        <v>-154.4699</v>
      </c>
      <c r="AA107" s="61">
        <v>33792</v>
      </c>
      <c r="AB107" s="61">
        <f t="shared" si="30"/>
        <v>67584</v>
      </c>
      <c r="AC107" s="76">
        <v>9652.6848</v>
      </c>
      <c r="AD107" s="76">
        <f t="shared" si="31"/>
        <v>19305.3696</v>
      </c>
      <c r="AE107" s="78">
        <v>0.28565</v>
      </c>
      <c r="AF107" s="79">
        <v>39536.64</v>
      </c>
      <c r="AG107" s="79">
        <f t="shared" si="32"/>
        <v>79073.28</v>
      </c>
      <c r="AH107" s="80">
        <v>11010.44026368</v>
      </c>
      <c r="AI107" s="80">
        <f t="shared" si="33"/>
        <v>22020.88052736</v>
      </c>
      <c r="AJ107" s="94">
        <v>0.278487</v>
      </c>
      <c r="AK107" s="121">
        <v>47246.58</v>
      </c>
      <c r="AL107" s="121">
        <v>12120.65</v>
      </c>
      <c r="AM107" s="122">
        <f t="shared" si="34"/>
        <v>0.699079367897727</v>
      </c>
      <c r="AN107" s="120">
        <f t="shared" si="35"/>
        <v>0.627838277698656</v>
      </c>
      <c r="AO107" s="128">
        <f t="shared" si="36"/>
        <v>0.597503733245921</v>
      </c>
      <c r="AP107" s="128">
        <f t="shared" si="37"/>
        <v>0.550416228131323</v>
      </c>
      <c r="AQ107" s="133"/>
      <c r="AR107" s="130">
        <f t="shared" si="40"/>
        <v>0</v>
      </c>
    </row>
    <row r="108" spans="1:44">
      <c r="A108" s="58">
        <v>106</v>
      </c>
      <c r="B108" s="58">
        <v>752</v>
      </c>
      <c r="C108" s="59" t="s">
        <v>164</v>
      </c>
      <c r="D108" s="59" t="s">
        <v>44</v>
      </c>
      <c r="E108" s="58" t="s">
        <v>45</v>
      </c>
      <c r="F108" s="60">
        <v>2</v>
      </c>
      <c r="G108" s="58">
        <v>1</v>
      </c>
      <c r="H108" s="61">
        <v>6270</v>
      </c>
      <c r="I108" s="75">
        <f t="shared" si="22"/>
        <v>18810</v>
      </c>
      <c r="J108" s="76">
        <v>1763.751</v>
      </c>
      <c r="K108" s="77">
        <f t="shared" si="23"/>
        <v>5291.253</v>
      </c>
      <c r="L108" s="78">
        <v>0.2813</v>
      </c>
      <c r="M108" s="79">
        <v>6897</v>
      </c>
      <c r="N108" s="79">
        <f t="shared" si="24"/>
        <v>20691</v>
      </c>
      <c r="O108" s="80">
        <v>1901.323578</v>
      </c>
      <c r="P108" s="80">
        <f t="shared" si="25"/>
        <v>5703.970734</v>
      </c>
      <c r="Q108" s="94">
        <v>0.275674</v>
      </c>
      <c r="R108" s="95">
        <v>12549.48</v>
      </c>
      <c r="S108" s="95">
        <v>3323.85</v>
      </c>
      <c r="T108" s="101">
        <f t="shared" si="26"/>
        <v>0.667170653907496</v>
      </c>
      <c r="U108" s="101">
        <f t="shared" si="27"/>
        <v>0.628178240579311</v>
      </c>
      <c r="V108" s="99">
        <f t="shared" si="28"/>
        <v>0.606518776279542</v>
      </c>
      <c r="W108" s="99">
        <f t="shared" si="29"/>
        <v>0.582725640611605</v>
      </c>
      <c r="X108" s="98"/>
      <c r="Y108" s="109"/>
      <c r="Z108" s="110">
        <f t="shared" si="39"/>
        <v>-62.6052</v>
      </c>
      <c r="AA108" s="61">
        <v>5517.6</v>
      </c>
      <c r="AB108" s="61">
        <f t="shared" si="30"/>
        <v>11035.2</v>
      </c>
      <c r="AC108" s="76">
        <v>1576.10244</v>
      </c>
      <c r="AD108" s="76">
        <f t="shared" si="31"/>
        <v>3152.20488</v>
      </c>
      <c r="AE108" s="78">
        <v>0.28565</v>
      </c>
      <c r="AF108" s="79">
        <v>6455.592</v>
      </c>
      <c r="AG108" s="79">
        <f t="shared" si="32"/>
        <v>12911.184</v>
      </c>
      <c r="AH108" s="80">
        <v>1797.798449304</v>
      </c>
      <c r="AI108" s="80">
        <f t="shared" si="33"/>
        <v>3595.596898608</v>
      </c>
      <c r="AJ108" s="94">
        <v>0.278487</v>
      </c>
      <c r="AK108" s="118">
        <v>4689.8</v>
      </c>
      <c r="AL108" s="118">
        <v>1696.09</v>
      </c>
      <c r="AM108" s="120">
        <f t="shared" si="34"/>
        <v>0.424985500942439</v>
      </c>
      <c r="AN108" s="120">
        <f t="shared" si="35"/>
        <v>0.538064645087409</v>
      </c>
      <c r="AO108" s="128">
        <f t="shared" si="36"/>
        <v>0.363235470890973</v>
      </c>
      <c r="AP108" s="128">
        <f t="shared" si="37"/>
        <v>0.471713055670013</v>
      </c>
      <c r="AQ108" s="131"/>
      <c r="AR108" s="130">
        <f t="shared" si="40"/>
        <v>0</v>
      </c>
    </row>
    <row r="109" spans="1:44">
      <c r="A109" s="58">
        <v>107</v>
      </c>
      <c r="B109" s="58">
        <v>114286</v>
      </c>
      <c r="C109" s="59" t="s">
        <v>165</v>
      </c>
      <c r="D109" s="59" t="s">
        <v>44</v>
      </c>
      <c r="E109" s="58" t="s">
        <v>45</v>
      </c>
      <c r="F109" s="60">
        <v>2</v>
      </c>
      <c r="G109" s="58">
        <v>1</v>
      </c>
      <c r="H109" s="61">
        <v>7200</v>
      </c>
      <c r="I109" s="75">
        <f t="shared" si="22"/>
        <v>21600</v>
      </c>
      <c r="J109" s="76">
        <v>1746</v>
      </c>
      <c r="K109" s="77">
        <f t="shared" si="23"/>
        <v>5238</v>
      </c>
      <c r="L109" s="78">
        <v>0.2425</v>
      </c>
      <c r="M109" s="79">
        <v>7920</v>
      </c>
      <c r="N109" s="79">
        <f t="shared" si="24"/>
        <v>23760</v>
      </c>
      <c r="O109" s="80">
        <v>1882.188</v>
      </c>
      <c r="P109" s="80">
        <f t="shared" si="25"/>
        <v>5646.564</v>
      </c>
      <c r="Q109" s="94">
        <v>0.23765</v>
      </c>
      <c r="R109" s="95">
        <v>14217.31</v>
      </c>
      <c r="S109" s="95">
        <v>3314.12</v>
      </c>
      <c r="T109" s="101">
        <f t="shared" si="26"/>
        <v>0.658208796296296</v>
      </c>
      <c r="U109" s="101">
        <f t="shared" si="27"/>
        <v>0.632707140129821</v>
      </c>
      <c r="V109" s="99">
        <f t="shared" si="28"/>
        <v>0.598371632996633</v>
      </c>
      <c r="W109" s="99">
        <f t="shared" si="29"/>
        <v>0.586926846131559</v>
      </c>
      <c r="X109" s="98"/>
      <c r="Y109" s="109"/>
      <c r="Z109" s="110">
        <f t="shared" si="39"/>
        <v>-73.8269</v>
      </c>
      <c r="AA109" s="61">
        <v>6336</v>
      </c>
      <c r="AB109" s="61">
        <f t="shared" si="30"/>
        <v>12672</v>
      </c>
      <c r="AC109" s="76">
        <v>1560.24</v>
      </c>
      <c r="AD109" s="76">
        <f t="shared" si="31"/>
        <v>3120.48</v>
      </c>
      <c r="AE109" s="78">
        <v>0.24625</v>
      </c>
      <c r="AF109" s="79">
        <v>7413.12</v>
      </c>
      <c r="AG109" s="79">
        <f t="shared" si="32"/>
        <v>14826.24</v>
      </c>
      <c r="AH109" s="80">
        <v>1779.704784</v>
      </c>
      <c r="AI109" s="80">
        <f t="shared" si="33"/>
        <v>3559.409568</v>
      </c>
      <c r="AJ109" s="94">
        <v>0.240075</v>
      </c>
      <c r="AK109" s="118">
        <v>7789.29</v>
      </c>
      <c r="AL109" s="118">
        <v>1831.51</v>
      </c>
      <c r="AM109" s="120">
        <f t="shared" si="34"/>
        <v>0.614685132575758</v>
      </c>
      <c r="AN109" s="120">
        <f t="shared" si="35"/>
        <v>0.586932138645337</v>
      </c>
      <c r="AO109" s="128">
        <f t="shared" si="36"/>
        <v>0.525371908184408</v>
      </c>
      <c r="AP109" s="128">
        <f t="shared" si="37"/>
        <v>0.514554440844836</v>
      </c>
      <c r="AQ109" s="131"/>
      <c r="AR109" s="130">
        <f t="shared" si="40"/>
        <v>0</v>
      </c>
    </row>
    <row r="110" spans="1:44">
      <c r="A110" s="58">
        <v>108</v>
      </c>
      <c r="B110" s="58">
        <v>113023</v>
      </c>
      <c r="C110" s="59" t="s">
        <v>166</v>
      </c>
      <c r="D110" s="59" t="s">
        <v>54</v>
      </c>
      <c r="E110" s="58" t="s">
        <v>118</v>
      </c>
      <c r="F110" s="60">
        <v>2</v>
      </c>
      <c r="G110" s="58"/>
      <c r="H110" s="61">
        <v>4125</v>
      </c>
      <c r="I110" s="75">
        <f t="shared" si="22"/>
        <v>12375</v>
      </c>
      <c r="J110" s="76">
        <v>840.2625</v>
      </c>
      <c r="K110" s="77">
        <f t="shared" si="23"/>
        <v>2520.7875</v>
      </c>
      <c r="L110" s="78">
        <v>0.2037</v>
      </c>
      <c r="M110" s="79">
        <v>4537.5</v>
      </c>
      <c r="N110" s="79">
        <f t="shared" si="24"/>
        <v>13612.5</v>
      </c>
      <c r="O110" s="80">
        <v>905.802975</v>
      </c>
      <c r="P110" s="80">
        <f t="shared" si="25"/>
        <v>2717.408925</v>
      </c>
      <c r="Q110" s="94">
        <v>0.199626</v>
      </c>
      <c r="R110" s="95">
        <v>8089.36</v>
      </c>
      <c r="S110" s="95">
        <v>1728.57</v>
      </c>
      <c r="T110" s="101">
        <f t="shared" si="26"/>
        <v>0.653685656565657</v>
      </c>
      <c r="U110" s="101">
        <f t="shared" si="27"/>
        <v>0.685726186757115</v>
      </c>
      <c r="V110" s="99">
        <f t="shared" si="28"/>
        <v>0.59425968778696</v>
      </c>
      <c r="W110" s="99">
        <f t="shared" si="29"/>
        <v>0.636109635210681</v>
      </c>
      <c r="X110" s="98"/>
      <c r="Y110" s="109"/>
      <c r="Z110" s="110">
        <f t="shared" si="39"/>
        <v>-42.8564</v>
      </c>
      <c r="AA110" s="61">
        <v>3630</v>
      </c>
      <c r="AB110" s="61">
        <f t="shared" si="30"/>
        <v>7260</v>
      </c>
      <c r="AC110" s="76">
        <v>750.8655</v>
      </c>
      <c r="AD110" s="76">
        <f t="shared" si="31"/>
        <v>1501.731</v>
      </c>
      <c r="AE110" s="78">
        <v>0.20685</v>
      </c>
      <c r="AF110" s="79">
        <v>4247.1</v>
      </c>
      <c r="AG110" s="79">
        <f t="shared" si="32"/>
        <v>8494.2</v>
      </c>
      <c r="AH110" s="80">
        <v>856.4829273</v>
      </c>
      <c r="AI110" s="80">
        <f t="shared" si="33"/>
        <v>1712.9658546</v>
      </c>
      <c r="AJ110" s="94">
        <v>0.201663</v>
      </c>
      <c r="AK110" s="118">
        <v>2211.71</v>
      </c>
      <c r="AL110" s="118">
        <v>597.03</v>
      </c>
      <c r="AM110" s="120">
        <f t="shared" si="34"/>
        <v>0.304643250688705</v>
      </c>
      <c r="AN110" s="120">
        <f t="shared" si="35"/>
        <v>0.39756121435863</v>
      </c>
      <c r="AO110" s="128">
        <f t="shared" si="36"/>
        <v>0.260378846742483</v>
      </c>
      <c r="AP110" s="128">
        <f t="shared" si="37"/>
        <v>0.348535844072277</v>
      </c>
      <c r="AQ110" s="131"/>
      <c r="AR110" s="130">
        <f t="shared" si="40"/>
        <v>0</v>
      </c>
    </row>
    <row r="111" spans="1:44">
      <c r="A111" s="58">
        <v>109</v>
      </c>
      <c r="B111" s="58">
        <v>107658</v>
      </c>
      <c r="C111" s="59" t="s">
        <v>167</v>
      </c>
      <c r="D111" s="59" t="s">
        <v>44</v>
      </c>
      <c r="E111" s="58" t="s">
        <v>48</v>
      </c>
      <c r="F111" s="60">
        <v>2</v>
      </c>
      <c r="G111" s="58">
        <v>1</v>
      </c>
      <c r="H111" s="61">
        <v>10150</v>
      </c>
      <c r="I111" s="75">
        <f t="shared" si="22"/>
        <v>30450</v>
      </c>
      <c r="J111" s="76">
        <v>2658.285</v>
      </c>
      <c r="K111" s="77">
        <f t="shared" si="23"/>
        <v>7974.855</v>
      </c>
      <c r="L111" s="78">
        <v>0.2619</v>
      </c>
      <c r="M111" s="79">
        <v>11165</v>
      </c>
      <c r="N111" s="79">
        <f t="shared" si="24"/>
        <v>33495</v>
      </c>
      <c r="O111" s="80">
        <v>2865.63123</v>
      </c>
      <c r="P111" s="80">
        <f t="shared" si="25"/>
        <v>8596.89369</v>
      </c>
      <c r="Q111" s="94">
        <v>0.256662</v>
      </c>
      <c r="R111" s="95">
        <v>19479.43</v>
      </c>
      <c r="S111" s="95">
        <v>4489.61</v>
      </c>
      <c r="T111" s="101">
        <f t="shared" si="26"/>
        <v>0.63971855500821</v>
      </c>
      <c r="U111" s="101">
        <f t="shared" si="27"/>
        <v>0.562970737398987</v>
      </c>
      <c r="V111" s="99">
        <f t="shared" si="28"/>
        <v>0.581562322734737</v>
      </c>
      <c r="W111" s="99">
        <f t="shared" si="29"/>
        <v>0.522236305564923</v>
      </c>
      <c r="X111" s="98"/>
      <c r="Y111" s="109"/>
      <c r="Z111" s="110">
        <f t="shared" ref="Z111:Z142" si="41">(R111-I111)*0.01</f>
        <v>-109.7057</v>
      </c>
      <c r="AA111" s="61">
        <v>8932</v>
      </c>
      <c r="AB111" s="61">
        <f t="shared" si="30"/>
        <v>17864</v>
      </c>
      <c r="AC111" s="76">
        <v>2375.4654</v>
      </c>
      <c r="AD111" s="76">
        <f t="shared" si="31"/>
        <v>4750.9308</v>
      </c>
      <c r="AE111" s="78">
        <v>0.26595</v>
      </c>
      <c r="AF111" s="79">
        <v>10450.44</v>
      </c>
      <c r="AG111" s="79">
        <f t="shared" si="32"/>
        <v>20900.88</v>
      </c>
      <c r="AH111" s="80">
        <v>2709.60053364</v>
      </c>
      <c r="AI111" s="80">
        <f t="shared" si="33"/>
        <v>5419.20106728</v>
      </c>
      <c r="AJ111" s="94">
        <v>0.259281</v>
      </c>
      <c r="AK111" s="118">
        <v>15293.47</v>
      </c>
      <c r="AL111" s="118">
        <v>3681.26</v>
      </c>
      <c r="AM111" s="120">
        <f t="shared" si="34"/>
        <v>0.856105575459024</v>
      </c>
      <c r="AN111" s="120">
        <f t="shared" si="35"/>
        <v>0.774850267236054</v>
      </c>
      <c r="AO111" s="128">
        <f t="shared" si="36"/>
        <v>0.731714167058995</v>
      </c>
      <c r="AP111" s="128">
        <f t="shared" si="37"/>
        <v>0.679299393821476</v>
      </c>
      <c r="AQ111" s="131"/>
      <c r="AR111" s="130">
        <f t="shared" si="40"/>
        <v>0</v>
      </c>
    </row>
    <row r="112" spans="1:44">
      <c r="A112" s="58">
        <v>110</v>
      </c>
      <c r="B112" s="58">
        <v>570</v>
      </c>
      <c r="C112" s="59" t="s">
        <v>168</v>
      </c>
      <c r="D112" s="59" t="s">
        <v>44</v>
      </c>
      <c r="E112" s="58" t="s">
        <v>45</v>
      </c>
      <c r="F112" s="60">
        <v>2</v>
      </c>
      <c r="G112" s="58">
        <v>1</v>
      </c>
      <c r="H112" s="61">
        <v>6720</v>
      </c>
      <c r="I112" s="75">
        <f t="shared" si="22"/>
        <v>20160</v>
      </c>
      <c r="J112" s="76">
        <v>1825.152</v>
      </c>
      <c r="K112" s="77">
        <f t="shared" si="23"/>
        <v>5475.456</v>
      </c>
      <c r="L112" s="78">
        <v>0.2716</v>
      </c>
      <c r="M112" s="79">
        <v>7392</v>
      </c>
      <c r="N112" s="79">
        <f t="shared" si="24"/>
        <v>22176</v>
      </c>
      <c r="O112" s="80">
        <v>1967.513856</v>
      </c>
      <c r="P112" s="80">
        <f t="shared" si="25"/>
        <v>5902.541568</v>
      </c>
      <c r="Q112" s="94">
        <v>0.266168</v>
      </c>
      <c r="R112" s="95">
        <v>12760.92</v>
      </c>
      <c r="S112" s="95">
        <v>3901.64</v>
      </c>
      <c r="T112" s="101">
        <f t="shared" si="26"/>
        <v>0.632982142857143</v>
      </c>
      <c r="U112" s="101">
        <f t="shared" si="27"/>
        <v>0.712568962292821</v>
      </c>
      <c r="V112" s="99">
        <f t="shared" si="28"/>
        <v>0.575438311688312</v>
      </c>
      <c r="W112" s="99">
        <f t="shared" si="29"/>
        <v>0.661010169102802</v>
      </c>
      <c r="X112" s="98"/>
      <c r="Y112" s="109"/>
      <c r="Z112" s="110">
        <f t="shared" si="41"/>
        <v>-73.9908</v>
      </c>
      <c r="AA112" s="61">
        <v>5913.6</v>
      </c>
      <c r="AB112" s="61">
        <f t="shared" si="30"/>
        <v>11827.2</v>
      </c>
      <c r="AC112" s="76">
        <v>1630.97088</v>
      </c>
      <c r="AD112" s="76">
        <f t="shared" si="31"/>
        <v>3261.94176</v>
      </c>
      <c r="AE112" s="78">
        <v>0.2758</v>
      </c>
      <c r="AF112" s="79">
        <v>6918.912</v>
      </c>
      <c r="AG112" s="79">
        <f t="shared" si="32"/>
        <v>13837.824</v>
      </c>
      <c r="AH112" s="80">
        <v>1860.384734208</v>
      </c>
      <c r="AI112" s="80">
        <f t="shared" si="33"/>
        <v>3720.769468416</v>
      </c>
      <c r="AJ112" s="94">
        <v>0.268884</v>
      </c>
      <c r="AK112" s="118">
        <v>7212.63</v>
      </c>
      <c r="AL112" s="118">
        <v>1941.74</v>
      </c>
      <c r="AM112" s="120">
        <f t="shared" si="34"/>
        <v>0.609834111201299</v>
      </c>
      <c r="AN112" s="120">
        <f t="shared" si="35"/>
        <v>0.595271204351607</v>
      </c>
      <c r="AO112" s="128">
        <f t="shared" si="36"/>
        <v>0.521225736069486</v>
      </c>
      <c r="AP112" s="128">
        <f t="shared" si="37"/>
        <v>0.521865172374314</v>
      </c>
      <c r="AQ112" s="131"/>
      <c r="AR112" s="130">
        <f t="shared" si="40"/>
        <v>0</v>
      </c>
    </row>
    <row r="113" spans="1:44">
      <c r="A113" s="58">
        <v>111</v>
      </c>
      <c r="B113" s="58">
        <v>118758</v>
      </c>
      <c r="C113" s="59" t="s">
        <v>169</v>
      </c>
      <c r="D113" s="59" t="s">
        <v>54</v>
      </c>
      <c r="E113" s="58" t="s">
        <v>118</v>
      </c>
      <c r="F113" s="60">
        <v>1</v>
      </c>
      <c r="G113" s="58">
        <v>2</v>
      </c>
      <c r="H113" s="61">
        <v>2970</v>
      </c>
      <c r="I113" s="75">
        <f t="shared" si="22"/>
        <v>8910</v>
      </c>
      <c r="J113" s="76">
        <v>806.652</v>
      </c>
      <c r="K113" s="77">
        <f t="shared" si="23"/>
        <v>2419.956</v>
      </c>
      <c r="L113" s="78">
        <v>0.2716</v>
      </c>
      <c r="M113" s="79">
        <v>3267</v>
      </c>
      <c r="N113" s="79">
        <f t="shared" si="24"/>
        <v>9801</v>
      </c>
      <c r="O113" s="80">
        <v>869.570856</v>
      </c>
      <c r="P113" s="80">
        <f t="shared" si="25"/>
        <v>2608.712568</v>
      </c>
      <c r="Q113" s="94">
        <v>0.266168</v>
      </c>
      <c r="R113" s="95">
        <v>5631.7</v>
      </c>
      <c r="S113" s="95">
        <v>1371.46</v>
      </c>
      <c r="T113" s="101">
        <f t="shared" si="26"/>
        <v>0.632065095398429</v>
      </c>
      <c r="U113" s="101">
        <f t="shared" si="27"/>
        <v>0.56672931243378</v>
      </c>
      <c r="V113" s="99">
        <f t="shared" si="28"/>
        <v>0.57460463218039</v>
      </c>
      <c r="W113" s="99">
        <f t="shared" si="29"/>
        <v>0.525722924335603</v>
      </c>
      <c r="X113" s="98"/>
      <c r="Y113" s="109"/>
      <c r="Z113" s="110">
        <v>0</v>
      </c>
      <c r="AA113" s="61">
        <v>2613.6</v>
      </c>
      <c r="AB113" s="61">
        <f t="shared" si="30"/>
        <v>5227.2</v>
      </c>
      <c r="AC113" s="76">
        <v>720.83088</v>
      </c>
      <c r="AD113" s="76">
        <f t="shared" si="31"/>
        <v>1441.66176</v>
      </c>
      <c r="AE113" s="78">
        <v>0.2758</v>
      </c>
      <c r="AF113" s="79">
        <v>3057.912</v>
      </c>
      <c r="AG113" s="79">
        <f t="shared" si="32"/>
        <v>6115.824</v>
      </c>
      <c r="AH113" s="80">
        <v>822.223610208</v>
      </c>
      <c r="AI113" s="80">
        <f t="shared" si="33"/>
        <v>1644.447220416</v>
      </c>
      <c r="AJ113" s="94">
        <v>0.268884</v>
      </c>
      <c r="AK113" s="118">
        <v>3397.39</v>
      </c>
      <c r="AL113" s="118">
        <v>1067.76</v>
      </c>
      <c r="AM113" s="120">
        <f t="shared" si="34"/>
        <v>0.649944520967248</v>
      </c>
      <c r="AN113" s="120">
        <f t="shared" si="35"/>
        <v>0.74064529532919</v>
      </c>
      <c r="AO113" s="128">
        <f t="shared" si="36"/>
        <v>0.555508137578845</v>
      </c>
      <c r="AP113" s="128">
        <f t="shared" si="37"/>
        <v>0.649312417415188</v>
      </c>
      <c r="AQ113" s="131"/>
      <c r="AR113" s="130">
        <f t="shared" si="40"/>
        <v>0</v>
      </c>
    </row>
    <row r="114" spans="1:44">
      <c r="A114" s="58">
        <v>112</v>
      </c>
      <c r="B114" s="58">
        <v>52</v>
      </c>
      <c r="C114" s="59" t="s">
        <v>170</v>
      </c>
      <c r="D114" s="59" t="s">
        <v>57</v>
      </c>
      <c r="E114" s="58" t="s">
        <v>45</v>
      </c>
      <c r="F114" s="60">
        <v>2</v>
      </c>
      <c r="G114" s="58"/>
      <c r="H114" s="61">
        <v>6270</v>
      </c>
      <c r="I114" s="75">
        <f t="shared" si="22"/>
        <v>18810</v>
      </c>
      <c r="J114" s="76">
        <v>1702.932</v>
      </c>
      <c r="K114" s="77">
        <f t="shared" si="23"/>
        <v>5108.796</v>
      </c>
      <c r="L114" s="78">
        <v>0.2716</v>
      </c>
      <c r="M114" s="79">
        <v>6897</v>
      </c>
      <c r="N114" s="79">
        <f t="shared" si="24"/>
        <v>20691</v>
      </c>
      <c r="O114" s="80">
        <v>1835.760696</v>
      </c>
      <c r="P114" s="80">
        <f t="shared" si="25"/>
        <v>5507.282088</v>
      </c>
      <c r="Q114" s="94">
        <v>0.266168</v>
      </c>
      <c r="R114" s="95">
        <v>11859.56</v>
      </c>
      <c r="S114" s="95">
        <v>3583.18</v>
      </c>
      <c r="T114" s="101">
        <f t="shared" si="26"/>
        <v>0.630492291334397</v>
      </c>
      <c r="U114" s="101">
        <f t="shared" si="27"/>
        <v>0.70137464874307</v>
      </c>
      <c r="V114" s="99">
        <f t="shared" si="28"/>
        <v>0.573174810303997</v>
      </c>
      <c r="W114" s="99">
        <f t="shared" si="29"/>
        <v>0.650625833713423</v>
      </c>
      <c r="X114" s="98"/>
      <c r="Y114" s="109"/>
      <c r="Z114" s="110">
        <f t="shared" si="41"/>
        <v>-69.5044</v>
      </c>
      <c r="AA114" s="61">
        <v>5517.6</v>
      </c>
      <c r="AB114" s="61">
        <f t="shared" si="30"/>
        <v>11035.2</v>
      </c>
      <c r="AC114" s="76">
        <v>1521.75408</v>
      </c>
      <c r="AD114" s="76">
        <f t="shared" si="31"/>
        <v>3043.50816</v>
      </c>
      <c r="AE114" s="78">
        <v>0.2758</v>
      </c>
      <c r="AF114" s="79">
        <v>6455.592</v>
      </c>
      <c r="AG114" s="79">
        <f t="shared" si="32"/>
        <v>12911.184</v>
      </c>
      <c r="AH114" s="80">
        <v>1735.805399328</v>
      </c>
      <c r="AI114" s="80">
        <f t="shared" si="33"/>
        <v>3471.610798656</v>
      </c>
      <c r="AJ114" s="94">
        <v>0.268884</v>
      </c>
      <c r="AK114" s="118">
        <v>6431.42</v>
      </c>
      <c r="AL114" s="118">
        <v>1790.57</v>
      </c>
      <c r="AM114" s="120">
        <f t="shared" si="34"/>
        <v>0.582809554878933</v>
      </c>
      <c r="AN114" s="120">
        <f t="shared" si="35"/>
        <v>0.588324363158599</v>
      </c>
      <c r="AO114" s="128">
        <f t="shared" si="36"/>
        <v>0.498127824682849</v>
      </c>
      <c r="AP114" s="128">
        <f t="shared" si="37"/>
        <v>0.515774982810055</v>
      </c>
      <c r="AQ114" s="131"/>
      <c r="AR114" s="130">
        <f t="shared" si="40"/>
        <v>0</v>
      </c>
    </row>
    <row r="115" spans="1:44">
      <c r="A115" s="58">
        <v>113</v>
      </c>
      <c r="B115" s="58">
        <v>737</v>
      </c>
      <c r="C115" s="59" t="s">
        <v>171</v>
      </c>
      <c r="D115" s="59" t="s">
        <v>64</v>
      </c>
      <c r="E115" s="58" t="s">
        <v>48</v>
      </c>
      <c r="F115" s="60">
        <v>2</v>
      </c>
      <c r="G115" s="58">
        <v>1</v>
      </c>
      <c r="H115" s="61">
        <v>11310</v>
      </c>
      <c r="I115" s="75">
        <f t="shared" si="22"/>
        <v>33930</v>
      </c>
      <c r="J115" s="76">
        <v>3455.7705</v>
      </c>
      <c r="K115" s="77">
        <f t="shared" si="23"/>
        <v>10367.3115</v>
      </c>
      <c r="L115" s="78">
        <v>0.30555</v>
      </c>
      <c r="M115" s="79">
        <v>12441</v>
      </c>
      <c r="N115" s="79">
        <f t="shared" si="24"/>
        <v>37323</v>
      </c>
      <c r="O115" s="80">
        <v>3725.320599</v>
      </c>
      <c r="P115" s="80">
        <f t="shared" si="25"/>
        <v>11175.961797</v>
      </c>
      <c r="Q115" s="94">
        <v>0.299439</v>
      </c>
      <c r="R115" s="95">
        <v>21337.34</v>
      </c>
      <c r="S115" s="95">
        <v>5725.07</v>
      </c>
      <c r="T115" s="101">
        <f t="shared" si="26"/>
        <v>0.628863542587681</v>
      </c>
      <c r="U115" s="101">
        <f t="shared" si="27"/>
        <v>0.552223206566138</v>
      </c>
      <c r="V115" s="99">
        <f t="shared" si="28"/>
        <v>0.571694129625164</v>
      </c>
      <c r="W115" s="99">
        <f t="shared" si="29"/>
        <v>0.512266425386028</v>
      </c>
      <c r="X115" s="98"/>
      <c r="Y115" s="109"/>
      <c r="Z115" s="110">
        <f t="shared" si="41"/>
        <v>-125.9266</v>
      </c>
      <c r="AA115" s="61">
        <v>9952.8</v>
      </c>
      <c r="AB115" s="61">
        <f t="shared" si="30"/>
        <v>19905.6</v>
      </c>
      <c r="AC115" s="76">
        <v>3088.10502</v>
      </c>
      <c r="AD115" s="76">
        <f t="shared" si="31"/>
        <v>6176.21004</v>
      </c>
      <c r="AE115" s="78">
        <v>0.310275</v>
      </c>
      <c r="AF115" s="79">
        <v>11644.776</v>
      </c>
      <c r="AG115" s="79">
        <f t="shared" si="32"/>
        <v>23289.552</v>
      </c>
      <c r="AH115" s="80">
        <v>3522.480693732</v>
      </c>
      <c r="AI115" s="80">
        <f t="shared" si="33"/>
        <v>7044.961387464</v>
      </c>
      <c r="AJ115" s="94">
        <v>0.3024945</v>
      </c>
      <c r="AK115" s="118">
        <v>16065.3</v>
      </c>
      <c r="AL115" s="118">
        <v>4750.26</v>
      </c>
      <c r="AM115" s="120">
        <f t="shared" si="34"/>
        <v>0.807074391126115</v>
      </c>
      <c r="AN115" s="120">
        <f t="shared" si="35"/>
        <v>0.769122158934867</v>
      </c>
      <c r="AO115" s="128">
        <f t="shared" si="36"/>
        <v>0.689807171902663</v>
      </c>
      <c r="AP115" s="128">
        <f t="shared" si="37"/>
        <v>0.674277648767919</v>
      </c>
      <c r="AQ115" s="131"/>
      <c r="AR115" s="130">
        <f t="shared" si="40"/>
        <v>0</v>
      </c>
    </row>
    <row r="116" spans="1:44">
      <c r="A116" s="58">
        <v>114</v>
      </c>
      <c r="B116" s="58">
        <v>571</v>
      </c>
      <c r="C116" s="59" t="s">
        <v>172</v>
      </c>
      <c r="D116" s="59" t="s">
        <v>64</v>
      </c>
      <c r="E116" s="58" t="s">
        <v>50</v>
      </c>
      <c r="F116" s="60">
        <v>3</v>
      </c>
      <c r="G116" s="58">
        <v>1</v>
      </c>
      <c r="H116" s="61">
        <v>20800</v>
      </c>
      <c r="I116" s="75">
        <f t="shared" si="22"/>
        <v>62400</v>
      </c>
      <c r="J116" s="76">
        <v>5548.4</v>
      </c>
      <c r="K116" s="77">
        <f t="shared" si="23"/>
        <v>16645.2</v>
      </c>
      <c r="L116" s="78">
        <v>0.26675</v>
      </c>
      <c r="M116" s="79">
        <v>22880</v>
      </c>
      <c r="N116" s="79">
        <f t="shared" si="24"/>
        <v>68640</v>
      </c>
      <c r="O116" s="80">
        <v>5981.1752</v>
      </c>
      <c r="P116" s="80">
        <f t="shared" si="25"/>
        <v>17943.5256</v>
      </c>
      <c r="Q116" s="94">
        <v>0.261415</v>
      </c>
      <c r="R116" s="95">
        <v>39132.06</v>
      </c>
      <c r="S116" s="95">
        <v>7905.79</v>
      </c>
      <c r="T116" s="101">
        <f t="shared" si="26"/>
        <v>0.627116346153846</v>
      </c>
      <c r="U116" s="101">
        <f t="shared" si="27"/>
        <v>0.474959147381828</v>
      </c>
      <c r="V116" s="99">
        <f t="shared" si="28"/>
        <v>0.570105769230769</v>
      </c>
      <c r="W116" s="99">
        <f t="shared" si="29"/>
        <v>0.440592901096315</v>
      </c>
      <c r="X116" s="98"/>
      <c r="Y116" s="109"/>
      <c r="Z116" s="110">
        <f t="shared" si="41"/>
        <v>-232.6794</v>
      </c>
      <c r="AA116" s="61">
        <v>18304</v>
      </c>
      <c r="AB116" s="61">
        <f t="shared" si="30"/>
        <v>36608</v>
      </c>
      <c r="AC116" s="76">
        <v>4958.096</v>
      </c>
      <c r="AD116" s="76">
        <f t="shared" si="31"/>
        <v>9916.192</v>
      </c>
      <c r="AE116" s="78">
        <v>0.270875</v>
      </c>
      <c r="AF116" s="79">
        <v>21415.68</v>
      </c>
      <c r="AG116" s="79">
        <f t="shared" si="32"/>
        <v>42831.36</v>
      </c>
      <c r="AH116" s="80">
        <v>5655.5063136</v>
      </c>
      <c r="AI116" s="80">
        <f t="shared" si="33"/>
        <v>11311.0126272</v>
      </c>
      <c r="AJ116" s="94">
        <v>0.2640825</v>
      </c>
      <c r="AK116" s="118">
        <v>22360.2</v>
      </c>
      <c r="AL116" s="118">
        <v>5820.01</v>
      </c>
      <c r="AM116" s="120">
        <f t="shared" si="34"/>
        <v>0.610800917832168</v>
      </c>
      <c r="AN116" s="120">
        <f t="shared" si="35"/>
        <v>0.586919857945469</v>
      </c>
      <c r="AO116" s="128">
        <f t="shared" si="36"/>
        <v>0.52205206652322</v>
      </c>
      <c r="AP116" s="128">
        <f t="shared" si="37"/>
        <v>0.514543674542844</v>
      </c>
      <c r="AQ116" s="131"/>
      <c r="AR116" s="130">
        <f t="shared" si="40"/>
        <v>0</v>
      </c>
    </row>
    <row r="117" spans="1:44">
      <c r="A117" s="58">
        <v>115</v>
      </c>
      <c r="B117" s="58">
        <v>106568</v>
      </c>
      <c r="C117" s="59" t="s">
        <v>173</v>
      </c>
      <c r="D117" s="59" t="s">
        <v>64</v>
      </c>
      <c r="E117" s="58" t="s">
        <v>118</v>
      </c>
      <c r="F117" s="60">
        <v>2</v>
      </c>
      <c r="G117" s="58"/>
      <c r="H117" s="61">
        <v>4950</v>
      </c>
      <c r="I117" s="75">
        <f t="shared" si="22"/>
        <v>14850</v>
      </c>
      <c r="J117" s="76">
        <v>1536.48</v>
      </c>
      <c r="K117" s="77">
        <f t="shared" si="23"/>
        <v>4609.44</v>
      </c>
      <c r="L117" s="78">
        <v>0.3104</v>
      </c>
      <c r="M117" s="79">
        <v>5445</v>
      </c>
      <c r="N117" s="79">
        <f t="shared" si="24"/>
        <v>16335</v>
      </c>
      <c r="O117" s="80">
        <v>1656.32544</v>
      </c>
      <c r="P117" s="80">
        <f t="shared" si="25"/>
        <v>4968.97632</v>
      </c>
      <c r="Q117" s="94">
        <v>0.304192</v>
      </c>
      <c r="R117" s="95">
        <v>9269.88</v>
      </c>
      <c r="S117" s="95">
        <v>2658.12</v>
      </c>
      <c r="T117" s="101">
        <f t="shared" si="26"/>
        <v>0.624234343434343</v>
      </c>
      <c r="U117" s="101">
        <f t="shared" si="27"/>
        <v>0.576668749349162</v>
      </c>
      <c r="V117" s="99">
        <f t="shared" si="28"/>
        <v>0.567485766758494</v>
      </c>
      <c r="W117" s="99">
        <f t="shared" si="29"/>
        <v>0.534943181214436</v>
      </c>
      <c r="X117" s="98"/>
      <c r="Y117" s="109"/>
      <c r="Z117" s="110">
        <f t="shared" si="41"/>
        <v>-55.8012</v>
      </c>
      <c r="AA117" s="61">
        <v>4356</v>
      </c>
      <c r="AB117" s="61">
        <f t="shared" si="30"/>
        <v>8712</v>
      </c>
      <c r="AC117" s="76">
        <v>1373.0112</v>
      </c>
      <c r="AD117" s="76">
        <f t="shared" si="31"/>
        <v>2746.0224</v>
      </c>
      <c r="AE117" s="78">
        <v>0.3152</v>
      </c>
      <c r="AF117" s="79">
        <v>5096.52</v>
      </c>
      <c r="AG117" s="79">
        <f t="shared" si="32"/>
        <v>10193.04</v>
      </c>
      <c r="AH117" s="80">
        <v>1566.14020992</v>
      </c>
      <c r="AI117" s="80">
        <f t="shared" si="33"/>
        <v>3132.28041984</v>
      </c>
      <c r="AJ117" s="94">
        <v>0.307296</v>
      </c>
      <c r="AK117" s="118">
        <v>5656.32</v>
      </c>
      <c r="AL117" s="118">
        <v>1660.88</v>
      </c>
      <c r="AM117" s="120">
        <f t="shared" si="34"/>
        <v>0.649256198347107</v>
      </c>
      <c r="AN117" s="120">
        <f t="shared" si="35"/>
        <v>0.604831191471708</v>
      </c>
      <c r="AO117" s="128">
        <f t="shared" si="36"/>
        <v>0.5549198276471</v>
      </c>
      <c r="AP117" s="128">
        <f t="shared" si="37"/>
        <v>0.530246267058311</v>
      </c>
      <c r="AQ117" s="131"/>
      <c r="AR117" s="130">
        <f t="shared" si="40"/>
        <v>0</v>
      </c>
    </row>
    <row r="118" spans="1:44">
      <c r="A118" s="58">
        <v>116</v>
      </c>
      <c r="B118" s="58">
        <v>513</v>
      </c>
      <c r="C118" s="59" t="s">
        <v>174</v>
      </c>
      <c r="D118" s="59" t="s">
        <v>44</v>
      </c>
      <c r="E118" s="58" t="s">
        <v>55</v>
      </c>
      <c r="F118" s="60">
        <v>2</v>
      </c>
      <c r="G118" s="58">
        <v>2</v>
      </c>
      <c r="H118" s="61">
        <v>12000</v>
      </c>
      <c r="I118" s="75">
        <f t="shared" si="22"/>
        <v>36000</v>
      </c>
      <c r="J118" s="76">
        <v>3550.2</v>
      </c>
      <c r="K118" s="77">
        <f t="shared" si="23"/>
        <v>10650.6</v>
      </c>
      <c r="L118" s="78">
        <v>0.29585</v>
      </c>
      <c r="M118" s="79">
        <v>13200</v>
      </c>
      <c r="N118" s="79">
        <f t="shared" si="24"/>
        <v>39600</v>
      </c>
      <c r="O118" s="80">
        <v>3827.1156</v>
      </c>
      <c r="P118" s="80">
        <f t="shared" si="25"/>
        <v>11481.3468</v>
      </c>
      <c r="Q118" s="94">
        <v>0.289933</v>
      </c>
      <c r="R118" s="95">
        <v>22254.26</v>
      </c>
      <c r="S118" s="95">
        <v>6391.22</v>
      </c>
      <c r="T118" s="101">
        <f t="shared" si="26"/>
        <v>0.618173888888889</v>
      </c>
      <c r="U118" s="101">
        <f t="shared" si="27"/>
        <v>0.600080746624603</v>
      </c>
      <c r="V118" s="99">
        <f t="shared" si="28"/>
        <v>0.561976262626263</v>
      </c>
      <c r="W118" s="99">
        <f t="shared" si="29"/>
        <v>0.556661174976441</v>
      </c>
      <c r="X118" s="98"/>
      <c r="Y118" s="109"/>
      <c r="Z118" s="110">
        <f t="shared" si="41"/>
        <v>-137.4574</v>
      </c>
      <c r="AA118" s="61">
        <v>10560</v>
      </c>
      <c r="AB118" s="61">
        <f t="shared" si="30"/>
        <v>21120</v>
      </c>
      <c r="AC118" s="76">
        <v>3172.488</v>
      </c>
      <c r="AD118" s="76">
        <f t="shared" si="31"/>
        <v>6344.976</v>
      </c>
      <c r="AE118" s="78">
        <v>0.300425</v>
      </c>
      <c r="AF118" s="79">
        <v>12355.2</v>
      </c>
      <c r="AG118" s="79">
        <f t="shared" si="32"/>
        <v>24710.4</v>
      </c>
      <c r="AH118" s="80">
        <v>3618.7330608</v>
      </c>
      <c r="AI118" s="80">
        <f t="shared" si="33"/>
        <v>7237.4661216</v>
      </c>
      <c r="AJ118" s="94">
        <v>0.2928915</v>
      </c>
      <c r="AK118" s="118">
        <v>21045.04</v>
      </c>
      <c r="AL118" s="118">
        <v>4973.47</v>
      </c>
      <c r="AM118" s="120">
        <f t="shared" si="34"/>
        <v>0.996450757575758</v>
      </c>
      <c r="AN118" s="120">
        <f t="shared" si="35"/>
        <v>0.783843784436695</v>
      </c>
      <c r="AO118" s="128">
        <f t="shared" si="36"/>
        <v>0.851667314167314</v>
      </c>
      <c r="AP118" s="128">
        <f t="shared" si="37"/>
        <v>0.687183872979637</v>
      </c>
      <c r="AQ118" s="131"/>
      <c r="AR118" s="130">
        <f t="shared" si="40"/>
        <v>0</v>
      </c>
    </row>
    <row r="119" spans="1:44">
      <c r="A119" s="58">
        <v>117</v>
      </c>
      <c r="B119" s="58">
        <v>717</v>
      </c>
      <c r="C119" s="59" t="s">
        <v>175</v>
      </c>
      <c r="D119" s="59" t="s">
        <v>47</v>
      </c>
      <c r="E119" s="58" t="s">
        <v>45</v>
      </c>
      <c r="F119" s="60">
        <v>2</v>
      </c>
      <c r="G119" s="58">
        <v>1</v>
      </c>
      <c r="H119" s="61">
        <v>8250</v>
      </c>
      <c r="I119" s="75">
        <f t="shared" si="22"/>
        <v>24750</v>
      </c>
      <c r="J119" s="76">
        <v>2640.825</v>
      </c>
      <c r="K119" s="77">
        <f t="shared" si="23"/>
        <v>7922.475</v>
      </c>
      <c r="L119" s="78">
        <v>0.3201</v>
      </c>
      <c r="M119" s="79">
        <v>9075</v>
      </c>
      <c r="N119" s="79">
        <f t="shared" si="24"/>
        <v>27225</v>
      </c>
      <c r="O119" s="80">
        <v>2846.80935</v>
      </c>
      <c r="P119" s="80">
        <f t="shared" si="25"/>
        <v>8540.42805</v>
      </c>
      <c r="Q119" s="94">
        <v>0.313698</v>
      </c>
      <c r="R119" s="95">
        <v>15273.15</v>
      </c>
      <c r="S119" s="95">
        <v>4426.82</v>
      </c>
      <c r="T119" s="101">
        <f t="shared" si="26"/>
        <v>0.61709696969697</v>
      </c>
      <c r="U119" s="101">
        <f t="shared" si="27"/>
        <v>0.558767304409291</v>
      </c>
      <c r="V119" s="99">
        <f t="shared" si="28"/>
        <v>0.560997245179063</v>
      </c>
      <c r="W119" s="99">
        <f t="shared" si="29"/>
        <v>0.518337017077265</v>
      </c>
      <c r="X119" s="98"/>
      <c r="Y119" s="109"/>
      <c r="Z119" s="110">
        <f t="shared" si="41"/>
        <v>-94.7685</v>
      </c>
      <c r="AA119" s="61">
        <v>7260</v>
      </c>
      <c r="AB119" s="61">
        <f t="shared" si="30"/>
        <v>14520</v>
      </c>
      <c r="AC119" s="76">
        <v>2359.863</v>
      </c>
      <c r="AD119" s="76">
        <f t="shared" si="31"/>
        <v>4719.726</v>
      </c>
      <c r="AE119" s="78">
        <v>0.32505</v>
      </c>
      <c r="AF119" s="79">
        <v>8494.2</v>
      </c>
      <c r="AG119" s="79">
        <f t="shared" si="32"/>
        <v>16988.4</v>
      </c>
      <c r="AH119" s="80">
        <v>2691.8034858</v>
      </c>
      <c r="AI119" s="80">
        <f t="shared" si="33"/>
        <v>5383.6069716</v>
      </c>
      <c r="AJ119" s="94">
        <v>0.316899</v>
      </c>
      <c r="AK119" s="118">
        <v>8020.06</v>
      </c>
      <c r="AL119" s="118">
        <v>2586.11</v>
      </c>
      <c r="AM119" s="120">
        <f t="shared" si="34"/>
        <v>0.552345730027548</v>
      </c>
      <c r="AN119" s="120">
        <f t="shared" si="35"/>
        <v>0.547936469193339</v>
      </c>
      <c r="AO119" s="128">
        <f t="shared" si="36"/>
        <v>0.472090367544913</v>
      </c>
      <c r="AP119" s="128">
        <f t="shared" si="37"/>
        <v>0.480367533076326</v>
      </c>
      <c r="AQ119" s="131"/>
      <c r="AR119" s="130">
        <f t="shared" si="40"/>
        <v>0</v>
      </c>
    </row>
    <row r="120" spans="1:44">
      <c r="A120" s="58">
        <v>118</v>
      </c>
      <c r="B120" s="58">
        <v>118074</v>
      </c>
      <c r="C120" s="59" t="s">
        <v>176</v>
      </c>
      <c r="D120" s="59" t="s">
        <v>64</v>
      </c>
      <c r="E120" s="58" t="s">
        <v>118</v>
      </c>
      <c r="F120" s="60">
        <v>1</v>
      </c>
      <c r="G120" s="58">
        <v>2</v>
      </c>
      <c r="H120" s="61">
        <v>3300</v>
      </c>
      <c r="I120" s="75">
        <f t="shared" si="22"/>
        <v>9900</v>
      </c>
      <c r="J120" s="76">
        <v>896.28</v>
      </c>
      <c r="K120" s="77">
        <f t="shared" si="23"/>
        <v>2688.84</v>
      </c>
      <c r="L120" s="78">
        <v>0.2716</v>
      </c>
      <c r="M120" s="79">
        <v>3630</v>
      </c>
      <c r="N120" s="79">
        <f t="shared" si="24"/>
        <v>10890</v>
      </c>
      <c r="O120" s="80">
        <v>966.18984</v>
      </c>
      <c r="P120" s="80">
        <f t="shared" si="25"/>
        <v>2898.56952</v>
      </c>
      <c r="Q120" s="94">
        <v>0.266168</v>
      </c>
      <c r="R120" s="95">
        <v>6049.43</v>
      </c>
      <c r="S120" s="95">
        <v>1700.1</v>
      </c>
      <c r="T120" s="101">
        <f t="shared" si="26"/>
        <v>0.611053535353535</v>
      </c>
      <c r="U120" s="101">
        <f t="shared" si="27"/>
        <v>0.632280091042978</v>
      </c>
      <c r="V120" s="99">
        <f t="shared" si="28"/>
        <v>0.555503213957759</v>
      </c>
      <c r="W120" s="99">
        <f t="shared" si="29"/>
        <v>0.58653069670035</v>
      </c>
      <c r="X120" s="98"/>
      <c r="Y120" s="109"/>
      <c r="Z120" s="110">
        <v>0</v>
      </c>
      <c r="AA120" s="61">
        <v>2904</v>
      </c>
      <c r="AB120" s="61">
        <f t="shared" si="30"/>
        <v>5808</v>
      </c>
      <c r="AC120" s="76">
        <v>800.9232</v>
      </c>
      <c r="AD120" s="76">
        <f t="shared" si="31"/>
        <v>1601.8464</v>
      </c>
      <c r="AE120" s="78">
        <v>0.2758</v>
      </c>
      <c r="AF120" s="79">
        <v>3397.68</v>
      </c>
      <c r="AG120" s="79">
        <f t="shared" si="32"/>
        <v>6795.36</v>
      </c>
      <c r="AH120" s="80">
        <v>913.58178912</v>
      </c>
      <c r="AI120" s="80">
        <f t="shared" si="33"/>
        <v>1827.16357824</v>
      </c>
      <c r="AJ120" s="94">
        <v>0.268884</v>
      </c>
      <c r="AK120" s="118">
        <v>4420.85</v>
      </c>
      <c r="AL120" s="118">
        <v>1202.35</v>
      </c>
      <c r="AM120" s="120">
        <f t="shared" si="34"/>
        <v>0.761165633608816</v>
      </c>
      <c r="AN120" s="120">
        <f t="shared" si="35"/>
        <v>0.750602554651932</v>
      </c>
      <c r="AO120" s="128">
        <f t="shared" si="36"/>
        <v>0.650568917614372</v>
      </c>
      <c r="AP120" s="128">
        <f t="shared" si="37"/>
        <v>0.658041794571099</v>
      </c>
      <c r="AQ120" s="131"/>
      <c r="AR120" s="130">
        <f t="shared" si="40"/>
        <v>0</v>
      </c>
    </row>
    <row r="121" spans="1:44">
      <c r="A121" s="58">
        <v>119</v>
      </c>
      <c r="B121" s="62">
        <v>308</v>
      </c>
      <c r="C121" s="63" t="s">
        <v>177</v>
      </c>
      <c r="D121" s="63" t="s">
        <v>54</v>
      </c>
      <c r="E121" s="58" t="s">
        <v>45</v>
      </c>
      <c r="F121" s="60">
        <v>2</v>
      </c>
      <c r="G121" s="58">
        <v>1</v>
      </c>
      <c r="H121" s="61">
        <v>7500</v>
      </c>
      <c r="I121" s="75">
        <f t="shared" si="22"/>
        <v>22500</v>
      </c>
      <c r="J121" s="76">
        <v>2328</v>
      </c>
      <c r="K121" s="77">
        <f t="shared" si="23"/>
        <v>6984</v>
      </c>
      <c r="L121" s="78">
        <v>0.3104</v>
      </c>
      <c r="M121" s="79">
        <v>8250</v>
      </c>
      <c r="N121" s="79">
        <f t="shared" si="24"/>
        <v>24750</v>
      </c>
      <c r="O121" s="80">
        <v>2509.584</v>
      </c>
      <c r="P121" s="80">
        <f t="shared" si="25"/>
        <v>7528.752</v>
      </c>
      <c r="Q121" s="94">
        <v>0.304192</v>
      </c>
      <c r="R121" s="100">
        <v>18332.52</v>
      </c>
      <c r="S121" s="100">
        <v>5881.51</v>
      </c>
      <c r="T121" s="101">
        <f t="shared" si="26"/>
        <v>0.814778666666667</v>
      </c>
      <c r="U121" s="101">
        <f t="shared" si="27"/>
        <v>0.842140607101947</v>
      </c>
      <c r="V121" s="99">
        <f t="shared" si="28"/>
        <v>0.740707878787879</v>
      </c>
      <c r="W121" s="99">
        <f t="shared" si="29"/>
        <v>0.781206500094571</v>
      </c>
      <c r="X121" s="98"/>
      <c r="Y121" s="109"/>
      <c r="Z121" s="110">
        <f t="shared" si="41"/>
        <v>-41.6748</v>
      </c>
      <c r="AA121" s="61">
        <v>6600</v>
      </c>
      <c r="AB121" s="61">
        <f t="shared" si="30"/>
        <v>13200</v>
      </c>
      <c r="AC121" s="76">
        <v>2080.32</v>
      </c>
      <c r="AD121" s="76">
        <f t="shared" si="31"/>
        <v>4160.64</v>
      </c>
      <c r="AE121" s="78">
        <v>0.3152</v>
      </c>
      <c r="AF121" s="79">
        <v>7722</v>
      </c>
      <c r="AG121" s="79">
        <f t="shared" si="32"/>
        <v>15444</v>
      </c>
      <c r="AH121" s="80">
        <v>2372.939712</v>
      </c>
      <c r="AI121" s="80">
        <f t="shared" si="33"/>
        <v>4745.879424</v>
      </c>
      <c r="AJ121" s="94">
        <v>0.307296</v>
      </c>
      <c r="AK121" s="121">
        <v>8075.38</v>
      </c>
      <c r="AL121" s="121">
        <v>2259.31</v>
      </c>
      <c r="AM121" s="120">
        <f t="shared" si="34"/>
        <v>0.611771212121212</v>
      </c>
      <c r="AN121" s="120">
        <f t="shared" si="35"/>
        <v>0.54301982387325</v>
      </c>
      <c r="AO121" s="128">
        <f t="shared" si="36"/>
        <v>0.522881377881378</v>
      </c>
      <c r="AP121" s="128">
        <f t="shared" si="37"/>
        <v>0.476057185223592</v>
      </c>
      <c r="AQ121" s="133"/>
      <c r="AR121" s="130">
        <f t="shared" si="40"/>
        <v>0</v>
      </c>
    </row>
    <row r="122" spans="1:44">
      <c r="A122" s="58">
        <v>120</v>
      </c>
      <c r="B122" s="58">
        <v>704</v>
      </c>
      <c r="C122" s="59" t="s">
        <v>178</v>
      </c>
      <c r="D122" s="59" t="s">
        <v>57</v>
      </c>
      <c r="E122" s="58" t="s">
        <v>45</v>
      </c>
      <c r="F122" s="60">
        <v>3</v>
      </c>
      <c r="G122" s="58"/>
      <c r="H122" s="61">
        <v>7310</v>
      </c>
      <c r="I122" s="75">
        <f t="shared" si="22"/>
        <v>21930</v>
      </c>
      <c r="J122" s="76">
        <v>2056.303</v>
      </c>
      <c r="K122" s="77">
        <f t="shared" si="23"/>
        <v>6168.909</v>
      </c>
      <c r="L122" s="78">
        <v>0.2813</v>
      </c>
      <c r="M122" s="79">
        <v>8041</v>
      </c>
      <c r="N122" s="79">
        <f t="shared" si="24"/>
        <v>24123</v>
      </c>
      <c r="O122" s="80">
        <v>2216.694634</v>
      </c>
      <c r="P122" s="80">
        <f t="shared" si="25"/>
        <v>6650.083902</v>
      </c>
      <c r="Q122" s="94">
        <v>0.275674</v>
      </c>
      <c r="R122" s="95">
        <v>13277.28</v>
      </c>
      <c r="S122" s="95">
        <v>3754.84</v>
      </c>
      <c r="T122" s="101">
        <f t="shared" si="26"/>
        <v>0.605439124487004</v>
      </c>
      <c r="U122" s="101">
        <f t="shared" si="27"/>
        <v>0.608671646801728</v>
      </c>
      <c r="V122" s="99">
        <f t="shared" si="28"/>
        <v>0.550399204079095</v>
      </c>
      <c r="W122" s="99">
        <f t="shared" si="29"/>
        <v>0.564630470131473</v>
      </c>
      <c r="X122" s="98"/>
      <c r="Y122" s="109"/>
      <c r="Z122" s="110">
        <f t="shared" si="41"/>
        <v>-86.5272</v>
      </c>
      <c r="AA122" s="61">
        <v>6432.8</v>
      </c>
      <c r="AB122" s="61">
        <f t="shared" si="30"/>
        <v>12865.6</v>
      </c>
      <c r="AC122" s="76">
        <v>1837.52932</v>
      </c>
      <c r="AD122" s="76">
        <f t="shared" si="31"/>
        <v>3675.05864</v>
      </c>
      <c r="AE122" s="78">
        <v>0.28565</v>
      </c>
      <c r="AF122" s="79">
        <v>7526.376</v>
      </c>
      <c r="AG122" s="79">
        <f t="shared" si="32"/>
        <v>15052.752</v>
      </c>
      <c r="AH122" s="80">
        <v>2095.997873112</v>
      </c>
      <c r="AI122" s="80">
        <f t="shared" si="33"/>
        <v>4191.995746224</v>
      </c>
      <c r="AJ122" s="94">
        <v>0.278487</v>
      </c>
      <c r="AK122" s="118">
        <v>9420.05</v>
      </c>
      <c r="AL122" s="118">
        <v>2545.2</v>
      </c>
      <c r="AM122" s="120">
        <f t="shared" si="34"/>
        <v>0.732188937943042</v>
      </c>
      <c r="AN122" s="120">
        <f t="shared" si="35"/>
        <v>0.692560377757673</v>
      </c>
      <c r="AO122" s="128">
        <f t="shared" si="36"/>
        <v>0.625802511062429</v>
      </c>
      <c r="AP122" s="128">
        <f t="shared" si="37"/>
        <v>0.607157104654179</v>
      </c>
      <c r="AQ122" s="131"/>
      <c r="AR122" s="130">
        <f t="shared" si="40"/>
        <v>0</v>
      </c>
    </row>
    <row r="123" spans="1:44">
      <c r="A123" s="58">
        <v>121</v>
      </c>
      <c r="B123" s="58">
        <v>116773</v>
      </c>
      <c r="C123" s="59" t="s">
        <v>179</v>
      </c>
      <c r="D123" s="59" t="s">
        <v>44</v>
      </c>
      <c r="E123" s="58" t="s">
        <v>118</v>
      </c>
      <c r="F123" s="60">
        <v>1</v>
      </c>
      <c r="G123" s="58">
        <v>1</v>
      </c>
      <c r="H123" s="61">
        <v>4950</v>
      </c>
      <c r="I123" s="75">
        <f t="shared" si="22"/>
        <v>14850</v>
      </c>
      <c r="J123" s="76">
        <v>1344.42</v>
      </c>
      <c r="K123" s="77">
        <f t="shared" si="23"/>
        <v>4033.26</v>
      </c>
      <c r="L123" s="78">
        <v>0.2716</v>
      </c>
      <c r="M123" s="79">
        <v>5445</v>
      </c>
      <c r="N123" s="79">
        <f t="shared" si="24"/>
        <v>16335</v>
      </c>
      <c r="O123" s="80">
        <v>1449.28476</v>
      </c>
      <c r="P123" s="80">
        <f t="shared" si="25"/>
        <v>4347.85428</v>
      </c>
      <c r="Q123" s="94">
        <v>0.266168</v>
      </c>
      <c r="R123" s="95">
        <v>8990.12</v>
      </c>
      <c r="S123" s="95">
        <v>2249.54</v>
      </c>
      <c r="T123" s="101">
        <f t="shared" si="26"/>
        <v>0.605395286195286</v>
      </c>
      <c r="U123" s="101">
        <f t="shared" si="27"/>
        <v>0.557747330943207</v>
      </c>
      <c r="V123" s="99">
        <f t="shared" si="28"/>
        <v>0.550359351086624</v>
      </c>
      <c r="W123" s="99">
        <f t="shared" si="29"/>
        <v>0.517390845030805</v>
      </c>
      <c r="X123" s="98"/>
      <c r="Y123" s="109"/>
      <c r="Z123" s="110">
        <f t="shared" si="41"/>
        <v>-58.5988</v>
      </c>
      <c r="AA123" s="61">
        <v>4356</v>
      </c>
      <c r="AB123" s="61">
        <f t="shared" si="30"/>
        <v>8712</v>
      </c>
      <c r="AC123" s="76">
        <v>1201.3848</v>
      </c>
      <c r="AD123" s="76">
        <f t="shared" si="31"/>
        <v>2402.7696</v>
      </c>
      <c r="AE123" s="78">
        <v>0.2758</v>
      </c>
      <c r="AF123" s="79">
        <v>5096.52</v>
      </c>
      <c r="AG123" s="79">
        <f t="shared" si="32"/>
        <v>10193.04</v>
      </c>
      <c r="AH123" s="80">
        <v>1370.37268368</v>
      </c>
      <c r="AI123" s="80">
        <f t="shared" si="33"/>
        <v>2740.74536736</v>
      </c>
      <c r="AJ123" s="94">
        <v>0.268884</v>
      </c>
      <c r="AK123" s="118">
        <v>5876.65</v>
      </c>
      <c r="AL123" s="118">
        <v>1762.34</v>
      </c>
      <c r="AM123" s="120">
        <f t="shared" si="34"/>
        <v>0.674546602387511</v>
      </c>
      <c r="AN123" s="120">
        <f t="shared" si="35"/>
        <v>0.733461918279639</v>
      </c>
      <c r="AO123" s="128">
        <f t="shared" si="36"/>
        <v>0.576535557596164</v>
      </c>
      <c r="AP123" s="128">
        <f t="shared" si="37"/>
        <v>0.643014860478469</v>
      </c>
      <c r="AQ123" s="131"/>
      <c r="AR123" s="130">
        <f t="shared" si="40"/>
        <v>0</v>
      </c>
    </row>
    <row r="124" spans="1:44">
      <c r="A124" s="58">
        <v>122</v>
      </c>
      <c r="B124" s="58">
        <v>113298</v>
      </c>
      <c r="C124" s="59" t="s">
        <v>180</v>
      </c>
      <c r="D124" s="59" t="s">
        <v>44</v>
      </c>
      <c r="E124" s="58" t="s">
        <v>45</v>
      </c>
      <c r="F124" s="60">
        <v>2</v>
      </c>
      <c r="G124" s="58">
        <v>1</v>
      </c>
      <c r="H124" s="61">
        <v>6022.5</v>
      </c>
      <c r="I124" s="75">
        <f t="shared" si="22"/>
        <v>18067.5</v>
      </c>
      <c r="J124" s="76">
        <v>1635.711</v>
      </c>
      <c r="K124" s="77">
        <f t="shared" si="23"/>
        <v>4907.133</v>
      </c>
      <c r="L124" s="78">
        <v>0.2716</v>
      </c>
      <c r="M124" s="79">
        <v>6624.75</v>
      </c>
      <c r="N124" s="79">
        <f t="shared" si="24"/>
        <v>19874.25</v>
      </c>
      <c r="O124" s="80">
        <v>1763.296458</v>
      </c>
      <c r="P124" s="80">
        <f t="shared" si="25"/>
        <v>5289.889374</v>
      </c>
      <c r="Q124" s="94">
        <v>0.266168</v>
      </c>
      <c r="R124" s="95">
        <v>10724.8</v>
      </c>
      <c r="S124" s="95">
        <v>2480.46</v>
      </c>
      <c r="T124" s="101">
        <f t="shared" si="26"/>
        <v>0.593596236335962</v>
      </c>
      <c r="U124" s="101">
        <f t="shared" si="27"/>
        <v>0.505480491358192</v>
      </c>
      <c r="V124" s="99">
        <f t="shared" si="28"/>
        <v>0.539632942123602</v>
      </c>
      <c r="W124" s="99">
        <f t="shared" si="29"/>
        <v>0.468905836139325</v>
      </c>
      <c r="X124" s="98"/>
      <c r="Y124" s="109"/>
      <c r="Z124" s="110">
        <f t="shared" si="41"/>
        <v>-73.427</v>
      </c>
      <c r="AA124" s="61">
        <v>5299.8</v>
      </c>
      <c r="AB124" s="61">
        <f t="shared" si="30"/>
        <v>10599.6</v>
      </c>
      <c r="AC124" s="76">
        <v>1461.68484</v>
      </c>
      <c r="AD124" s="76">
        <f t="shared" si="31"/>
        <v>2923.36968</v>
      </c>
      <c r="AE124" s="78">
        <v>0.2758</v>
      </c>
      <c r="AF124" s="79">
        <v>6200.766</v>
      </c>
      <c r="AG124" s="79">
        <f t="shared" si="32"/>
        <v>12401.532</v>
      </c>
      <c r="AH124" s="80">
        <v>1667.286765144</v>
      </c>
      <c r="AI124" s="80">
        <f t="shared" si="33"/>
        <v>3334.573530288</v>
      </c>
      <c r="AJ124" s="94">
        <v>0.268884</v>
      </c>
      <c r="AK124" s="118">
        <v>7251.5</v>
      </c>
      <c r="AL124" s="118">
        <v>2088.54</v>
      </c>
      <c r="AM124" s="120">
        <f t="shared" si="34"/>
        <v>0.684129589795841</v>
      </c>
      <c r="AN124" s="120">
        <f t="shared" si="35"/>
        <v>0.714428973621975</v>
      </c>
      <c r="AO124" s="128">
        <f t="shared" si="36"/>
        <v>0.584726145124651</v>
      </c>
      <c r="AP124" s="128">
        <f t="shared" si="37"/>
        <v>0.626328968616151</v>
      </c>
      <c r="AQ124" s="131"/>
      <c r="AR124" s="130">
        <f t="shared" si="40"/>
        <v>0</v>
      </c>
    </row>
    <row r="125" s="34" customFormat="1" spans="1:44">
      <c r="A125" s="58">
        <v>123</v>
      </c>
      <c r="B125" s="58">
        <v>112415</v>
      </c>
      <c r="C125" s="59" t="s">
        <v>181</v>
      </c>
      <c r="D125" s="59" t="s">
        <v>44</v>
      </c>
      <c r="E125" s="58" t="s">
        <v>45</v>
      </c>
      <c r="F125" s="60">
        <v>2</v>
      </c>
      <c r="G125" s="58"/>
      <c r="H125" s="61">
        <v>6600</v>
      </c>
      <c r="I125" s="75">
        <f t="shared" si="22"/>
        <v>19800</v>
      </c>
      <c r="J125" s="76">
        <v>1600.5</v>
      </c>
      <c r="K125" s="77">
        <f t="shared" si="23"/>
        <v>4801.5</v>
      </c>
      <c r="L125" s="78">
        <v>0.2425</v>
      </c>
      <c r="M125" s="79">
        <v>7260</v>
      </c>
      <c r="N125" s="79">
        <f t="shared" si="24"/>
        <v>21780</v>
      </c>
      <c r="O125" s="80">
        <v>1725.339</v>
      </c>
      <c r="P125" s="80">
        <f t="shared" si="25"/>
        <v>5176.017</v>
      </c>
      <c r="Q125" s="94">
        <v>0.23765</v>
      </c>
      <c r="R125" s="95">
        <v>11472.39</v>
      </c>
      <c r="S125" s="95">
        <v>2930.7</v>
      </c>
      <c r="T125" s="101">
        <f t="shared" si="26"/>
        <v>0.579413636363636</v>
      </c>
      <c r="U125" s="101">
        <f t="shared" si="27"/>
        <v>0.610371758825367</v>
      </c>
      <c r="V125" s="99">
        <f t="shared" si="28"/>
        <v>0.526739669421488</v>
      </c>
      <c r="W125" s="99">
        <f t="shared" si="29"/>
        <v>0.566207568483643</v>
      </c>
      <c r="X125" s="98"/>
      <c r="Y125" s="109"/>
      <c r="Z125" s="110">
        <f t="shared" si="41"/>
        <v>-83.2761</v>
      </c>
      <c r="AA125" s="61">
        <v>5808</v>
      </c>
      <c r="AB125" s="61">
        <f t="shared" si="30"/>
        <v>11616</v>
      </c>
      <c r="AC125" s="76">
        <v>1430.22</v>
      </c>
      <c r="AD125" s="76">
        <f t="shared" si="31"/>
        <v>2860.44</v>
      </c>
      <c r="AE125" s="78">
        <v>0.24625</v>
      </c>
      <c r="AF125" s="79">
        <v>6795.36</v>
      </c>
      <c r="AG125" s="79">
        <f t="shared" si="32"/>
        <v>13590.72</v>
      </c>
      <c r="AH125" s="80">
        <v>1631.396052</v>
      </c>
      <c r="AI125" s="80">
        <f t="shared" si="33"/>
        <v>3262.792104</v>
      </c>
      <c r="AJ125" s="94">
        <v>0.240075</v>
      </c>
      <c r="AK125" s="118">
        <v>9720.84</v>
      </c>
      <c r="AL125" s="118">
        <v>2782.38</v>
      </c>
      <c r="AM125" s="120">
        <f t="shared" si="34"/>
        <v>0.836849173553719</v>
      </c>
      <c r="AN125" s="120">
        <f t="shared" si="35"/>
        <v>0.972710492092126</v>
      </c>
      <c r="AO125" s="128">
        <f t="shared" si="36"/>
        <v>0.715255703892068</v>
      </c>
      <c r="AP125" s="128">
        <f t="shared" si="37"/>
        <v>0.852760430733223</v>
      </c>
      <c r="AQ125" s="136"/>
      <c r="AR125" s="130">
        <f t="shared" si="40"/>
        <v>0</v>
      </c>
    </row>
    <row r="126" spans="1:44">
      <c r="A126" s="58">
        <v>124</v>
      </c>
      <c r="B126" s="58">
        <v>351</v>
      </c>
      <c r="C126" s="59" t="s">
        <v>182</v>
      </c>
      <c r="D126" s="59" t="s">
        <v>57</v>
      </c>
      <c r="E126" s="58" t="s">
        <v>45</v>
      </c>
      <c r="F126" s="60">
        <v>3</v>
      </c>
      <c r="G126" s="58"/>
      <c r="H126" s="61">
        <v>7740</v>
      </c>
      <c r="I126" s="75">
        <f t="shared" si="22"/>
        <v>23220</v>
      </c>
      <c r="J126" s="76">
        <v>1801.872</v>
      </c>
      <c r="K126" s="77">
        <f t="shared" si="23"/>
        <v>5405.616</v>
      </c>
      <c r="L126" s="78">
        <v>0.2328</v>
      </c>
      <c r="M126" s="79">
        <v>8514</v>
      </c>
      <c r="N126" s="79">
        <f t="shared" si="24"/>
        <v>25542</v>
      </c>
      <c r="O126" s="80">
        <v>1942.418016</v>
      </c>
      <c r="P126" s="80">
        <f t="shared" si="25"/>
        <v>5827.254048</v>
      </c>
      <c r="Q126" s="94">
        <v>0.228144</v>
      </c>
      <c r="R126" s="95">
        <v>13380.52</v>
      </c>
      <c r="S126" s="95">
        <v>3511.93</v>
      </c>
      <c r="T126" s="101">
        <f t="shared" si="26"/>
        <v>0.576249784668389</v>
      </c>
      <c r="U126" s="101">
        <f t="shared" si="27"/>
        <v>0.649681738399472</v>
      </c>
      <c r="V126" s="99">
        <f t="shared" si="28"/>
        <v>0.523863440607627</v>
      </c>
      <c r="W126" s="99">
        <f t="shared" si="29"/>
        <v>0.602673226715651</v>
      </c>
      <c r="X126" s="98"/>
      <c r="Y126" s="109"/>
      <c r="Z126" s="110">
        <f t="shared" si="41"/>
        <v>-98.3948</v>
      </c>
      <c r="AA126" s="61">
        <v>6811.2</v>
      </c>
      <c r="AB126" s="61">
        <f t="shared" si="30"/>
        <v>13622.4</v>
      </c>
      <c r="AC126" s="76">
        <v>1610.16768</v>
      </c>
      <c r="AD126" s="76">
        <f t="shared" si="31"/>
        <v>3220.33536</v>
      </c>
      <c r="AE126" s="78">
        <v>0.2364</v>
      </c>
      <c r="AF126" s="79">
        <v>7969.104</v>
      </c>
      <c r="AG126" s="79">
        <f t="shared" si="32"/>
        <v>15938.208</v>
      </c>
      <c r="AH126" s="80">
        <v>1836.655337088</v>
      </c>
      <c r="AI126" s="80">
        <f t="shared" si="33"/>
        <v>3673.310674176</v>
      </c>
      <c r="AJ126" s="94">
        <v>0.230472</v>
      </c>
      <c r="AK126" s="118">
        <v>10540.9</v>
      </c>
      <c r="AL126" s="118">
        <v>1140.14</v>
      </c>
      <c r="AM126" s="120">
        <f t="shared" si="34"/>
        <v>0.773791696030068</v>
      </c>
      <c r="AN126" s="120">
        <f t="shared" si="35"/>
        <v>0.3540438720022</v>
      </c>
      <c r="AO126" s="128">
        <f t="shared" si="36"/>
        <v>0.661360423957323</v>
      </c>
      <c r="AP126" s="128">
        <f t="shared" si="37"/>
        <v>0.310384854734825</v>
      </c>
      <c r="AQ126" s="131"/>
      <c r="AR126" s="130">
        <f t="shared" si="40"/>
        <v>0</v>
      </c>
    </row>
    <row r="127" spans="1:44">
      <c r="A127" s="58">
        <v>125</v>
      </c>
      <c r="B127" s="58">
        <v>56</v>
      </c>
      <c r="C127" s="59" t="s">
        <v>183</v>
      </c>
      <c r="D127" s="59" t="s">
        <v>57</v>
      </c>
      <c r="E127" s="58" t="s">
        <v>45</v>
      </c>
      <c r="F127" s="60">
        <v>2</v>
      </c>
      <c r="G127" s="58"/>
      <c r="H127" s="61">
        <v>5940</v>
      </c>
      <c r="I127" s="75">
        <f t="shared" si="22"/>
        <v>17820</v>
      </c>
      <c r="J127" s="76">
        <v>1728.54</v>
      </c>
      <c r="K127" s="77">
        <f t="shared" si="23"/>
        <v>5185.62</v>
      </c>
      <c r="L127" s="78">
        <v>0.291</v>
      </c>
      <c r="M127" s="79">
        <v>6534</v>
      </c>
      <c r="N127" s="79">
        <f t="shared" si="24"/>
        <v>19602</v>
      </c>
      <c r="O127" s="80">
        <v>1863.36612</v>
      </c>
      <c r="P127" s="80">
        <f t="shared" si="25"/>
        <v>5590.09836</v>
      </c>
      <c r="Q127" s="94">
        <v>0.28518</v>
      </c>
      <c r="R127" s="95">
        <v>10140.73</v>
      </c>
      <c r="S127" s="95">
        <v>2622</v>
      </c>
      <c r="T127" s="101">
        <f t="shared" si="26"/>
        <v>0.569064534231201</v>
      </c>
      <c r="U127" s="101">
        <f t="shared" si="27"/>
        <v>0.505629027965798</v>
      </c>
      <c r="V127" s="99">
        <f t="shared" si="28"/>
        <v>0.517331394755637</v>
      </c>
      <c r="W127" s="99">
        <f t="shared" si="29"/>
        <v>0.469043625200183</v>
      </c>
      <c r="X127" s="98"/>
      <c r="Y127" s="109"/>
      <c r="Z127" s="110">
        <f t="shared" si="41"/>
        <v>-76.7927</v>
      </c>
      <c r="AA127" s="61">
        <v>5227.2</v>
      </c>
      <c r="AB127" s="61">
        <f t="shared" si="30"/>
        <v>10454.4</v>
      </c>
      <c r="AC127" s="76">
        <v>1544.6376</v>
      </c>
      <c r="AD127" s="76">
        <f t="shared" si="31"/>
        <v>3089.2752</v>
      </c>
      <c r="AE127" s="78">
        <v>0.2955</v>
      </c>
      <c r="AF127" s="79">
        <v>6115.824</v>
      </c>
      <c r="AG127" s="79">
        <f t="shared" si="32"/>
        <v>12231.648</v>
      </c>
      <c r="AH127" s="80">
        <v>1761.90773616</v>
      </c>
      <c r="AI127" s="80">
        <f t="shared" si="33"/>
        <v>3523.81547232</v>
      </c>
      <c r="AJ127" s="94">
        <v>0.28809</v>
      </c>
      <c r="AK127" s="118">
        <v>8817.55</v>
      </c>
      <c r="AL127" s="118">
        <v>2982.58</v>
      </c>
      <c r="AM127" s="120">
        <f t="shared" si="34"/>
        <v>0.843429560759106</v>
      </c>
      <c r="AN127" s="120">
        <f t="shared" si="35"/>
        <v>0.96546270788695</v>
      </c>
      <c r="AO127" s="128">
        <f t="shared" si="36"/>
        <v>0.720879966460775</v>
      </c>
      <c r="AP127" s="128">
        <f t="shared" si="37"/>
        <v>0.846406409026957</v>
      </c>
      <c r="AQ127" s="131"/>
      <c r="AR127" s="130">
        <f t="shared" si="40"/>
        <v>0</v>
      </c>
    </row>
    <row r="128" spans="1:44">
      <c r="A128" s="58">
        <v>126</v>
      </c>
      <c r="B128" s="58">
        <v>709</v>
      </c>
      <c r="C128" s="59" t="s">
        <v>184</v>
      </c>
      <c r="D128" s="59" t="s">
        <v>44</v>
      </c>
      <c r="E128" s="58" t="s">
        <v>55</v>
      </c>
      <c r="F128" s="60">
        <v>3</v>
      </c>
      <c r="G128" s="58"/>
      <c r="H128" s="61">
        <v>13440</v>
      </c>
      <c r="I128" s="75">
        <f t="shared" si="22"/>
        <v>40320</v>
      </c>
      <c r="J128" s="76">
        <v>3715.488</v>
      </c>
      <c r="K128" s="77">
        <f t="shared" si="23"/>
        <v>11146.464</v>
      </c>
      <c r="L128" s="78">
        <v>0.27645</v>
      </c>
      <c r="M128" s="79">
        <v>14784</v>
      </c>
      <c r="N128" s="79">
        <f t="shared" si="24"/>
        <v>44352</v>
      </c>
      <c r="O128" s="80">
        <v>4005.296064</v>
      </c>
      <c r="P128" s="80">
        <f t="shared" si="25"/>
        <v>12015.888192</v>
      </c>
      <c r="Q128" s="94">
        <v>0.270921</v>
      </c>
      <c r="R128" s="95">
        <v>22820.32</v>
      </c>
      <c r="S128" s="95">
        <v>6561</v>
      </c>
      <c r="T128" s="101">
        <f t="shared" si="26"/>
        <v>0.565980158730159</v>
      </c>
      <c r="U128" s="101">
        <f t="shared" si="27"/>
        <v>0.588617161460352</v>
      </c>
      <c r="V128" s="99">
        <f t="shared" si="28"/>
        <v>0.514527417027417</v>
      </c>
      <c r="W128" s="99">
        <f t="shared" si="29"/>
        <v>0.546027051447451</v>
      </c>
      <c r="X128" s="98"/>
      <c r="Y128" s="109"/>
      <c r="Z128" s="110">
        <f t="shared" si="41"/>
        <v>-174.9968</v>
      </c>
      <c r="AA128" s="61">
        <v>11827.2</v>
      </c>
      <c r="AB128" s="61">
        <f t="shared" si="30"/>
        <v>23654.4</v>
      </c>
      <c r="AC128" s="76">
        <v>3320.19072</v>
      </c>
      <c r="AD128" s="76">
        <f t="shared" si="31"/>
        <v>6640.38144</v>
      </c>
      <c r="AE128" s="78">
        <v>0.280725</v>
      </c>
      <c r="AF128" s="79">
        <v>13837.824</v>
      </c>
      <c r="AG128" s="79">
        <f t="shared" si="32"/>
        <v>27675.648</v>
      </c>
      <c r="AH128" s="80">
        <v>3787.211780352</v>
      </c>
      <c r="AI128" s="80">
        <f t="shared" si="33"/>
        <v>7574.423560704</v>
      </c>
      <c r="AJ128" s="94">
        <v>0.2736855</v>
      </c>
      <c r="AK128" s="118">
        <v>16381.34</v>
      </c>
      <c r="AL128" s="118">
        <v>4519.82</v>
      </c>
      <c r="AM128" s="120">
        <f t="shared" si="34"/>
        <v>0.692528239989177</v>
      </c>
      <c r="AN128" s="120">
        <f t="shared" si="35"/>
        <v>0.680656682276372</v>
      </c>
      <c r="AO128" s="128">
        <f t="shared" si="36"/>
        <v>0.591904478623229</v>
      </c>
      <c r="AP128" s="128">
        <f t="shared" si="37"/>
        <v>0.596721316648934</v>
      </c>
      <c r="AQ128" s="131"/>
      <c r="AR128" s="130">
        <f t="shared" si="40"/>
        <v>0</v>
      </c>
    </row>
    <row r="129" spans="1:44">
      <c r="A129" s="58">
        <v>127</v>
      </c>
      <c r="B129" s="62">
        <v>107728</v>
      </c>
      <c r="C129" s="63" t="s">
        <v>185</v>
      </c>
      <c r="D129" s="137" t="s">
        <v>47</v>
      </c>
      <c r="E129" s="58" t="s">
        <v>45</v>
      </c>
      <c r="F129" s="60">
        <v>2</v>
      </c>
      <c r="G129" s="58">
        <v>1</v>
      </c>
      <c r="H129" s="61">
        <v>7590</v>
      </c>
      <c r="I129" s="75">
        <f t="shared" si="22"/>
        <v>22770</v>
      </c>
      <c r="J129" s="76">
        <v>1951.0095</v>
      </c>
      <c r="K129" s="77">
        <f t="shared" si="23"/>
        <v>5853.0285</v>
      </c>
      <c r="L129" s="78">
        <v>0.25705</v>
      </c>
      <c r="M129" s="79">
        <v>8349</v>
      </c>
      <c r="N129" s="79">
        <f t="shared" si="24"/>
        <v>25047</v>
      </c>
      <c r="O129" s="80">
        <v>2103.188241</v>
      </c>
      <c r="P129" s="80">
        <f t="shared" si="25"/>
        <v>6309.564723</v>
      </c>
      <c r="Q129" s="94">
        <v>0.251909</v>
      </c>
      <c r="R129" s="100">
        <v>12454.52</v>
      </c>
      <c r="S129" s="100">
        <v>2880.62</v>
      </c>
      <c r="T129" s="101">
        <f t="shared" si="26"/>
        <v>0.546970575318401</v>
      </c>
      <c r="U129" s="101">
        <f t="shared" si="27"/>
        <v>0.492158888343018</v>
      </c>
      <c r="V129" s="99">
        <f t="shared" si="28"/>
        <v>0.497245977562183</v>
      </c>
      <c r="W129" s="99">
        <f t="shared" si="29"/>
        <v>0.456548133898903</v>
      </c>
      <c r="X129" s="98"/>
      <c r="Y129" s="109"/>
      <c r="Z129" s="110">
        <f t="shared" si="41"/>
        <v>-103.1548</v>
      </c>
      <c r="AA129" s="61">
        <v>6679.2</v>
      </c>
      <c r="AB129" s="61">
        <f t="shared" si="30"/>
        <v>13358.4</v>
      </c>
      <c r="AC129" s="76">
        <v>1743.43818</v>
      </c>
      <c r="AD129" s="76">
        <f t="shared" si="31"/>
        <v>3486.87636</v>
      </c>
      <c r="AE129" s="78">
        <v>0.261025</v>
      </c>
      <c r="AF129" s="79">
        <v>7814.664</v>
      </c>
      <c r="AG129" s="79">
        <f t="shared" si="32"/>
        <v>15629.328</v>
      </c>
      <c r="AH129" s="80">
        <v>1988.671787388</v>
      </c>
      <c r="AI129" s="80">
        <f t="shared" si="33"/>
        <v>3977.343574776</v>
      </c>
      <c r="AJ129" s="94">
        <v>0.2544795</v>
      </c>
      <c r="AK129" s="121">
        <v>7703.36</v>
      </c>
      <c r="AL129" s="121">
        <v>1713.35</v>
      </c>
      <c r="AM129" s="120">
        <f t="shared" si="34"/>
        <v>0.5766678644149</v>
      </c>
      <c r="AN129" s="120">
        <f t="shared" si="35"/>
        <v>0.491371021827685</v>
      </c>
      <c r="AO129" s="128">
        <f t="shared" si="36"/>
        <v>0.492878516593932</v>
      </c>
      <c r="AP129" s="128">
        <f t="shared" si="37"/>
        <v>0.430777469380803</v>
      </c>
      <c r="AQ129" s="133"/>
      <c r="AR129" s="130">
        <f t="shared" si="40"/>
        <v>0</v>
      </c>
    </row>
    <row r="130" spans="1:44">
      <c r="A130" s="58">
        <v>128</v>
      </c>
      <c r="B130" s="58">
        <v>117923</v>
      </c>
      <c r="C130" s="59" t="s">
        <v>186</v>
      </c>
      <c r="D130" s="59" t="s">
        <v>47</v>
      </c>
      <c r="E130" s="58" t="s">
        <v>118</v>
      </c>
      <c r="F130" s="60">
        <v>2</v>
      </c>
      <c r="G130" s="58"/>
      <c r="H130" s="61">
        <v>3300</v>
      </c>
      <c r="I130" s="75">
        <f t="shared" si="22"/>
        <v>9900</v>
      </c>
      <c r="J130" s="76">
        <v>896.28</v>
      </c>
      <c r="K130" s="77">
        <f t="shared" si="23"/>
        <v>2688.84</v>
      </c>
      <c r="L130" s="78">
        <v>0.2716</v>
      </c>
      <c r="M130" s="79">
        <v>3630</v>
      </c>
      <c r="N130" s="79">
        <f t="shared" si="24"/>
        <v>10890</v>
      </c>
      <c r="O130" s="80">
        <v>966.18984</v>
      </c>
      <c r="P130" s="80">
        <f t="shared" si="25"/>
        <v>2898.56952</v>
      </c>
      <c r="Q130" s="94">
        <v>0.266168</v>
      </c>
      <c r="R130" s="95">
        <v>5364.44</v>
      </c>
      <c r="S130" s="95">
        <v>1741.41</v>
      </c>
      <c r="T130" s="101">
        <f t="shared" si="26"/>
        <v>0.541862626262626</v>
      </c>
      <c r="U130" s="101">
        <f t="shared" si="27"/>
        <v>0.647643593519882</v>
      </c>
      <c r="V130" s="99">
        <f t="shared" si="28"/>
        <v>0.492602387511478</v>
      </c>
      <c r="W130" s="99">
        <f t="shared" si="29"/>
        <v>0.600782554285605</v>
      </c>
      <c r="X130" s="98"/>
      <c r="Y130" s="109"/>
      <c r="Z130" s="110">
        <v>0</v>
      </c>
      <c r="AA130" s="61">
        <v>2904</v>
      </c>
      <c r="AB130" s="61">
        <f t="shared" si="30"/>
        <v>5808</v>
      </c>
      <c r="AC130" s="76">
        <v>800.9232</v>
      </c>
      <c r="AD130" s="76">
        <f t="shared" si="31"/>
        <v>1601.8464</v>
      </c>
      <c r="AE130" s="78">
        <v>0.2758</v>
      </c>
      <c r="AF130" s="79">
        <v>3397.68</v>
      </c>
      <c r="AG130" s="79">
        <f t="shared" si="32"/>
        <v>6795.36</v>
      </c>
      <c r="AH130" s="80">
        <v>913.58178912</v>
      </c>
      <c r="AI130" s="80">
        <f t="shared" si="33"/>
        <v>1827.16357824</v>
      </c>
      <c r="AJ130" s="94">
        <v>0.268884</v>
      </c>
      <c r="AK130" s="118">
        <v>3037.98</v>
      </c>
      <c r="AL130" s="118">
        <v>1092</v>
      </c>
      <c r="AM130" s="120">
        <f t="shared" si="34"/>
        <v>0.523068181818182</v>
      </c>
      <c r="AN130" s="120">
        <f t="shared" si="35"/>
        <v>0.681713302848513</v>
      </c>
      <c r="AO130" s="128">
        <f t="shared" si="36"/>
        <v>0.447066822066822</v>
      </c>
      <c r="AP130" s="128">
        <f t="shared" si="37"/>
        <v>0.59764763976516</v>
      </c>
      <c r="AQ130" s="131"/>
      <c r="AR130" s="130">
        <f t="shared" si="40"/>
        <v>0</v>
      </c>
    </row>
    <row r="131" spans="1:44">
      <c r="A131" s="58">
        <v>129</v>
      </c>
      <c r="B131" s="58">
        <v>118951</v>
      </c>
      <c r="C131" s="59" t="s">
        <v>187</v>
      </c>
      <c r="D131" s="59" t="s">
        <v>44</v>
      </c>
      <c r="E131" s="58" t="s">
        <v>118</v>
      </c>
      <c r="F131" s="60">
        <v>2</v>
      </c>
      <c r="G131" s="58"/>
      <c r="H131" s="61">
        <v>3300</v>
      </c>
      <c r="I131" s="75">
        <f t="shared" ref="I131:I142" si="42">H131*3</f>
        <v>9900</v>
      </c>
      <c r="J131" s="76">
        <v>896.28</v>
      </c>
      <c r="K131" s="77">
        <f t="shared" ref="K131:K142" si="43">J131*3</f>
        <v>2688.84</v>
      </c>
      <c r="L131" s="78">
        <v>0.2716</v>
      </c>
      <c r="M131" s="79">
        <v>3630</v>
      </c>
      <c r="N131" s="79">
        <f t="shared" ref="N131:N142" si="44">M131*3</f>
        <v>10890</v>
      </c>
      <c r="O131" s="80">
        <v>966.18984</v>
      </c>
      <c r="P131" s="80">
        <f t="shared" ref="P131:P142" si="45">O131*3</f>
        <v>2898.56952</v>
      </c>
      <c r="Q131" s="94">
        <v>0.266168</v>
      </c>
      <c r="R131" s="95">
        <v>5346.63</v>
      </c>
      <c r="S131" s="95">
        <v>1798.09</v>
      </c>
      <c r="T131" s="101">
        <f t="shared" ref="T131:T143" si="46">R131/I131</f>
        <v>0.540063636363636</v>
      </c>
      <c r="U131" s="101">
        <f t="shared" ref="U131:U143" si="47">S131/K131</f>
        <v>0.668723315630532</v>
      </c>
      <c r="V131" s="99">
        <f t="shared" ref="V131:V143" si="48">R131/N131</f>
        <v>0.49096694214876</v>
      </c>
      <c r="W131" s="99">
        <f t="shared" ref="W131:W143" si="49">S131/P131</f>
        <v>0.620337027486579</v>
      </c>
      <c r="X131" s="98"/>
      <c r="Y131" s="109"/>
      <c r="Z131" s="110">
        <v>0</v>
      </c>
      <c r="AA131" s="61">
        <v>2904</v>
      </c>
      <c r="AB131" s="61">
        <f t="shared" ref="AB131:AB142" si="50">AA131*2</f>
        <v>5808</v>
      </c>
      <c r="AC131" s="76">
        <v>800.9232</v>
      </c>
      <c r="AD131" s="76">
        <f t="shared" ref="AD131:AD142" si="51">AC131*2</f>
        <v>1601.8464</v>
      </c>
      <c r="AE131" s="78">
        <v>0.2758</v>
      </c>
      <c r="AF131" s="79">
        <v>3397.68</v>
      </c>
      <c r="AG131" s="79">
        <f t="shared" ref="AG131:AG142" si="52">AF131*2</f>
        <v>6795.36</v>
      </c>
      <c r="AH131" s="80">
        <v>913.58178912</v>
      </c>
      <c r="AI131" s="80">
        <f t="shared" ref="AI131:AI142" si="53">AH131*2</f>
        <v>1827.16357824</v>
      </c>
      <c r="AJ131" s="94">
        <v>0.268884</v>
      </c>
      <c r="AK131" s="118">
        <v>2820.34</v>
      </c>
      <c r="AL131" s="118">
        <v>797.4</v>
      </c>
      <c r="AM131" s="120">
        <f t="shared" ref="AM131:AM143" si="54">AK131/AB131</f>
        <v>0.485595730027548</v>
      </c>
      <c r="AN131" s="120">
        <f t="shared" ref="AN131:AN143" si="55">AL131/AD131</f>
        <v>0.497800538178942</v>
      </c>
      <c r="AO131" s="128">
        <f t="shared" ref="AO131:AO143" si="56">AK131/AG131</f>
        <v>0.415039085493631</v>
      </c>
      <c r="AP131" s="128">
        <f t="shared" ref="AP131:AP143" si="57">AL131/AI131</f>
        <v>0.436414128158185</v>
      </c>
      <c r="AQ131" s="131"/>
      <c r="AR131" s="130">
        <f t="shared" si="40"/>
        <v>0</v>
      </c>
    </row>
    <row r="132" spans="1:44">
      <c r="A132" s="58">
        <v>130</v>
      </c>
      <c r="B132" s="58">
        <v>591</v>
      </c>
      <c r="C132" s="59" t="s">
        <v>188</v>
      </c>
      <c r="D132" s="59" t="s">
        <v>99</v>
      </c>
      <c r="E132" s="58" t="s">
        <v>118</v>
      </c>
      <c r="F132" s="60">
        <v>2</v>
      </c>
      <c r="G132" s="58"/>
      <c r="H132" s="61">
        <v>5115</v>
      </c>
      <c r="I132" s="75">
        <f t="shared" si="42"/>
        <v>15345</v>
      </c>
      <c r="J132" s="76">
        <v>1587.696</v>
      </c>
      <c r="K132" s="77">
        <f t="shared" si="43"/>
        <v>4763.088</v>
      </c>
      <c r="L132" s="78">
        <v>0.3104</v>
      </c>
      <c r="M132" s="79">
        <v>5626.5</v>
      </c>
      <c r="N132" s="79">
        <f t="shared" si="44"/>
        <v>16879.5</v>
      </c>
      <c r="O132" s="80">
        <v>1711.536288</v>
      </c>
      <c r="P132" s="80">
        <f t="shared" si="45"/>
        <v>5134.608864</v>
      </c>
      <c r="Q132" s="94">
        <v>0.304192</v>
      </c>
      <c r="R132" s="95">
        <v>8186.87</v>
      </c>
      <c r="S132" s="95">
        <v>2397.17</v>
      </c>
      <c r="T132" s="101">
        <f t="shared" si="46"/>
        <v>0.53352036493972</v>
      </c>
      <c r="U132" s="101">
        <f t="shared" si="47"/>
        <v>0.503280644825374</v>
      </c>
      <c r="V132" s="99">
        <f t="shared" si="48"/>
        <v>0.485018513581563</v>
      </c>
      <c r="W132" s="99">
        <f t="shared" si="49"/>
        <v>0.466865162175671</v>
      </c>
      <c r="X132" s="98"/>
      <c r="Y132" s="109"/>
      <c r="Z132" s="110">
        <f t="shared" si="41"/>
        <v>-71.5813</v>
      </c>
      <c r="AA132" s="61">
        <v>4501.2</v>
      </c>
      <c r="AB132" s="61">
        <f t="shared" si="50"/>
        <v>9002.4</v>
      </c>
      <c r="AC132" s="76">
        <v>1418.77824</v>
      </c>
      <c r="AD132" s="76">
        <f t="shared" si="51"/>
        <v>2837.55648</v>
      </c>
      <c r="AE132" s="78">
        <v>0.3152</v>
      </c>
      <c r="AF132" s="79">
        <v>5266.404</v>
      </c>
      <c r="AG132" s="79">
        <f t="shared" si="52"/>
        <v>10532.808</v>
      </c>
      <c r="AH132" s="80">
        <v>1618.344883584</v>
      </c>
      <c r="AI132" s="80">
        <f t="shared" si="53"/>
        <v>3236.689767168</v>
      </c>
      <c r="AJ132" s="94">
        <v>0.307296</v>
      </c>
      <c r="AK132" s="118">
        <v>4337.76</v>
      </c>
      <c r="AL132" s="118">
        <v>1418.84</v>
      </c>
      <c r="AM132" s="120">
        <f t="shared" si="54"/>
        <v>0.481844841375633</v>
      </c>
      <c r="AN132" s="120">
        <f t="shared" si="55"/>
        <v>0.500021765205533</v>
      </c>
      <c r="AO132" s="128">
        <f t="shared" si="56"/>
        <v>0.411833197756951</v>
      </c>
      <c r="AP132" s="128">
        <f t="shared" si="57"/>
        <v>0.438361443964226</v>
      </c>
      <c r="AQ132" s="131"/>
      <c r="AR132" s="130">
        <f t="shared" si="40"/>
        <v>0</v>
      </c>
    </row>
    <row r="133" spans="1:44">
      <c r="A133" s="58">
        <v>131</v>
      </c>
      <c r="B133" s="62">
        <v>118151</v>
      </c>
      <c r="C133" s="63" t="s">
        <v>189</v>
      </c>
      <c r="D133" s="63" t="s">
        <v>44</v>
      </c>
      <c r="E133" s="58" t="s">
        <v>118</v>
      </c>
      <c r="F133" s="60">
        <v>1</v>
      </c>
      <c r="G133" s="58">
        <v>1</v>
      </c>
      <c r="H133" s="61">
        <v>3300</v>
      </c>
      <c r="I133" s="75">
        <f t="shared" si="42"/>
        <v>9900</v>
      </c>
      <c r="J133" s="76">
        <v>640.2</v>
      </c>
      <c r="K133" s="77">
        <f t="shared" si="43"/>
        <v>1920.6</v>
      </c>
      <c r="L133" s="78">
        <v>0.194</v>
      </c>
      <c r="M133" s="79">
        <v>3630</v>
      </c>
      <c r="N133" s="79">
        <f t="shared" si="44"/>
        <v>10890</v>
      </c>
      <c r="O133" s="80">
        <v>690.1356</v>
      </c>
      <c r="P133" s="80">
        <f t="shared" si="45"/>
        <v>2070.4068</v>
      </c>
      <c r="Q133" s="94">
        <v>0.19012</v>
      </c>
      <c r="R133" s="100">
        <v>10492.58</v>
      </c>
      <c r="S133" s="100">
        <v>1783.68</v>
      </c>
      <c r="T133" s="96">
        <f t="shared" si="46"/>
        <v>1.05985656565657</v>
      </c>
      <c r="U133" s="101">
        <f t="shared" si="47"/>
        <v>0.928709778194314</v>
      </c>
      <c r="V133" s="99">
        <f t="shared" si="48"/>
        <v>0.963505968778696</v>
      </c>
      <c r="W133" s="99">
        <f t="shared" si="49"/>
        <v>0.861511853612536</v>
      </c>
      <c r="X133" s="98">
        <f>(F133*100)+(G133*50)</f>
        <v>150</v>
      </c>
      <c r="Y133" s="109"/>
      <c r="Z133" s="110">
        <v>0</v>
      </c>
      <c r="AA133" s="61">
        <v>2904</v>
      </c>
      <c r="AB133" s="61">
        <f t="shared" si="50"/>
        <v>5808</v>
      </c>
      <c r="AC133" s="76">
        <v>572.088</v>
      </c>
      <c r="AD133" s="76">
        <f t="shared" si="51"/>
        <v>1144.176</v>
      </c>
      <c r="AE133" s="78">
        <v>0.197</v>
      </c>
      <c r="AF133" s="79">
        <v>3397.68</v>
      </c>
      <c r="AG133" s="79">
        <f t="shared" si="52"/>
        <v>6795.36</v>
      </c>
      <c r="AH133" s="80">
        <v>652.5584208</v>
      </c>
      <c r="AI133" s="80">
        <f t="shared" si="53"/>
        <v>1305.1168416</v>
      </c>
      <c r="AJ133" s="94">
        <v>0.19206</v>
      </c>
      <c r="AK133" s="121">
        <v>2629.93</v>
      </c>
      <c r="AL133" s="121">
        <v>591.4</v>
      </c>
      <c r="AM133" s="122">
        <f t="shared" si="54"/>
        <v>0.452811639118457</v>
      </c>
      <c r="AN133" s="122">
        <f t="shared" si="55"/>
        <v>0.516878522185398</v>
      </c>
      <c r="AO133" s="132">
        <f t="shared" si="56"/>
        <v>0.38701849497304</v>
      </c>
      <c r="AP133" s="132">
        <f t="shared" si="57"/>
        <v>0.453139505329635</v>
      </c>
      <c r="AQ133" s="133"/>
      <c r="AR133" s="130">
        <f t="shared" si="40"/>
        <v>150</v>
      </c>
    </row>
    <row r="134" spans="1:44">
      <c r="A134" s="58">
        <v>132</v>
      </c>
      <c r="B134" s="58">
        <v>754</v>
      </c>
      <c r="C134" s="59" t="s">
        <v>190</v>
      </c>
      <c r="D134" s="59" t="s">
        <v>57</v>
      </c>
      <c r="E134" s="58" t="s">
        <v>45</v>
      </c>
      <c r="F134" s="60">
        <v>3</v>
      </c>
      <c r="G134" s="58"/>
      <c r="H134" s="61">
        <v>8960</v>
      </c>
      <c r="I134" s="75">
        <f t="shared" si="42"/>
        <v>26880</v>
      </c>
      <c r="J134" s="76">
        <v>2563.904</v>
      </c>
      <c r="K134" s="77">
        <f t="shared" si="43"/>
        <v>7691.712</v>
      </c>
      <c r="L134" s="78">
        <v>0.28615</v>
      </c>
      <c r="M134" s="79">
        <v>9856</v>
      </c>
      <c r="N134" s="79">
        <f t="shared" si="44"/>
        <v>29568</v>
      </c>
      <c r="O134" s="80">
        <v>2763.888512</v>
      </c>
      <c r="P134" s="80">
        <f t="shared" si="45"/>
        <v>8291.665536</v>
      </c>
      <c r="Q134" s="94">
        <v>0.280427</v>
      </c>
      <c r="R134" s="95">
        <v>13622.77</v>
      </c>
      <c r="S134" s="95">
        <v>3745.32</v>
      </c>
      <c r="T134" s="101">
        <f t="shared" si="46"/>
        <v>0.506799479166667</v>
      </c>
      <c r="U134" s="101">
        <f t="shared" si="47"/>
        <v>0.486929307805596</v>
      </c>
      <c r="V134" s="99">
        <f t="shared" si="48"/>
        <v>0.460726799242424</v>
      </c>
      <c r="W134" s="99">
        <f t="shared" si="49"/>
        <v>0.451696946016323</v>
      </c>
      <c r="X134" s="98"/>
      <c r="Y134" s="109"/>
      <c r="Z134" s="110">
        <f t="shared" si="41"/>
        <v>-132.5723</v>
      </c>
      <c r="AA134" s="61">
        <v>7884.8</v>
      </c>
      <c r="AB134" s="61">
        <f t="shared" si="50"/>
        <v>15769.6</v>
      </c>
      <c r="AC134" s="76">
        <v>2291.12576</v>
      </c>
      <c r="AD134" s="76">
        <f t="shared" si="51"/>
        <v>4582.25152</v>
      </c>
      <c r="AE134" s="78">
        <v>0.290575</v>
      </c>
      <c r="AF134" s="79">
        <v>9225.216</v>
      </c>
      <c r="AG134" s="79">
        <f t="shared" si="52"/>
        <v>18450.432</v>
      </c>
      <c r="AH134" s="80">
        <v>2613.397602816</v>
      </c>
      <c r="AI134" s="80">
        <f t="shared" si="53"/>
        <v>5226.795205632</v>
      </c>
      <c r="AJ134" s="94">
        <v>0.2832885</v>
      </c>
      <c r="AK134" s="118">
        <v>22377.72</v>
      </c>
      <c r="AL134" s="118">
        <v>6006.09</v>
      </c>
      <c r="AM134" s="119">
        <f t="shared" si="54"/>
        <v>1.41904170048701</v>
      </c>
      <c r="AN134" s="119">
        <f t="shared" si="55"/>
        <v>1.31072901035341</v>
      </c>
      <c r="AO134" s="127">
        <f t="shared" si="56"/>
        <v>1.2128561542624</v>
      </c>
      <c r="AP134" s="127">
        <f t="shared" si="57"/>
        <v>1.14909610262294</v>
      </c>
      <c r="AQ134" s="129">
        <v>300</v>
      </c>
      <c r="AR134" s="130">
        <f t="shared" si="40"/>
        <v>300</v>
      </c>
    </row>
    <row r="135" spans="1:44">
      <c r="A135" s="58">
        <v>133</v>
      </c>
      <c r="B135" s="62">
        <v>391</v>
      </c>
      <c r="C135" s="63" t="s">
        <v>191</v>
      </c>
      <c r="D135" s="63" t="s">
        <v>54</v>
      </c>
      <c r="E135" s="58" t="s">
        <v>52</v>
      </c>
      <c r="F135" s="60">
        <v>2</v>
      </c>
      <c r="G135" s="58">
        <v>1</v>
      </c>
      <c r="H135" s="61">
        <v>8700</v>
      </c>
      <c r="I135" s="75">
        <f t="shared" si="42"/>
        <v>26100</v>
      </c>
      <c r="J135" s="76">
        <v>2700.48</v>
      </c>
      <c r="K135" s="77">
        <f t="shared" si="43"/>
        <v>8101.44</v>
      </c>
      <c r="L135" s="78">
        <v>0.3104</v>
      </c>
      <c r="M135" s="79">
        <v>9570</v>
      </c>
      <c r="N135" s="79">
        <f t="shared" si="44"/>
        <v>28710</v>
      </c>
      <c r="O135" s="80">
        <v>2911.11744</v>
      </c>
      <c r="P135" s="80">
        <f t="shared" si="45"/>
        <v>8733.35232</v>
      </c>
      <c r="Q135" s="94">
        <v>0.304192</v>
      </c>
      <c r="R135" s="100">
        <v>16673.77</v>
      </c>
      <c r="S135" s="100">
        <v>6045.89</v>
      </c>
      <c r="T135" s="101">
        <f t="shared" si="46"/>
        <v>0.638841762452107</v>
      </c>
      <c r="U135" s="101">
        <f t="shared" si="47"/>
        <v>0.746273501994707</v>
      </c>
      <c r="V135" s="99">
        <f t="shared" si="48"/>
        <v>0.580765238592825</v>
      </c>
      <c r="W135" s="99">
        <f t="shared" si="49"/>
        <v>0.692275975876352</v>
      </c>
      <c r="X135" s="98"/>
      <c r="Y135" s="109"/>
      <c r="Z135" s="110">
        <f t="shared" si="41"/>
        <v>-94.2623</v>
      </c>
      <c r="AA135" s="61">
        <v>7656</v>
      </c>
      <c r="AB135" s="61">
        <f t="shared" si="50"/>
        <v>15312</v>
      </c>
      <c r="AC135" s="76">
        <v>2413.1712</v>
      </c>
      <c r="AD135" s="76">
        <f t="shared" si="51"/>
        <v>4826.3424</v>
      </c>
      <c r="AE135" s="78">
        <v>0.3152</v>
      </c>
      <c r="AF135" s="79">
        <v>8957.52</v>
      </c>
      <c r="AG135" s="79">
        <f t="shared" si="52"/>
        <v>17915.04</v>
      </c>
      <c r="AH135" s="80">
        <v>2752.61006592</v>
      </c>
      <c r="AI135" s="80">
        <f t="shared" si="53"/>
        <v>5505.22013184</v>
      </c>
      <c r="AJ135" s="94">
        <v>0.307296</v>
      </c>
      <c r="AK135" s="121">
        <v>7377.66</v>
      </c>
      <c r="AL135" s="121">
        <v>2281.23</v>
      </c>
      <c r="AM135" s="120">
        <f t="shared" si="54"/>
        <v>0.48182210031348</v>
      </c>
      <c r="AN135" s="120">
        <f t="shared" si="55"/>
        <v>0.472662279410595</v>
      </c>
      <c r="AO135" s="128">
        <f t="shared" si="56"/>
        <v>0.411813760951692</v>
      </c>
      <c r="AP135" s="128">
        <f t="shared" si="57"/>
        <v>0.414375800670762</v>
      </c>
      <c r="AQ135" s="133"/>
      <c r="AR135" s="130">
        <f t="shared" si="40"/>
        <v>0</v>
      </c>
    </row>
    <row r="136" spans="1:44">
      <c r="A136" s="58">
        <v>134</v>
      </c>
      <c r="B136" s="58">
        <v>111064</v>
      </c>
      <c r="C136" s="59" t="s">
        <v>192</v>
      </c>
      <c r="D136" s="59" t="s">
        <v>99</v>
      </c>
      <c r="E136" s="58" t="s">
        <v>118</v>
      </c>
      <c r="F136" s="60">
        <v>1</v>
      </c>
      <c r="G136" s="58">
        <v>1</v>
      </c>
      <c r="H136" s="61">
        <v>2475</v>
      </c>
      <c r="I136" s="75">
        <f t="shared" si="42"/>
        <v>7425</v>
      </c>
      <c r="J136" s="76">
        <v>696.2175</v>
      </c>
      <c r="K136" s="77">
        <f t="shared" si="43"/>
        <v>2088.6525</v>
      </c>
      <c r="L136" s="78">
        <v>0.2813</v>
      </c>
      <c r="M136" s="79">
        <v>2722.5</v>
      </c>
      <c r="N136" s="79">
        <f t="shared" si="44"/>
        <v>8167.5</v>
      </c>
      <c r="O136" s="80">
        <v>750.522465</v>
      </c>
      <c r="P136" s="80">
        <f t="shared" si="45"/>
        <v>2251.567395</v>
      </c>
      <c r="Q136" s="94">
        <v>0.275674</v>
      </c>
      <c r="R136" s="95">
        <v>3706.31</v>
      </c>
      <c r="S136" s="95">
        <v>1259.54</v>
      </c>
      <c r="T136" s="101">
        <f t="shared" si="46"/>
        <v>0.49916632996633</v>
      </c>
      <c r="U136" s="101">
        <f t="shared" si="47"/>
        <v>0.603039519498816</v>
      </c>
      <c r="V136" s="99">
        <f t="shared" si="48"/>
        <v>0.453787572696664</v>
      </c>
      <c r="W136" s="99">
        <f t="shared" si="49"/>
        <v>0.559405862243799</v>
      </c>
      <c r="X136" s="98"/>
      <c r="Y136" s="109"/>
      <c r="Z136" s="110">
        <f t="shared" si="41"/>
        <v>-37.1869</v>
      </c>
      <c r="AA136" s="61">
        <v>2178</v>
      </c>
      <c r="AB136" s="61">
        <f t="shared" si="50"/>
        <v>4356</v>
      </c>
      <c r="AC136" s="76">
        <v>622.1457</v>
      </c>
      <c r="AD136" s="76">
        <f t="shared" si="51"/>
        <v>1244.2914</v>
      </c>
      <c r="AE136" s="78">
        <v>0.28565</v>
      </c>
      <c r="AF136" s="79">
        <v>2548.26</v>
      </c>
      <c r="AG136" s="79">
        <f t="shared" si="52"/>
        <v>5096.52</v>
      </c>
      <c r="AH136" s="80">
        <v>709.65728262</v>
      </c>
      <c r="AI136" s="80">
        <f t="shared" si="53"/>
        <v>1419.31456524</v>
      </c>
      <c r="AJ136" s="94">
        <v>0.278487</v>
      </c>
      <c r="AK136" s="118">
        <v>3293.21</v>
      </c>
      <c r="AL136" s="118">
        <v>1038.68</v>
      </c>
      <c r="AM136" s="120">
        <f t="shared" si="54"/>
        <v>0.756016988062443</v>
      </c>
      <c r="AN136" s="120">
        <f t="shared" si="55"/>
        <v>0.834756231538689</v>
      </c>
      <c r="AO136" s="128">
        <f t="shared" si="56"/>
        <v>0.646168365865336</v>
      </c>
      <c r="AP136" s="128">
        <f t="shared" si="57"/>
        <v>0.731818037690865</v>
      </c>
      <c r="AQ136" s="131"/>
      <c r="AR136" s="130">
        <f t="shared" si="40"/>
        <v>0</v>
      </c>
    </row>
    <row r="137" spans="1:44">
      <c r="A137" s="58">
        <v>135</v>
      </c>
      <c r="B137" s="62">
        <v>105396</v>
      </c>
      <c r="C137" s="63" t="s">
        <v>193</v>
      </c>
      <c r="D137" s="63" t="s">
        <v>64</v>
      </c>
      <c r="E137" s="58" t="s">
        <v>45</v>
      </c>
      <c r="F137" s="60">
        <v>2</v>
      </c>
      <c r="G137" s="58"/>
      <c r="H137" s="61">
        <v>5280</v>
      </c>
      <c r="I137" s="75">
        <f t="shared" si="42"/>
        <v>15840</v>
      </c>
      <c r="J137" s="76">
        <v>1638.912</v>
      </c>
      <c r="K137" s="77">
        <f t="shared" si="43"/>
        <v>4916.736</v>
      </c>
      <c r="L137" s="78">
        <v>0.3104</v>
      </c>
      <c r="M137" s="79">
        <v>5808</v>
      </c>
      <c r="N137" s="79">
        <f t="shared" si="44"/>
        <v>17424</v>
      </c>
      <c r="O137" s="80">
        <v>1766.747136</v>
      </c>
      <c r="P137" s="80">
        <f t="shared" si="45"/>
        <v>5300.241408</v>
      </c>
      <c r="Q137" s="94">
        <v>0.304192</v>
      </c>
      <c r="R137" s="100">
        <v>14158.32</v>
      </c>
      <c r="S137" s="100">
        <v>4835.88</v>
      </c>
      <c r="T137" s="101">
        <f t="shared" si="46"/>
        <v>0.893833333333333</v>
      </c>
      <c r="U137" s="101">
        <f t="shared" si="47"/>
        <v>0.983554943767573</v>
      </c>
      <c r="V137" s="99">
        <f t="shared" si="48"/>
        <v>0.812575757575758</v>
      </c>
      <c r="W137" s="99">
        <f t="shared" si="49"/>
        <v>0.912388630582164</v>
      </c>
      <c r="X137" s="98"/>
      <c r="Y137" s="109"/>
      <c r="Z137" s="110">
        <f t="shared" si="41"/>
        <v>-16.8168</v>
      </c>
      <c r="AA137" s="61">
        <v>4646.4</v>
      </c>
      <c r="AB137" s="61">
        <f t="shared" si="50"/>
        <v>9292.8</v>
      </c>
      <c r="AC137" s="76">
        <v>1464.54528</v>
      </c>
      <c r="AD137" s="76">
        <f t="shared" si="51"/>
        <v>2929.09056</v>
      </c>
      <c r="AE137" s="78">
        <v>0.3152</v>
      </c>
      <c r="AF137" s="79">
        <v>5436.288</v>
      </c>
      <c r="AG137" s="79">
        <f t="shared" si="52"/>
        <v>10872.576</v>
      </c>
      <c r="AH137" s="80">
        <v>1670.549557248</v>
      </c>
      <c r="AI137" s="80">
        <f t="shared" si="53"/>
        <v>3341.099114496</v>
      </c>
      <c r="AJ137" s="94">
        <v>0.307296</v>
      </c>
      <c r="AK137" s="121">
        <v>1755.44</v>
      </c>
      <c r="AL137" s="121">
        <v>734.66</v>
      </c>
      <c r="AM137" s="120">
        <f t="shared" si="54"/>
        <v>0.188903236914601</v>
      </c>
      <c r="AN137" s="120">
        <f t="shared" si="55"/>
        <v>0.250815051617933</v>
      </c>
      <c r="AO137" s="128">
        <f t="shared" si="56"/>
        <v>0.161455758046667</v>
      </c>
      <c r="AP137" s="128">
        <f t="shared" si="57"/>
        <v>0.219885724674415</v>
      </c>
      <c r="AQ137" s="133"/>
      <c r="AR137" s="130">
        <f t="shared" si="40"/>
        <v>0</v>
      </c>
    </row>
    <row r="138" spans="1:44">
      <c r="A138" s="58">
        <v>136</v>
      </c>
      <c r="B138" s="138">
        <v>117310</v>
      </c>
      <c r="C138" s="137" t="s">
        <v>194</v>
      </c>
      <c r="D138" s="137" t="s">
        <v>64</v>
      </c>
      <c r="E138" s="58" t="s">
        <v>118</v>
      </c>
      <c r="F138" s="60">
        <v>1</v>
      </c>
      <c r="G138" s="58">
        <v>1</v>
      </c>
      <c r="H138" s="139">
        <v>4125</v>
      </c>
      <c r="I138" s="75">
        <f t="shared" si="42"/>
        <v>12375</v>
      </c>
      <c r="J138" s="145">
        <f>H138*L138</f>
        <v>1040.325</v>
      </c>
      <c r="K138" s="77">
        <f t="shared" si="43"/>
        <v>3120.975</v>
      </c>
      <c r="L138" s="146">
        <v>0.2522</v>
      </c>
      <c r="M138" s="147">
        <v>4537.5</v>
      </c>
      <c r="N138" s="79">
        <f t="shared" si="44"/>
        <v>13612.5</v>
      </c>
      <c r="O138" s="148">
        <f>M138*Q138</f>
        <v>1121.47035</v>
      </c>
      <c r="P138" s="80">
        <f t="shared" si="45"/>
        <v>3364.41105</v>
      </c>
      <c r="Q138" s="149">
        <v>0.247156</v>
      </c>
      <c r="R138" s="95">
        <v>5742.72</v>
      </c>
      <c r="S138" s="95">
        <v>1422.41</v>
      </c>
      <c r="T138" s="101">
        <f t="shared" si="46"/>
        <v>0.464058181818182</v>
      </c>
      <c r="U138" s="101">
        <f t="shared" si="47"/>
        <v>0.455758216582959</v>
      </c>
      <c r="V138" s="99">
        <f t="shared" si="48"/>
        <v>0.421871074380165</v>
      </c>
      <c r="W138" s="99">
        <f t="shared" si="49"/>
        <v>0.422781276978626</v>
      </c>
      <c r="X138" s="98"/>
      <c r="Y138" s="109"/>
      <c r="Z138" s="110">
        <f t="shared" si="41"/>
        <v>-66.3228</v>
      </c>
      <c r="AA138" s="139">
        <v>3630</v>
      </c>
      <c r="AB138" s="61">
        <f t="shared" si="50"/>
        <v>7260</v>
      </c>
      <c r="AC138" s="145">
        <f>AA138*AE138</f>
        <v>929.643</v>
      </c>
      <c r="AD138" s="76">
        <f t="shared" si="51"/>
        <v>1859.286</v>
      </c>
      <c r="AE138" s="146">
        <v>0.2561</v>
      </c>
      <c r="AF138" s="147">
        <v>4247.1</v>
      </c>
      <c r="AG138" s="79">
        <f t="shared" si="52"/>
        <v>8494.2</v>
      </c>
      <c r="AH138" s="148">
        <f>AF138*AJ138</f>
        <v>1060.4074338</v>
      </c>
      <c r="AI138" s="80">
        <f t="shared" si="53"/>
        <v>2120.8148676</v>
      </c>
      <c r="AJ138" s="149">
        <v>0.249678</v>
      </c>
      <c r="AK138" s="118">
        <v>5352.17</v>
      </c>
      <c r="AL138" s="118">
        <v>1442.97</v>
      </c>
      <c r="AM138" s="120">
        <f t="shared" si="54"/>
        <v>0.73721349862259</v>
      </c>
      <c r="AN138" s="120">
        <f t="shared" si="55"/>
        <v>0.776088240324512</v>
      </c>
      <c r="AO138" s="128">
        <f t="shared" si="56"/>
        <v>0.630097007369735</v>
      </c>
      <c r="AP138" s="128">
        <f t="shared" si="57"/>
        <v>0.680384705918685</v>
      </c>
      <c r="AQ138" s="131"/>
      <c r="AR138" s="130">
        <f t="shared" si="40"/>
        <v>0</v>
      </c>
    </row>
    <row r="139" spans="1:44">
      <c r="A139" s="58">
        <v>137</v>
      </c>
      <c r="B139" s="58">
        <v>114069</v>
      </c>
      <c r="C139" s="59" t="s">
        <v>195</v>
      </c>
      <c r="D139" s="59" t="s">
        <v>64</v>
      </c>
      <c r="E139" s="58" t="s">
        <v>118</v>
      </c>
      <c r="F139" s="60">
        <v>1</v>
      </c>
      <c r="G139" s="58">
        <v>1</v>
      </c>
      <c r="H139" s="61">
        <v>4125</v>
      </c>
      <c r="I139" s="75">
        <f t="shared" si="42"/>
        <v>12375</v>
      </c>
      <c r="J139" s="76">
        <v>1320.4125</v>
      </c>
      <c r="K139" s="77">
        <f t="shared" si="43"/>
        <v>3961.2375</v>
      </c>
      <c r="L139" s="78">
        <v>0.3201</v>
      </c>
      <c r="M139" s="79">
        <v>4537.5</v>
      </c>
      <c r="N139" s="79">
        <f t="shared" si="44"/>
        <v>13612.5</v>
      </c>
      <c r="O139" s="80">
        <v>1423.404675</v>
      </c>
      <c r="P139" s="80">
        <f t="shared" si="45"/>
        <v>4270.214025</v>
      </c>
      <c r="Q139" s="94">
        <v>0.313698</v>
      </c>
      <c r="R139" s="95">
        <v>5512.04</v>
      </c>
      <c r="S139" s="95">
        <v>2008.27</v>
      </c>
      <c r="T139" s="101">
        <f t="shared" si="46"/>
        <v>0.445417373737374</v>
      </c>
      <c r="U139" s="101">
        <f t="shared" si="47"/>
        <v>0.506980457495921</v>
      </c>
      <c r="V139" s="99">
        <f t="shared" si="48"/>
        <v>0.404924885215794</v>
      </c>
      <c r="W139" s="99">
        <f t="shared" si="49"/>
        <v>0.47029727040438</v>
      </c>
      <c r="X139" s="98"/>
      <c r="Y139" s="109"/>
      <c r="Z139" s="110">
        <f t="shared" si="41"/>
        <v>-68.6296</v>
      </c>
      <c r="AA139" s="61">
        <v>3630</v>
      </c>
      <c r="AB139" s="61">
        <f t="shared" si="50"/>
        <v>7260</v>
      </c>
      <c r="AC139" s="76">
        <v>1179.9315</v>
      </c>
      <c r="AD139" s="76">
        <f t="shared" si="51"/>
        <v>2359.863</v>
      </c>
      <c r="AE139" s="78">
        <v>0.32505</v>
      </c>
      <c r="AF139" s="79">
        <v>4247.1</v>
      </c>
      <c r="AG139" s="79">
        <f t="shared" si="52"/>
        <v>8494.2</v>
      </c>
      <c r="AH139" s="80">
        <v>1345.9017429</v>
      </c>
      <c r="AI139" s="80">
        <f t="shared" si="53"/>
        <v>2691.8034858</v>
      </c>
      <c r="AJ139" s="94">
        <v>0.316899</v>
      </c>
      <c r="AK139" s="118">
        <v>4518.48</v>
      </c>
      <c r="AL139" s="118">
        <v>1307.47</v>
      </c>
      <c r="AM139" s="120">
        <f t="shared" si="54"/>
        <v>0.622380165289256</v>
      </c>
      <c r="AN139" s="120">
        <f t="shared" si="55"/>
        <v>0.554044874638909</v>
      </c>
      <c r="AO139" s="128">
        <f t="shared" si="56"/>
        <v>0.531948859221586</v>
      </c>
      <c r="AP139" s="128">
        <f t="shared" si="57"/>
        <v>0.485722678827508</v>
      </c>
      <c r="AQ139" s="131"/>
      <c r="AR139" s="130">
        <f t="shared" si="40"/>
        <v>0</v>
      </c>
    </row>
    <row r="140" spans="1:44">
      <c r="A140" s="58">
        <v>138</v>
      </c>
      <c r="B140" s="58">
        <v>117637</v>
      </c>
      <c r="C140" s="59" t="s">
        <v>196</v>
      </c>
      <c r="D140" s="59" t="s">
        <v>47</v>
      </c>
      <c r="E140" s="58" t="s">
        <v>118</v>
      </c>
      <c r="F140" s="60">
        <v>3</v>
      </c>
      <c r="G140" s="58"/>
      <c r="H140" s="61">
        <v>3960</v>
      </c>
      <c r="I140" s="75">
        <f t="shared" si="42"/>
        <v>11880</v>
      </c>
      <c r="J140" s="76">
        <v>1075.536</v>
      </c>
      <c r="K140" s="77">
        <f t="shared" si="43"/>
        <v>3226.608</v>
      </c>
      <c r="L140" s="78">
        <v>0.2716</v>
      </c>
      <c r="M140" s="79">
        <v>4356</v>
      </c>
      <c r="N140" s="79">
        <f t="shared" si="44"/>
        <v>13068</v>
      </c>
      <c r="O140" s="80">
        <v>1159.427808</v>
      </c>
      <c r="P140" s="80">
        <f t="shared" si="45"/>
        <v>3478.283424</v>
      </c>
      <c r="Q140" s="94">
        <v>0.266168</v>
      </c>
      <c r="R140" s="95">
        <v>5226.09</v>
      </c>
      <c r="S140" s="95">
        <v>1682.83</v>
      </c>
      <c r="T140" s="101">
        <f t="shared" si="46"/>
        <v>0.439906565656566</v>
      </c>
      <c r="U140" s="101">
        <f t="shared" si="47"/>
        <v>0.521547705826056</v>
      </c>
      <c r="V140" s="99">
        <f t="shared" si="48"/>
        <v>0.399915059687787</v>
      </c>
      <c r="W140" s="99">
        <f t="shared" si="49"/>
        <v>0.483810487779273</v>
      </c>
      <c r="X140" s="98"/>
      <c r="Y140" s="109"/>
      <c r="Z140" s="110">
        <v>0</v>
      </c>
      <c r="AA140" s="61">
        <v>3484.8</v>
      </c>
      <c r="AB140" s="61">
        <f t="shared" si="50"/>
        <v>6969.6</v>
      </c>
      <c r="AC140" s="76">
        <v>961.10784</v>
      </c>
      <c r="AD140" s="76">
        <f t="shared" si="51"/>
        <v>1922.21568</v>
      </c>
      <c r="AE140" s="78">
        <v>0.2758</v>
      </c>
      <c r="AF140" s="79">
        <v>4077.216</v>
      </c>
      <c r="AG140" s="79">
        <f t="shared" si="52"/>
        <v>8154.432</v>
      </c>
      <c r="AH140" s="80">
        <v>1096.298146944</v>
      </c>
      <c r="AI140" s="80">
        <f t="shared" si="53"/>
        <v>2192.596293888</v>
      </c>
      <c r="AJ140" s="94">
        <v>0.268884</v>
      </c>
      <c r="AK140" s="118">
        <v>4654.64</v>
      </c>
      <c r="AL140" s="118">
        <v>1164.65</v>
      </c>
      <c r="AM140" s="120">
        <f t="shared" si="54"/>
        <v>0.667848943985308</v>
      </c>
      <c r="AN140" s="120">
        <f t="shared" si="55"/>
        <v>0.605889345362119</v>
      </c>
      <c r="AO140" s="128">
        <f t="shared" si="56"/>
        <v>0.570811063235306</v>
      </c>
      <c r="AP140" s="128">
        <f t="shared" si="57"/>
        <v>0.531173934411243</v>
      </c>
      <c r="AQ140" s="131"/>
      <c r="AR140" s="130">
        <f t="shared" si="40"/>
        <v>0</v>
      </c>
    </row>
    <row r="141" s="32" customFormat="1" spans="1:44">
      <c r="A141" s="58">
        <v>139</v>
      </c>
      <c r="B141" s="140">
        <v>113008</v>
      </c>
      <c r="C141" s="141" t="s">
        <v>197</v>
      </c>
      <c r="D141" s="142" t="s">
        <v>64</v>
      </c>
      <c r="E141" s="58" t="s">
        <v>118</v>
      </c>
      <c r="F141" s="60">
        <v>2</v>
      </c>
      <c r="G141" s="58"/>
      <c r="H141" s="61">
        <v>3300</v>
      </c>
      <c r="I141" s="75">
        <f t="shared" si="42"/>
        <v>9900</v>
      </c>
      <c r="J141" s="76">
        <v>896.28</v>
      </c>
      <c r="K141" s="77">
        <f t="shared" si="43"/>
        <v>2688.84</v>
      </c>
      <c r="L141" s="78">
        <v>0.2716</v>
      </c>
      <c r="M141" s="79">
        <v>3630</v>
      </c>
      <c r="N141" s="79">
        <f t="shared" si="44"/>
        <v>10890</v>
      </c>
      <c r="O141" s="80">
        <v>966.18984</v>
      </c>
      <c r="P141" s="80">
        <f t="shared" si="45"/>
        <v>2898.56952</v>
      </c>
      <c r="Q141" s="94">
        <v>0.266168</v>
      </c>
      <c r="R141" s="95">
        <v>2730.51</v>
      </c>
      <c r="S141" s="95">
        <v>701.35</v>
      </c>
      <c r="T141" s="101">
        <f t="shared" si="46"/>
        <v>0.275809090909091</v>
      </c>
      <c r="U141" s="101">
        <f t="shared" si="47"/>
        <v>0.260837387126047</v>
      </c>
      <c r="V141" s="99">
        <f t="shared" si="48"/>
        <v>0.250735537190083</v>
      </c>
      <c r="W141" s="99">
        <f t="shared" si="49"/>
        <v>0.241964181007465</v>
      </c>
      <c r="X141" s="98"/>
      <c r="Y141" s="109"/>
      <c r="Z141" s="110">
        <v>0</v>
      </c>
      <c r="AA141" s="61">
        <v>2904</v>
      </c>
      <c r="AB141" s="61">
        <f t="shared" si="50"/>
        <v>5808</v>
      </c>
      <c r="AC141" s="76">
        <v>800.9232</v>
      </c>
      <c r="AD141" s="76">
        <f t="shared" si="51"/>
        <v>1601.8464</v>
      </c>
      <c r="AE141" s="78">
        <v>0.2758</v>
      </c>
      <c r="AF141" s="79">
        <v>3397.68</v>
      </c>
      <c r="AG141" s="79">
        <f t="shared" si="52"/>
        <v>6795.36</v>
      </c>
      <c r="AH141" s="80">
        <v>913.58178912</v>
      </c>
      <c r="AI141" s="80">
        <f t="shared" si="53"/>
        <v>1827.16357824</v>
      </c>
      <c r="AJ141" s="94">
        <v>0.268884</v>
      </c>
      <c r="AK141" s="118">
        <v>297</v>
      </c>
      <c r="AL141" s="118">
        <v>207.99</v>
      </c>
      <c r="AM141" s="120">
        <f t="shared" si="54"/>
        <v>0.0511363636363636</v>
      </c>
      <c r="AN141" s="120">
        <f t="shared" si="55"/>
        <v>0.129843910127713</v>
      </c>
      <c r="AO141" s="128">
        <f t="shared" si="56"/>
        <v>0.0437062937062937</v>
      </c>
      <c r="AP141" s="128">
        <f t="shared" si="57"/>
        <v>0.11383217270582</v>
      </c>
      <c r="AQ141" s="150"/>
      <c r="AR141" s="130">
        <f t="shared" si="40"/>
        <v>0</v>
      </c>
    </row>
    <row r="142" spans="1:44">
      <c r="A142" s="58">
        <v>140</v>
      </c>
      <c r="B142" s="58">
        <v>102478</v>
      </c>
      <c r="C142" s="59" t="s">
        <v>198</v>
      </c>
      <c r="D142" s="59" t="s">
        <v>54</v>
      </c>
      <c r="E142" s="58" t="s">
        <v>118</v>
      </c>
      <c r="F142" s="60">
        <v>2</v>
      </c>
      <c r="G142" s="58"/>
      <c r="H142" s="61">
        <v>4125</v>
      </c>
      <c r="I142" s="75">
        <f t="shared" si="42"/>
        <v>12375</v>
      </c>
      <c r="J142" s="76">
        <v>920.2875</v>
      </c>
      <c r="K142" s="77">
        <f t="shared" si="43"/>
        <v>2760.8625</v>
      </c>
      <c r="L142" s="78">
        <v>0.2231</v>
      </c>
      <c r="M142" s="79">
        <v>4537.5</v>
      </c>
      <c r="N142" s="79">
        <f t="shared" si="44"/>
        <v>13612.5</v>
      </c>
      <c r="O142" s="80">
        <v>992.069925</v>
      </c>
      <c r="P142" s="80">
        <f t="shared" si="45"/>
        <v>2976.209775</v>
      </c>
      <c r="Q142" s="94">
        <v>0.218638</v>
      </c>
      <c r="R142" s="95">
        <v>2058.69</v>
      </c>
      <c r="S142" s="95">
        <v>355.01</v>
      </c>
      <c r="T142" s="101">
        <f t="shared" si="46"/>
        <v>0.166358787878788</v>
      </c>
      <c r="U142" s="101">
        <f t="shared" si="47"/>
        <v>0.128586628272868</v>
      </c>
      <c r="V142" s="99">
        <f t="shared" si="48"/>
        <v>0.151235261707989</v>
      </c>
      <c r="W142" s="99">
        <f t="shared" si="49"/>
        <v>0.119282586523996</v>
      </c>
      <c r="X142" s="98"/>
      <c r="Y142" s="109"/>
      <c r="Z142" s="110">
        <v>0</v>
      </c>
      <c r="AA142" s="61">
        <v>3630</v>
      </c>
      <c r="AB142" s="61">
        <f t="shared" si="50"/>
        <v>7260</v>
      </c>
      <c r="AC142" s="76">
        <v>822.3765</v>
      </c>
      <c r="AD142" s="76">
        <f t="shared" si="51"/>
        <v>1644.753</v>
      </c>
      <c r="AE142" s="78">
        <v>0.22655</v>
      </c>
      <c r="AF142" s="79">
        <v>4247.1</v>
      </c>
      <c r="AG142" s="79">
        <f t="shared" si="52"/>
        <v>8494.2</v>
      </c>
      <c r="AH142" s="80">
        <v>938.0527299</v>
      </c>
      <c r="AI142" s="80">
        <f t="shared" si="53"/>
        <v>1876.1054598</v>
      </c>
      <c r="AJ142" s="94">
        <v>0.220869</v>
      </c>
      <c r="AK142" s="118">
        <v>1151.81</v>
      </c>
      <c r="AL142" s="118">
        <v>78.21</v>
      </c>
      <c r="AM142" s="120">
        <f t="shared" si="54"/>
        <v>0.158651515151515</v>
      </c>
      <c r="AN142" s="120">
        <f t="shared" si="55"/>
        <v>0.0475512128568849</v>
      </c>
      <c r="AO142" s="128">
        <f t="shared" si="56"/>
        <v>0.135599585599586</v>
      </c>
      <c r="AP142" s="128">
        <f t="shared" si="57"/>
        <v>0.0416874219897732</v>
      </c>
      <c r="AQ142" s="131"/>
      <c r="AR142" s="130">
        <f t="shared" si="40"/>
        <v>0</v>
      </c>
    </row>
    <row r="143" spans="1:44">
      <c r="A143" s="58"/>
      <c r="B143" s="143"/>
      <c r="C143" s="143"/>
      <c r="D143" s="143"/>
      <c r="E143" s="58"/>
      <c r="F143" s="60">
        <f>SUM(F3:F142)</f>
        <v>361</v>
      </c>
      <c r="G143" s="58">
        <v>79</v>
      </c>
      <c r="H143" s="144">
        <f>SUM(H3:H142)</f>
        <v>1366973.5</v>
      </c>
      <c r="I143" s="75">
        <f>SUM(I3:I142)</f>
        <v>4100920.5</v>
      </c>
      <c r="J143" s="70">
        <f>SUM(J3:J142)</f>
        <v>364891.4281</v>
      </c>
      <c r="K143" s="77">
        <f>SUM(K3:K142)</f>
        <v>1094674.2843</v>
      </c>
      <c r="L143" s="71">
        <v>0.265396793468335</v>
      </c>
      <c r="M143" s="72">
        <f>SUM(M3:M142)</f>
        <v>1503670.85</v>
      </c>
      <c r="N143" s="79">
        <f>SUM(N3:N142)</f>
        <v>4511012.55</v>
      </c>
      <c r="O143" s="74">
        <f>SUM(O3:O142)</f>
        <v>393352.9594918</v>
      </c>
      <c r="P143" s="80">
        <f>SUM(P3:P142)</f>
        <v>1180058.8784754</v>
      </c>
      <c r="Q143" s="89">
        <v>0.260088857598969</v>
      </c>
      <c r="R143" s="95">
        <f>SUM(R3:R142)</f>
        <v>3722122.76</v>
      </c>
      <c r="S143" s="95">
        <f>SUM(S3:S142)</f>
        <v>883405.9</v>
      </c>
      <c r="T143" s="101">
        <f t="shared" si="46"/>
        <v>0.90763104527386</v>
      </c>
      <c r="U143" s="101">
        <f t="shared" si="47"/>
        <v>0.807003428024165</v>
      </c>
      <c r="V143" s="99">
        <f t="shared" si="48"/>
        <v>0.825119132067145</v>
      </c>
      <c r="W143" s="99">
        <f t="shared" si="49"/>
        <v>0.748611714308131</v>
      </c>
      <c r="X143" s="98"/>
      <c r="Y143" s="109"/>
      <c r="Z143" s="110"/>
      <c r="AA143" s="144">
        <f>SUM(AA3:AA142)</f>
        <v>1202936.68</v>
      </c>
      <c r="AB143" s="61">
        <f>SUM(AB3:AB142)</f>
        <v>2405873.36</v>
      </c>
      <c r="AC143" s="70">
        <f>SUM(AC3:AC142)</f>
        <v>326069.989564</v>
      </c>
      <c r="AD143" s="76">
        <f>SUM(AD3:AD142)</f>
        <v>652139.979128</v>
      </c>
      <c r="AE143" s="71">
        <v>0.269500867594134</v>
      </c>
      <c r="AF143" s="72">
        <f>SUM(AF3:AF142)</f>
        <v>1407435.9156</v>
      </c>
      <c r="AG143" s="79">
        <f>SUM(AG3:AG142)</f>
        <v>2814871.8312</v>
      </c>
      <c r="AH143" s="74">
        <f>SUM(AH3:AH142)</f>
        <v>371935.292228042</v>
      </c>
      <c r="AI143" s="80">
        <f>SUM(AI3:AI142)</f>
        <v>743870.584456085</v>
      </c>
      <c r="AJ143" s="89">
        <v>0.264</v>
      </c>
      <c r="AK143" s="118">
        <f>SUM(AK3:AK142)</f>
        <v>1962670.86</v>
      </c>
      <c r="AL143" s="118">
        <f>SUM(AL3:AL142)</f>
        <v>511797.5</v>
      </c>
      <c r="AM143" s="120">
        <f t="shared" si="54"/>
        <v>0.815783113372185</v>
      </c>
      <c r="AN143" s="120">
        <f t="shared" si="55"/>
        <v>0.784797001227165</v>
      </c>
      <c r="AO143" s="128">
        <f t="shared" si="56"/>
        <v>0.697250524249731</v>
      </c>
      <c r="AP143" s="128">
        <f t="shared" si="57"/>
        <v>0.688019543579915</v>
      </c>
      <c r="AQ143" s="131"/>
      <c r="AR143" s="130">
        <f>SUM(AR3:AR142)</f>
        <v>30588.632095</v>
      </c>
    </row>
  </sheetData>
  <sortState ref="A3:AP143">
    <sortCondition ref="T3" descending="1"/>
  </sortState>
  <mergeCells count="11">
    <mergeCell ref="A1:G1"/>
    <mergeCell ref="I1:P1"/>
    <mergeCell ref="R1:S1"/>
    <mergeCell ref="T1:W1"/>
    <mergeCell ref="X1:Y1"/>
    <mergeCell ref="AB1:AI1"/>
    <mergeCell ref="AK1:AL1"/>
    <mergeCell ref="AM1:AP1"/>
    <mergeCell ref="Z1:Z2"/>
    <mergeCell ref="AQ1:AQ2"/>
    <mergeCell ref="AR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12" sqref="G12"/>
    </sheetView>
  </sheetViews>
  <sheetFormatPr defaultColWidth="9" defaultRowHeight="25" customHeight="1" outlineLevelCol="6"/>
  <cols>
    <col min="2" max="2" width="19.5" customWidth="1"/>
    <col min="3" max="3" width="10.625" customWidth="1"/>
    <col min="4" max="4" width="15.75" customWidth="1"/>
    <col min="5" max="5" width="16.625" customWidth="1"/>
    <col min="6" max="6" width="11" style="13" customWidth="1"/>
    <col min="7" max="7" width="19.875" style="14" customWidth="1"/>
    <col min="8" max="8" width="13.75" style="15"/>
  </cols>
  <sheetData>
    <row r="1" customHeight="1" spans="1:7">
      <c r="A1" s="16" t="s">
        <v>199</v>
      </c>
      <c r="B1" s="16"/>
      <c r="C1" s="16"/>
      <c r="D1" s="16"/>
      <c r="E1" s="16"/>
      <c r="F1" s="17"/>
      <c r="G1" s="18"/>
    </row>
    <row r="2" ht="39" customHeight="1" spans="1:7">
      <c r="A2" s="2" t="s">
        <v>10</v>
      </c>
      <c r="B2" s="2" t="s">
        <v>200</v>
      </c>
      <c r="C2" s="2" t="s">
        <v>201</v>
      </c>
      <c r="D2" s="19" t="s">
        <v>202</v>
      </c>
      <c r="E2" s="20" t="s">
        <v>203</v>
      </c>
      <c r="F2" s="21" t="s">
        <v>204</v>
      </c>
      <c r="G2" s="22" t="s">
        <v>205</v>
      </c>
    </row>
    <row r="3" customHeight="1" spans="1:7">
      <c r="A3" s="23">
        <v>1</v>
      </c>
      <c r="B3" s="23" t="s">
        <v>57</v>
      </c>
      <c r="C3" s="23">
        <v>17</v>
      </c>
      <c r="D3" s="24">
        <v>8</v>
      </c>
      <c r="E3" s="25">
        <f t="shared" ref="E3:E11" si="0">D3/C3</f>
        <v>0.470588235294118</v>
      </c>
      <c r="F3" s="26">
        <v>0</v>
      </c>
      <c r="G3" s="27">
        <f>(1-E3)*-5</f>
        <v>-2.64705882352941</v>
      </c>
    </row>
    <row r="4" customHeight="1" spans="1:7">
      <c r="A4" s="23">
        <v>2</v>
      </c>
      <c r="B4" s="23" t="s">
        <v>47</v>
      </c>
      <c r="C4" s="23">
        <v>12</v>
      </c>
      <c r="D4" s="24">
        <v>3</v>
      </c>
      <c r="E4" s="25">
        <f t="shared" si="0"/>
        <v>0.25</v>
      </c>
      <c r="F4" s="26">
        <v>2</v>
      </c>
      <c r="G4" s="27">
        <f t="shared" ref="G4:G10" si="1">(1-E4)*-5</f>
        <v>-3.75</v>
      </c>
    </row>
    <row r="5" customHeight="1" spans="1:7">
      <c r="A5" s="23">
        <v>3</v>
      </c>
      <c r="B5" s="23" t="s">
        <v>99</v>
      </c>
      <c r="C5" s="23">
        <v>7</v>
      </c>
      <c r="D5" s="24">
        <v>1</v>
      </c>
      <c r="E5" s="25">
        <f t="shared" si="0"/>
        <v>0.142857142857143</v>
      </c>
      <c r="F5" s="26">
        <v>0</v>
      </c>
      <c r="G5" s="27">
        <f t="shared" si="1"/>
        <v>-4.28571428571429</v>
      </c>
    </row>
    <row r="6" customHeight="1" spans="1:7">
      <c r="A6" s="23">
        <v>4</v>
      </c>
      <c r="B6" s="23" t="s">
        <v>125</v>
      </c>
      <c r="C6" s="23">
        <v>5</v>
      </c>
      <c r="D6" s="24">
        <v>0</v>
      </c>
      <c r="E6" s="25">
        <f t="shared" si="0"/>
        <v>0</v>
      </c>
      <c r="F6" s="26">
        <v>0</v>
      </c>
      <c r="G6" s="27">
        <f t="shared" si="1"/>
        <v>-5</v>
      </c>
    </row>
    <row r="7" customHeight="1" spans="1:7">
      <c r="A7" s="23">
        <v>5</v>
      </c>
      <c r="B7" s="23" t="s">
        <v>54</v>
      </c>
      <c r="C7" s="28">
        <v>27</v>
      </c>
      <c r="D7" s="24">
        <v>12</v>
      </c>
      <c r="E7" s="29">
        <f t="shared" si="0"/>
        <v>0.444444444444444</v>
      </c>
      <c r="F7" s="30">
        <v>2</v>
      </c>
      <c r="G7" s="27">
        <f t="shared" si="1"/>
        <v>-2.77777777777778</v>
      </c>
    </row>
    <row r="8" customHeight="1" spans="1:7">
      <c r="A8" s="23">
        <v>6</v>
      </c>
      <c r="B8" s="23" t="s">
        <v>64</v>
      </c>
      <c r="C8" s="28">
        <v>28</v>
      </c>
      <c r="D8" s="24">
        <v>7</v>
      </c>
      <c r="E8" s="25">
        <f t="shared" si="0"/>
        <v>0.25</v>
      </c>
      <c r="F8" s="26">
        <v>2</v>
      </c>
      <c r="G8" s="27">
        <f t="shared" si="1"/>
        <v>-3.75</v>
      </c>
    </row>
    <row r="9" customHeight="1" spans="1:7">
      <c r="A9" s="23">
        <v>7</v>
      </c>
      <c r="B9" s="23" t="s">
        <v>74</v>
      </c>
      <c r="C9" s="23">
        <v>4</v>
      </c>
      <c r="D9" s="24">
        <v>2</v>
      </c>
      <c r="E9" s="25">
        <f t="shared" si="0"/>
        <v>0.5</v>
      </c>
      <c r="F9" s="26">
        <v>0</v>
      </c>
      <c r="G9" s="27">
        <v>0</v>
      </c>
    </row>
    <row r="10" customHeight="1" spans="1:7">
      <c r="A10" s="23">
        <v>8</v>
      </c>
      <c r="B10" s="23" t="s">
        <v>44</v>
      </c>
      <c r="C10" s="23">
        <v>37</v>
      </c>
      <c r="D10" s="24">
        <v>13</v>
      </c>
      <c r="E10" s="25">
        <f t="shared" si="0"/>
        <v>0.351351351351351</v>
      </c>
      <c r="F10" s="26">
        <v>2</v>
      </c>
      <c r="G10" s="27">
        <f t="shared" si="1"/>
        <v>-3.24324324324324</v>
      </c>
    </row>
    <row r="11" customHeight="1" spans="1:7">
      <c r="A11" s="16" t="s">
        <v>206</v>
      </c>
      <c r="B11" s="16"/>
      <c r="C11" s="16">
        <f>SUM(C3:C10)</f>
        <v>137</v>
      </c>
      <c r="D11" s="16">
        <f>SUM(D3:D10)</f>
        <v>46</v>
      </c>
      <c r="E11" s="20">
        <f t="shared" si="0"/>
        <v>0.335766423357664</v>
      </c>
      <c r="F11" s="21"/>
      <c r="G11" s="31">
        <f>SUM(G3:G10)</f>
        <v>-25.4537941302647</v>
      </c>
    </row>
  </sheetData>
  <mergeCells count="2">
    <mergeCell ref="A1:G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5"/>
  <sheetViews>
    <sheetView topLeftCell="A295" workbookViewId="0">
      <selection activeCell="B322" sqref="B322"/>
    </sheetView>
  </sheetViews>
  <sheetFormatPr defaultColWidth="20" defaultRowHeight="12.75"/>
  <cols>
    <col min="1" max="1" width="13.625" style="5" customWidth="1"/>
    <col min="2" max="2" width="10.875" style="5" customWidth="1"/>
    <col min="3" max="3" width="10.125" style="5" customWidth="1"/>
    <col min="4" max="4" width="14.375" style="5" customWidth="1"/>
    <col min="5" max="5" width="20" style="5"/>
    <col min="6" max="6" width="25.75" style="5" customWidth="1"/>
    <col min="7" max="7" width="13.5" style="5" customWidth="1"/>
    <col min="8" max="8" width="10" style="5" customWidth="1"/>
    <col min="9" max="9" width="9.25" style="5" customWidth="1"/>
    <col min="10" max="10" width="10.75" style="5" customWidth="1"/>
    <col min="11" max="11" width="8.25" style="6" customWidth="1"/>
    <col min="12" max="16384" width="20" style="5"/>
  </cols>
  <sheetData>
    <row r="1" s="5" customFormat="1" ht="15.75" spans="1:11">
      <c r="A1" s="7" t="s">
        <v>207</v>
      </c>
      <c r="B1" s="7" t="s">
        <v>208</v>
      </c>
      <c r="C1" s="7" t="s">
        <v>209</v>
      </c>
      <c r="D1" s="7" t="s">
        <v>210</v>
      </c>
      <c r="E1" s="7" t="s">
        <v>211</v>
      </c>
      <c r="F1" s="7" t="s">
        <v>212</v>
      </c>
      <c r="G1" s="7" t="s">
        <v>213</v>
      </c>
      <c r="H1" s="7" t="s">
        <v>214</v>
      </c>
      <c r="I1" s="7" t="s">
        <v>215</v>
      </c>
      <c r="J1" s="9" t="s">
        <v>216</v>
      </c>
      <c r="K1" s="10" t="s">
        <v>5</v>
      </c>
    </row>
    <row r="2" s="5" customFormat="1" spans="1:11">
      <c r="A2" s="8" t="s">
        <v>217</v>
      </c>
      <c r="B2" s="8" t="s">
        <v>218</v>
      </c>
      <c r="C2" s="8" t="s">
        <v>219</v>
      </c>
      <c r="D2" s="8" t="s">
        <v>220</v>
      </c>
      <c r="E2" s="8" t="s">
        <v>221</v>
      </c>
      <c r="F2" s="8" t="s">
        <v>222</v>
      </c>
      <c r="G2" s="8" t="s">
        <v>223</v>
      </c>
      <c r="H2" s="8" t="s">
        <v>224</v>
      </c>
      <c r="I2" s="8" t="s">
        <v>225</v>
      </c>
      <c r="J2" s="11" t="s">
        <v>226</v>
      </c>
      <c r="K2" s="12">
        <v>-50</v>
      </c>
    </row>
    <row r="3" s="5" customFormat="1" spans="1:11">
      <c r="A3" s="8" t="s">
        <v>227</v>
      </c>
      <c r="B3" s="8" t="s">
        <v>228</v>
      </c>
      <c r="C3" s="8" t="s">
        <v>219</v>
      </c>
      <c r="D3" s="8" t="s">
        <v>220</v>
      </c>
      <c r="E3" s="8" t="s">
        <v>229</v>
      </c>
      <c r="F3" s="8" t="s">
        <v>230</v>
      </c>
      <c r="G3" s="8" t="s">
        <v>231</v>
      </c>
      <c r="H3" s="8" t="s">
        <v>224</v>
      </c>
      <c r="I3" s="8" t="s">
        <v>225</v>
      </c>
      <c r="J3" s="11" t="s">
        <v>226</v>
      </c>
      <c r="K3" s="12">
        <v>-50</v>
      </c>
    </row>
    <row r="4" s="5" customFormat="1" spans="1:11">
      <c r="A4" s="8" t="s">
        <v>232</v>
      </c>
      <c r="B4" s="8" t="s">
        <v>233</v>
      </c>
      <c r="C4" s="8" t="s">
        <v>219</v>
      </c>
      <c r="D4" s="8" t="s">
        <v>220</v>
      </c>
      <c r="E4" s="8" t="s">
        <v>234</v>
      </c>
      <c r="F4" s="8" t="s">
        <v>235</v>
      </c>
      <c r="G4" s="8" t="s">
        <v>236</v>
      </c>
      <c r="H4" s="8" t="s">
        <v>224</v>
      </c>
      <c r="I4" s="8" t="s">
        <v>225</v>
      </c>
      <c r="J4" s="11" t="s">
        <v>226</v>
      </c>
      <c r="K4" s="12">
        <v>-50</v>
      </c>
    </row>
    <row r="5" s="5" customFormat="1" spans="1:11">
      <c r="A5" s="8" t="s">
        <v>237</v>
      </c>
      <c r="B5" s="8" t="s">
        <v>238</v>
      </c>
      <c r="C5" s="8" t="s">
        <v>219</v>
      </c>
      <c r="D5" s="8" t="s">
        <v>220</v>
      </c>
      <c r="E5" s="8" t="s">
        <v>197</v>
      </c>
      <c r="F5" s="8" t="s">
        <v>239</v>
      </c>
      <c r="G5" s="8" t="s">
        <v>240</v>
      </c>
      <c r="H5" s="8" t="s">
        <v>224</v>
      </c>
      <c r="I5" s="8" t="s">
        <v>225</v>
      </c>
      <c r="J5" s="11" t="s">
        <v>226</v>
      </c>
      <c r="K5" s="12">
        <v>-50</v>
      </c>
    </row>
    <row r="6" s="5" customFormat="1" spans="1:11">
      <c r="A6" s="8" t="s">
        <v>241</v>
      </c>
      <c r="B6" s="8" t="s">
        <v>242</v>
      </c>
      <c r="C6" s="8" t="s">
        <v>219</v>
      </c>
      <c r="D6" s="8" t="s">
        <v>243</v>
      </c>
      <c r="E6" s="8" t="s">
        <v>244</v>
      </c>
      <c r="F6" s="8" t="s">
        <v>230</v>
      </c>
      <c r="G6" s="8" t="s">
        <v>245</v>
      </c>
      <c r="H6" s="8" t="s">
        <v>224</v>
      </c>
      <c r="I6" s="8" t="s">
        <v>225</v>
      </c>
      <c r="J6" s="11" t="s">
        <v>226</v>
      </c>
      <c r="K6" s="12">
        <v>-50</v>
      </c>
    </row>
    <row r="7" s="5" customFormat="1" spans="1:11">
      <c r="A7" s="8" t="s">
        <v>246</v>
      </c>
      <c r="B7" s="8" t="s">
        <v>247</v>
      </c>
      <c r="C7" s="8" t="s">
        <v>219</v>
      </c>
      <c r="D7" s="8" t="s">
        <v>243</v>
      </c>
      <c r="E7" s="8" t="s">
        <v>248</v>
      </c>
      <c r="F7" s="8" t="s">
        <v>222</v>
      </c>
      <c r="G7" s="8" t="s">
        <v>249</v>
      </c>
      <c r="H7" s="8" t="s">
        <v>224</v>
      </c>
      <c r="I7" s="8" t="s">
        <v>225</v>
      </c>
      <c r="J7" s="11" t="s">
        <v>226</v>
      </c>
      <c r="K7" s="12">
        <v>-50</v>
      </c>
    </row>
    <row r="8" s="5" customFormat="1" spans="1:11">
      <c r="A8" s="8" t="s">
        <v>250</v>
      </c>
      <c r="B8" s="8" t="s">
        <v>251</v>
      </c>
      <c r="C8" s="8" t="s">
        <v>219</v>
      </c>
      <c r="D8" s="8" t="s">
        <v>243</v>
      </c>
      <c r="E8" s="8" t="s">
        <v>252</v>
      </c>
      <c r="F8" s="8" t="s">
        <v>253</v>
      </c>
      <c r="G8" s="8" t="s">
        <v>254</v>
      </c>
      <c r="H8" s="8" t="s">
        <v>224</v>
      </c>
      <c r="I8" s="8" t="s">
        <v>225</v>
      </c>
      <c r="J8" s="11" t="s">
        <v>226</v>
      </c>
      <c r="K8" s="12">
        <v>-50</v>
      </c>
    </row>
    <row r="9" s="5" customFormat="1" spans="1:11">
      <c r="A9" s="8" t="s">
        <v>255</v>
      </c>
      <c r="B9" s="8" t="s">
        <v>256</v>
      </c>
      <c r="C9" s="8" t="s">
        <v>219</v>
      </c>
      <c r="D9" s="8" t="s">
        <v>243</v>
      </c>
      <c r="E9" s="8" t="s">
        <v>257</v>
      </c>
      <c r="F9" s="8" t="s">
        <v>258</v>
      </c>
      <c r="G9" s="8" t="s">
        <v>259</v>
      </c>
      <c r="H9" s="8" t="s">
        <v>224</v>
      </c>
      <c r="I9" s="8" t="s">
        <v>225</v>
      </c>
      <c r="J9" s="11" t="s">
        <v>226</v>
      </c>
      <c r="K9" s="12">
        <v>-50</v>
      </c>
    </row>
    <row r="10" s="5" customFormat="1" spans="1:11">
      <c r="A10" s="8" t="s">
        <v>260</v>
      </c>
      <c r="B10" s="8" t="s">
        <v>261</v>
      </c>
      <c r="C10" s="8" t="s">
        <v>219</v>
      </c>
      <c r="D10" s="8" t="s">
        <v>243</v>
      </c>
      <c r="E10" s="8" t="s">
        <v>262</v>
      </c>
      <c r="F10" s="8" t="s">
        <v>258</v>
      </c>
      <c r="G10" s="8" t="s">
        <v>263</v>
      </c>
      <c r="H10" s="8" t="s">
        <v>224</v>
      </c>
      <c r="I10" s="8" t="s">
        <v>225</v>
      </c>
      <c r="J10" s="11" t="s">
        <v>226</v>
      </c>
      <c r="K10" s="12">
        <v>-50</v>
      </c>
    </row>
    <row r="11" s="5" customFormat="1" spans="1:11">
      <c r="A11" s="8" t="s">
        <v>264</v>
      </c>
      <c r="B11" s="8" t="s">
        <v>265</v>
      </c>
      <c r="C11" s="8" t="s">
        <v>219</v>
      </c>
      <c r="D11" s="8" t="s">
        <v>220</v>
      </c>
      <c r="E11" s="8" t="s">
        <v>266</v>
      </c>
      <c r="F11" s="8" t="s">
        <v>267</v>
      </c>
      <c r="G11" s="8" t="s">
        <v>268</v>
      </c>
      <c r="H11" s="8" t="s">
        <v>224</v>
      </c>
      <c r="I11" s="8" t="s">
        <v>225</v>
      </c>
      <c r="J11" s="11" t="s">
        <v>226</v>
      </c>
      <c r="K11" s="12">
        <v>-50</v>
      </c>
    </row>
    <row r="12" s="5" customFormat="1" spans="1:11">
      <c r="A12" s="8" t="s">
        <v>237</v>
      </c>
      <c r="B12" s="8" t="s">
        <v>269</v>
      </c>
      <c r="C12" s="8" t="s">
        <v>219</v>
      </c>
      <c r="D12" s="8" t="s">
        <v>220</v>
      </c>
      <c r="E12" s="8" t="s">
        <v>197</v>
      </c>
      <c r="F12" s="8" t="s">
        <v>239</v>
      </c>
      <c r="G12" s="8" t="s">
        <v>270</v>
      </c>
      <c r="H12" s="8" t="s">
        <v>224</v>
      </c>
      <c r="I12" s="8" t="s">
        <v>225</v>
      </c>
      <c r="J12" s="11" t="s">
        <v>226</v>
      </c>
      <c r="K12" s="12">
        <v>-50</v>
      </c>
    </row>
    <row r="13" s="5" customFormat="1" spans="1:11">
      <c r="A13" s="8" t="s">
        <v>271</v>
      </c>
      <c r="B13" s="8" t="s">
        <v>272</v>
      </c>
      <c r="C13" s="8" t="s">
        <v>219</v>
      </c>
      <c r="D13" s="8" t="s">
        <v>243</v>
      </c>
      <c r="E13" s="8" t="s">
        <v>273</v>
      </c>
      <c r="F13" s="8" t="s">
        <v>235</v>
      </c>
      <c r="G13" s="8" t="s">
        <v>274</v>
      </c>
      <c r="H13" s="8" t="s">
        <v>224</v>
      </c>
      <c r="I13" s="8" t="s">
        <v>225</v>
      </c>
      <c r="J13" s="11" t="s">
        <v>226</v>
      </c>
      <c r="K13" s="12">
        <v>-50</v>
      </c>
    </row>
    <row r="14" s="5" customFormat="1" spans="1:11">
      <c r="A14" s="8" t="s">
        <v>275</v>
      </c>
      <c r="B14" s="8" t="s">
        <v>276</v>
      </c>
      <c r="C14" s="8" t="s">
        <v>219</v>
      </c>
      <c r="D14" s="8" t="s">
        <v>220</v>
      </c>
      <c r="E14" s="8" t="s">
        <v>277</v>
      </c>
      <c r="F14" s="8" t="s">
        <v>278</v>
      </c>
      <c r="G14" s="8" t="s">
        <v>279</v>
      </c>
      <c r="H14" s="8" t="s">
        <v>224</v>
      </c>
      <c r="I14" s="8" t="s">
        <v>225</v>
      </c>
      <c r="J14" s="11" t="s">
        <v>226</v>
      </c>
      <c r="K14" s="12">
        <v>-50</v>
      </c>
    </row>
    <row r="15" s="5" customFormat="1" spans="1:11">
      <c r="A15" s="8" t="s">
        <v>280</v>
      </c>
      <c r="B15" s="8" t="s">
        <v>281</v>
      </c>
      <c r="C15" s="8" t="s">
        <v>219</v>
      </c>
      <c r="D15" s="8" t="s">
        <v>220</v>
      </c>
      <c r="E15" s="8" t="s">
        <v>282</v>
      </c>
      <c r="F15" s="8" t="s">
        <v>258</v>
      </c>
      <c r="G15" s="8" t="s">
        <v>283</v>
      </c>
      <c r="H15" s="8" t="s">
        <v>224</v>
      </c>
      <c r="I15" s="8" t="s">
        <v>225</v>
      </c>
      <c r="J15" s="11" t="s">
        <v>226</v>
      </c>
      <c r="K15" s="12">
        <v>-50</v>
      </c>
    </row>
    <row r="16" s="5" customFormat="1" spans="1:11">
      <c r="A16" s="8" t="s">
        <v>284</v>
      </c>
      <c r="B16" s="8" t="s">
        <v>285</v>
      </c>
      <c r="C16" s="8" t="s">
        <v>219</v>
      </c>
      <c r="D16" s="8" t="s">
        <v>220</v>
      </c>
      <c r="E16" s="8" t="s">
        <v>286</v>
      </c>
      <c r="F16" s="8" t="s">
        <v>258</v>
      </c>
      <c r="G16" s="8" t="s">
        <v>287</v>
      </c>
      <c r="H16" s="8" t="s">
        <v>224</v>
      </c>
      <c r="I16" s="8" t="s">
        <v>225</v>
      </c>
      <c r="J16" s="11" t="s">
        <v>226</v>
      </c>
      <c r="K16" s="12">
        <v>-50</v>
      </c>
    </row>
    <row r="17" s="5" customFormat="1" spans="1:11">
      <c r="A17" s="8" t="s">
        <v>288</v>
      </c>
      <c r="B17" s="8" t="s">
        <v>289</v>
      </c>
      <c r="C17" s="8" t="s">
        <v>219</v>
      </c>
      <c r="D17" s="8" t="s">
        <v>220</v>
      </c>
      <c r="E17" s="8" t="s">
        <v>290</v>
      </c>
      <c r="F17" s="8" t="s">
        <v>258</v>
      </c>
      <c r="G17" s="8" t="s">
        <v>291</v>
      </c>
      <c r="H17" s="8" t="s">
        <v>224</v>
      </c>
      <c r="I17" s="8" t="s">
        <v>225</v>
      </c>
      <c r="J17" s="11" t="s">
        <v>226</v>
      </c>
      <c r="K17" s="12">
        <v>-50</v>
      </c>
    </row>
    <row r="18" s="5" customFormat="1" spans="1:11">
      <c r="A18" s="8" t="s">
        <v>292</v>
      </c>
      <c r="B18" s="8" t="s">
        <v>293</v>
      </c>
      <c r="C18" s="8" t="s">
        <v>219</v>
      </c>
      <c r="D18" s="8" t="s">
        <v>220</v>
      </c>
      <c r="E18" s="8" t="s">
        <v>294</v>
      </c>
      <c r="F18" s="8" t="s">
        <v>258</v>
      </c>
      <c r="G18" s="8" t="s">
        <v>295</v>
      </c>
      <c r="H18" s="8" t="s">
        <v>224</v>
      </c>
      <c r="I18" s="8" t="s">
        <v>225</v>
      </c>
      <c r="J18" s="11" t="s">
        <v>226</v>
      </c>
      <c r="K18" s="12">
        <v>-50</v>
      </c>
    </row>
    <row r="19" s="5" customFormat="1" spans="1:11">
      <c r="A19" s="8" t="s">
        <v>296</v>
      </c>
      <c r="B19" s="8" t="s">
        <v>297</v>
      </c>
      <c r="C19" s="8" t="s">
        <v>219</v>
      </c>
      <c r="D19" s="8" t="s">
        <v>220</v>
      </c>
      <c r="E19" s="8" t="s">
        <v>298</v>
      </c>
      <c r="F19" s="8" t="s">
        <v>253</v>
      </c>
      <c r="G19" s="8" t="s">
        <v>299</v>
      </c>
      <c r="H19" s="8" t="s">
        <v>224</v>
      </c>
      <c r="I19" s="8" t="s">
        <v>225</v>
      </c>
      <c r="J19" s="11" t="s">
        <v>226</v>
      </c>
      <c r="K19" s="12">
        <v>-50</v>
      </c>
    </row>
    <row r="20" s="5" customFormat="1" spans="1:11">
      <c r="A20" s="8" t="s">
        <v>300</v>
      </c>
      <c r="B20" s="8" t="s">
        <v>301</v>
      </c>
      <c r="C20" s="8" t="s">
        <v>219</v>
      </c>
      <c r="D20" s="8" t="s">
        <v>220</v>
      </c>
      <c r="E20" s="8" t="s">
        <v>302</v>
      </c>
      <c r="F20" s="8" t="s">
        <v>253</v>
      </c>
      <c r="G20" s="8" t="s">
        <v>303</v>
      </c>
      <c r="H20" s="8" t="s">
        <v>224</v>
      </c>
      <c r="I20" s="8" t="s">
        <v>225</v>
      </c>
      <c r="J20" s="11" t="s">
        <v>226</v>
      </c>
      <c r="K20" s="12">
        <v>-50</v>
      </c>
    </row>
    <row r="21" s="5" customFormat="1" spans="1:11">
      <c r="A21" s="8" t="s">
        <v>304</v>
      </c>
      <c r="B21" s="8" t="s">
        <v>305</v>
      </c>
      <c r="C21" s="8" t="s">
        <v>219</v>
      </c>
      <c r="D21" s="8" t="s">
        <v>220</v>
      </c>
      <c r="E21" s="8" t="s">
        <v>93</v>
      </c>
      <c r="F21" s="8" t="s">
        <v>306</v>
      </c>
      <c r="G21" s="8" t="s">
        <v>307</v>
      </c>
      <c r="H21" s="8" t="s">
        <v>224</v>
      </c>
      <c r="I21" s="8" t="s">
        <v>225</v>
      </c>
      <c r="J21" s="11" t="s">
        <v>226</v>
      </c>
      <c r="K21" s="12">
        <v>-50</v>
      </c>
    </row>
    <row r="22" s="5" customFormat="1" spans="1:11">
      <c r="A22" s="8" t="s">
        <v>308</v>
      </c>
      <c r="B22" s="8" t="s">
        <v>309</v>
      </c>
      <c r="C22" s="8" t="s">
        <v>219</v>
      </c>
      <c r="D22" s="8" t="s">
        <v>220</v>
      </c>
      <c r="E22" s="8" t="s">
        <v>310</v>
      </c>
      <c r="F22" s="8" t="s">
        <v>235</v>
      </c>
      <c r="G22" s="8" t="s">
        <v>311</v>
      </c>
      <c r="H22" s="8" t="s">
        <v>224</v>
      </c>
      <c r="I22" s="8" t="s">
        <v>225</v>
      </c>
      <c r="J22" s="11" t="s">
        <v>226</v>
      </c>
      <c r="K22" s="12">
        <v>-50</v>
      </c>
    </row>
    <row r="23" s="5" customFormat="1" spans="1:11">
      <c r="A23" s="8" t="s">
        <v>312</v>
      </c>
      <c r="B23" s="8" t="s">
        <v>313</v>
      </c>
      <c r="C23" s="8" t="s">
        <v>219</v>
      </c>
      <c r="D23" s="8" t="s">
        <v>220</v>
      </c>
      <c r="E23" s="8" t="s">
        <v>314</v>
      </c>
      <c r="F23" s="8" t="s">
        <v>230</v>
      </c>
      <c r="G23" s="8" t="s">
        <v>315</v>
      </c>
      <c r="H23" s="8" t="s">
        <v>224</v>
      </c>
      <c r="I23" s="8" t="s">
        <v>225</v>
      </c>
      <c r="J23" s="11" t="s">
        <v>226</v>
      </c>
      <c r="K23" s="12">
        <v>-50</v>
      </c>
    </row>
    <row r="24" s="5" customFormat="1" spans="1:11">
      <c r="A24" s="8" t="s">
        <v>300</v>
      </c>
      <c r="B24" s="8" t="s">
        <v>316</v>
      </c>
      <c r="C24" s="8" t="s">
        <v>219</v>
      </c>
      <c r="D24" s="8" t="s">
        <v>220</v>
      </c>
      <c r="E24" s="8" t="s">
        <v>302</v>
      </c>
      <c r="F24" s="8" t="s">
        <v>253</v>
      </c>
      <c r="G24" s="8" t="s">
        <v>317</v>
      </c>
      <c r="H24" s="8" t="s">
        <v>224</v>
      </c>
      <c r="I24" s="8" t="s">
        <v>225</v>
      </c>
      <c r="J24" s="11" t="s">
        <v>226</v>
      </c>
      <c r="K24" s="12">
        <v>-50</v>
      </c>
    </row>
    <row r="25" s="5" customFormat="1" spans="1:11">
      <c r="A25" s="8" t="s">
        <v>318</v>
      </c>
      <c r="B25" s="8" t="s">
        <v>319</v>
      </c>
      <c r="C25" s="8" t="s">
        <v>219</v>
      </c>
      <c r="D25" s="8" t="s">
        <v>220</v>
      </c>
      <c r="E25" s="8" t="s">
        <v>320</v>
      </c>
      <c r="F25" s="8" t="s">
        <v>321</v>
      </c>
      <c r="G25" s="8" t="s">
        <v>322</v>
      </c>
      <c r="H25" s="8" t="s">
        <v>224</v>
      </c>
      <c r="I25" s="8" t="s">
        <v>225</v>
      </c>
      <c r="J25" s="11" t="s">
        <v>226</v>
      </c>
      <c r="K25" s="12">
        <v>-50</v>
      </c>
    </row>
    <row r="26" s="5" customFormat="1" spans="1:11">
      <c r="A26" s="8" t="s">
        <v>323</v>
      </c>
      <c r="B26" s="8" t="s">
        <v>324</v>
      </c>
      <c r="C26" s="8" t="s">
        <v>219</v>
      </c>
      <c r="D26" s="8" t="s">
        <v>243</v>
      </c>
      <c r="E26" s="8" t="s">
        <v>325</v>
      </c>
      <c r="F26" s="8" t="s">
        <v>278</v>
      </c>
      <c r="G26" s="8" t="s">
        <v>326</v>
      </c>
      <c r="H26" s="8" t="s">
        <v>224</v>
      </c>
      <c r="I26" s="8" t="s">
        <v>225</v>
      </c>
      <c r="J26" s="11" t="s">
        <v>226</v>
      </c>
      <c r="K26" s="12">
        <v>-50</v>
      </c>
    </row>
    <row r="27" s="5" customFormat="1" spans="1:11">
      <c r="A27" s="8" t="s">
        <v>327</v>
      </c>
      <c r="B27" s="8" t="s">
        <v>328</v>
      </c>
      <c r="C27" s="8" t="s">
        <v>219</v>
      </c>
      <c r="D27" s="8" t="s">
        <v>220</v>
      </c>
      <c r="E27" s="8" t="s">
        <v>329</v>
      </c>
      <c r="F27" s="8" t="s">
        <v>222</v>
      </c>
      <c r="G27" s="8" t="s">
        <v>330</v>
      </c>
      <c r="H27" s="8" t="s">
        <v>224</v>
      </c>
      <c r="I27" s="8" t="s">
        <v>225</v>
      </c>
      <c r="J27" s="11" t="s">
        <v>226</v>
      </c>
      <c r="K27" s="12">
        <v>-50</v>
      </c>
    </row>
    <row r="28" s="5" customFormat="1" spans="1:11">
      <c r="A28" s="8" t="s">
        <v>331</v>
      </c>
      <c r="B28" s="8" t="s">
        <v>332</v>
      </c>
      <c r="C28" s="8" t="s">
        <v>219</v>
      </c>
      <c r="D28" s="8" t="s">
        <v>243</v>
      </c>
      <c r="E28" s="8" t="s">
        <v>333</v>
      </c>
      <c r="F28" s="8" t="s">
        <v>222</v>
      </c>
      <c r="G28" s="8" t="s">
        <v>334</v>
      </c>
      <c r="H28" s="8" t="s">
        <v>224</v>
      </c>
      <c r="I28" s="8" t="s">
        <v>225</v>
      </c>
      <c r="J28" s="11" t="s">
        <v>226</v>
      </c>
      <c r="K28" s="12">
        <v>-50</v>
      </c>
    </row>
    <row r="29" s="5" customFormat="1" spans="1:11">
      <c r="A29" s="8" t="s">
        <v>335</v>
      </c>
      <c r="B29" s="8" t="s">
        <v>336</v>
      </c>
      <c r="C29" s="8" t="s">
        <v>219</v>
      </c>
      <c r="D29" s="8" t="s">
        <v>220</v>
      </c>
      <c r="E29" s="8" t="s">
        <v>337</v>
      </c>
      <c r="F29" s="8" t="s">
        <v>258</v>
      </c>
      <c r="G29" s="8" t="s">
        <v>338</v>
      </c>
      <c r="H29" s="8" t="s">
        <v>224</v>
      </c>
      <c r="I29" s="8" t="s">
        <v>225</v>
      </c>
      <c r="J29" s="11" t="s">
        <v>226</v>
      </c>
      <c r="K29" s="12">
        <v>-50</v>
      </c>
    </row>
    <row r="30" s="5" customFormat="1" spans="1:11">
      <c r="A30" s="8" t="s">
        <v>339</v>
      </c>
      <c r="B30" s="8" t="s">
        <v>340</v>
      </c>
      <c r="C30" s="8" t="s">
        <v>219</v>
      </c>
      <c r="D30" s="8" t="s">
        <v>220</v>
      </c>
      <c r="E30" s="8" t="s">
        <v>341</v>
      </c>
      <c r="F30" s="8" t="s">
        <v>321</v>
      </c>
      <c r="G30" s="8" t="s">
        <v>342</v>
      </c>
      <c r="H30" s="8" t="s">
        <v>224</v>
      </c>
      <c r="I30" s="8" t="s">
        <v>225</v>
      </c>
      <c r="J30" s="11" t="s">
        <v>226</v>
      </c>
      <c r="K30" s="12">
        <v>-50</v>
      </c>
    </row>
    <row r="31" s="5" customFormat="1" spans="1:11">
      <c r="A31" s="8" t="s">
        <v>343</v>
      </c>
      <c r="B31" s="8" t="s">
        <v>344</v>
      </c>
      <c r="C31" s="8" t="s">
        <v>219</v>
      </c>
      <c r="D31" s="8" t="s">
        <v>243</v>
      </c>
      <c r="E31" s="8" t="s">
        <v>345</v>
      </c>
      <c r="F31" s="8" t="s">
        <v>346</v>
      </c>
      <c r="G31" s="8" t="s">
        <v>347</v>
      </c>
      <c r="H31" s="8" t="s">
        <v>224</v>
      </c>
      <c r="I31" s="8" t="s">
        <v>225</v>
      </c>
      <c r="J31" s="11" t="s">
        <v>226</v>
      </c>
      <c r="K31" s="12">
        <v>-50</v>
      </c>
    </row>
    <row r="32" s="5" customFormat="1" spans="1:11">
      <c r="A32" s="8" t="s">
        <v>250</v>
      </c>
      <c r="B32" s="8" t="s">
        <v>348</v>
      </c>
      <c r="C32" s="8" t="s">
        <v>219</v>
      </c>
      <c r="D32" s="8" t="s">
        <v>243</v>
      </c>
      <c r="E32" s="8" t="s">
        <v>252</v>
      </c>
      <c r="F32" s="8" t="s">
        <v>253</v>
      </c>
      <c r="G32" s="8" t="s">
        <v>349</v>
      </c>
      <c r="H32" s="8" t="s">
        <v>224</v>
      </c>
      <c r="I32" s="8" t="s">
        <v>225</v>
      </c>
      <c r="J32" s="11" t="s">
        <v>226</v>
      </c>
      <c r="K32" s="12">
        <v>-50</v>
      </c>
    </row>
    <row r="33" s="5" customFormat="1" spans="1:11">
      <c r="A33" s="8" t="s">
        <v>350</v>
      </c>
      <c r="B33" s="8" t="s">
        <v>351</v>
      </c>
      <c r="C33" s="8" t="s">
        <v>219</v>
      </c>
      <c r="D33" s="8" t="s">
        <v>220</v>
      </c>
      <c r="E33" s="8" t="s">
        <v>352</v>
      </c>
      <c r="F33" s="8" t="s">
        <v>222</v>
      </c>
      <c r="G33" s="8" t="s">
        <v>353</v>
      </c>
      <c r="H33" s="8" t="s">
        <v>224</v>
      </c>
      <c r="I33" s="8" t="s">
        <v>225</v>
      </c>
      <c r="J33" s="11" t="s">
        <v>226</v>
      </c>
      <c r="K33" s="12">
        <v>-50</v>
      </c>
    </row>
    <row r="34" s="5" customFormat="1" spans="1:11">
      <c r="A34" s="8" t="s">
        <v>280</v>
      </c>
      <c r="B34" s="8" t="s">
        <v>354</v>
      </c>
      <c r="C34" s="8" t="s">
        <v>219</v>
      </c>
      <c r="D34" s="8" t="s">
        <v>243</v>
      </c>
      <c r="E34" s="8" t="s">
        <v>282</v>
      </c>
      <c r="F34" s="8" t="s">
        <v>258</v>
      </c>
      <c r="G34" s="8" t="s">
        <v>355</v>
      </c>
      <c r="H34" s="8" t="s">
        <v>224</v>
      </c>
      <c r="I34" s="8" t="s">
        <v>225</v>
      </c>
      <c r="J34" s="11" t="s">
        <v>226</v>
      </c>
      <c r="K34" s="12">
        <v>-50</v>
      </c>
    </row>
    <row r="35" s="5" customFormat="1" spans="1:11">
      <c r="A35" s="8" t="s">
        <v>356</v>
      </c>
      <c r="B35" s="8" t="s">
        <v>357</v>
      </c>
      <c r="C35" s="8" t="s">
        <v>219</v>
      </c>
      <c r="D35" s="8" t="s">
        <v>243</v>
      </c>
      <c r="E35" s="8" t="s">
        <v>358</v>
      </c>
      <c r="F35" s="8" t="s">
        <v>253</v>
      </c>
      <c r="G35" s="8" t="s">
        <v>359</v>
      </c>
      <c r="H35" s="8" t="s">
        <v>224</v>
      </c>
      <c r="I35" s="8" t="s">
        <v>225</v>
      </c>
      <c r="J35" s="11" t="s">
        <v>226</v>
      </c>
      <c r="K35" s="12">
        <v>-50</v>
      </c>
    </row>
    <row r="36" s="5" customFormat="1" spans="1:11">
      <c r="A36" s="8" t="s">
        <v>360</v>
      </c>
      <c r="B36" s="8" t="s">
        <v>361</v>
      </c>
      <c r="C36" s="8" t="s">
        <v>219</v>
      </c>
      <c r="D36" s="8" t="s">
        <v>243</v>
      </c>
      <c r="E36" s="8" t="s">
        <v>362</v>
      </c>
      <c r="F36" s="8" t="s">
        <v>222</v>
      </c>
      <c r="G36" s="8" t="s">
        <v>363</v>
      </c>
      <c r="H36" s="8" t="s">
        <v>224</v>
      </c>
      <c r="I36" s="8" t="s">
        <v>225</v>
      </c>
      <c r="J36" s="11" t="s">
        <v>226</v>
      </c>
      <c r="K36" s="12">
        <v>-50</v>
      </c>
    </row>
    <row r="37" s="5" customFormat="1" spans="1:11">
      <c r="A37" s="8" t="s">
        <v>271</v>
      </c>
      <c r="B37" s="8" t="s">
        <v>364</v>
      </c>
      <c r="C37" s="8" t="s">
        <v>219</v>
      </c>
      <c r="D37" s="8" t="s">
        <v>220</v>
      </c>
      <c r="E37" s="8" t="s">
        <v>273</v>
      </c>
      <c r="F37" s="8" t="s">
        <v>235</v>
      </c>
      <c r="G37" s="8" t="s">
        <v>365</v>
      </c>
      <c r="H37" s="8" t="s">
        <v>366</v>
      </c>
      <c r="I37" s="8" t="s">
        <v>367</v>
      </c>
      <c r="J37" s="11" t="s">
        <v>368</v>
      </c>
      <c r="K37" s="12">
        <v>-50</v>
      </c>
    </row>
    <row r="38" s="5" customFormat="1" spans="1:11">
      <c r="A38" s="8" t="s">
        <v>369</v>
      </c>
      <c r="B38" s="8" t="s">
        <v>370</v>
      </c>
      <c r="C38" s="8" t="s">
        <v>219</v>
      </c>
      <c r="D38" s="8" t="s">
        <v>220</v>
      </c>
      <c r="E38" s="8" t="s">
        <v>371</v>
      </c>
      <c r="F38" s="8" t="s">
        <v>258</v>
      </c>
      <c r="G38" s="8" t="s">
        <v>372</v>
      </c>
      <c r="H38" s="8" t="s">
        <v>366</v>
      </c>
      <c r="I38" s="8" t="s">
        <v>367</v>
      </c>
      <c r="J38" s="11" t="s">
        <v>373</v>
      </c>
      <c r="K38" s="12">
        <v>-35</v>
      </c>
    </row>
    <row r="39" s="5" customFormat="1" spans="1:11">
      <c r="A39" s="8" t="s">
        <v>374</v>
      </c>
      <c r="B39" s="8" t="s">
        <v>375</v>
      </c>
      <c r="C39" s="8" t="s">
        <v>219</v>
      </c>
      <c r="D39" s="8" t="s">
        <v>220</v>
      </c>
      <c r="E39" s="8" t="s">
        <v>376</v>
      </c>
      <c r="F39" s="8" t="s">
        <v>230</v>
      </c>
      <c r="G39" s="8" t="s">
        <v>377</v>
      </c>
      <c r="H39" s="8" t="s">
        <v>366</v>
      </c>
      <c r="I39" s="8" t="s">
        <v>367</v>
      </c>
      <c r="J39" s="11" t="s">
        <v>378</v>
      </c>
      <c r="K39" s="12">
        <v>-30</v>
      </c>
    </row>
    <row r="40" s="5" customFormat="1" spans="1:11">
      <c r="A40" s="8" t="s">
        <v>379</v>
      </c>
      <c r="B40" s="8" t="s">
        <v>380</v>
      </c>
      <c r="C40" s="8" t="s">
        <v>219</v>
      </c>
      <c r="D40" s="8" t="s">
        <v>220</v>
      </c>
      <c r="E40" s="8" t="s">
        <v>381</v>
      </c>
      <c r="F40" s="8" t="s">
        <v>235</v>
      </c>
      <c r="G40" s="8" t="s">
        <v>382</v>
      </c>
      <c r="H40" s="8" t="s">
        <v>366</v>
      </c>
      <c r="I40" s="8" t="s">
        <v>367</v>
      </c>
      <c r="J40" s="11" t="s">
        <v>378</v>
      </c>
      <c r="K40" s="12">
        <v>-30</v>
      </c>
    </row>
    <row r="41" s="5" customFormat="1" spans="1:11">
      <c r="A41" s="8" t="s">
        <v>383</v>
      </c>
      <c r="B41" s="8" t="s">
        <v>384</v>
      </c>
      <c r="C41" s="8" t="s">
        <v>219</v>
      </c>
      <c r="D41" s="8" t="s">
        <v>220</v>
      </c>
      <c r="E41" s="8" t="s">
        <v>385</v>
      </c>
      <c r="F41" s="8" t="s">
        <v>278</v>
      </c>
      <c r="G41" s="8" t="s">
        <v>386</v>
      </c>
      <c r="H41" s="8" t="s">
        <v>366</v>
      </c>
      <c r="I41" s="8" t="s">
        <v>367</v>
      </c>
      <c r="J41" s="11" t="s">
        <v>378</v>
      </c>
      <c r="K41" s="12">
        <v>-30</v>
      </c>
    </row>
    <row r="42" s="5" customFormat="1" spans="1:11">
      <c r="A42" s="8" t="s">
        <v>387</v>
      </c>
      <c r="B42" s="8" t="s">
        <v>388</v>
      </c>
      <c r="C42" s="8" t="s">
        <v>219</v>
      </c>
      <c r="D42" s="8" t="s">
        <v>220</v>
      </c>
      <c r="E42" s="8" t="s">
        <v>389</v>
      </c>
      <c r="F42" s="8" t="s">
        <v>390</v>
      </c>
      <c r="G42" s="8" t="s">
        <v>391</v>
      </c>
      <c r="H42" s="8" t="s">
        <v>366</v>
      </c>
      <c r="I42" s="8" t="s">
        <v>367</v>
      </c>
      <c r="J42" s="11" t="s">
        <v>378</v>
      </c>
      <c r="K42" s="12">
        <v>-30</v>
      </c>
    </row>
    <row r="43" s="5" customFormat="1" spans="1:11">
      <c r="A43" s="8" t="s">
        <v>392</v>
      </c>
      <c r="B43" s="8" t="s">
        <v>393</v>
      </c>
      <c r="C43" s="8" t="s">
        <v>219</v>
      </c>
      <c r="D43" s="8" t="s">
        <v>243</v>
      </c>
      <c r="E43" s="8" t="s">
        <v>394</v>
      </c>
      <c r="F43" s="8" t="s">
        <v>235</v>
      </c>
      <c r="G43" s="8" t="s">
        <v>395</v>
      </c>
      <c r="H43" s="8" t="s">
        <v>366</v>
      </c>
      <c r="I43" s="8" t="s">
        <v>367</v>
      </c>
      <c r="J43" s="11" t="s">
        <v>378</v>
      </c>
      <c r="K43" s="12">
        <v>-30</v>
      </c>
    </row>
    <row r="44" s="5" customFormat="1" spans="1:11">
      <c r="A44" s="8" t="s">
        <v>360</v>
      </c>
      <c r="B44" s="8" t="s">
        <v>396</v>
      </c>
      <c r="C44" s="8" t="s">
        <v>219</v>
      </c>
      <c r="D44" s="8" t="s">
        <v>220</v>
      </c>
      <c r="E44" s="8" t="s">
        <v>362</v>
      </c>
      <c r="F44" s="8" t="s">
        <v>222</v>
      </c>
      <c r="G44" s="8" t="s">
        <v>397</v>
      </c>
      <c r="H44" s="8" t="s">
        <v>366</v>
      </c>
      <c r="I44" s="8" t="s">
        <v>367</v>
      </c>
      <c r="J44" s="11" t="s">
        <v>398</v>
      </c>
      <c r="K44" s="12">
        <v>-25</v>
      </c>
    </row>
    <row r="45" s="5" customFormat="1" spans="1:11">
      <c r="A45" s="8" t="s">
        <v>392</v>
      </c>
      <c r="B45" s="8" t="s">
        <v>399</v>
      </c>
      <c r="C45" s="8" t="s">
        <v>219</v>
      </c>
      <c r="D45" s="8" t="s">
        <v>220</v>
      </c>
      <c r="E45" s="8" t="s">
        <v>394</v>
      </c>
      <c r="F45" s="8" t="s">
        <v>235</v>
      </c>
      <c r="G45" s="8" t="s">
        <v>400</v>
      </c>
      <c r="H45" s="8" t="s">
        <v>366</v>
      </c>
      <c r="I45" s="8" t="s">
        <v>367</v>
      </c>
      <c r="J45" s="11" t="s">
        <v>398</v>
      </c>
      <c r="K45" s="12">
        <v>-25</v>
      </c>
    </row>
    <row r="46" s="5" customFormat="1" spans="1:11">
      <c r="A46" s="8" t="s">
        <v>308</v>
      </c>
      <c r="B46" s="8" t="s">
        <v>401</v>
      </c>
      <c r="C46" s="8" t="s">
        <v>219</v>
      </c>
      <c r="D46" s="8" t="s">
        <v>220</v>
      </c>
      <c r="E46" s="8" t="s">
        <v>310</v>
      </c>
      <c r="F46" s="8" t="s">
        <v>235</v>
      </c>
      <c r="G46" s="8" t="s">
        <v>402</v>
      </c>
      <c r="H46" s="8" t="s">
        <v>366</v>
      </c>
      <c r="I46" s="8" t="s">
        <v>367</v>
      </c>
      <c r="J46" s="11" t="s">
        <v>398</v>
      </c>
      <c r="K46" s="12">
        <v>-25</v>
      </c>
    </row>
    <row r="47" s="5" customFormat="1" spans="1:11">
      <c r="A47" s="8" t="s">
        <v>403</v>
      </c>
      <c r="B47" s="8" t="s">
        <v>404</v>
      </c>
      <c r="C47" s="8" t="s">
        <v>219</v>
      </c>
      <c r="D47" s="8" t="s">
        <v>220</v>
      </c>
      <c r="E47" s="8" t="s">
        <v>405</v>
      </c>
      <c r="F47" s="8" t="s">
        <v>258</v>
      </c>
      <c r="G47" s="8" t="s">
        <v>406</v>
      </c>
      <c r="H47" s="8" t="s">
        <v>366</v>
      </c>
      <c r="I47" s="8" t="s">
        <v>367</v>
      </c>
      <c r="J47" s="11" t="s">
        <v>407</v>
      </c>
      <c r="K47" s="12">
        <v>-20</v>
      </c>
    </row>
    <row r="48" s="5" customFormat="1" spans="1:11">
      <c r="A48" s="8" t="s">
        <v>408</v>
      </c>
      <c r="B48" s="8" t="s">
        <v>409</v>
      </c>
      <c r="C48" s="8" t="s">
        <v>219</v>
      </c>
      <c r="D48" s="8" t="s">
        <v>220</v>
      </c>
      <c r="E48" s="8" t="s">
        <v>410</v>
      </c>
      <c r="F48" s="8" t="s">
        <v>346</v>
      </c>
      <c r="G48" s="8" t="s">
        <v>411</v>
      </c>
      <c r="H48" s="8" t="s">
        <v>366</v>
      </c>
      <c r="I48" s="8" t="s">
        <v>367</v>
      </c>
      <c r="J48" s="11" t="s">
        <v>407</v>
      </c>
      <c r="K48" s="12">
        <v>-20</v>
      </c>
    </row>
    <row r="49" s="5" customFormat="1" spans="1:11">
      <c r="A49" s="8" t="s">
        <v>412</v>
      </c>
      <c r="B49" s="8" t="s">
        <v>413</v>
      </c>
      <c r="C49" s="8" t="s">
        <v>219</v>
      </c>
      <c r="D49" s="8" t="s">
        <v>220</v>
      </c>
      <c r="E49" s="8" t="s">
        <v>414</v>
      </c>
      <c r="F49" s="8" t="s">
        <v>235</v>
      </c>
      <c r="G49" s="8" t="s">
        <v>415</v>
      </c>
      <c r="H49" s="8" t="s">
        <v>366</v>
      </c>
      <c r="I49" s="8" t="s">
        <v>367</v>
      </c>
      <c r="J49" s="11" t="s">
        <v>407</v>
      </c>
      <c r="K49" s="12">
        <v>-20</v>
      </c>
    </row>
    <row r="50" s="5" customFormat="1" spans="1:11">
      <c r="A50" s="8" t="s">
        <v>241</v>
      </c>
      <c r="B50" s="8" t="s">
        <v>416</v>
      </c>
      <c r="C50" s="8" t="s">
        <v>219</v>
      </c>
      <c r="D50" s="8" t="s">
        <v>220</v>
      </c>
      <c r="E50" s="8" t="s">
        <v>244</v>
      </c>
      <c r="F50" s="8" t="s">
        <v>230</v>
      </c>
      <c r="G50" s="8" t="s">
        <v>417</v>
      </c>
      <c r="H50" s="8" t="s">
        <v>366</v>
      </c>
      <c r="I50" s="8" t="s">
        <v>367</v>
      </c>
      <c r="J50" s="11" t="s">
        <v>407</v>
      </c>
      <c r="K50" s="12">
        <v>-20</v>
      </c>
    </row>
    <row r="51" s="5" customFormat="1" spans="1:11">
      <c r="A51" s="8" t="s">
        <v>418</v>
      </c>
      <c r="B51" s="8" t="s">
        <v>419</v>
      </c>
      <c r="C51" s="8" t="s">
        <v>219</v>
      </c>
      <c r="D51" s="8" t="s">
        <v>243</v>
      </c>
      <c r="E51" s="8" t="s">
        <v>420</v>
      </c>
      <c r="F51" s="8" t="s">
        <v>421</v>
      </c>
      <c r="G51" s="8" t="s">
        <v>422</v>
      </c>
      <c r="H51" s="8" t="s">
        <v>366</v>
      </c>
      <c r="I51" s="8" t="s">
        <v>367</v>
      </c>
      <c r="J51" s="11" t="s">
        <v>407</v>
      </c>
      <c r="K51" s="12">
        <v>-20</v>
      </c>
    </row>
    <row r="52" s="5" customFormat="1" spans="1:11">
      <c r="A52" s="8" t="s">
        <v>392</v>
      </c>
      <c r="B52" s="8" t="s">
        <v>423</v>
      </c>
      <c r="C52" s="8" t="s">
        <v>219</v>
      </c>
      <c r="D52" s="8" t="s">
        <v>220</v>
      </c>
      <c r="E52" s="8" t="s">
        <v>394</v>
      </c>
      <c r="F52" s="8" t="s">
        <v>235</v>
      </c>
      <c r="G52" s="8" t="s">
        <v>424</v>
      </c>
      <c r="H52" s="8" t="s">
        <v>366</v>
      </c>
      <c r="I52" s="8" t="s">
        <v>367</v>
      </c>
      <c r="J52" s="11" t="s">
        <v>407</v>
      </c>
      <c r="K52" s="12">
        <v>-20</v>
      </c>
    </row>
    <row r="53" s="5" customFormat="1" spans="1:11">
      <c r="A53" s="8" t="s">
        <v>425</v>
      </c>
      <c r="B53" s="8" t="s">
        <v>426</v>
      </c>
      <c r="C53" s="8" t="s">
        <v>219</v>
      </c>
      <c r="D53" s="8" t="s">
        <v>220</v>
      </c>
      <c r="E53" s="8" t="s">
        <v>427</v>
      </c>
      <c r="F53" s="8" t="s">
        <v>222</v>
      </c>
      <c r="G53" s="8" t="s">
        <v>428</v>
      </c>
      <c r="H53" s="8" t="s">
        <v>366</v>
      </c>
      <c r="I53" s="8" t="s">
        <v>367</v>
      </c>
      <c r="J53" s="11" t="s">
        <v>407</v>
      </c>
      <c r="K53" s="12">
        <v>-20</v>
      </c>
    </row>
    <row r="54" s="5" customFormat="1" spans="1:11">
      <c r="A54" s="8" t="s">
        <v>429</v>
      </c>
      <c r="B54" s="8" t="s">
        <v>430</v>
      </c>
      <c r="C54" s="8" t="s">
        <v>219</v>
      </c>
      <c r="D54" s="8" t="s">
        <v>220</v>
      </c>
      <c r="E54" s="8" t="s">
        <v>431</v>
      </c>
      <c r="F54" s="8" t="s">
        <v>230</v>
      </c>
      <c r="G54" s="8" t="s">
        <v>432</v>
      </c>
      <c r="H54" s="8" t="s">
        <v>366</v>
      </c>
      <c r="I54" s="8" t="s">
        <v>367</v>
      </c>
      <c r="J54" s="11" t="s">
        <v>433</v>
      </c>
      <c r="K54" s="12">
        <v>-15</v>
      </c>
    </row>
    <row r="55" s="5" customFormat="1" spans="1:11">
      <c r="A55" s="8" t="s">
        <v>434</v>
      </c>
      <c r="B55" s="8" t="s">
        <v>435</v>
      </c>
      <c r="C55" s="8" t="s">
        <v>219</v>
      </c>
      <c r="D55" s="8" t="s">
        <v>220</v>
      </c>
      <c r="E55" s="8" t="s">
        <v>436</v>
      </c>
      <c r="F55" s="8" t="s">
        <v>222</v>
      </c>
      <c r="G55" s="8" t="s">
        <v>437</v>
      </c>
      <c r="H55" s="8" t="s">
        <v>366</v>
      </c>
      <c r="I55" s="8" t="s">
        <v>367</v>
      </c>
      <c r="J55" s="11" t="s">
        <v>433</v>
      </c>
      <c r="K55" s="12">
        <v>-15</v>
      </c>
    </row>
    <row r="56" s="5" customFormat="1" spans="1:11">
      <c r="A56" s="8" t="s">
        <v>438</v>
      </c>
      <c r="B56" s="8" t="s">
        <v>439</v>
      </c>
      <c r="C56" s="8" t="s">
        <v>219</v>
      </c>
      <c r="D56" s="8" t="s">
        <v>220</v>
      </c>
      <c r="E56" s="8" t="s">
        <v>440</v>
      </c>
      <c r="F56" s="8" t="s">
        <v>306</v>
      </c>
      <c r="G56" s="8" t="s">
        <v>441</v>
      </c>
      <c r="H56" s="8" t="s">
        <v>366</v>
      </c>
      <c r="I56" s="8" t="s">
        <v>367</v>
      </c>
      <c r="J56" s="11" t="s">
        <v>433</v>
      </c>
      <c r="K56" s="12">
        <v>-15</v>
      </c>
    </row>
    <row r="57" s="5" customFormat="1" spans="1:11">
      <c r="A57" s="8" t="s">
        <v>442</v>
      </c>
      <c r="B57" s="8" t="s">
        <v>443</v>
      </c>
      <c r="C57" s="8" t="s">
        <v>219</v>
      </c>
      <c r="D57" s="8" t="s">
        <v>220</v>
      </c>
      <c r="E57" s="8" t="s">
        <v>444</v>
      </c>
      <c r="F57" s="8" t="s">
        <v>306</v>
      </c>
      <c r="G57" s="8" t="s">
        <v>445</v>
      </c>
      <c r="H57" s="8" t="s">
        <v>366</v>
      </c>
      <c r="I57" s="8" t="s">
        <v>367</v>
      </c>
      <c r="J57" s="11" t="s">
        <v>433</v>
      </c>
      <c r="K57" s="12">
        <v>-15</v>
      </c>
    </row>
    <row r="58" s="5" customFormat="1" spans="1:11">
      <c r="A58" s="8" t="s">
        <v>446</v>
      </c>
      <c r="B58" s="8" t="s">
        <v>447</v>
      </c>
      <c r="C58" s="8" t="s">
        <v>219</v>
      </c>
      <c r="D58" s="8" t="s">
        <v>220</v>
      </c>
      <c r="E58" s="8" t="s">
        <v>448</v>
      </c>
      <c r="F58" s="8" t="s">
        <v>222</v>
      </c>
      <c r="G58" s="8" t="s">
        <v>449</v>
      </c>
      <c r="H58" s="8" t="s">
        <v>366</v>
      </c>
      <c r="I58" s="8" t="s">
        <v>367</v>
      </c>
      <c r="J58" s="11" t="s">
        <v>433</v>
      </c>
      <c r="K58" s="12">
        <v>-15</v>
      </c>
    </row>
    <row r="59" s="5" customFormat="1" spans="1:11">
      <c r="A59" s="8" t="s">
        <v>450</v>
      </c>
      <c r="B59" s="8" t="s">
        <v>451</v>
      </c>
      <c r="C59" s="8" t="s">
        <v>219</v>
      </c>
      <c r="D59" s="8" t="s">
        <v>220</v>
      </c>
      <c r="E59" s="8" t="s">
        <v>452</v>
      </c>
      <c r="F59" s="8" t="s">
        <v>390</v>
      </c>
      <c r="G59" s="8" t="s">
        <v>453</v>
      </c>
      <c r="H59" s="8" t="s">
        <v>366</v>
      </c>
      <c r="I59" s="8" t="s">
        <v>367</v>
      </c>
      <c r="J59" s="11" t="s">
        <v>433</v>
      </c>
      <c r="K59" s="12">
        <v>-15</v>
      </c>
    </row>
    <row r="60" s="5" customFormat="1" spans="1:11">
      <c r="A60" s="8" t="s">
        <v>454</v>
      </c>
      <c r="B60" s="8" t="s">
        <v>455</v>
      </c>
      <c r="C60" s="8" t="s">
        <v>219</v>
      </c>
      <c r="D60" s="8" t="s">
        <v>220</v>
      </c>
      <c r="E60" s="8" t="s">
        <v>456</v>
      </c>
      <c r="F60" s="8" t="s">
        <v>222</v>
      </c>
      <c r="G60" s="8" t="s">
        <v>457</v>
      </c>
      <c r="H60" s="8" t="s">
        <v>366</v>
      </c>
      <c r="I60" s="8" t="s">
        <v>367</v>
      </c>
      <c r="J60" s="11" t="s">
        <v>433</v>
      </c>
      <c r="K60" s="12">
        <v>-15</v>
      </c>
    </row>
    <row r="61" s="5" customFormat="1" spans="1:11">
      <c r="A61" s="8" t="s">
        <v>458</v>
      </c>
      <c r="B61" s="8" t="s">
        <v>459</v>
      </c>
      <c r="C61" s="8" t="s">
        <v>219</v>
      </c>
      <c r="D61" s="8" t="s">
        <v>220</v>
      </c>
      <c r="E61" s="8" t="s">
        <v>460</v>
      </c>
      <c r="F61" s="8" t="s">
        <v>346</v>
      </c>
      <c r="G61" s="8" t="s">
        <v>461</v>
      </c>
      <c r="H61" s="8" t="s">
        <v>366</v>
      </c>
      <c r="I61" s="8" t="s">
        <v>367</v>
      </c>
      <c r="J61" s="11" t="s">
        <v>433</v>
      </c>
      <c r="K61" s="12">
        <v>-15</v>
      </c>
    </row>
    <row r="62" s="5" customFormat="1" spans="1:11">
      <c r="A62" s="8" t="s">
        <v>462</v>
      </c>
      <c r="B62" s="8" t="s">
        <v>463</v>
      </c>
      <c r="C62" s="8" t="s">
        <v>219</v>
      </c>
      <c r="D62" s="8" t="s">
        <v>220</v>
      </c>
      <c r="E62" s="8" t="s">
        <v>464</v>
      </c>
      <c r="F62" s="8" t="s">
        <v>465</v>
      </c>
      <c r="G62" s="8" t="s">
        <v>466</v>
      </c>
      <c r="H62" s="8" t="s">
        <v>366</v>
      </c>
      <c r="I62" s="8" t="s">
        <v>367</v>
      </c>
      <c r="J62" s="11" t="s">
        <v>433</v>
      </c>
      <c r="K62" s="12">
        <v>-15</v>
      </c>
    </row>
    <row r="63" s="5" customFormat="1" spans="1:11">
      <c r="A63" s="8" t="s">
        <v>438</v>
      </c>
      <c r="B63" s="8" t="s">
        <v>467</v>
      </c>
      <c r="C63" s="8" t="s">
        <v>219</v>
      </c>
      <c r="D63" s="8" t="s">
        <v>243</v>
      </c>
      <c r="E63" s="8" t="s">
        <v>440</v>
      </c>
      <c r="F63" s="8" t="s">
        <v>306</v>
      </c>
      <c r="G63" s="8" t="s">
        <v>468</v>
      </c>
      <c r="H63" s="8" t="s">
        <v>366</v>
      </c>
      <c r="I63" s="8" t="s">
        <v>367</v>
      </c>
      <c r="J63" s="11" t="s">
        <v>433</v>
      </c>
      <c r="K63" s="12">
        <v>-15</v>
      </c>
    </row>
    <row r="64" s="5" customFormat="1" spans="1:11">
      <c r="A64" s="8" t="s">
        <v>296</v>
      </c>
      <c r="B64" s="8" t="s">
        <v>469</v>
      </c>
      <c r="C64" s="8" t="s">
        <v>219</v>
      </c>
      <c r="D64" s="8" t="s">
        <v>220</v>
      </c>
      <c r="E64" s="8" t="s">
        <v>298</v>
      </c>
      <c r="F64" s="8" t="s">
        <v>253</v>
      </c>
      <c r="G64" s="8" t="s">
        <v>470</v>
      </c>
      <c r="H64" s="8" t="s">
        <v>366</v>
      </c>
      <c r="I64" s="8" t="s">
        <v>367</v>
      </c>
      <c r="J64" s="11" t="s">
        <v>433</v>
      </c>
      <c r="K64" s="12">
        <v>-15</v>
      </c>
    </row>
    <row r="65" s="5" customFormat="1" spans="1:11">
      <c r="A65" s="8" t="s">
        <v>471</v>
      </c>
      <c r="B65" s="8" t="s">
        <v>472</v>
      </c>
      <c r="C65" s="8" t="s">
        <v>219</v>
      </c>
      <c r="D65" s="8" t="s">
        <v>220</v>
      </c>
      <c r="E65" s="8" t="s">
        <v>473</v>
      </c>
      <c r="F65" s="8" t="s">
        <v>222</v>
      </c>
      <c r="G65" s="8" t="s">
        <v>474</v>
      </c>
      <c r="H65" s="8" t="s">
        <v>366</v>
      </c>
      <c r="I65" s="8" t="s">
        <v>367</v>
      </c>
      <c r="J65" s="11" t="s">
        <v>433</v>
      </c>
      <c r="K65" s="12">
        <v>-15</v>
      </c>
    </row>
    <row r="66" s="5" customFormat="1" spans="1:11">
      <c r="A66" s="8" t="s">
        <v>475</v>
      </c>
      <c r="B66" s="8" t="s">
        <v>476</v>
      </c>
      <c r="C66" s="8" t="s">
        <v>219</v>
      </c>
      <c r="D66" s="8" t="s">
        <v>220</v>
      </c>
      <c r="E66" s="8" t="s">
        <v>477</v>
      </c>
      <c r="F66" s="8" t="s">
        <v>421</v>
      </c>
      <c r="G66" s="8" t="s">
        <v>478</v>
      </c>
      <c r="H66" s="8" t="s">
        <v>366</v>
      </c>
      <c r="I66" s="8" t="s">
        <v>367</v>
      </c>
      <c r="J66" s="11" t="s">
        <v>479</v>
      </c>
      <c r="K66" s="12">
        <v>-10</v>
      </c>
    </row>
    <row r="67" s="5" customFormat="1" spans="1:11">
      <c r="A67" s="8" t="s">
        <v>425</v>
      </c>
      <c r="B67" s="8" t="s">
        <v>480</v>
      </c>
      <c r="C67" s="8" t="s">
        <v>219</v>
      </c>
      <c r="D67" s="8" t="s">
        <v>220</v>
      </c>
      <c r="E67" s="8" t="s">
        <v>427</v>
      </c>
      <c r="F67" s="8" t="s">
        <v>222</v>
      </c>
      <c r="G67" s="8" t="s">
        <v>481</v>
      </c>
      <c r="H67" s="8" t="s">
        <v>366</v>
      </c>
      <c r="I67" s="8" t="s">
        <v>367</v>
      </c>
      <c r="J67" s="11" t="s">
        <v>479</v>
      </c>
      <c r="K67" s="12">
        <v>-10</v>
      </c>
    </row>
    <row r="68" s="5" customFormat="1" spans="1:11">
      <c r="A68" s="8" t="s">
        <v>482</v>
      </c>
      <c r="B68" s="8" t="s">
        <v>483</v>
      </c>
      <c r="C68" s="8" t="s">
        <v>219</v>
      </c>
      <c r="D68" s="8" t="s">
        <v>220</v>
      </c>
      <c r="E68" s="8" t="s">
        <v>484</v>
      </c>
      <c r="F68" s="8" t="s">
        <v>390</v>
      </c>
      <c r="G68" s="8" t="s">
        <v>485</v>
      </c>
      <c r="H68" s="8" t="s">
        <v>366</v>
      </c>
      <c r="I68" s="8" t="s">
        <v>367</v>
      </c>
      <c r="J68" s="11" t="s">
        <v>479</v>
      </c>
      <c r="K68" s="12">
        <v>-10</v>
      </c>
    </row>
    <row r="69" s="5" customFormat="1" spans="1:11">
      <c r="A69" s="8" t="s">
        <v>486</v>
      </c>
      <c r="B69" s="8" t="s">
        <v>487</v>
      </c>
      <c r="C69" s="8" t="s">
        <v>219</v>
      </c>
      <c r="D69" s="8" t="s">
        <v>220</v>
      </c>
      <c r="E69" s="8" t="s">
        <v>488</v>
      </c>
      <c r="F69" s="8" t="s">
        <v>230</v>
      </c>
      <c r="G69" s="8" t="s">
        <v>489</v>
      </c>
      <c r="H69" s="8" t="s">
        <v>366</v>
      </c>
      <c r="I69" s="8" t="s">
        <v>367</v>
      </c>
      <c r="J69" s="11" t="s">
        <v>479</v>
      </c>
      <c r="K69" s="12">
        <v>-10</v>
      </c>
    </row>
    <row r="70" s="5" customFormat="1" spans="1:11">
      <c r="A70" s="8" t="s">
        <v>490</v>
      </c>
      <c r="B70" s="8" t="s">
        <v>491</v>
      </c>
      <c r="C70" s="8" t="s">
        <v>219</v>
      </c>
      <c r="D70" s="8" t="s">
        <v>220</v>
      </c>
      <c r="E70" s="8" t="s">
        <v>492</v>
      </c>
      <c r="F70" s="8" t="s">
        <v>390</v>
      </c>
      <c r="G70" s="8" t="s">
        <v>493</v>
      </c>
      <c r="H70" s="8" t="s">
        <v>366</v>
      </c>
      <c r="I70" s="8" t="s">
        <v>367</v>
      </c>
      <c r="J70" s="11" t="s">
        <v>479</v>
      </c>
      <c r="K70" s="12">
        <v>-10</v>
      </c>
    </row>
    <row r="71" s="5" customFormat="1" spans="1:11">
      <c r="A71" s="8" t="s">
        <v>454</v>
      </c>
      <c r="B71" s="8" t="s">
        <v>494</v>
      </c>
      <c r="C71" s="8" t="s">
        <v>219</v>
      </c>
      <c r="D71" s="8" t="s">
        <v>220</v>
      </c>
      <c r="E71" s="8" t="s">
        <v>456</v>
      </c>
      <c r="F71" s="8" t="s">
        <v>222</v>
      </c>
      <c r="G71" s="8" t="s">
        <v>495</v>
      </c>
      <c r="H71" s="8" t="s">
        <v>366</v>
      </c>
      <c r="I71" s="8" t="s">
        <v>367</v>
      </c>
      <c r="J71" s="11" t="s">
        <v>479</v>
      </c>
      <c r="K71" s="12">
        <v>-10</v>
      </c>
    </row>
    <row r="72" s="5" customFormat="1" spans="1:11">
      <c r="A72" s="8" t="s">
        <v>408</v>
      </c>
      <c r="B72" s="8" t="s">
        <v>496</v>
      </c>
      <c r="C72" s="8" t="s">
        <v>219</v>
      </c>
      <c r="D72" s="8" t="s">
        <v>243</v>
      </c>
      <c r="E72" s="8" t="s">
        <v>410</v>
      </c>
      <c r="F72" s="8" t="s">
        <v>346</v>
      </c>
      <c r="G72" s="8" t="s">
        <v>497</v>
      </c>
      <c r="H72" s="8" t="s">
        <v>366</v>
      </c>
      <c r="I72" s="8" t="s">
        <v>367</v>
      </c>
      <c r="J72" s="11" t="s">
        <v>479</v>
      </c>
      <c r="K72" s="12">
        <v>-10</v>
      </c>
    </row>
    <row r="73" s="5" customFormat="1" spans="1:11">
      <c r="A73" s="8" t="s">
        <v>458</v>
      </c>
      <c r="B73" s="8" t="s">
        <v>498</v>
      </c>
      <c r="C73" s="8" t="s">
        <v>219</v>
      </c>
      <c r="D73" s="8" t="s">
        <v>243</v>
      </c>
      <c r="E73" s="8" t="s">
        <v>460</v>
      </c>
      <c r="F73" s="8" t="s">
        <v>346</v>
      </c>
      <c r="G73" s="8" t="s">
        <v>499</v>
      </c>
      <c r="H73" s="8" t="s">
        <v>366</v>
      </c>
      <c r="I73" s="8" t="s">
        <v>367</v>
      </c>
      <c r="J73" s="11" t="s">
        <v>479</v>
      </c>
      <c r="K73" s="12">
        <v>-10</v>
      </c>
    </row>
    <row r="74" s="5" customFormat="1" spans="1:11">
      <c r="A74" s="8" t="s">
        <v>500</v>
      </c>
      <c r="B74" s="8" t="s">
        <v>501</v>
      </c>
      <c r="C74" s="8" t="s">
        <v>219</v>
      </c>
      <c r="D74" s="8" t="s">
        <v>243</v>
      </c>
      <c r="E74" s="8" t="s">
        <v>502</v>
      </c>
      <c r="F74" s="8" t="s">
        <v>278</v>
      </c>
      <c r="G74" s="8" t="s">
        <v>503</v>
      </c>
      <c r="H74" s="8" t="s">
        <v>366</v>
      </c>
      <c r="I74" s="8" t="s">
        <v>367</v>
      </c>
      <c r="J74" s="11" t="s">
        <v>479</v>
      </c>
      <c r="K74" s="12">
        <v>-10</v>
      </c>
    </row>
    <row r="75" s="5" customFormat="1" spans="1:11">
      <c r="A75" s="8" t="s">
        <v>504</v>
      </c>
      <c r="B75" s="8" t="s">
        <v>505</v>
      </c>
      <c r="C75" s="8" t="s">
        <v>219</v>
      </c>
      <c r="D75" s="8" t="s">
        <v>220</v>
      </c>
      <c r="E75" s="8" t="s">
        <v>506</v>
      </c>
      <c r="F75" s="8" t="s">
        <v>507</v>
      </c>
      <c r="G75" s="8" t="s">
        <v>508</v>
      </c>
      <c r="H75" s="8" t="s">
        <v>366</v>
      </c>
      <c r="I75" s="8" t="s">
        <v>367</v>
      </c>
      <c r="J75" s="11" t="s">
        <v>479</v>
      </c>
      <c r="K75" s="12">
        <v>-10</v>
      </c>
    </row>
    <row r="76" s="5" customFormat="1" spans="1:11">
      <c r="A76" s="8" t="s">
        <v>403</v>
      </c>
      <c r="B76" s="8" t="s">
        <v>509</v>
      </c>
      <c r="C76" s="8" t="s">
        <v>219</v>
      </c>
      <c r="D76" s="8" t="s">
        <v>220</v>
      </c>
      <c r="E76" s="8" t="s">
        <v>405</v>
      </c>
      <c r="F76" s="8" t="s">
        <v>258</v>
      </c>
      <c r="G76" s="8" t="s">
        <v>510</v>
      </c>
      <c r="H76" s="8" t="s">
        <v>366</v>
      </c>
      <c r="I76" s="8" t="s">
        <v>367</v>
      </c>
      <c r="J76" s="11" t="s">
        <v>479</v>
      </c>
      <c r="K76" s="12">
        <v>-10</v>
      </c>
    </row>
    <row r="77" s="5" customFormat="1" spans="1:11">
      <c r="A77" s="8" t="s">
        <v>462</v>
      </c>
      <c r="B77" s="8" t="s">
        <v>511</v>
      </c>
      <c r="C77" s="8" t="s">
        <v>219</v>
      </c>
      <c r="D77" s="8" t="s">
        <v>220</v>
      </c>
      <c r="E77" s="8" t="s">
        <v>464</v>
      </c>
      <c r="F77" s="8" t="s">
        <v>465</v>
      </c>
      <c r="G77" s="8" t="s">
        <v>512</v>
      </c>
      <c r="H77" s="8" t="s">
        <v>366</v>
      </c>
      <c r="I77" s="8" t="s">
        <v>367</v>
      </c>
      <c r="J77" s="11" t="s">
        <v>479</v>
      </c>
      <c r="K77" s="12">
        <v>-10</v>
      </c>
    </row>
    <row r="78" s="5" customFormat="1" spans="1:11">
      <c r="A78" s="8" t="s">
        <v>513</v>
      </c>
      <c r="B78" s="8" t="s">
        <v>514</v>
      </c>
      <c r="C78" s="8" t="s">
        <v>219</v>
      </c>
      <c r="D78" s="8" t="s">
        <v>243</v>
      </c>
      <c r="E78" s="8" t="s">
        <v>176</v>
      </c>
      <c r="F78" s="8" t="s">
        <v>421</v>
      </c>
      <c r="G78" s="8" t="s">
        <v>515</v>
      </c>
      <c r="H78" s="8" t="s">
        <v>366</v>
      </c>
      <c r="I78" s="8" t="s">
        <v>367</v>
      </c>
      <c r="J78" s="11" t="s">
        <v>516</v>
      </c>
      <c r="K78" s="12">
        <v>-5</v>
      </c>
    </row>
    <row r="79" s="5" customFormat="1" spans="1:11">
      <c r="A79" s="8" t="s">
        <v>343</v>
      </c>
      <c r="B79" s="8" t="s">
        <v>517</v>
      </c>
      <c r="C79" s="8" t="s">
        <v>219</v>
      </c>
      <c r="D79" s="8" t="s">
        <v>220</v>
      </c>
      <c r="E79" s="8" t="s">
        <v>345</v>
      </c>
      <c r="F79" s="8" t="s">
        <v>346</v>
      </c>
      <c r="G79" s="8" t="s">
        <v>518</v>
      </c>
      <c r="H79" s="8" t="s">
        <v>366</v>
      </c>
      <c r="I79" s="8" t="s">
        <v>367</v>
      </c>
      <c r="J79" s="11" t="s">
        <v>516</v>
      </c>
      <c r="K79" s="12">
        <v>-5</v>
      </c>
    </row>
    <row r="80" s="5" customFormat="1" spans="1:11">
      <c r="A80" s="8" t="s">
        <v>232</v>
      </c>
      <c r="B80" s="8" t="s">
        <v>519</v>
      </c>
      <c r="C80" s="8" t="s">
        <v>219</v>
      </c>
      <c r="D80" s="8" t="s">
        <v>220</v>
      </c>
      <c r="E80" s="8" t="s">
        <v>234</v>
      </c>
      <c r="F80" s="8" t="s">
        <v>235</v>
      </c>
      <c r="G80" s="8" t="s">
        <v>520</v>
      </c>
      <c r="H80" s="8" t="s">
        <v>366</v>
      </c>
      <c r="I80" s="8" t="s">
        <v>367</v>
      </c>
      <c r="J80" s="11" t="s">
        <v>516</v>
      </c>
      <c r="K80" s="12">
        <v>-5</v>
      </c>
    </row>
    <row r="81" s="5" customFormat="1" spans="1:11">
      <c r="A81" s="8" t="s">
        <v>521</v>
      </c>
      <c r="B81" s="8" t="s">
        <v>522</v>
      </c>
      <c r="C81" s="8" t="s">
        <v>219</v>
      </c>
      <c r="D81" s="8" t="s">
        <v>220</v>
      </c>
      <c r="E81" s="8" t="s">
        <v>523</v>
      </c>
      <c r="F81" s="8" t="s">
        <v>230</v>
      </c>
      <c r="G81" s="8" t="s">
        <v>524</v>
      </c>
      <c r="H81" s="8" t="s">
        <v>366</v>
      </c>
      <c r="I81" s="8" t="s">
        <v>367</v>
      </c>
      <c r="J81" s="11" t="s">
        <v>516</v>
      </c>
      <c r="K81" s="12">
        <v>-5</v>
      </c>
    </row>
    <row r="82" s="5" customFormat="1" spans="1:11">
      <c r="A82" s="8" t="s">
        <v>525</v>
      </c>
      <c r="B82" s="8" t="s">
        <v>526</v>
      </c>
      <c r="C82" s="8" t="s">
        <v>219</v>
      </c>
      <c r="D82" s="8" t="s">
        <v>220</v>
      </c>
      <c r="E82" s="8" t="s">
        <v>527</v>
      </c>
      <c r="F82" s="8" t="s">
        <v>222</v>
      </c>
      <c r="G82" s="8" t="s">
        <v>528</v>
      </c>
      <c r="H82" s="8" t="s">
        <v>366</v>
      </c>
      <c r="I82" s="8" t="s">
        <v>367</v>
      </c>
      <c r="J82" s="11" t="s">
        <v>516</v>
      </c>
      <c r="K82" s="12">
        <v>-5</v>
      </c>
    </row>
    <row r="83" s="5" customFormat="1" spans="1:11">
      <c r="A83" s="8" t="s">
        <v>260</v>
      </c>
      <c r="B83" s="8" t="s">
        <v>529</v>
      </c>
      <c r="C83" s="8" t="s">
        <v>219</v>
      </c>
      <c r="D83" s="8" t="s">
        <v>220</v>
      </c>
      <c r="E83" s="8" t="s">
        <v>262</v>
      </c>
      <c r="F83" s="8" t="s">
        <v>258</v>
      </c>
      <c r="G83" s="8" t="s">
        <v>530</v>
      </c>
      <c r="H83" s="8" t="s">
        <v>366</v>
      </c>
      <c r="I83" s="8" t="s">
        <v>367</v>
      </c>
      <c r="J83" s="11" t="s">
        <v>516</v>
      </c>
      <c r="K83" s="12">
        <v>-5</v>
      </c>
    </row>
    <row r="84" s="5" customFormat="1" spans="1:11">
      <c r="A84" s="8" t="s">
        <v>531</v>
      </c>
      <c r="B84" s="8" t="s">
        <v>532</v>
      </c>
      <c r="C84" s="8" t="s">
        <v>219</v>
      </c>
      <c r="D84" s="8" t="s">
        <v>533</v>
      </c>
      <c r="E84" s="8" t="s">
        <v>534</v>
      </c>
      <c r="F84" s="8" t="s">
        <v>390</v>
      </c>
      <c r="G84" s="8" t="s">
        <v>535</v>
      </c>
      <c r="H84" s="8" t="s">
        <v>366</v>
      </c>
      <c r="I84" s="8" t="s">
        <v>367</v>
      </c>
      <c r="J84" s="11" t="s">
        <v>516</v>
      </c>
      <c r="K84" s="12">
        <v>-5</v>
      </c>
    </row>
    <row r="85" s="5" customFormat="1" spans="1:11">
      <c r="A85" s="8" t="s">
        <v>536</v>
      </c>
      <c r="B85" s="8" t="s">
        <v>537</v>
      </c>
      <c r="C85" s="8" t="s">
        <v>219</v>
      </c>
      <c r="D85" s="8" t="s">
        <v>220</v>
      </c>
      <c r="E85" s="8" t="s">
        <v>538</v>
      </c>
      <c r="F85" s="8" t="s">
        <v>539</v>
      </c>
      <c r="G85" s="8" t="s">
        <v>540</v>
      </c>
      <c r="H85" s="8" t="s">
        <v>366</v>
      </c>
      <c r="I85" s="8" t="s">
        <v>367</v>
      </c>
      <c r="J85" s="11" t="s">
        <v>516</v>
      </c>
      <c r="K85" s="12">
        <v>-5</v>
      </c>
    </row>
    <row r="86" s="5" customFormat="1" spans="1:11">
      <c r="A86" s="8" t="s">
        <v>275</v>
      </c>
      <c r="B86" s="8" t="s">
        <v>541</v>
      </c>
      <c r="C86" s="8" t="s">
        <v>219</v>
      </c>
      <c r="D86" s="8" t="s">
        <v>220</v>
      </c>
      <c r="E86" s="8" t="s">
        <v>277</v>
      </c>
      <c r="F86" s="8" t="s">
        <v>278</v>
      </c>
      <c r="G86" s="8" t="s">
        <v>542</v>
      </c>
      <c r="H86" s="8" t="s">
        <v>366</v>
      </c>
      <c r="I86" s="8" t="s">
        <v>367</v>
      </c>
      <c r="J86" s="11" t="s">
        <v>516</v>
      </c>
      <c r="K86" s="12">
        <v>-5</v>
      </c>
    </row>
    <row r="87" s="5" customFormat="1" spans="1:11">
      <c r="A87" s="8" t="s">
        <v>543</v>
      </c>
      <c r="B87" s="8" t="s">
        <v>544</v>
      </c>
      <c r="C87" s="8" t="s">
        <v>219</v>
      </c>
      <c r="D87" s="8" t="s">
        <v>220</v>
      </c>
      <c r="E87" s="8" t="s">
        <v>186</v>
      </c>
      <c r="F87" s="8" t="s">
        <v>278</v>
      </c>
      <c r="G87" s="8" t="s">
        <v>545</v>
      </c>
      <c r="H87" s="8" t="s">
        <v>366</v>
      </c>
      <c r="I87" s="8" t="s">
        <v>367</v>
      </c>
      <c r="J87" s="11" t="s">
        <v>516</v>
      </c>
      <c r="K87" s="12">
        <v>-5</v>
      </c>
    </row>
    <row r="88" s="5" customFormat="1" spans="1:11">
      <c r="A88" s="8" t="s">
        <v>292</v>
      </c>
      <c r="B88" s="8" t="s">
        <v>546</v>
      </c>
      <c r="C88" s="8" t="s">
        <v>219</v>
      </c>
      <c r="D88" s="8" t="s">
        <v>220</v>
      </c>
      <c r="E88" s="8" t="s">
        <v>294</v>
      </c>
      <c r="F88" s="8" t="s">
        <v>258</v>
      </c>
      <c r="G88" s="8" t="s">
        <v>547</v>
      </c>
      <c r="H88" s="8" t="s">
        <v>366</v>
      </c>
      <c r="I88" s="8" t="s">
        <v>367</v>
      </c>
      <c r="J88" s="11" t="s">
        <v>516</v>
      </c>
      <c r="K88" s="12">
        <v>-5</v>
      </c>
    </row>
    <row r="89" s="5" customFormat="1" spans="1:11">
      <c r="A89" s="8" t="s">
        <v>548</v>
      </c>
      <c r="B89" s="8" t="s">
        <v>549</v>
      </c>
      <c r="C89" s="8" t="s">
        <v>219</v>
      </c>
      <c r="D89" s="8" t="s">
        <v>220</v>
      </c>
      <c r="E89" s="8" t="s">
        <v>550</v>
      </c>
      <c r="F89" s="8" t="s">
        <v>278</v>
      </c>
      <c r="G89" s="8" t="s">
        <v>551</v>
      </c>
      <c r="H89" s="8" t="s">
        <v>366</v>
      </c>
      <c r="I89" s="8" t="s">
        <v>367</v>
      </c>
      <c r="J89" s="11" t="s">
        <v>516</v>
      </c>
      <c r="K89" s="12">
        <v>-5</v>
      </c>
    </row>
    <row r="90" s="5" customFormat="1" spans="1:11">
      <c r="A90" s="8" t="s">
        <v>552</v>
      </c>
      <c r="B90" s="8" t="s">
        <v>553</v>
      </c>
      <c r="C90" s="8" t="s">
        <v>219</v>
      </c>
      <c r="D90" s="8" t="s">
        <v>220</v>
      </c>
      <c r="E90" s="8" t="s">
        <v>554</v>
      </c>
      <c r="F90" s="8" t="s">
        <v>421</v>
      </c>
      <c r="G90" s="8" t="s">
        <v>555</v>
      </c>
      <c r="H90" s="8" t="s">
        <v>366</v>
      </c>
      <c r="I90" s="8" t="s">
        <v>367</v>
      </c>
      <c r="J90" s="11" t="s">
        <v>516</v>
      </c>
      <c r="K90" s="12">
        <v>-5</v>
      </c>
    </row>
    <row r="91" s="5" customFormat="1" spans="1:11">
      <c r="A91" s="8" t="s">
        <v>556</v>
      </c>
      <c r="B91" s="8" t="s">
        <v>557</v>
      </c>
      <c r="C91" s="8" t="s">
        <v>219</v>
      </c>
      <c r="D91" s="8" t="s">
        <v>220</v>
      </c>
      <c r="E91" s="8" t="s">
        <v>558</v>
      </c>
      <c r="F91" s="8" t="s">
        <v>421</v>
      </c>
      <c r="G91" s="8" t="s">
        <v>559</v>
      </c>
      <c r="H91" s="8" t="s">
        <v>366</v>
      </c>
      <c r="I91" s="8" t="s">
        <v>367</v>
      </c>
      <c r="J91" s="11" t="s">
        <v>516</v>
      </c>
      <c r="K91" s="12">
        <v>-5</v>
      </c>
    </row>
    <row r="92" s="5" customFormat="1" spans="1:11">
      <c r="A92" s="8" t="s">
        <v>560</v>
      </c>
      <c r="B92" s="8" t="s">
        <v>561</v>
      </c>
      <c r="C92" s="8" t="s">
        <v>219</v>
      </c>
      <c r="D92" s="8" t="s">
        <v>243</v>
      </c>
      <c r="E92" s="8" t="s">
        <v>562</v>
      </c>
      <c r="F92" s="8" t="s">
        <v>258</v>
      </c>
      <c r="G92" s="8" t="s">
        <v>563</v>
      </c>
      <c r="H92" s="8" t="s">
        <v>366</v>
      </c>
      <c r="I92" s="8" t="s">
        <v>367</v>
      </c>
      <c r="J92" s="11" t="s">
        <v>516</v>
      </c>
      <c r="K92" s="12">
        <v>-5</v>
      </c>
    </row>
    <row r="93" s="5" customFormat="1" spans="1:11">
      <c r="A93" s="8" t="s">
        <v>304</v>
      </c>
      <c r="B93" s="8" t="s">
        <v>564</v>
      </c>
      <c r="C93" s="8" t="s">
        <v>219</v>
      </c>
      <c r="D93" s="8" t="s">
        <v>243</v>
      </c>
      <c r="E93" s="8" t="s">
        <v>93</v>
      </c>
      <c r="F93" s="8" t="s">
        <v>306</v>
      </c>
      <c r="G93" s="8" t="s">
        <v>565</v>
      </c>
      <c r="H93" s="8" t="s">
        <v>366</v>
      </c>
      <c r="I93" s="8" t="s">
        <v>367</v>
      </c>
      <c r="J93" s="11" t="s">
        <v>516</v>
      </c>
      <c r="K93" s="12">
        <v>-5</v>
      </c>
    </row>
    <row r="94" s="5" customFormat="1" spans="1:11">
      <c r="A94" s="8" t="s">
        <v>566</v>
      </c>
      <c r="B94" s="8" t="s">
        <v>567</v>
      </c>
      <c r="C94" s="8" t="s">
        <v>219</v>
      </c>
      <c r="D94" s="8" t="s">
        <v>220</v>
      </c>
      <c r="E94" s="8" t="s">
        <v>568</v>
      </c>
      <c r="F94" s="8" t="s">
        <v>390</v>
      </c>
      <c r="G94" s="8" t="s">
        <v>569</v>
      </c>
      <c r="H94" s="8" t="s">
        <v>366</v>
      </c>
      <c r="I94" s="8" t="s">
        <v>367</v>
      </c>
      <c r="J94" s="11" t="s">
        <v>516</v>
      </c>
      <c r="K94" s="12">
        <v>-5</v>
      </c>
    </row>
    <row r="95" s="5" customFormat="1" spans="1:11">
      <c r="A95" s="8" t="s">
        <v>536</v>
      </c>
      <c r="B95" s="8" t="s">
        <v>570</v>
      </c>
      <c r="C95" s="8" t="s">
        <v>219</v>
      </c>
      <c r="D95" s="8" t="s">
        <v>220</v>
      </c>
      <c r="E95" s="8" t="s">
        <v>538</v>
      </c>
      <c r="F95" s="8" t="s">
        <v>539</v>
      </c>
      <c r="G95" s="8" t="s">
        <v>571</v>
      </c>
      <c r="H95" s="8" t="s">
        <v>366</v>
      </c>
      <c r="I95" s="8" t="s">
        <v>367</v>
      </c>
      <c r="J95" s="11" t="s">
        <v>516</v>
      </c>
      <c r="K95" s="12">
        <v>-5</v>
      </c>
    </row>
    <row r="96" s="5" customFormat="1" spans="1:11">
      <c r="A96" s="8" t="s">
        <v>536</v>
      </c>
      <c r="B96" s="8" t="s">
        <v>572</v>
      </c>
      <c r="C96" s="8" t="s">
        <v>219</v>
      </c>
      <c r="D96" s="8" t="s">
        <v>220</v>
      </c>
      <c r="E96" s="8" t="s">
        <v>538</v>
      </c>
      <c r="F96" s="8" t="s">
        <v>539</v>
      </c>
      <c r="G96" s="8" t="s">
        <v>573</v>
      </c>
      <c r="H96" s="8" t="s">
        <v>366</v>
      </c>
      <c r="I96" s="8" t="s">
        <v>367</v>
      </c>
      <c r="J96" s="11" t="s">
        <v>516</v>
      </c>
      <c r="K96" s="12">
        <v>-5</v>
      </c>
    </row>
    <row r="97" s="5" customFormat="1" spans="1:11">
      <c r="A97" s="8" t="s">
        <v>343</v>
      </c>
      <c r="B97" s="8" t="s">
        <v>574</v>
      </c>
      <c r="C97" s="8" t="s">
        <v>219</v>
      </c>
      <c r="D97" s="8" t="s">
        <v>220</v>
      </c>
      <c r="E97" s="8" t="s">
        <v>345</v>
      </c>
      <c r="F97" s="8" t="s">
        <v>346</v>
      </c>
      <c r="G97" s="8" t="s">
        <v>575</v>
      </c>
      <c r="H97" s="8" t="s">
        <v>366</v>
      </c>
      <c r="I97" s="8" t="s">
        <v>367</v>
      </c>
      <c r="J97" s="11" t="s">
        <v>516</v>
      </c>
      <c r="K97" s="12">
        <v>-5</v>
      </c>
    </row>
    <row r="98" s="5" customFormat="1" spans="1:11">
      <c r="A98" s="8" t="s">
        <v>312</v>
      </c>
      <c r="B98" s="8" t="s">
        <v>576</v>
      </c>
      <c r="C98" s="8" t="s">
        <v>219</v>
      </c>
      <c r="D98" s="8" t="s">
        <v>220</v>
      </c>
      <c r="E98" s="8" t="s">
        <v>314</v>
      </c>
      <c r="F98" s="8" t="s">
        <v>230</v>
      </c>
      <c r="G98" s="8" t="s">
        <v>577</v>
      </c>
      <c r="H98" s="8" t="s">
        <v>366</v>
      </c>
      <c r="I98" s="8" t="s">
        <v>367</v>
      </c>
      <c r="J98" s="11" t="s">
        <v>516</v>
      </c>
      <c r="K98" s="12">
        <v>-5</v>
      </c>
    </row>
    <row r="99" s="5" customFormat="1" spans="1:11">
      <c r="A99" s="8" t="s">
        <v>578</v>
      </c>
      <c r="B99" s="8" t="s">
        <v>579</v>
      </c>
      <c r="C99" s="8" t="s">
        <v>219</v>
      </c>
      <c r="D99" s="8" t="s">
        <v>220</v>
      </c>
      <c r="E99" s="8" t="s">
        <v>580</v>
      </c>
      <c r="F99" s="8" t="s">
        <v>278</v>
      </c>
      <c r="G99" s="8" t="s">
        <v>581</v>
      </c>
      <c r="H99" s="8" t="s">
        <v>366</v>
      </c>
      <c r="I99" s="8" t="s">
        <v>367</v>
      </c>
      <c r="J99" s="11" t="s">
        <v>516</v>
      </c>
      <c r="K99" s="12">
        <v>-5</v>
      </c>
    </row>
    <row r="100" s="5" customFormat="1" spans="1:11">
      <c r="A100" s="8" t="s">
        <v>312</v>
      </c>
      <c r="B100" s="8" t="s">
        <v>582</v>
      </c>
      <c r="C100" s="8" t="s">
        <v>219</v>
      </c>
      <c r="D100" s="8" t="s">
        <v>243</v>
      </c>
      <c r="E100" s="8" t="s">
        <v>314</v>
      </c>
      <c r="F100" s="8" t="s">
        <v>230</v>
      </c>
      <c r="G100" s="8" t="s">
        <v>583</v>
      </c>
      <c r="H100" s="8" t="s">
        <v>366</v>
      </c>
      <c r="I100" s="8" t="s">
        <v>367</v>
      </c>
      <c r="J100" s="11" t="s">
        <v>516</v>
      </c>
      <c r="K100" s="12">
        <v>-5</v>
      </c>
    </row>
    <row r="101" s="5" customFormat="1" spans="1:11">
      <c r="A101" s="8" t="s">
        <v>584</v>
      </c>
      <c r="B101" s="8" t="s">
        <v>585</v>
      </c>
      <c r="C101" s="8" t="s">
        <v>219</v>
      </c>
      <c r="D101" s="8" t="s">
        <v>220</v>
      </c>
      <c r="E101" s="8" t="s">
        <v>586</v>
      </c>
      <c r="F101" s="8" t="s">
        <v>278</v>
      </c>
      <c r="G101" s="8" t="s">
        <v>587</v>
      </c>
      <c r="H101" s="8" t="s">
        <v>366</v>
      </c>
      <c r="I101" s="8" t="s">
        <v>367</v>
      </c>
      <c r="J101" s="11" t="s">
        <v>516</v>
      </c>
      <c r="K101" s="12">
        <v>-5</v>
      </c>
    </row>
    <row r="102" s="5" customFormat="1" spans="1:11">
      <c r="A102" s="8" t="s">
        <v>462</v>
      </c>
      <c r="B102" s="8" t="s">
        <v>588</v>
      </c>
      <c r="C102" s="8" t="s">
        <v>219</v>
      </c>
      <c r="D102" s="8" t="s">
        <v>243</v>
      </c>
      <c r="E102" s="8" t="s">
        <v>464</v>
      </c>
      <c r="F102" s="8" t="s">
        <v>465</v>
      </c>
      <c r="G102" s="8" t="s">
        <v>589</v>
      </c>
      <c r="H102" s="8" t="s">
        <v>366</v>
      </c>
      <c r="I102" s="8" t="s">
        <v>367</v>
      </c>
      <c r="J102" s="11" t="s">
        <v>516</v>
      </c>
      <c r="K102" s="12">
        <v>-5</v>
      </c>
    </row>
    <row r="103" s="5" customFormat="1" spans="1:11">
      <c r="A103" s="8" t="s">
        <v>590</v>
      </c>
      <c r="B103" s="8" t="s">
        <v>591</v>
      </c>
      <c r="C103" s="8" t="s">
        <v>219</v>
      </c>
      <c r="D103" s="8" t="s">
        <v>243</v>
      </c>
      <c r="E103" s="8" t="s">
        <v>592</v>
      </c>
      <c r="F103" s="8" t="s">
        <v>258</v>
      </c>
      <c r="G103" s="8" t="s">
        <v>593</v>
      </c>
      <c r="H103" s="8" t="s">
        <v>366</v>
      </c>
      <c r="I103" s="8" t="s">
        <v>367</v>
      </c>
      <c r="J103" s="11" t="s">
        <v>516</v>
      </c>
      <c r="K103" s="12">
        <v>-5</v>
      </c>
    </row>
    <row r="104" s="5" customFormat="1" spans="1:11">
      <c r="A104" s="8" t="s">
        <v>227</v>
      </c>
      <c r="B104" s="8" t="s">
        <v>594</v>
      </c>
      <c r="C104" s="8" t="s">
        <v>219</v>
      </c>
      <c r="D104" s="8" t="s">
        <v>243</v>
      </c>
      <c r="E104" s="8" t="s">
        <v>229</v>
      </c>
      <c r="F104" s="8" t="s">
        <v>230</v>
      </c>
      <c r="G104" s="8" t="s">
        <v>595</v>
      </c>
      <c r="H104" s="8" t="s">
        <v>366</v>
      </c>
      <c r="I104" s="8" t="s">
        <v>367</v>
      </c>
      <c r="J104" s="11" t="s">
        <v>516</v>
      </c>
      <c r="K104" s="12">
        <v>-5</v>
      </c>
    </row>
    <row r="105" s="5" customFormat="1" spans="1:11">
      <c r="A105" s="8" t="s">
        <v>596</v>
      </c>
      <c r="B105" s="8" t="s">
        <v>597</v>
      </c>
      <c r="C105" s="8" t="s">
        <v>219</v>
      </c>
      <c r="D105" s="8" t="s">
        <v>220</v>
      </c>
      <c r="E105" s="8" t="s">
        <v>598</v>
      </c>
      <c r="F105" s="8" t="s">
        <v>235</v>
      </c>
      <c r="G105" s="8" t="s">
        <v>599</v>
      </c>
      <c r="H105" s="8" t="s">
        <v>366</v>
      </c>
      <c r="I105" s="8" t="s">
        <v>367</v>
      </c>
      <c r="J105" s="11" t="s">
        <v>516</v>
      </c>
      <c r="K105" s="12">
        <v>-5</v>
      </c>
    </row>
    <row r="106" s="5" customFormat="1" spans="1:11">
      <c r="A106" s="8" t="s">
        <v>500</v>
      </c>
      <c r="B106" s="8" t="s">
        <v>600</v>
      </c>
      <c r="C106" s="8" t="s">
        <v>219</v>
      </c>
      <c r="D106" s="8" t="s">
        <v>220</v>
      </c>
      <c r="E106" s="8" t="s">
        <v>502</v>
      </c>
      <c r="F106" s="8" t="s">
        <v>278</v>
      </c>
      <c r="G106" s="8" t="s">
        <v>601</v>
      </c>
      <c r="H106" s="8" t="s">
        <v>366</v>
      </c>
      <c r="I106" s="8" t="s">
        <v>367</v>
      </c>
      <c r="J106" s="11" t="s">
        <v>516</v>
      </c>
      <c r="K106" s="12">
        <v>-5</v>
      </c>
    </row>
    <row r="107" s="5" customFormat="1" spans="1:11">
      <c r="A107" s="8" t="s">
        <v>602</v>
      </c>
      <c r="B107" s="8" t="s">
        <v>603</v>
      </c>
      <c r="C107" s="8" t="s">
        <v>219</v>
      </c>
      <c r="D107" s="8" t="s">
        <v>243</v>
      </c>
      <c r="E107" s="8" t="s">
        <v>604</v>
      </c>
      <c r="F107" s="8" t="s">
        <v>258</v>
      </c>
      <c r="G107" s="8" t="s">
        <v>605</v>
      </c>
      <c r="H107" s="8" t="s">
        <v>366</v>
      </c>
      <c r="I107" s="8" t="s">
        <v>367</v>
      </c>
      <c r="J107" s="11" t="s">
        <v>516</v>
      </c>
      <c r="K107" s="12">
        <v>-5</v>
      </c>
    </row>
    <row r="108" s="5" customFormat="1" spans="1:11">
      <c r="A108" s="8" t="s">
        <v>284</v>
      </c>
      <c r="B108" s="8" t="s">
        <v>606</v>
      </c>
      <c r="C108" s="8" t="s">
        <v>219</v>
      </c>
      <c r="D108" s="8" t="s">
        <v>220</v>
      </c>
      <c r="E108" s="8" t="s">
        <v>286</v>
      </c>
      <c r="F108" s="8" t="s">
        <v>258</v>
      </c>
      <c r="G108" s="8" t="s">
        <v>607</v>
      </c>
      <c r="H108" s="8" t="s">
        <v>366</v>
      </c>
      <c r="I108" s="8" t="s">
        <v>367</v>
      </c>
      <c r="J108" s="11" t="s">
        <v>516</v>
      </c>
      <c r="K108" s="12">
        <v>-5</v>
      </c>
    </row>
    <row r="109" s="5" customFormat="1" spans="1:11">
      <c r="A109" s="8" t="s">
        <v>418</v>
      </c>
      <c r="B109" s="8" t="s">
        <v>608</v>
      </c>
      <c r="C109" s="8" t="s">
        <v>219</v>
      </c>
      <c r="D109" s="8" t="s">
        <v>220</v>
      </c>
      <c r="E109" s="8" t="s">
        <v>420</v>
      </c>
      <c r="F109" s="8" t="s">
        <v>421</v>
      </c>
      <c r="G109" s="8" t="s">
        <v>609</v>
      </c>
      <c r="H109" s="8" t="s">
        <v>366</v>
      </c>
      <c r="I109" s="8" t="s">
        <v>367</v>
      </c>
      <c r="J109" s="11" t="s">
        <v>516</v>
      </c>
      <c r="K109" s="12">
        <v>-5</v>
      </c>
    </row>
    <row r="110" s="5" customFormat="1" spans="1:11">
      <c r="A110" s="8" t="s">
        <v>335</v>
      </c>
      <c r="B110" s="8" t="s">
        <v>610</v>
      </c>
      <c r="C110" s="8" t="s">
        <v>219</v>
      </c>
      <c r="D110" s="8" t="s">
        <v>243</v>
      </c>
      <c r="E110" s="8" t="s">
        <v>337</v>
      </c>
      <c r="F110" s="8" t="s">
        <v>258</v>
      </c>
      <c r="G110" s="8" t="s">
        <v>611</v>
      </c>
      <c r="H110" s="8" t="s">
        <v>366</v>
      </c>
      <c r="I110" s="8" t="s">
        <v>367</v>
      </c>
      <c r="J110" s="11" t="s">
        <v>516</v>
      </c>
      <c r="K110" s="12">
        <v>-5</v>
      </c>
    </row>
    <row r="111" s="5" customFormat="1" spans="1:11">
      <c r="A111" s="8" t="s">
        <v>264</v>
      </c>
      <c r="B111" s="8" t="s">
        <v>612</v>
      </c>
      <c r="C111" s="8" t="s">
        <v>219</v>
      </c>
      <c r="D111" s="8" t="s">
        <v>243</v>
      </c>
      <c r="E111" s="8" t="s">
        <v>266</v>
      </c>
      <c r="F111" s="8" t="s">
        <v>267</v>
      </c>
      <c r="G111" s="8" t="s">
        <v>613</v>
      </c>
      <c r="H111" s="8" t="s">
        <v>366</v>
      </c>
      <c r="I111" s="8" t="s">
        <v>367</v>
      </c>
      <c r="J111" s="11" t="s">
        <v>516</v>
      </c>
      <c r="K111" s="12">
        <v>-5</v>
      </c>
    </row>
    <row r="112" s="5" customFormat="1" spans="1:11">
      <c r="A112" s="8" t="s">
        <v>335</v>
      </c>
      <c r="B112" s="8" t="s">
        <v>614</v>
      </c>
      <c r="C112" s="8" t="s">
        <v>219</v>
      </c>
      <c r="D112" s="8" t="s">
        <v>220</v>
      </c>
      <c r="E112" s="8" t="s">
        <v>337</v>
      </c>
      <c r="F112" s="8" t="s">
        <v>258</v>
      </c>
      <c r="G112" s="8" t="s">
        <v>615</v>
      </c>
      <c r="H112" s="8" t="s">
        <v>366</v>
      </c>
      <c r="I112" s="8" t="s">
        <v>367</v>
      </c>
      <c r="J112" s="11" t="s">
        <v>516</v>
      </c>
      <c r="K112" s="12">
        <v>-5</v>
      </c>
    </row>
    <row r="113" s="5" customFormat="1" spans="1:11">
      <c r="A113" s="8" t="s">
        <v>521</v>
      </c>
      <c r="B113" s="8" t="s">
        <v>616</v>
      </c>
      <c r="C113" s="8" t="s">
        <v>219</v>
      </c>
      <c r="D113" s="8" t="s">
        <v>220</v>
      </c>
      <c r="E113" s="8" t="s">
        <v>523</v>
      </c>
      <c r="F113" s="8" t="s">
        <v>230</v>
      </c>
      <c r="G113" s="8" t="s">
        <v>617</v>
      </c>
      <c r="H113" s="8" t="s">
        <v>366</v>
      </c>
      <c r="I113" s="8" t="s">
        <v>367</v>
      </c>
      <c r="J113" s="11" t="s">
        <v>516</v>
      </c>
      <c r="K113" s="12">
        <v>-5</v>
      </c>
    </row>
    <row r="114" s="5" customFormat="1" spans="1:11">
      <c r="A114" s="8" t="s">
        <v>618</v>
      </c>
      <c r="B114" s="8" t="s">
        <v>619</v>
      </c>
      <c r="C114" s="8" t="s">
        <v>219</v>
      </c>
      <c r="D114" s="8" t="s">
        <v>220</v>
      </c>
      <c r="E114" s="8" t="s">
        <v>620</v>
      </c>
      <c r="F114" s="8" t="s">
        <v>421</v>
      </c>
      <c r="G114" s="8" t="s">
        <v>621</v>
      </c>
      <c r="H114" s="8" t="s">
        <v>366</v>
      </c>
      <c r="I114" s="8" t="s">
        <v>367</v>
      </c>
      <c r="J114" s="11" t="s">
        <v>516</v>
      </c>
      <c r="K114" s="12">
        <v>-5</v>
      </c>
    </row>
    <row r="115" s="5" customFormat="1" spans="1:11">
      <c r="A115" s="8" t="s">
        <v>232</v>
      </c>
      <c r="B115" s="8" t="s">
        <v>622</v>
      </c>
      <c r="C115" s="8" t="s">
        <v>219</v>
      </c>
      <c r="D115" s="8" t="s">
        <v>220</v>
      </c>
      <c r="E115" s="8" t="s">
        <v>234</v>
      </c>
      <c r="F115" s="8" t="s">
        <v>235</v>
      </c>
      <c r="G115" s="8" t="s">
        <v>623</v>
      </c>
      <c r="H115" s="8" t="s">
        <v>366</v>
      </c>
      <c r="I115" s="8" t="s">
        <v>367</v>
      </c>
      <c r="J115" s="11" t="s">
        <v>516</v>
      </c>
      <c r="K115" s="12">
        <v>-5</v>
      </c>
    </row>
    <row r="116" s="5" customFormat="1" spans="1:11">
      <c r="A116" s="8" t="s">
        <v>624</v>
      </c>
      <c r="B116" s="8" t="s">
        <v>625</v>
      </c>
      <c r="C116" s="8" t="s">
        <v>219</v>
      </c>
      <c r="D116" s="8" t="s">
        <v>220</v>
      </c>
      <c r="E116" s="8" t="s">
        <v>626</v>
      </c>
      <c r="F116" s="8" t="s">
        <v>258</v>
      </c>
      <c r="G116" s="8" t="s">
        <v>627</v>
      </c>
      <c r="H116" s="8" t="s">
        <v>366</v>
      </c>
      <c r="I116" s="8" t="s">
        <v>367</v>
      </c>
      <c r="J116" s="11" t="s">
        <v>516</v>
      </c>
      <c r="K116" s="12">
        <v>-5</v>
      </c>
    </row>
    <row r="117" s="5" customFormat="1" spans="1:11">
      <c r="A117" s="8" t="s">
        <v>628</v>
      </c>
      <c r="B117" s="8" t="s">
        <v>629</v>
      </c>
      <c r="C117" s="8" t="s">
        <v>219</v>
      </c>
      <c r="D117" s="8" t="s">
        <v>220</v>
      </c>
      <c r="E117" s="8" t="s">
        <v>630</v>
      </c>
      <c r="F117" s="8" t="s">
        <v>258</v>
      </c>
      <c r="G117" s="8" t="s">
        <v>631</v>
      </c>
      <c r="H117" s="8" t="s">
        <v>366</v>
      </c>
      <c r="I117" s="8" t="s">
        <v>367</v>
      </c>
      <c r="J117" s="11" t="s">
        <v>516</v>
      </c>
      <c r="K117" s="12">
        <v>-5</v>
      </c>
    </row>
    <row r="118" s="5" customFormat="1" spans="1:11">
      <c r="A118" s="8" t="s">
        <v>339</v>
      </c>
      <c r="B118" s="8" t="s">
        <v>632</v>
      </c>
      <c r="C118" s="8" t="s">
        <v>219</v>
      </c>
      <c r="D118" s="8" t="s">
        <v>220</v>
      </c>
      <c r="E118" s="8" t="s">
        <v>341</v>
      </c>
      <c r="F118" s="8" t="s">
        <v>321</v>
      </c>
      <c r="G118" s="8" t="s">
        <v>633</v>
      </c>
      <c r="H118" s="8" t="s">
        <v>366</v>
      </c>
      <c r="I118" s="8" t="s">
        <v>367</v>
      </c>
      <c r="J118" s="11" t="s">
        <v>516</v>
      </c>
      <c r="K118" s="12">
        <v>-5</v>
      </c>
    </row>
    <row r="119" s="5" customFormat="1" spans="1:11">
      <c r="A119" s="8" t="s">
        <v>475</v>
      </c>
      <c r="B119" s="8" t="s">
        <v>634</v>
      </c>
      <c r="C119" s="8" t="s">
        <v>219</v>
      </c>
      <c r="D119" s="8" t="s">
        <v>243</v>
      </c>
      <c r="E119" s="8" t="s">
        <v>477</v>
      </c>
      <c r="F119" s="8" t="s">
        <v>421</v>
      </c>
      <c r="G119" s="8" t="s">
        <v>635</v>
      </c>
      <c r="H119" s="8" t="s">
        <v>366</v>
      </c>
      <c r="I119" s="8" t="s">
        <v>367</v>
      </c>
      <c r="J119" s="11" t="s">
        <v>516</v>
      </c>
      <c r="K119" s="12">
        <v>-5</v>
      </c>
    </row>
    <row r="120" s="5" customFormat="1" spans="1:11">
      <c r="A120" s="8" t="s">
        <v>312</v>
      </c>
      <c r="B120" s="8" t="s">
        <v>636</v>
      </c>
      <c r="C120" s="8" t="s">
        <v>219</v>
      </c>
      <c r="D120" s="8" t="s">
        <v>220</v>
      </c>
      <c r="E120" s="8" t="s">
        <v>314</v>
      </c>
      <c r="F120" s="8" t="s">
        <v>230</v>
      </c>
      <c r="G120" s="8" t="s">
        <v>637</v>
      </c>
      <c r="H120" s="8" t="s">
        <v>366</v>
      </c>
      <c r="I120" s="8" t="s">
        <v>367</v>
      </c>
      <c r="J120" s="11" t="s">
        <v>516</v>
      </c>
      <c r="K120" s="12">
        <v>-5</v>
      </c>
    </row>
    <row r="121" s="5" customFormat="1" spans="1:11">
      <c r="A121" s="8" t="s">
        <v>638</v>
      </c>
      <c r="B121" s="8" t="s">
        <v>639</v>
      </c>
      <c r="C121" s="8" t="s">
        <v>219</v>
      </c>
      <c r="D121" s="8" t="s">
        <v>243</v>
      </c>
      <c r="E121" s="8" t="s">
        <v>640</v>
      </c>
      <c r="F121" s="8" t="s">
        <v>235</v>
      </c>
      <c r="G121" s="8" t="s">
        <v>641</v>
      </c>
      <c r="H121" s="8" t="s">
        <v>366</v>
      </c>
      <c r="I121" s="8" t="s">
        <v>367</v>
      </c>
      <c r="J121" s="11" t="s">
        <v>516</v>
      </c>
      <c r="K121" s="12">
        <v>-5</v>
      </c>
    </row>
    <row r="122" s="5" customFormat="1" spans="1:11">
      <c r="A122" s="8" t="s">
        <v>339</v>
      </c>
      <c r="B122" s="8" t="s">
        <v>642</v>
      </c>
      <c r="C122" s="8" t="s">
        <v>219</v>
      </c>
      <c r="D122" s="8" t="s">
        <v>220</v>
      </c>
      <c r="E122" s="8" t="s">
        <v>341</v>
      </c>
      <c r="F122" s="8" t="s">
        <v>321</v>
      </c>
      <c r="G122" s="8" t="s">
        <v>643</v>
      </c>
      <c r="H122" s="8" t="s">
        <v>366</v>
      </c>
      <c r="I122" s="8" t="s">
        <v>367</v>
      </c>
      <c r="J122" s="11" t="s">
        <v>516</v>
      </c>
      <c r="K122" s="12">
        <v>-5</v>
      </c>
    </row>
    <row r="123" s="5" customFormat="1" spans="1:11">
      <c r="A123" s="8" t="s">
        <v>335</v>
      </c>
      <c r="B123" s="8" t="s">
        <v>644</v>
      </c>
      <c r="C123" s="8" t="s">
        <v>219</v>
      </c>
      <c r="D123" s="8" t="s">
        <v>220</v>
      </c>
      <c r="E123" s="8" t="s">
        <v>337</v>
      </c>
      <c r="F123" s="8" t="s">
        <v>258</v>
      </c>
      <c r="G123" s="8" t="s">
        <v>645</v>
      </c>
      <c r="H123" s="8" t="s">
        <v>366</v>
      </c>
      <c r="I123" s="8" t="s">
        <v>367</v>
      </c>
      <c r="J123" s="11" t="s">
        <v>516</v>
      </c>
      <c r="K123" s="12">
        <v>-5</v>
      </c>
    </row>
    <row r="124" s="5" customFormat="1" spans="1:11">
      <c r="A124" s="8" t="s">
        <v>403</v>
      </c>
      <c r="B124" s="8" t="s">
        <v>646</v>
      </c>
      <c r="C124" s="8" t="s">
        <v>219</v>
      </c>
      <c r="D124" s="8" t="s">
        <v>243</v>
      </c>
      <c r="E124" s="8" t="s">
        <v>405</v>
      </c>
      <c r="F124" s="8" t="s">
        <v>258</v>
      </c>
      <c r="G124" s="8" t="s">
        <v>647</v>
      </c>
      <c r="H124" s="8" t="s">
        <v>366</v>
      </c>
      <c r="I124" s="8" t="s">
        <v>367</v>
      </c>
      <c r="J124" s="11" t="s">
        <v>516</v>
      </c>
      <c r="K124" s="12">
        <v>-5</v>
      </c>
    </row>
    <row r="125" s="5" customFormat="1" spans="1:11">
      <c r="A125" s="8" t="s">
        <v>648</v>
      </c>
      <c r="B125" s="8" t="s">
        <v>649</v>
      </c>
      <c r="C125" s="8" t="s">
        <v>219</v>
      </c>
      <c r="D125" s="8" t="s">
        <v>220</v>
      </c>
      <c r="E125" s="8" t="s">
        <v>650</v>
      </c>
      <c r="F125" s="8" t="s">
        <v>321</v>
      </c>
      <c r="G125" s="8" t="s">
        <v>651</v>
      </c>
      <c r="H125" s="8" t="s">
        <v>652</v>
      </c>
      <c r="I125" s="8" t="s">
        <v>367</v>
      </c>
      <c r="J125" s="11" t="s">
        <v>653</v>
      </c>
      <c r="K125" s="12"/>
    </row>
    <row r="126" s="5" customFormat="1" spans="1:11">
      <c r="A126" s="8" t="s">
        <v>654</v>
      </c>
      <c r="B126" s="8" t="s">
        <v>655</v>
      </c>
      <c r="C126" s="8" t="s">
        <v>219</v>
      </c>
      <c r="D126" s="8" t="s">
        <v>220</v>
      </c>
      <c r="E126" s="8" t="s">
        <v>656</v>
      </c>
      <c r="F126" s="8" t="s">
        <v>267</v>
      </c>
      <c r="G126" s="8" t="s">
        <v>657</v>
      </c>
      <c r="H126" s="8" t="s">
        <v>652</v>
      </c>
      <c r="I126" s="8" t="s">
        <v>367</v>
      </c>
      <c r="J126" s="11" t="s">
        <v>653</v>
      </c>
      <c r="K126" s="12"/>
    </row>
    <row r="127" s="5" customFormat="1" spans="1:11">
      <c r="A127" s="8" t="s">
        <v>658</v>
      </c>
      <c r="B127" s="8" t="s">
        <v>659</v>
      </c>
      <c r="C127" s="8" t="s">
        <v>219</v>
      </c>
      <c r="D127" s="8" t="s">
        <v>220</v>
      </c>
      <c r="E127" s="8" t="s">
        <v>660</v>
      </c>
      <c r="F127" s="8" t="s">
        <v>258</v>
      </c>
      <c r="G127" s="8" t="s">
        <v>661</v>
      </c>
      <c r="H127" s="8" t="s">
        <v>652</v>
      </c>
      <c r="I127" s="8" t="s">
        <v>367</v>
      </c>
      <c r="J127" s="11" t="s">
        <v>653</v>
      </c>
      <c r="K127" s="12"/>
    </row>
    <row r="128" s="5" customFormat="1" spans="1:11">
      <c r="A128" s="8" t="s">
        <v>662</v>
      </c>
      <c r="B128" s="8" t="s">
        <v>663</v>
      </c>
      <c r="C128" s="8" t="s">
        <v>219</v>
      </c>
      <c r="D128" s="8" t="s">
        <v>220</v>
      </c>
      <c r="E128" s="8" t="s">
        <v>664</v>
      </c>
      <c r="F128" s="8" t="s">
        <v>253</v>
      </c>
      <c r="G128" s="8" t="s">
        <v>665</v>
      </c>
      <c r="H128" s="8" t="s">
        <v>652</v>
      </c>
      <c r="I128" s="8" t="s">
        <v>367</v>
      </c>
      <c r="J128" s="11" t="s">
        <v>653</v>
      </c>
      <c r="K128" s="12"/>
    </row>
    <row r="129" s="5" customFormat="1" spans="1:11">
      <c r="A129" s="8" t="s">
        <v>666</v>
      </c>
      <c r="B129" s="8" t="s">
        <v>667</v>
      </c>
      <c r="C129" s="8" t="s">
        <v>219</v>
      </c>
      <c r="D129" s="8" t="s">
        <v>220</v>
      </c>
      <c r="E129" s="8" t="s">
        <v>668</v>
      </c>
      <c r="F129" s="8" t="s">
        <v>230</v>
      </c>
      <c r="G129" s="8" t="s">
        <v>669</v>
      </c>
      <c r="H129" s="8" t="s">
        <v>652</v>
      </c>
      <c r="I129" s="8" t="s">
        <v>367</v>
      </c>
      <c r="J129" s="11" t="s">
        <v>653</v>
      </c>
      <c r="K129" s="12"/>
    </row>
    <row r="130" s="5" customFormat="1" spans="1:11">
      <c r="A130" s="8" t="s">
        <v>670</v>
      </c>
      <c r="B130" s="8" t="s">
        <v>671</v>
      </c>
      <c r="C130" s="8" t="s">
        <v>219</v>
      </c>
      <c r="D130" s="8" t="s">
        <v>220</v>
      </c>
      <c r="E130" s="8" t="s">
        <v>672</v>
      </c>
      <c r="F130" s="8" t="s">
        <v>421</v>
      </c>
      <c r="G130" s="8" t="s">
        <v>673</v>
      </c>
      <c r="H130" s="8" t="s">
        <v>652</v>
      </c>
      <c r="I130" s="8" t="s">
        <v>367</v>
      </c>
      <c r="J130" s="11" t="s">
        <v>653</v>
      </c>
      <c r="K130" s="12"/>
    </row>
    <row r="131" s="5" customFormat="1" spans="1:11">
      <c r="A131" s="8" t="s">
        <v>674</v>
      </c>
      <c r="B131" s="8" t="s">
        <v>675</v>
      </c>
      <c r="C131" s="8" t="s">
        <v>219</v>
      </c>
      <c r="D131" s="8" t="s">
        <v>220</v>
      </c>
      <c r="E131" s="8" t="s">
        <v>676</v>
      </c>
      <c r="F131" s="8" t="s">
        <v>421</v>
      </c>
      <c r="G131" s="8" t="s">
        <v>677</v>
      </c>
      <c r="H131" s="8" t="s">
        <v>652</v>
      </c>
      <c r="I131" s="8" t="s">
        <v>367</v>
      </c>
      <c r="J131" s="11" t="s">
        <v>653</v>
      </c>
      <c r="K131" s="12"/>
    </row>
    <row r="132" s="5" customFormat="1" spans="1:11">
      <c r="A132" s="8" t="s">
        <v>678</v>
      </c>
      <c r="B132" s="8" t="s">
        <v>679</v>
      </c>
      <c r="C132" s="8" t="s">
        <v>219</v>
      </c>
      <c r="D132" s="8" t="s">
        <v>220</v>
      </c>
      <c r="E132" s="8" t="s">
        <v>680</v>
      </c>
      <c r="F132" s="8" t="s">
        <v>421</v>
      </c>
      <c r="G132" s="8" t="s">
        <v>681</v>
      </c>
      <c r="H132" s="8" t="s">
        <v>652</v>
      </c>
      <c r="I132" s="8" t="s">
        <v>367</v>
      </c>
      <c r="J132" s="11" t="s">
        <v>653</v>
      </c>
      <c r="K132" s="12"/>
    </row>
    <row r="133" s="5" customFormat="1" spans="1:11">
      <c r="A133" s="8" t="s">
        <v>260</v>
      </c>
      <c r="B133" s="8" t="s">
        <v>682</v>
      </c>
      <c r="C133" s="8" t="s">
        <v>219</v>
      </c>
      <c r="D133" s="8" t="s">
        <v>243</v>
      </c>
      <c r="E133" s="8" t="s">
        <v>262</v>
      </c>
      <c r="F133" s="8" t="s">
        <v>258</v>
      </c>
      <c r="G133" s="8" t="s">
        <v>683</v>
      </c>
      <c r="H133" s="8" t="s">
        <v>652</v>
      </c>
      <c r="I133" s="8" t="s">
        <v>367</v>
      </c>
      <c r="J133" s="11" t="s">
        <v>653</v>
      </c>
      <c r="K133" s="12"/>
    </row>
    <row r="134" s="5" customFormat="1" spans="1:11">
      <c r="A134" s="8" t="s">
        <v>684</v>
      </c>
      <c r="B134" s="8" t="s">
        <v>380</v>
      </c>
      <c r="C134" s="8" t="s">
        <v>219</v>
      </c>
      <c r="D134" s="8" t="s">
        <v>220</v>
      </c>
      <c r="E134" s="8" t="s">
        <v>685</v>
      </c>
      <c r="F134" s="8" t="s">
        <v>258</v>
      </c>
      <c r="G134" s="8" t="s">
        <v>686</v>
      </c>
      <c r="H134" s="8" t="s">
        <v>652</v>
      </c>
      <c r="I134" s="8" t="s">
        <v>367</v>
      </c>
      <c r="J134" s="11" t="s">
        <v>653</v>
      </c>
      <c r="K134" s="12"/>
    </row>
    <row r="135" s="5" customFormat="1" spans="1:11">
      <c r="A135" s="8" t="s">
        <v>687</v>
      </c>
      <c r="B135" s="8" t="s">
        <v>688</v>
      </c>
      <c r="C135" s="8" t="s">
        <v>219</v>
      </c>
      <c r="D135" s="8" t="s">
        <v>220</v>
      </c>
      <c r="E135" s="8" t="s">
        <v>689</v>
      </c>
      <c r="F135" s="8" t="s">
        <v>258</v>
      </c>
      <c r="G135" s="8" t="s">
        <v>690</v>
      </c>
      <c r="H135" s="8" t="s">
        <v>652</v>
      </c>
      <c r="I135" s="8" t="s">
        <v>367</v>
      </c>
      <c r="J135" s="11" t="s">
        <v>653</v>
      </c>
      <c r="K135" s="12"/>
    </row>
    <row r="136" s="5" customFormat="1" spans="1:11">
      <c r="A136" s="8" t="s">
        <v>691</v>
      </c>
      <c r="B136" s="8" t="s">
        <v>692</v>
      </c>
      <c r="C136" s="8" t="s">
        <v>219</v>
      </c>
      <c r="D136" s="8" t="s">
        <v>220</v>
      </c>
      <c r="E136" s="8" t="s">
        <v>693</v>
      </c>
      <c r="F136" s="8" t="s">
        <v>421</v>
      </c>
      <c r="G136" s="8" t="s">
        <v>694</v>
      </c>
      <c r="H136" s="8" t="s">
        <v>652</v>
      </c>
      <c r="I136" s="8" t="s">
        <v>367</v>
      </c>
      <c r="J136" s="11" t="s">
        <v>653</v>
      </c>
      <c r="K136" s="12"/>
    </row>
    <row r="137" s="5" customFormat="1" spans="1:11">
      <c r="A137" s="8" t="s">
        <v>695</v>
      </c>
      <c r="B137" s="8" t="s">
        <v>696</v>
      </c>
      <c r="C137" s="8" t="s">
        <v>219</v>
      </c>
      <c r="D137" s="8" t="s">
        <v>220</v>
      </c>
      <c r="E137" s="8" t="s">
        <v>697</v>
      </c>
      <c r="F137" s="8" t="s">
        <v>421</v>
      </c>
      <c r="G137" s="8" t="s">
        <v>698</v>
      </c>
      <c r="H137" s="8" t="s">
        <v>652</v>
      </c>
      <c r="I137" s="8" t="s">
        <v>367</v>
      </c>
      <c r="J137" s="11" t="s">
        <v>653</v>
      </c>
      <c r="K137" s="12"/>
    </row>
    <row r="138" s="5" customFormat="1" spans="1:11">
      <c r="A138" s="8" t="s">
        <v>638</v>
      </c>
      <c r="B138" s="8" t="s">
        <v>699</v>
      </c>
      <c r="C138" s="8" t="s">
        <v>219</v>
      </c>
      <c r="D138" s="8" t="s">
        <v>220</v>
      </c>
      <c r="E138" s="8" t="s">
        <v>640</v>
      </c>
      <c r="F138" s="8" t="s">
        <v>235</v>
      </c>
      <c r="G138" s="8" t="s">
        <v>700</v>
      </c>
      <c r="H138" s="8" t="s">
        <v>652</v>
      </c>
      <c r="I138" s="8" t="s">
        <v>367</v>
      </c>
      <c r="J138" s="11" t="s">
        <v>653</v>
      </c>
      <c r="K138" s="12"/>
    </row>
    <row r="139" s="5" customFormat="1" spans="1:11">
      <c r="A139" s="8" t="s">
        <v>701</v>
      </c>
      <c r="B139" s="8" t="s">
        <v>702</v>
      </c>
      <c r="C139" s="8" t="s">
        <v>219</v>
      </c>
      <c r="D139" s="8" t="s">
        <v>243</v>
      </c>
      <c r="E139" s="8" t="s">
        <v>703</v>
      </c>
      <c r="F139" s="8" t="s">
        <v>258</v>
      </c>
      <c r="G139" s="8" t="s">
        <v>704</v>
      </c>
      <c r="H139" s="8" t="s">
        <v>652</v>
      </c>
      <c r="I139" s="8" t="s">
        <v>367</v>
      </c>
      <c r="J139" s="11" t="s">
        <v>653</v>
      </c>
      <c r="K139" s="12"/>
    </row>
    <row r="140" s="5" customFormat="1" spans="1:11">
      <c r="A140" s="8" t="s">
        <v>705</v>
      </c>
      <c r="B140" s="8" t="s">
        <v>706</v>
      </c>
      <c r="C140" s="8" t="s">
        <v>219</v>
      </c>
      <c r="D140" s="8" t="s">
        <v>220</v>
      </c>
      <c r="E140" s="8" t="s">
        <v>707</v>
      </c>
      <c r="F140" s="8" t="s">
        <v>230</v>
      </c>
      <c r="G140" s="8" t="s">
        <v>708</v>
      </c>
      <c r="H140" s="8" t="s">
        <v>652</v>
      </c>
      <c r="I140" s="8" t="s">
        <v>367</v>
      </c>
      <c r="J140" s="11" t="s">
        <v>653</v>
      </c>
      <c r="K140" s="12"/>
    </row>
    <row r="141" s="5" customFormat="1" spans="1:11">
      <c r="A141" s="8" t="s">
        <v>536</v>
      </c>
      <c r="B141" s="8" t="s">
        <v>709</v>
      </c>
      <c r="C141" s="8" t="s">
        <v>219</v>
      </c>
      <c r="D141" s="8" t="s">
        <v>220</v>
      </c>
      <c r="E141" s="8" t="s">
        <v>538</v>
      </c>
      <c r="F141" s="8" t="s">
        <v>539</v>
      </c>
      <c r="G141" s="8" t="s">
        <v>710</v>
      </c>
      <c r="H141" s="8" t="s">
        <v>652</v>
      </c>
      <c r="I141" s="8" t="s">
        <v>367</v>
      </c>
      <c r="J141" s="11" t="s">
        <v>653</v>
      </c>
      <c r="K141" s="12"/>
    </row>
    <row r="142" s="5" customFormat="1" spans="1:11">
      <c r="A142" s="8" t="s">
        <v>486</v>
      </c>
      <c r="B142" s="8" t="s">
        <v>711</v>
      </c>
      <c r="C142" s="8" t="s">
        <v>219</v>
      </c>
      <c r="D142" s="8" t="s">
        <v>243</v>
      </c>
      <c r="E142" s="8" t="s">
        <v>488</v>
      </c>
      <c r="F142" s="8" t="s">
        <v>230</v>
      </c>
      <c r="G142" s="8" t="s">
        <v>712</v>
      </c>
      <c r="H142" s="8" t="s">
        <v>652</v>
      </c>
      <c r="I142" s="8" t="s">
        <v>367</v>
      </c>
      <c r="J142" s="11" t="s">
        <v>653</v>
      </c>
      <c r="K142" s="12"/>
    </row>
    <row r="143" s="5" customFormat="1" spans="1:11">
      <c r="A143" s="8" t="s">
        <v>713</v>
      </c>
      <c r="B143" s="8" t="s">
        <v>714</v>
      </c>
      <c r="C143" s="8" t="s">
        <v>219</v>
      </c>
      <c r="D143" s="8" t="s">
        <v>220</v>
      </c>
      <c r="E143" s="8" t="s">
        <v>715</v>
      </c>
      <c r="F143" s="8" t="s">
        <v>235</v>
      </c>
      <c r="G143" s="8" t="s">
        <v>716</v>
      </c>
      <c r="H143" s="8" t="s">
        <v>652</v>
      </c>
      <c r="I143" s="8" t="s">
        <v>367</v>
      </c>
      <c r="J143" s="11" t="s">
        <v>653</v>
      </c>
      <c r="K143" s="12"/>
    </row>
    <row r="144" s="5" customFormat="1" spans="1:11">
      <c r="A144" s="8" t="s">
        <v>536</v>
      </c>
      <c r="B144" s="8" t="s">
        <v>717</v>
      </c>
      <c r="C144" s="8" t="s">
        <v>219</v>
      </c>
      <c r="D144" s="8" t="s">
        <v>220</v>
      </c>
      <c r="E144" s="8" t="s">
        <v>538</v>
      </c>
      <c r="F144" s="8" t="s">
        <v>539</v>
      </c>
      <c r="G144" s="8" t="s">
        <v>718</v>
      </c>
      <c r="H144" s="8" t="s">
        <v>652</v>
      </c>
      <c r="I144" s="8" t="s">
        <v>367</v>
      </c>
      <c r="J144" s="11" t="s">
        <v>653</v>
      </c>
      <c r="K144" s="12"/>
    </row>
    <row r="145" s="5" customFormat="1" spans="1:11">
      <c r="A145" s="8" t="s">
        <v>719</v>
      </c>
      <c r="B145" s="8" t="s">
        <v>720</v>
      </c>
      <c r="C145" s="8" t="s">
        <v>219</v>
      </c>
      <c r="D145" s="8" t="s">
        <v>220</v>
      </c>
      <c r="E145" s="8" t="s">
        <v>721</v>
      </c>
      <c r="F145" s="8" t="s">
        <v>222</v>
      </c>
      <c r="G145" s="8" t="s">
        <v>722</v>
      </c>
      <c r="H145" s="8" t="s">
        <v>652</v>
      </c>
      <c r="I145" s="8" t="s">
        <v>367</v>
      </c>
      <c r="J145" s="11" t="s">
        <v>653</v>
      </c>
      <c r="K145" s="12"/>
    </row>
    <row r="146" s="5" customFormat="1" spans="1:11">
      <c r="A146" s="8" t="s">
        <v>723</v>
      </c>
      <c r="B146" s="8" t="s">
        <v>724</v>
      </c>
      <c r="C146" s="8" t="s">
        <v>219</v>
      </c>
      <c r="D146" s="8" t="s">
        <v>220</v>
      </c>
      <c r="E146" s="8" t="s">
        <v>725</v>
      </c>
      <c r="F146" s="8" t="s">
        <v>258</v>
      </c>
      <c r="G146" s="8" t="s">
        <v>726</v>
      </c>
      <c r="H146" s="8" t="s">
        <v>652</v>
      </c>
      <c r="I146" s="8" t="s">
        <v>367</v>
      </c>
      <c r="J146" s="11" t="s">
        <v>653</v>
      </c>
      <c r="K146" s="12"/>
    </row>
    <row r="147" s="5" customFormat="1" spans="1:11">
      <c r="A147" s="8" t="s">
        <v>727</v>
      </c>
      <c r="B147" s="8" t="s">
        <v>728</v>
      </c>
      <c r="C147" s="8" t="s">
        <v>219</v>
      </c>
      <c r="D147" s="8" t="s">
        <v>220</v>
      </c>
      <c r="E147" s="8" t="s">
        <v>729</v>
      </c>
      <c r="F147" s="8" t="s">
        <v>253</v>
      </c>
      <c r="G147" s="8" t="s">
        <v>730</v>
      </c>
      <c r="H147" s="8" t="s">
        <v>652</v>
      </c>
      <c r="I147" s="8" t="s">
        <v>367</v>
      </c>
      <c r="J147" s="11" t="s">
        <v>653</v>
      </c>
      <c r="K147" s="12"/>
    </row>
    <row r="148" s="5" customFormat="1" spans="1:11">
      <c r="A148" s="8" t="s">
        <v>731</v>
      </c>
      <c r="B148" s="8" t="s">
        <v>732</v>
      </c>
      <c r="C148" s="8" t="s">
        <v>219</v>
      </c>
      <c r="D148" s="8" t="s">
        <v>220</v>
      </c>
      <c r="E148" s="8" t="s">
        <v>733</v>
      </c>
      <c r="F148" s="8" t="s">
        <v>390</v>
      </c>
      <c r="G148" s="8" t="s">
        <v>734</v>
      </c>
      <c r="H148" s="8" t="s">
        <v>652</v>
      </c>
      <c r="I148" s="8" t="s">
        <v>367</v>
      </c>
      <c r="J148" s="11" t="s">
        <v>653</v>
      </c>
      <c r="K148" s="12"/>
    </row>
    <row r="149" s="5" customFormat="1" spans="1:11">
      <c r="A149" s="8" t="s">
        <v>678</v>
      </c>
      <c r="B149" s="8" t="s">
        <v>735</v>
      </c>
      <c r="C149" s="8" t="s">
        <v>219</v>
      </c>
      <c r="D149" s="8" t="s">
        <v>243</v>
      </c>
      <c r="E149" s="8" t="s">
        <v>680</v>
      </c>
      <c r="F149" s="8" t="s">
        <v>421</v>
      </c>
      <c r="G149" s="8" t="s">
        <v>736</v>
      </c>
      <c r="H149" s="8" t="s">
        <v>652</v>
      </c>
      <c r="I149" s="8" t="s">
        <v>367</v>
      </c>
      <c r="J149" s="11" t="s">
        <v>653</v>
      </c>
      <c r="K149" s="12"/>
    </row>
    <row r="150" s="5" customFormat="1" spans="1:11">
      <c r="A150" s="8" t="s">
        <v>737</v>
      </c>
      <c r="B150" s="8" t="s">
        <v>738</v>
      </c>
      <c r="C150" s="8" t="s">
        <v>219</v>
      </c>
      <c r="D150" s="8" t="s">
        <v>220</v>
      </c>
      <c r="E150" s="8" t="s">
        <v>739</v>
      </c>
      <c r="F150" s="8" t="s">
        <v>278</v>
      </c>
      <c r="G150" s="8" t="s">
        <v>740</v>
      </c>
      <c r="H150" s="8" t="s">
        <v>652</v>
      </c>
      <c r="I150" s="8" t="s">
        <v>367</v>
      </c>
      <c r="J150" s="11" t="s">
        <v>653</v>
      </c>
      <c r="K150" s="12"/>
    </row>
    <row r="151" s="5" customFormat="1" spans="1:11">
      <c r="A151" s="8" t="s">
        <v>350</v>
      </c>
      <c r="B151" s="8" t="s">
        <v>741</v>
      </c>
      <c r="C151" s="8" t="s">
        <v>219</v>
      </c>
      <c r="D151" s="8" t="s">
        <v>243</v>
      </c>
      <c r="E151" s="8" t="s">
        <v>352</v>
      </c>
      <c r="F151" s="8" t="s">
        <v>222</v>
      </c>
      <c r="G151" s="8" t="s">
        <v>742</v>
      </c>
      <c r="H151" s="8" t="s">
        <v>652</v>
      </c>
      <c r="I151" s="8" t="s">
        <v>367</v>
      </c>
      <c r="J151" s="11" t="s">
        <v>653</v>
      </c>
      <c r="K151" s="12"/>
    </row>
    <row r="152" s="5" customFormat="1" spans="1:11">
      <c r="A152" s="8" t="s">
        <v>292</v>
      </c>
      <c r="B152" s="8" t="s">
        <v>743</v>
      </c>
      <c r="C152" s="8" t="s">
        <v>219</v>
      </c>
      <c r="D152" s="8" t="s">
        <v>243</v>
      </c>
      <c r="E152" s="8" t="s">
        <v>294</v>
      </c>
      <c r="F152" s="8" t="s">
        <v>258</v>
      </c>
      <c r="G152" s="8" t="s">
        <v>744</v>
      </c>
      <c r="H152" s="8" t="s">
        <v>652</v>
      </c>
      <c r="I152" s="8" t="s">
        <v>367</v>
      </c>
      <c r="J152" s="11" t="s">
        <v>653</v>
      </c>
      <c r="K152" s="12"/>
    </row>
    <row r="153" s="5" customFormat="1" spans="1:11">
      <c r="A153" s="8" t="s">
        <v>284</v>
      </c>
      <c r="B153" s="8" t="s">
        <v>745</v>
      </c>
      <c r="C153" s="8" t="s">
        <v>219</v>
      </c>
      <c r="D153" s="8" t="s">
        <v>243</v>
      </c>
      <c r="E153" s="8" t="s">
        <v>286</v>
      </c>
      <c r="F153" s="8" t="s">
        <v>258</v>
      </c>
      <c r="G153" s="8" t="s">
        <v>746</v>
      </c>
      <c r="H153" s="8" t="s">
        <v>652</v>
      </c>
      <c r="I153" s="8" t="s">
        <v>367</v>
      </c>
      <c r="J153" s="11" t="s">
        <v>653</v>
      </c>
      <c r="K153" s="12"/>
    </row>
    <row r="154" s="5" customFormat="1" spans="1:11">
      <c r="A154" s="8" t="s">
        <v>747</v>
      </c>
      <c r="B154" s="8" t="s">
        <v>748</v>
      </c>
      <c r="C154" s="8" t="s">
        <v>219</v>
      </c>
      <c r="D154" s="8" t="s">
        <v>220</v>
      </c>
      <c r="E154" s="8" t="s">
        <v>749</v>
      </c>
      <c r="F154" s="8" t="s">
        <v>421</v>
      </c>
      <c r="G154" s="8" t="s">
        <v>750</v>
      </c>
      <c r="H154" s="8" t="s">
        <v>652</v>
      </c>
      <c r="I154" s="8" t="s">
        <v>367</v>
      </c>
      <c r="J154" s="11" t="s">
        <v>653</v>
      </c>
      <c r="K154" s="12"/>
    </row>
    <row r="155" s="5" customFormat="1" spans="1:11">
      <c r="A155" s="8" t="s">
        <v>751</v>
      </c>
      <c r="B155" s="8" t="s">
        <v>752</v>
      </c>
      <c r="C155" s="8" t="s">
        <v>219</v>
      </c>
      <c r="D155" s="8" t="s">
        <v>220</v>
      </c>
      <c r="E155" s="8" t="s">
        <v>753</v>
      </c>
      <c r="F155" s="8" t="s">
        <v>390</v>
      </c>
      <c r="G155" s="8" t="s">
        <v>754</v>
      </c>
      <c r="H155" s="8" t="s">
        <v>652</v>
      </c>
      <c r="I155" s="8" t="s">
        <v>367</v>
      </c>
      <c r="J155" s="11" t="s">
        <v>653</v>
      </c>
      <c r="K155" s="12"/>
    </row>
    <row r="156" s="5" customFormat="1" spans="1:11">
      <c r="A156" s="8" t="s">
        <v>504</v>
      </c>
      <c r="B156" s="8" t="s">
        <v>755</v>
      </c>
      <c r="C156" s="8" t="s">
        <v>219</v>
      </c>
      <c r="D156" s="8" t="s">
        <v>243</v>
      </c>
      <c r="E156" s="8" t="s">
        <v>506</v>
      </c>
      <c r="F156" s="8" t="s">
        <v>507</v>
      </c>
      <c r="G156" s="8" t="s">
        <v>756</v>
      </c>
      <c r="H156" s="8" t="s">
        <v>652</v>
      </c>
      <c r="I156" s="8" t="s">
        <v>367</v>
      </c>
      <c r="J156" s="11" t="s">
        <v>653</v>
      </c>
      <c r="K156" s="12"/>
    </row>
    <row r="157" s="5" customFormat="1" spans="1:11">
      <c r="A157" s="8" t="s">
        <v>684</v>
      </c>
      <c r="B157" s="8" t="s">
        <v>757</v>
      </c>
      <c r="C157" s="8" t="s">
        <v>219</v>
      </c>
      <c r="D157" s="8" t="s">
        <v>220</v>
      </c>
      <c r="E157" s="8" t="s">
        <v>685</v>
      </c>
      <c r="F157" s="8" t="s">
        <v>258</v>
      </c>
      <c r="G157" s="8" t="s">
        <v>758</v>
      </c>
      <c r="H157" s="8" t="s">
        <v>652</v>
      </c>
      <c r="I157" s="8" t="s">
        <v>367</v>
      </c>
      <c r="J157" s="11" t="s">
        <v>653</v>
      </c>
      <c r="K157" s="12"/>
    </row>
    <row r="158" s="5" customFormat="1" spans="1:11">
      <c r="A158" s="8" t="s">
        <v>339</v>
      </c>
      <c r="B158" s="8" t="s">
        <v>759</v>
      </c>
      <c r="C158" s="8" t="s">
        <v>219</v>
      </c>
      <c r="D158" s="8" t="s">
        <v>243</v>
      </c>
      <c r="E158" s="8" t="s">
        <v>341</v>
      </c>
      <c r="F158" s="8" t="s">
        <v>321</v>
      </c>
      <c r="G158" s="8" t="s">
        <v>760</v>
      </c>
      <c r="H158" s="8" t="s">
        <v>652</v>
      </c>
      <c r="I158" s="8" t="s">
        <v>367</v>
      </c>
      <c r="J158" s="11" t="s">
        <v>653</v>
      </c>
      <c r="K158" s="12"/>
    </row>
    <row r="159" s="5" customFormat="1" spans="1:11">
      <c r="A159" s="8" t="s">
        <v>761</v>
      </c>
      <c r="B159" s="8" t="s">
        <v>762</v>
      </c>
      <c r="C159" s="8" t="s">
        <v>219</v>
      </c>
      <c r="D159" s="8" t="s">
        <v>243</v>
      </c>
      <c r="E159" s="8" t="s">
        <v>763</v>
      </c>
      <c r="F159" s="8" t="s">
        <v>222</v>
      </c>
      <c r="G159" s="8" t="s">
        <v>764</v>
      </c>
      <c r="H159" s="8" t="s">
        <v>652</v>
      </c>
      <c r="I159" s="8" t="s">
        <v>367</v>
      </c>
      <c r="J159" s="11" t="s">
        <v>653</v>
      </c>
      <c r="K159" s="12"/>
    </row>
    <row r="160" s="5" customFormat="1" spans="1:11">
      <c r="A160" s="8" t="s">
        <v>761</v>
      </c>
      <c r="B160" s="8" t="s">
        <v>765</v>
      </c>
      <c r="C160" s="8" t="s">
        <v>219</v>
      </c>
      <c r="D160" s="8" t="s">
        <v>220</v>
      </c>
      <c r="E160" s="8" t="s">
        <v>763</v>
      </c>
      <c r="F160" s="8" t="s">
        <v>222</v>
      </c>
      <c r="G160" s="8" t="s">
        <v>766</v>
      </c>
      <c r="H160" s="8" t="s">
        <v>652</v>
      </c>
      <c r="I160" s="8" t="s">
        <v>367</v>
      </c>
      <c r="J160" s="11" t="s">
        <v>653</v>
      </c>
      <c r="K160" s="12"/>
    </row>
    <row r="161" s="5" customFormat="1" spans="1:11">
      <c r="A161" s="8" t="s">
        <v>723</v>
      </c>
      <c r="B161" s="8" t="s">
        <v>767</v>
      </c>
      <c r="C161" s="8" t="s">
        <v>219</v>
      </c>
      <c r="D161" s="8" t="s">
        <v>243</v>
      </c>
      <c r="E161" s="8" t="s">
        <v>725</v>
      </c>
      <c r="F161" s="8" t="s">
        <v>258</v>
      </c>
      <c r="G161" s="8" t="s">
        <v>768</v>
      </c>
      <c r="H161" s="8" t="s">
        <v>652</v>
      </c>
      <c r="I161" s="8" t="s">
        <v>367</v>
      </c>
      <c r="J161" s="11" t="s">
        <v>653</v>
      </c>
      <c r="K161" s="12"/>
    </row>
    <row r="162" s="5" customFormat="1" spans="1:11">
      <c r="A162" s="8" t="s">
        <v>288</v>
      </c>
      <c r="B162" s="8" t="s">
        <v>769</v>
      </c>
      <c r="C162" s="8" t="s">
        <v>219</v>
      </c>
      <c r="D162" s="8" t="s">
        <v>220</v>
      </c>
      <c r="E162" s="8" t="s">
        <v>290</v>
      </c>
      <c r="F162" s="8" t="s">
        <v>258</v>
      </c>
      <c r="G162" s="8" t="s">
        <v>770</v>
      </c>
      <c r="H162" s="8" t="s">
        <v>652</v>
      </c>
      <c r="I162" s="8" t="s">
        <v>367</v>
      </c>
      <c r="J162" s="11" t="s">
        <v>653</v>
      </c>
      <c r="K162" s="12"/>
    </row>
    <row r="163" s="5" customFormat="1" spans="1:11">
      <c r="A163" s="8" t="s">
        <v>658</v>
      </c>
      <c r="B163" s="8" t="s">
        <v>771</v>
      </c>
      <c r="C163" s="8" t="s">
        <v>219</v>
      </c>
      <c r="D163" s="8" t="s">
        <v>220</v>
      </c>
      <c r="E163" s="8" t="s">
        <v>660</v>
      </c>
      <c r="F163" s="8" t="s">
        <v>258</v>
      </c>
      <c r="G163" s="8" t="s">
        <v>772</v>
      </c>
      <c r="H163" s="8" t="s">
        <v>652</v>
      </c>
      <c r="I163" s="8" t="s">
        <v>367</v>
      </c>
      <c r="J163" s="11" t="s">
        <v>653</v>
      </c>
      <c r="K163" s="12"/>
    </row>
    <row r="164" s="5" customFormat="1" spans="1:11">
      <c r="A164" s="8" t="s">
        <v>773</v>
      </c>
      <c r="B164" s="8" t="s">
        <v>774</v>
      </c>
      <c r="C164" s="8" t="s">
        <v>219</v>
      </c>
      <c r="D164" s="8" t="s">
        <v>243</v>
      </c>
      <c r="E164" s="8" t="s">
        <v>775</v>
      </c>
      <c r="F164" s="8" t="s">
        <v>258</v>
      </c>
      <c r="G164" s="8" t="s">
        <v>776</v>
      </c>
      <c r="H164" s="8" t="s">
        <v>652</v>
      </c>
      <c r="I164" s="8" t="s">
        <v>367</v>
      </c>
      <c r="J164" s="11" t="s">
        <v>653</v>
      </c>
      <c r="K164" s="12"/>
    </row>
    <row r="165" s="5" customFormat="1" spans="1:11">
      <c r="A165" s="8" t="s">
        <v>777</v>
      </c>
      <c r="B165" s="8" t="s">
        <v>778</v>
      </c>
      <c r="C165" s="8" t="s">
        <v>219</v>
      </c>
      <c r="D165" s="8" t="s">
        <v>220</v>
      </c>
      <c r="E165" s="8" t="s">
        <v>779</v>
      </c>
      <c r="F165" s="8" t="s">
        <v>253</v>
      </c>
      <c r="G165" s="8" t="s">
        <v>780</v>
      </c>
      <c r="H165" s="8" t="s">
        <v>652</v>
      </c>
      <c r="I165" s="8" t="s">
        <v>367</v>
      </c>
      <c r="J165" s="11" t="s">
        <v>653</v>
      </c>
      <c r="K165" s="12"/>
    </row>
    <row r="166" s="5" customFormat="1" spans="1:11">
      <c r="A166" s="8" t="s">
        <v>350</v>
      </c>
      <c r="B166" s="8" t="s">
        <v>781</v>
      </c>
      <c r="C166" s="8" t="s">
        <v>219</v>
      </c>
      <c r="D166" s="8" t="s">
        <v>220</v>
      </c>
      <c r="E166" s="8" t="s">
        <v>352</v>
      </c>
      <c r="F166" s="8" t="s">
        <v>222</v>
      </c>
      <c r="G166" s="8" t="s">
        <v>782</v>
      </c>
      <c r="H166" s="8" t="s">
        <v>652</v>
      </c>
      <c r="I166" s="8" t="s">
        <v>367</v>
      </c>
      <c r="J166" s="11" t="s">
        <v>653</v>
      </c>
      <c r="K166" s="12"/>
    </row>
    <row r="167" s="5" customFormat="1" spans="1:11">
      <c r="A167" s="8" t="s">
        <v>723</v>
      </c>
      <c r="B167" s="8" t="s">
        <v>783</v>
      </c>
      <c r="C167" s="8" t="s">
        <v>219</v>
      </c>
      <c r="D167" s="8" t="s">
        <v>220</v>
      </c>
      <c r="E167" s="8" t="s">
        <v>725</v>
      </c>
      <c r="F167" s="8" t="s">
        <v>258</v>
      </c>
      <c r="G167" s="8" t="s">
        <v>784</v>
      </c>
      <c r="H167" s="8" t="s">
        <v>652</v>
      </c>
      <c r="I167" s="8" t="s">
        <v>367</v>
      </c>
      <c r="J167" s="11" t="s">
        <v>653</v>
      </c>
      <c r="K167" s="12"/>
    </row>
    <row r="168" s="5" customFormat="1" spans="1:11">
      <c r="A168" s="8" t="s">
        <v>727</v>
      </c>
      <c r="B168" s="8" t="s">
        <v>785</v>
      </c>
      <c r="C168" s="8" t="s">
        <v>219</v>
      </c>
      <c r="D168" s="8" t="s">
        <v>220</v>
      </c>
      <c r="E168" s="8" t="s">
        <v>729</v>
      </c>
      <c r="F168" s="8" t="s">
        <v>253</v>
      </c>
      <c r="G168" s="8" t="s">
        <v>786</v>
      </c>
      <c r="H168" s="8" t="s">
        <v>652</v>
      </c>
      <c r="I168" s="8" t="s">
        <v>367</v>
      </c>
      <c r="J168" s="11" t="s">
        <v>653</v>
      </c>
      <c r="K168" s="12"/>
    </row>
    <row r="169" s="5" customFormat="1" spans="1:11">
      <c r="A169" s="8" t="s">
        <v>662</v>
      </c>
      <c r="B169" s="8" t="s">
        <v>787</v>
      </c>
      <c r="C169" s="8" t="s">
        <v>219</v>
      </c>
      <c r="D169" s="8" t="s">
        <v>220</v>
      </c>
      <c r="E169" s="8" t="s">
        <v>664</v>
      </c>
      <c r="F169" s="8" t="s">
        <v>253</v>
      </c>
      <c r="G169" s="8" t="s">
        <v>788</v>
      </c>
      <c r="H169" s="8" t="s">
        <v>652</v>
      </c>
      <c r="I169" s="8" t="s">
        <v>367</v>
      </c>
      <c r="J169" s="11" t="s">
        <v>653</v>
      </c>
      <c r="K169" s="12"/>
    </row>
    <row r="170" s="5" customFormat="1" spans="1:11">
      <c r="A170" s="8" t="s">
        <v>789</v>
      </c>
      <c r="B170" s="8" t="s">
        <v>790</v>
      </c>
      <c r="C170" s="8" t="s">
        <v>219</v>
      </c>
      <c r="D170" s="8" t="s">
        <v>220</v>
      </c>
      <c r="E170" s="8" t="s">
        <v>791</v>
      </c>
      <c r="F170" s="8" t="s">
        <v>792</v>
      </c>
      <c r="G170" s="8" t="s">
        <v>793</v>
      </c>
      <c r="H170" s="8" t="s">
        <v>652</v>
      </c>
      <c r="I170" s="8" t="s">
        <v>367</v>
      </c>
      <c r="J170" s="11" t="s">
        <v>653</v>
      </c>
      <c r="K170" s="12"/>
    </row>
    <row r="171" s="5" customFormat="1" spans="1:11">
      <c r="A171" s="8" t="s">
        <v>794</v>
      </c>
      <c r="B171" s="8" t="s">
        <v>795</v>
      </c>
      <c r="C171" s="8" t="s">
        <v>219</v>
      </c>
      <c r="D171" s="8" t="s">
        <v>243</v>
      </c>
      <c r="E171" s="8" t="s">
        <v>796</v>
      </c>
      <c r="F171" s="8" t="s">
        <v>222</v>
      </c>
      <c r="G171" s="8" t="s">
        <v>797</v>
      </c>
      <c r="H171" s="8" t="s">
        <v>652</v>
      </c>
      <c r="I171" s="8" t="s">
        <v>367</v>
      </c>
      <c r="J171" s="11" t="s">
        <v>653</v>
      </c>
      <c r="K171" s="12"/>
    </row>
    <row r="172" s="5" customFormat="1" spans="1:11">
      <c r="A172" s="8" t="s">
        <v>731</v>
      </c>
      <c r="B172" s="8" t="s">
        <v>798</v>
      </c>
      <c r="C172" s="8" t="s">
        <v>219</v>
      </c>
      <c r="D172" s="8" t="s">
        <v>220</v>
      </c>
      <c r="E172" s="8" t="s">
        <v>733</v>
      </c>
      <c r="F172" s="8" t="s">
        <v>390</v>
      </c>
      <c r="G172" s="8" t="s">
        <v>799</v>
      </c>
      <c r="H172" s="8" t="s">
        <v>652</v>
      </c>
      <c r="I172" s="8" t="s">
        <v>367</v>
      </c>
      <c r="J172" s="11" t="s">
        <v>653</v>
      </c>
      <c r="K172" s="12"/>
    </row>
    <row r="173" s="5" customFormat="1" spans="1:11">
      <c r="A173" s="8" t="s">
        <v>304</v>
      </c>
      <c r="B173" s="8" t="s">
        <v>800</v>
      </c>
      <c r="C173" s="8" t="s">
        <v>219</v>
      </c>
      <c r="D173" s="8" t="s">
        <v>220</v>
      </c>
      <c r="E173" s="8" t="s">
        <v>93</v>
      </c>
      <c r="F173" s="8" t="s">
        <v>306</v>
      </c>
      <c r="G173" s="8" t="s">
        <v>801</v>
      </c>
      <c r="H173" s="8" t="s">
        <v>652</v>
      </c>
      <c r="I173" s="8" t="s">
        <v>367</v>
      </c>
      <c r="J173" s="11" t="s">
        <v>653</v>
      </c>
      <c r="K173" s="12"/>
    </row>
    <row r="174" s="5" customFormat="1" spans="1:11">
      <c r="A174" s="8" t="s">
        <v>596</v>
      </c>
      <c r="B174" s="8" t="s">
        <v>802</v>
      </c>
      <c r="C174" s="8" t="s">
        <v>219</v>
      </c>
      <c r="D174" s="8" t="s">
        <v>220</v>
      </c>
      <c r="E174" s="8" t="s">
        <v>598</v>
      </c>
      <c r="F174" s="8" t="s">
        <v>235</v>
      </c>
      <c r="G174" s="8" t="s">
        <v>803</v>
      </c>
      <c r="H174" s="8" t="s">
        <v>652</v>
      </c>
      <c r="I174" s="8" t="s">
        <v>367</v>
      </c>
      <c r="J174" s="11" t="s">
        <v>653</v>
      </c>
      <c r="K174" s="12"/>
    </row>
    <row r="175" s="5" customFormat="1" spans="1:11">
      <c r="A175" s="8" t="s">
        <v>241</v>
      </c>
      <c r="B175" s="8" t="s">
        <v>804</v>
      </c>
      <c r="C175" s="8" t="s">
        <v>219</v>
      </c>
      <c r="D175" s="8" t="s">
        <v>220</v>
      </c>
      <c r="E175" s="8" t="s">
        <v>244</v>
      </c>
      <c r="F175" s="8" t="s">
        <v>230</v>
      </c>
      <c r="G175" s="8" t="s">
        <v>805</v>
      </c>
      <c r="H175" s="8" t="s">
        <v>652</v>
      </c>
      <c r="I175" s="8" t="s">
        <v>367</v>
      </c>
      <c r="J175" s="11" t="s">
        <v>653</v>
      </c>
      <c r="K175" s="12"/>
    </row>
    <row r="176" s="5" customFormat="1" spans="1:11">
      <c r="A176" s="8" t="s">
        <v>719</v>
      </c>
      <c r="B176" s="8" t="s">
        <v>806</v>
      </c>
      <c r="C176" s="8" t="s">
        <v>219</v>
      </c>
      <c r="D176" s="8" t="s">
        <v>220</v>
      </c>
      <c r="E176" s="8" t="s">
        <v>721</v>
      </c>
      <c r="F176" s="8" t="s">
        <v>222</v>
      </c>
      <c r="G176" s="8" t="s">
        <v>807</v>
      </c>
      <c r="H176" s="8" t="s">
        <v>652</v>
      </c>
      <c r="I176" s="8" t="s">
        <v>367</v>
      </c>
      <c r="J176" s="11" t="s">
        <v>653</v>
      </c>
      <c r="K176" s="12"/>
    </row>
    <row r="177" s="5" customFormat="1" spans="1:11">
      <c r="A177" s="8" t="s">
        <v>751</v>
      </c>
      <c r="B177" s="8" t="s">
        <v>808</v>
      </c>
      <c r="C177" s="8" t="s">
        <v>219</v>
      </c>
      <c r="D177" s="8" t="s">
        <v>220</v>
      </c>
      <c r="E177" s="8" t="s">
        <v>753</v>
      </c>
      <c r="F177" s="8" t="s">
        <v>390</v>
      </c>
      <c r="G177" s="8" t="s">
        <v>809</v>
      </c>
      <c r="H177" s="8" t="s">
        <v>652</v>
      </c>
      <c r="I177" s="8" t="s">
        <v>367</v>
      </c>
      <c r="J177" s="11" t="s">
        <v>653</v>
      </c>
      <c r="K177" s="12"/>
    </row>
    <row r="178" s="5" customFormat="1" spans="1:11">
      <c r="A178" s="8" t="s">
        <v>719</v>
      </c>
      <c r="B178" s="8" t="s">
        <v>810</v>
      </c>
      <c r="C178" s="8" t="s">
        <v>219</v>
      </c>
      <c r="D178" s="8" t="s">
        <v>220</v>
      </c>
      <c r="E178" s="8" t="s">
        <v>721</v>
      </c>
      <c r="F178" s="8" t="s">
        <v>222</v>
      </c>
      <c r="G178" s="8" t="s">
        <v>811</v>
      </c>
      <c r="H178" s="8" t="s">
        <v>652</v>
      </c>
      <c r="I178" s="8" t="s">
        <v>367</v>
      </c>
      <c r="J178" s="11" t="s">
        <v>653</v>
      </c>
      <c r="K178" s="12"/>
    </row>
    <row r="179" s="5" customFormat="1" spans="1:11">
      <c r="A179" s="8" t="s">
        <v>705</v>
      </c>
      <c r="B179" s="8" t="s">
        <v>812</v>
      </c>
      <c r="C179" s="8" t="s">
        <v>219</v>
      </c>
      <c r="D179" s="8" t="s">
        <v>220</v>
      </c>
      <c r="E179" s="8" t="s">
        <v>707</v>
      </c>
      <c r="F179" s="8" t="s">
        <v>230</v>
      </c>
      <c r="G179" s="8" t="s">
        <v>813</v>
      </c>
      <c r="H179" s="8" t="s">
        <v>652</v>
      </c>
      <c r="I179" s="8" t="s">
        <v>367</v>
      </c>
      <c r="J179" s="11" t="s">
        <v>653</v>
      </c>
      <c r="K179" s="12"/>
    </row>
    <row r="180" s="5" customFormat="1" spans="1:11">
      <c r="A180" s="8" t="s">
        <v>486</v>
      </c>
      <c r="B180" s="8" t="s">
        <v>814</v>
      </c>
      <c r="C180" s="8" t="s">
        <v>219</v>
      </c>
      <c r="D180" s="8" t="s">
        <v>220</v>
      </c>
      <c r="E180" s="8" t="s">
        <v>488</v>
      </c>
      <c r="F180" s="8" t="s">
        <v>230</v>
      </c>
      <c r="G180" s="8" t="s">
        <v>815</v>
      </c>
      <c r="H180" s="8" t="s">
        <v>652</v>
      </c>
      <c r="I180" s="8" t="s">
        <v>367</v>
      </c>
      <c r="J180" s="11" t="s">
        <v>653</v>
      </c>
      <c r="K180" s="12"/>
    </row>
    <row r="181" s="5" customFormat="1" spans="1:11">
      <c r="A181" s="8" t="s">
        <v>773</v>
      </c>
      <c r="B181" s="8" t="s">
        <v>816</v>
      </c>
      <c r="C181" s="8" t="s">
        <v>219</v>
      </c>
      <c r="D181" s="8" t="s">
        <v>220</v>
      </c>
      <c r="E181" s="8" t="s">
        <v>775</v>
      </c>
      <c r="F181" s="8" t="s">
        <v>258</v>
      </c>
      <c r="G181" s="8" t="s">
        <v>817</v>
      </c>
      <c r="H181" s="8" t="s">
        <v>652</v>
      </c>
      <c r="I181" s="8" t="s">
        <v>367</v>
      </c>
      <c r="J181" s="11" t="s">
        <v>653</v>
      </c>
      <c r="K181" s="12"/>
    </row>
    <row r="182" s="5" customFormat="1" spans="1:11">
      <c r="A182" s="8" t="s">
        <v>794</v>
      </c>
      <c r="B182" s="8" t="s">
        <v>818</v>
      </c>
      <c r="C182" s="8" t="s">
        <v>219</v>
      </c>
      <c r="D182" s="8" t="s">
        <v>220</v>
      </c>
      <c r="E182" s="8" t="s">
        <v>796</v>
      </c>
      <c r="F182" s="8" t="s">
        <v>222</v>
      </c>
      <c r="G182" s="8" t="s">
        <v>819</v>
      </c>
      <c r="H182" s="8" t="s">
        <v>652</v>
      </c>
      <c r="I182" s="8" t="s">
        <v>367</v>
      </c>
      <c r="J182" s="11" t="s">
        <v>653</v>
      </c>
      <c r="K182" s="12"/>
    </row>
    <row r="183" s="5" customFormat="1" spans="1:11">
      <c r="A183" s="8" t="s">
        <v>374</v>
      </c>
      <c r="B183" s="8" t="s">
        <v>820</v>
      </c>
      <c r="C183" s="8" t="s">
        <v>219</v>
      </c>
      <c r="D183" s="8" t="s">
        <v>243</v>
      </c>
      <c r="E183" s="8" t="s">
        <v>376</v>
      </c>
      <c r="F183" s="8" t="s">
        <v>230</v>
      </c>
      <c r="G183" s="8" t="s">
        <v>821</v>
      </c>
      <c r="H183" s="8" t="s">
        <v>652</v>
      </c>
      <c r="I183" s="8" t="s">
        <v>367</v>
      </c>
      <c r="J183" s="11" t="s">
        <v>653</v>
      </c>
      <c r="K183" s="12"/>
    </row>
    <row r="184" s="5" customFormat="1" spans="1:11">
      <c r="A184" s="8" t="s">
        <v>822</v>
      </c>
      <c r="B184" s="8" t="s">
        <v>823</v>
      </c>
      <c r="C184" s="8" t="s">
        <v>219</v>
      </c>
      <c r="D184" s="8" t="s">
        <v>220</v>
      </c>
      <c r="E184" s="8" t="s">
        <v>824</v>
      </c>
      <c r="F184" s="8" t="s">
        <v>421</v>
      </c>
      <c r="G184" s="8" t="s">
        <v>825</v>
      </c>
      <c r="H184" s="8" t="s">
        <v>652</v>
      </c>
      <c r="I184" s="8" t="s">
        <v>367</v>
      </c>
      <c r="J184" s="11" t="s">
        <v>653</v>
      </c>
      <c r="K184" s="12"/>
    </row>
    <row r="185" s="5" customFormat="1" spans="1:11">
      <c r="A185" s="8" t="s">
        <v>737</v>
      </c>
      <c r="B185" s="8" t="s">
        <v>826</v>
      </c>
      <c r="C185" s="8" t="s">
        <v>219</v>
      </c>
      <c r="D185" s="8" t="s">
        <v>220</v>
      </c>
      <c r="E185" s="8" t="s">
        <v>739</v>
      </c>
      <c r="F185" s="8" t="s">
        <v>278</v>
      </c>
      <c r="G185" s="8" t="s">
        <v>827</v>
      </c>
      <c r="H185" s="8" t="s">
        <v>652</v>
      </c>
      <c r="I185" s="8" t="s">
        <v>367</v>
      </c>
      <c r="J185" s="11" t="s">
        <v>653</v>
      </c>
      <c r="K185" s="12"/>
    </row>
    <row r="186" s="5" customFormat="1" spans="1:11">
      <c r="A186" s="8" t="s">
        <v>828</v>
      </c>
      <c r="B186" s="8" t="s">
        <v>829</v>
      </c>
      <c r="C186" s="8" t="s">
        <v>219</v>
      </c>
      <c r="D186" s="8" t="s">
        <v>220</v>
      </c>
      <c r="E186" s="8" t="s">
        <v>830</v>
      </c>
      <c r="F186" s="8" t="s">
        <v>390</v>
      </c>
      <c r="G186" s="8" t="s">
        <v>831</v>
      </c>
      <c r="H186" s="8" t="s">
        <v>652</v>
      </c>
      <c r="I186" s="8" t="s">
        <v>367</v>
      </c>
      <c r="J186" s="11" t="s">
        <v>653</v>
      </c>
      <c r="K186" s="12"/>
    </row>
    <row r="187" s="5" customFormat="1" spans="1:11">
      <c r="A187" s="8" t="s">
        <v>832</v>
      </c>
      <c r="B187" s="8" t="s">
        <v>833</v>
      </c>
      <c r="C187" s="8" t="s">
        <v>219</v>
      </c>
      <c r="D187" s="8" t="s">
        <v>220</v>
      </c>
      <c r="E187" s="8" t="s">
        <v>834</v>
      </c>
      <c r="F187" s="8" t="s">
        <v>258</v>
      </c>
      <c r="G187" s="8" t="s">
        <v>835</v>
      </c>
      <c r="H187" s="8" t="s">
        <v>652</v>
      </c>
      <c r="I187" s="8" t="s">
        <v>367</v>
      </c>
      <c r="J187" s="11" t="s">
        <v>653</v>
      </c>
      <c r="K187" s="12"/>
    </row>
    <row r="188" s="5" customFormat="1" spans="1:11">
      <c r="A188" s="8" t="s">
        <v>701</v>
      </c>
      <c r="B188" s="8" t="s">
        <v>836</v>
      </c>
      <c r="C188" s="8" t="s">
        <v>219</v>
      </c>
      <c r="D188" s="8" t="s">
        <v>220</v>
      </c>
      <c r="E188" s="8" t="s">
        <v>703</v>
      </c>
      <c r="F188" s="8" t="s">
        <v>258</v>
      </c>
      <c r="G188" s="8" t="s">
        <v>837</v>
      </c>
      <c r="H188" s="8" t="s">
        <v>652</v>
      </c>
      <c r="I188" s="8" t="s">
        <v>367</v>
      </c>
      <c r="J188" s="11" t="s">
        <v>653</v>
      </c>
      <c r="K188" s="12"/>
    </row>
    <row r="189" s="5" customFormat="1" spans="1:11">
      <c r="A189" s="8" t="s">
        <v>227</v>
      </c>
      <c r="B189" s="8" t="s">
        <v>838</v>
      </c>
      <c r="C189" s="8" t="s">
        <v>219</v>
      </c>
      <c r="D189" s="8" t="s">
        <v>220</v>
      </c>
      <c r="E189" s="8" t="s">
        <v>229</v>
      </c>
      <c r="F189" s="8" t="s">
        <v>230</v>
      </c>
      <c r="G189" s="8" t="s">
        <v>839</v>
      </c>
      <c r="H189" s="8" t="s">
        <v>652</v>
      </c>
      <c r="I189" s="8" t="s">
        <v>367</v>
      </c>
      <c r="J189" s="11" t="s">
        <v>653</v>
      </c>
      <c r="K189" s="12"/>
    </row>
    <row r="190" s="5" customFormat="1" spans="1:11">
      <c r="A190" s="8" t="s">
        <v>369</v>
      </c>
      <c r="B190" s="8" t="s">
        <v>840</v>
      </c>
      <c r="C190" s="8" t="s">
        <v>219</v>
      </c>
      <c r="D190" s="8" t="s">
        <v>220</v>
      </c>
      <c r="E190" s="8" t="s">
        <v>371</v>
      </c>
      <c r="F190" s="8" t="s">
        <v>258</v>
      </c>
      <c r="G190" s="8" t="s">
        <v>841</v>
      </c>
      <c r="H190" s="8" t="s">
        <v>652</v>
      </c>
      <c r="I190" s="8" t="s">
        <v>367</v>
      </c>
      <c r="J190" s="11" t="s">
        <v>653</v>
      </c>
      <c r="K190" s="12"/>
    </row>
    <row r="191" s="5" customFormat="1" spans="1:11">
      <c r="A191" s="8" t="s">
        <v>794</v>
      </c>
      <c r="B191" s="8" t="s">
        <v>842</v>
      </c>
      <c r="C191" s="8" t="s">
        <v>219</v>
      </c>
      <c r="D191" s="8" t="s">
        <v>220</v>
      </c>
      <c r="E191" s="8" t="s">
        <v>796</v>
      </c>
      <c r="F191" s="8" t="s">
        <v>222</v>
      </c>
      <c r="G191" s="8" t="s">
        <v>843</v>
      </c>
      <c r="H191" s="8" t="s">
        <v>652</v>
      </c>
      <c r="I191" s="8" t="s">
        <v>367</v>
      </c>
      <c r="J191" s="11" t="s">
        <v>653</v>
      </c>
      <c r="K191" s="12"/>
    </row>
    <row r="192" s="5" customFormat="1" spans="1:11">
      <c r="A192" s="8" t="s">
        <v>844</v>
      </c>
      <c r="B192" s="8" t="s">
        <v>845</v>
      </c>
      <c r="C192" s="8" t="s">
        <v>219</v>
      </c>
      <c r="D192" s="8" t="s">
        <v>220</v>
      </c>
      <c r="E192" s="8" t="s">
        <v>846</v>
      </c>
      <c r="F192" s="8" t="s">
        <v>235</v>
      </c>
      <c r="G192" s="8" t="s">
        <v>847</v>
      </c>
      <c r="H192" s="8" t="s">
        <v>652</v>
      </c>
      <c r="I192" s="8" t="s">
        <v>367</v>
      </c>
      <c r="J192" s="11" t="s">
        <v>653</v>
      </c>
      <c r="K192" s="12"/>
    </row>
    <row r="193" s="5" customFormat="1" spans="1:11">
      <c r="A193" s="8" t="s">
        <v>556</v>
      </c>
      <c r="B193" s="8" t="s">
        <v>848</v>
      </c>
      <c r="C193" s="8" t="s">
        <v>219</v>
      </c>
      <c r="D193" s="8" t="s">
        <v>220</v>
      </c>
      <c r="E193" s="8" t="s">
        <v>558</v>
      </c>
      <c r="F193" s="8" t="s">
        <v>421</v>
      </c>
      <c r="G193" s="8" t="s">
        <v>849</v>
      </c>
      <c r="H193" s="8" t="s">
        <v>652</v>
      </c>
      <c r="I193" s="8" t="s">
        <v>367</v>
      </c>
      <c r="J193" s="11" t="s">
        <v>653</v>
      </c>
      <c r="K193" s="12"/>
    </row>
    <row r="194" s="5" customFormat="1" spans="1:11">
      <c r="A194" s="8" t="s">
        <v>850</v>
      </c>
      <c r="B194" s="8" t="s">
        <v>851</v>
      </c>
      <c r="C194" s="8" t="s">
        <v>219</v>
      </c>
      <c r="D194" s="8" t="s">
        <v>220</v>
      </c>
      <c r="E194" s="8" t="s">
        <v>852</v>
      </c>
      <c r="F194" s="8" t="s">
        <v>235</v>
      </c>
      <c r="G194" s="8" t="s">
        <v>853</v>
      </c>
      <c r="H194" s="8" t="s">
        <v>652</v>
      </c>
      <c r="I194" s="8" t="s">
        <v>367</v>
      </c>
      <c r="J194" s="11" t="s">
        <v>653</v>
      </c>
      <c r="K194" s="12"/>
    </row>
    <row r="195" s="5" customFormat="1" spans="1:11">
      <c r="A195" s="8" t="s">
        <v>312</v>
      </c>
      <c r="B195" s="8" t="s">
        <v>854</v>
      </c>
      <c r="C195" s="8" t="s">
        <v>219</v>
      </c>
      <c r="D195" s="8" t="s">
        <v>220</v>
      </c>
      <c r="E195" s="8" t="s">
        <v>314</v>
      </c>
      <c r="F195" s="8" t="s">
        <v>230</v>
      </c>
      <c r="G195" s="8" t="s">
        <v>855</v>
      </c>
      <c r="H195" s="8" t="s">
        <v>652</v>
      </c>
      <c r="I195" s="8" t="s">
        <v>367</v>
      </c>
      <c r="J195" s="11" t="s">
        <v>653</v>
      </c>
      <c r="K195" s="12"/>
    </row>
    <row r="196" s="5" customFormat="1" spans="1:11">
      <c r="A196" s="8" t="s">
        <v>777</v>
      </c>
      <c r="B196" s="8" t="s">
        <v>856</v>
      </c>
      <c r="C196" s="8" t="s">
        <v>219</v>
      </c>
      <c r="D196" s="8" t="s">
        <v>220</v>
      </c>
      <c r="E196" s="8" t="s">
        <v>779</v>
      </c>
      <c r="F196" s="8" t="s">
        <v>253</v>
      </c>
      <c r="G196" s="8" t="s">
        <v>857</v>
      </c>
      <c r="H196" s="8" t="s">
        <v>652</v>
      </c>
      <c r="I196" s="8" t="s">
        <v>367</v>
      </c>
      <c r="J196" s="11" t="s">
        <v>653</v>
      </c>
      <c r="K196" s="12"/>
    </row>
    <row r="197" s="5" customFormat="1" spans="1:11">
      <c r="A197" s="8" t="s">
        <v>822</v>
      </c>
      <c r="B197" s="8" t="s">
        <v>858</v>
      </c>
      <c r="C197" s="8" t="s">
        <v>219</v>
      </c>
      <c r="D197" s="8" t="s">
        <v>220</v>
      </c>
      <c r="E197" s="8" t="s">
        <v>824</v>
      </c>
      <c r="F197" s="8" t="s">
        <v>421</v>
      </c>
      <c r="G197" s="8" t="s">
        <v>859</v>
      </c>
      <c r="H197" s="8" t="s">
        <v>652</v>
      </c>
      <c r="I197" s="8" t="s">
        <v>367</v>
      </c>
      <c r="J197" s="11" t="s">
        <v>653</v>
      </c>
      <c r="K197" s="12"/>
    </row>
    <row r="198" s="5" customFormat="1" spans="1:11">
      <c r="A198" s="8" t="s">
        <v>691</v>
      </c>
      <c r="B198" s="8" t="s">
        <v>860</v>
      </c>
      <c r="C198" s="8" t="s">
        <v>219</v>
      </c>
      <c r="D198" s="8" t="s">
        <v>220</v>
      </c>
      <c r="E198" s="8" t="s">
        <v>693</v>
      </c>
      <c r="F198" s="8" t="s">
        <v>421</v>
      </c>
      <c r="G198" s="8" t="s">
        <v>861</v>
      </c>
      <c r="H198" s="8" t="s">
        <v>652</v>
      </c>
      <c r="I198" s="8" t="s">
        <v>367</v>
      </c>
      <c r="J198" s="11" t="s">
        <v>653</v>
      </c>
      <c r="K198" s="12"/>
    </row>
    <row r="199" s="5" customFormat="1" spans="1:11">
      <c r="A199" s="8" t="s">
        <v>250</v>
      </c>
      <c r="B199" s="8" t="s">
        <v>862</v>
      </c>
      <c r="C199" s="8" t="s">
        <v>219</v>
      </c>
      <c r="D199" s="8" t="s">
        <v>220</v>
      </c>
      <c r="E199" s="8" t="s">
        <v>252</v>
      </c>
      <c r="F199" s="8" t="s">
        <v>253</v>
      </c>
      <c r="G199" s="8" t="s">
        <v>863</v>
      </c>
      <c r="H199" s="8" t="s">
        <v>652</v>
      </c>
      <c r="I199" s="8" t="s">
        <v>367</v>
      </c>
      <c r="J199" s="11" t="s">
        <v>653</v>
      </c>
      <c r="K199" s="12"/>
    </row>
    <row r="200" s="5" customFormat="1" spans="1:11">
      <c r="A200" s="8" t="s">
        <v>475</v>
      </c>
      <c r="B200" s="8" t="s">
        <v>864</v>
      </c>
      <c r="C200" s="8" t="s">
        <v>219</v>
      </c>
      <c r="D200" s="8" t="s">
        <v>220</v>
      </c>
      <c r="E200" s="8" t="s">
        <v>477</v>
      </c>
      <c r="F200" s="8" t="s">
        <v>421</v>
      </c>
      <c r="G200" s="8" t="s">
        <v>865</v>
      </c>
      <c r="H200" s="8" t="s">
        <v>652</v>
      </c>
      <c r="I200" s="8" t="s">
        <v>367</v>
      </c>
      <c r="J200" s="11" t="s">
        <v>653</v>
      </c>
      <c r="K200" s="12"/>
    </row>
    <row r="201" s="5" customFormat="1" spans="1:11">
      <c r="A201" s="8" t="s">
        <v>241</v>
      </c>
      <c r="B201" s="8" t="s">
        <v>866</v>
      </c>
      <c r="C201" s="8" t="s">
        <v>219</v>
      </c>
      <c r="D201" s="8" t="s">
        <v>243</v>
      </c>
      <c r="E201" s="8" t="s">
        <v>244</v>
      </c>
      <c r="F201" s="8" t="s">
        <v>230</v>
      </c>
      <c r="G201" s="8" t="s">
        <v>867</v>
      </c>
      <c r="H201" s="8" t="s">
        <v>652</v>
      </c>
      <c r="I201" s="8" t="s">
        <v>367</v>
      </c>
      <c r="J201" s="11" t="s">
        <v>653</v>
      </c>
      <c r="K201" s="12"/>
    </row>
    <row r="202" s="5" customFormat="1" spans="1:11">
      <c r="A202" s="8" t="s">
        <v>596</v>
      </c>
      <c r="B202" s="8" t="s">
        <v>868</v>
      </c>
      <c r="C202" s="8" t="s">
        <v>219</v>
      </c>
      <c r="D202" s="8" t="s">
        <v>869</v>
      </c>
      <c r="E202" s="8" t="s">
        <v>598</v>
      </c>
      <c r="F202" s="8" t="s">
        <v>235</v>
      </c>
      <c r="G202" s="8" t="s">
        <v>870</v>
      </c>
      <c r="H202" s="8" t="s">
        <v>652</v>
      </c>
      <c r="I202" s="8" t="s">
        <v>367</v>
      </c>
      <c r="J202" s="11" t="s">
        <v>653</v>
      </c>
      <c r="K202" s="12"/>
    </row>
    <row r="203" s="5" customFormat="1" spans="1:11">
      <c r="A203" s="8" t="s">
        <v>871</v>
      </c>
      <c r="B203" s="8" t="s">
        <v>872</v>
      </c>
      <c r="C203" s="8" t="s">
        <v>219</v>
      </c>
      <c r="D203" s="8" t="s">
        <v>220</v>
      </c>
      <c r="E203" s="8" t="s">
        <v>873</v>
      </c>
      <c r="F203" s="8" t="s">
        <v>258</v>
      </c>
      <c r="G203" s="8" t="s">
        <v>874</v>
      </c>
      <c r="H203" s="8" t="s">
        <v>652</v>
      </c>
      <c r="I203" s="8" t="s">
        <v>367</v>
      </c>
      <c r="J203" s="11" t="s">
        <v>653</v>
      </c>
      <c r="K203" s="12"/>
    </row>
    <row r="204" s="5" customFormat="1" spans="1:11">
      <c r="A204" s="8" t="s">
        <v>227</v>
      </c>
      <c r="B204" s="8" t="s">
        <v>875</v>
      </c>
      <c r="C204" s="8" t="s">
        <v>219</v>
      </c>
      <c r="D204" s="8" t="s">
        <v>220</v>
      </c>
      <c r="E204" s="8" t="s">
        <v>229</v>
      </c>
      <c r="F204" s="8" t="s">
        <v>230</v>
      </c>
      <c r="G204" s="8" t="s">
        <v>876</v>
      </c>
      <c r="H204" s="8" t="s">
        <v>652</v>
      </c>
      <c r="I204" s="8" t="s">
        <v>367</v>
      </c>
      <c r="J204" s="11" t="s">
        <v>653</v>
      </c>
      <c r="K204" s="12"/>
    </row>
    <row r="205" s="5" customFormat="1" spans="1:11">
      <c r="A205" s="8" t="s">
        <v>618</v>
      </c>
      <c r="B205" s="8" t="s">
        <v>877</v>
      </c>
      <c r="C205" s="8" t="s">
        <v>219</v>
      </c>
      <c r="D205" s="8" t="s">
        <v>220</v>
      </c>
      <c r="E205" s="8" t="s">
        <v>620</v>
      </c>
      <c r="F205" s="8" t="s">
        <v>421</v>
      </c>
      <c r="G205" s="8" t="s">
        <v>878</v>
      </c>
      <c r="H205" s="8" t="s">
        <v>652</v>
      </c>
      <c r="I205" s="8" t="s">
        <v>367</v>
      </c>
      <c r="J205" s="11" t="s">
        <v>653</v>
      </c>
      <c r="K205" s="12"/>
    </row>
    <row r="206" s="5" customFormat="1" spans="1:11">
      <c r="A206" s="8" t="s">
        <v>879</v>
      </c>
      <c r="B206" s="8" t="s">
        <v>880</v>
      </c>
      <c r="C206" s="8" t="s">
        <v>219</v>
      </c>
      <c r="D206" s="8" t="s">
        <v>243</v>
      </c>
      <c r="E206" s="8" t="s">
        <v>881</v>
      </c>
      <c r="F206" s="8" t="s">
        <v>390</v>
      </c>
      <c r="G206" s="8" t="s">
        <v>882</v>
      </c>
      <c r="H206" s="8" t="s">
        <v>652</v>
      </c>
      <c r="I206" s="8" t="s">
        <v>367</v>
      </c>
      <c r="J206" s="11" t="s">
        <v>653</v>
      </c>
      <c r="K206" s="12"/>
    </row>
    <row r="207" s="5" customFormat="1" spans="1:11">
      <c r="A207" s="8" t="s">
        <v>648</v>
      </c>
      <c r="B207" s="8" t="s">
        <v>883</v>
      </c>
      <c r="C207" s="8" t="s">
        <v>219</v>
      </c>
      <c r="D207" s="8" t="s">
        <v>220</v>
      </c>
      <c r="E207" s="8" t="s">
        <v>650</v>
      </c>
      <c r="F207" s="8" t="s">
        <v>321</v>
      </c>
      <c r="G207" s="8" t="s">
        <v>884</v>
      </c>
      <c r="H207" s="8" t="s">
        <v>652</v>
      </c>
      <c r="I207" s="8" t="s">
        <v>367</v>
      </c>
      <c r="J207" s="11" t="s">
        <v>653</v>
      </c>
      <c r="K207" s="12"/>
    </row>
    <row r="208" s="5" customFormat="1" spans="1:11">
      <c r="A208" s="8" t="s">
        <v>713</v>
      </c>
      <c r="B208" s="8" t="s">
        <v>885</v>
      </c>
      <c r="C208" s="8" t="s">
        <v>219</v>
      </c>
      <c r="D208" s="8" t="s">
        <v>243</v>
      </c>
      <c r="E208" s="8" t="s">
        <v>715</v>
      </c>
      <c r="F208" s="8" t="s">
        <v>235</v>
      </c>
      <c r="G208" s="8" t="s">
        <v>886</v>
      </c>
      <c r="H208" s="8" t="s">
        <v>652</v>
      </c>
      <c r="I208" s="8" t="s">
        <v>367</v>
      </c>
      <c r="J208" s="11" t="s">
        <v>653</v>
      </c>
      <c r="K208" s="12"/>
    </row>
    <row r="209" s="5" customFormat="1" spans="1:11">
      <c r="A209" s="8" t="s">
        <v>887</v>
      </c>
      <c r="B209" s="8" t="s">
        <v>888</v>
      </c>
      <c r="C209" s="8" t="s">
        <v>219</v>
      </c>
      <c r="D209" s="8" t="s">
        <v>220</v>
      </c>
      <c r="E209" s="8" t="s">
        <v>889</v>
      </c>
      <c r="F209" s="8" t="s">
        <v>267</v>
      </c>
      <c r="G209" s="8" t="s">
        <v>890</v>
      </c>
      <c r="H209" s="8" t="s">
        <v>652</v>
      </c>
      <c r="I209" s="8" t="s">
        <v>367</v>
      </c>
      <c r="J209" s="11" t="s">
        <v>653</v>
      </c>
      <c r="K209" s="12"/>
    </row>
    <row r="210" s="5" customFormat="1" spans="1:11">
      <c r="A210" s="8" t="s">
        <v>662</v>
      </c>
      <c r="B210" s="8" t="s">
        <v>891</v>
      </c>
      <c r="C210" s="8" t="s">
        <v>219</v>
      </c>
      <c r="D210" s="8" t="s">
        <v>220</v>
      </c>
      <c r="E210" s="8" t="s">
        <v>664</v>
      </c>
      <c r="F210" s="8" t="s">
        <v>253</v>
      </c>
      <c r="G210" s="8" t="s">
        <v>892</v>
      </c>
      <c r="H210" s="8" t="s">
        <v>652</v>
      </c>
      <c r="I210" s="8" t="s">
        <v>367</v>
      </c>
      <c r="J210" s="11" t="s">
        <v>653</v>
      </c>
      <c r="K210" s="12"/>
    </row>
    <row r="211" s="5" customFormat="1" spans="1:11">
      <c r="A211" s="8" t="s">
        <v>747</v>
      </c>
      <c r="B211" s="8" t="s">
        <v>893</v>
      </c>
      <c r="C211" s="8" t="s">
        <v>219</v>
      </c>
      <c r="D211" s="8" t="s">
        <v>220</v>
      </c>
      <c r="E211" s="8" t="s">
        <v>749</v>
      </c>
      <c r="F211" s="8" t="s">
        <v>421</v>
      </c>
      <c r="G211" s="8" t="s">
        <v>894</v>
      </c>
      <c r="H211" s="8" t="s">
        <v>652</v>
      </c>
      <c r="I211" s="8" t="s">
        <v>367</v>
      </c>
      <c r="J211" s="11" t="s">
        <v>653</v>
      </c>
      <c r="K211" s="12"/>
    </row>
    <row r="212" s="5" customFormat="1" spans="1:11">
      <c r="A212" s="8" t="s">
        <v>895</v>
      </c>
      <c r="B212" s="8" t="s">
        <v>896</v>
      </c>
      <c r="C212" s="8" t="s">
        <v>219</v>
      </c>
      <c r="D212" s="8" t="s">
        <v>243</v>
      </c>
      <c r="E212" s="8" t="s">
        <v>897</v>
      </c>
      <c r="F212" s="8" t="s">
        <v>230</v>
      </c>
      <c r="G212" s="8" t="s">
        <v>898</v>
      </c>
      <c r="H212" s="8" t="s">
        <v>652</v>
      </c>
      <c r="I212" s="8" t="s">
        <v>367</v>
      </c>
      <c r="J212" s="11" t="s">
        <v>653</v>
      </c>
      <c r="K212" s="12"/>
    </row>
    <row r="213" s="5" customFormat="1" spans="1:11">
      <c r="A213" s="8" t="s">
        <v>705</v>
      </c>
      <c r="B213" s="8" t="s">
        <v>899</v>
      </c>
      <c r="C213" s="8" t="s">
        <v>219</v>
      </c>
      <c r="D213" s="8" t="s">
        <v>220</v>
      </c>
      <c r="E213" s="8" t="s">
        <v>707</v>
      </c>
      <c r="F213" s="8" t="s">
        <v>230</v>
      </c>
      <c r="G213" s="8" t="s">
        <v>900</v>
      </c>
      <c r="H213" s="8" t="s">
        <v>652</v>
      </c>
      <c r="I213" s="8" t="s">
        <v>367</v>
      </c>
      <c r="J213" s="11" t="s">
        <v>653</v>
      </c>
      <c r="K213" s="12"/>
    </row>
    <row r="214" s="5" customFormat="1" spans="1:11">
      <c r="A214" s="8" t="s">
        <v>590</v>
      </c>
      <c r="B214" s="8" t="s">
        <v>800</v>
      </c>
      <c r="C214" s="8" t="s">
        <v>219</v>
      </c>
      <c r="D214" s="8" t="s">
        <v>220</v>
      </c>
      <c r="E214" s="8" t="s">
        <v>592</v>
      </c>
      <c r="F214" s="8" t="s">
        <v>258</v>
      </c>
      <c r="G214" s="8" t="s">
        <v>901</v>
      </c>
      <c r="H214" s="8" t="s">
        <v>652</v>
      </c>
      <c r="I214" s="8" t="s">
        <v>367</v>
      </c>
      <c r="J214" s="11" t="s">
        <v>653</v>
      </c>
      <c r="K214" s="12"/>
    </row>
    <row r="215" s="5" customFormat="1" spans="1:11">
      <c r="A215" s="8" t="s">
        <v>504</v>
      </c>
      <c r="B215" s="8" t="s">
        <v>902</v>
      </c>
      <c r="C215" s="8" t="s">
        <v>219</v>
      </c>
      <c r="D215" s="8" t="s">
        <v>220</v>
      </c>
      <c r="E215" s="8" t="s">
        <v>506</v>
      </c>
      <c r="F215" s="8" t="s">
        <v>507</v>
      </c>
      <c r="G215" s="8" t="s">
        <v>903</v>
      </c>
      <c r="H215" s="8" t="s">
        <v>652</v>
      </c>
      <c r="I215" s="8" t="s">
        <v>367</v>
      </c>
      <c r="J215" s="11" t="s">
        <v>653</v>
      </c>
      <c r="K215" s="12"/>
    </row>
    <row r="216" s="5" customFormat="1" spans="1:11">
      <c r="A216" s="8" t="s">
        <v>904</v>
      </c>
      <c r="B216" s="8" t="s">
        <v>905</v>
      </c>
      <c r="C216" s="8" t="s">
        <v>219</v>
      </c>
      <c r="D216" s="8" t="s">
        <v>220</v>
      </c>
      <c r="E216" s="8" t="s">
        <v>906</v>
      </c>
      <c r="F216" s="8" t="s">
        <v>421</v>
      </c>
      <c r="G216" s="8" t="s">
        <v>907</v>
      </c>
      <c r="H216" s="8" t="s">
        <v>652</v>
      </c>
      <c r="I216" s="8" t="s">
        <v>367</v>
      </c>
      <c r="J216" s="11" t="s">
        <v>653</v>
      </c>
      <c r="K216" s="12"/>
    </row>
    <row r="217" s="5" customFormat="1" spans="1:11">
      <c r="A217" s="8" t="s">
        <v>678</v>
      </c>
      <c r="B217" s="8" t="s">
        <v>908</v>
      </c>
      <c r="C217" s="8" t="s">
        <v>219</v>
      </c>
      <c r="D217" s="8" t="s">
        <v>220</v>
      </c>
      <c r="E217" s="8" t="s">
        <v>680</v>
      </c>
      <c r="F217" s="8" t="s">
        <v>421</v>
      </c>
      <c r="G217" s="8" t="s">
        <v>909</v>
      </c>
      <c r="H217" s="8" t="s">
        <v>652</v>
      </c>
      <c r="I217" s="8" t="s">
        <v>367</v>
      </c>
      <c r="J217" s="11" t="s">
        <v>653</v>
      </c>
      <c r="K217" s="12"/>
    </row>
    <row r="218" s="5" customFormat="1" spans="1:11">
      <c r="A218" s="8" t="s">
        <v>350</v>
      </c>
      <c r="B218" s="8" t="s">
        <v>910</v>
      </c>
      <c r="C218" s="8" t="s">
        <v>219</v>
      </c>
      <c r="D218" s="8" t="s">
        <v>220</v>
      </c>
      <c r="E218" s="8" t="s">
        <v>352</v>
      </c>
      <c r="F218" s="8" t="s">
        <v>222</v>
      </c>
      <c r="G218" s="8" t="s">
        <v>911</v>
      </c>
      <c r="H218" s="8" t="s">
        <v>652</v>
      </c>
      <c r="I218" s="8" t="s">
        <v>367</v>
      </c>
      <c r="J218" s="11" t="s">
        <v>653</v>
      </c>
      <c r="K218" s="12"/>
    </row>
    <row r="219" s="5" customFormat="1" spans="1:11">
      <c r="A219" s="8" t="s">
        <v>450</v>
      </c>
      <c r="B219" s="8" t="s">
        <v>912</v>
      </c>
      <c r="C219" s="8" t="s">
        <v>219</v>
      </c>
      <c r="D219" s="8" t="s">
        <v>220</v>
      </c>
      <c r="E219" s="8" t="s">
        <v>452</v>
      </c>
      <c r="F219" s="8" t="s">
        <v>390</v>
      </c>
      <c r="G219" s="8" t="s">
        <v>913</v>
      </c>
      <c r="H219" s="8" t="s">
        <v>652</v>
      </c>
      <c r="I219" s="8" t="s">
        <v>367</v>
      </c>
      <c r="J219" s="11" t="s">
        <v>653</v>
      </c>
      <c r="K219" s="12"/>
    </row>
    <row r="220" s="5" customFormat="1" spans="1:11">
      <c r="A220" s="8" t="s">
        <v>536</v>
      </c>
      <c r="B220" s="8" t="s">
        <v>914</v>
      </c>
      <c r="C220" s="8" t="s">
        <v>219</v>
      </c>
      <c r="D220" s="8" t="s">
        <v>220</v>
      </c>
      <c r="E220" s="8" t="s">
        <v>538</v>
      </c>
      <c r="F220" s="8" t="s">
        <v>539</v>
      </c>
      <c r="G220" s="8" t="s">
        <v>915</v>
      </c>
      <c r="H220" s="8" t="s">
        <v>652</v>
      </c>
      <c r="I220" s="8" t="s">
        <v>367</v>
      </c>
      <c r="J220" s="11" t="s">
        <v>653</v>
      </c>
      <c r="K220" s="12"/>
    </row>
    <row r="221" s="5" customFormat="1" spans="1:11">
      <c r="A221" s="8" t="s">
        <v>536</v>
      </c>
      <c r="B221" s="8" t="s">
        <v>916</v>
      </c>
      <c r="C221" s="8" t="s">
        <v>219</v>
      </c>
      <c r="D221" s="8" t="s">
        <v>220</v>
      </c>
      <c r="E221" s="8" t="s">
        <v>538</v>
      </c>
      <c r="F221" s="8" t="s">
        <v>539</v>
      </c>
      <c r="G221" s="8" t="s">
        <v>917</v>
      </c>
      <c r="H221" s="8" t="s">
        <v>652</v>
      </c>
      <c r="I221" s="8" t="s">
        <v>367</v>
      </c>
      <c r="J221" s="11" t="s">
        <v>653</v>
      </c>
      <c r="K221" s="12"/>
    </row>
    <row r="222" s="5" customFormat="1" spans="1:11">
      <c r="A222" s="8" t="s">
        <v>761</v>
      </c>
      <c r="B222" s="8" t="s">
        <v>918</v>
      </c>
      <c r="C222" s="8" t="s">
        <v>219</v>
      </c>
      <c r="D222" s="8" t="s">
        <v>220</v>
      </c>
      <c r="E222" s="8" t="s">
        <v>763</v>
      </c>
      <c r="F222" s="8" t="s">
        <v>222</v>
      </c>
      <c r="G222" s="8" t="s">
        <v>919</v>
      </c>
      <c r="H222" s="8" t="s">
        <v>652</v>
      </c>
      <c r="I222" s="8" t="s">
        <v>367</v>
      </c>
      <c r="J222" s="11" t="s">
        <v>653</v>
      </c>
      <c r="K222" s="12"/>
    </row>
    <row r="223" s="5" customFormat="1" spans="1:11">
      <c r="A223" s="8" t="s">
        <v>662</v>
      </c>
      <c r="B223" s="8" t="s">
        <v>920</v>
      </c>
      <c r="C223" s="8" t="s">
        <v>219</v>
      </c>
      <c r="D223" s="8" t="s">
        <v>243</v>
      </c>
      <c r="E223" s="8" t="s">
        <v>664</v>
      </c>
      <c r="F223" s="8" t="s">
        <v>253</v>
      </c>
      <c r="G223" s="8" t="s">
        <v>921</v>
      </c>
      <c r="H223" s="8" t="s">
        <v>652</v>
      </c>
      <c r="I223" s="8" t="s">
        <v>367</v>
      </c>
      <c r="J223" s="11" t="s">
        <v>653</v>
      </c>
      <c r="K223" s="12"/>
    </row>
    <row r="224" s="5" customFormat="1" spans="1:11">
      <c r="A224" s="8" t="s">
        <v>596</v>
      </c>
      <c r="B224" s="8" t="s">
        <v>922</v>
      </c>
      <c r="C224" s="8" t="s">
        <v>219</v>
      </c>
      <c r="D224" s="8" t="s">
        <v>220</v>
      </c>
      <c r="E224" s="8" t="s">
        <v>598</v>
      </c>
      <c r="F224" s="8" t="s">
        <v>235</v>
      </c>
      <c r="G224" s="8" t="s">
        <v>923</v>
      </c>
      <c r="H224" s="8" t="s">
        <v>652</v>
      </c>
      <c r="I224" s="8" t="s">
        <v>367</v>
      </c>
      <c r="J224" s="11" t="s">
        <v>653</v>
      </c>
      <c r="K224" s="12"/>
    </row>
    <row r="225" s="5" customFormat="1" spans="1:11">
      <c r="A225" s="8" t="s">
        <v>844</v>
      </c>
      <c r="B225" s="8" t="s">
        <v>924</v>
      </c>
      <c r="C225" s="8" t="s">
        <v>219</v>
      </c>
      <c r="D225" s="8" t="s">
        <v>243</v>
      </c>
      <c r="E225" s="8" t="s">
        <v>846</v>
      </c>
      <c r="F225" s="8" t="s">
        <v>235</v>
      </c>
      <c r="G225" s="8" t="s">
        <v>925</v>
      </c>
      <c r="H225" s="8" t="s">
        <v>652</v>
      </c>
      <c r="I225" s="8" t="s">
        <v>367</v>
      </c>
      <c r="J225" s="11" t="s">
        <v>653</v>
      </c>
      <c r="K225" s="12"/>
    </row>
    <row r="226" s="5" customFormat="1" spans="1:11">
      <c r="A226" s="8" t="s">
        <v>737</v>
      </c>
      <c r="B226" s="8" t="s">
        <v>926</v>
      </c>
      <c r="C226" s="8" t="s">
        <v>219</v>
      </c>
      <c r="D226" s="8" t="s">
        <v>243</v>
      </c>
      <c r="E226" s="8" t="s">
        <v>739</v>
      </c>
      <c r="F226" s="8" t="s">
        <v>278</v>
      </c>
      <c r="G226" s="8" t="s">
        <v>927</v>
      </c>
      <c r="H226" s="8" t="s">
        <v>652</v>
      </c>
      <c r="I226" s="8" t="s">
        <v>367</v>
      </c>
      <c r="J226" s="11" t="s">
        <v>653</v>
      </c>
      <c r="K226" s="12"/>
    </row>
    <row r="227" s="5" customFormat="1" spans="1:11">
      <c r="A227" s="8" t="s">
        <v>727</v>
      </c>
      <c r="B227" s="8" t="s">
        <v>928</v>
      </c>
      <c r="C227" s="8" t="s">
        <v>219</v>
      </c>
      <c r="D227" s="8" t="s">
        <v>220</v>
      </c>
      <c r="E227" s="8" t="s">
        <v>729</v>
      </c>
      <c r="F227" s="8" t="s">
        <v>253</v>
      </c>
      <c r="G227" s="8" t="s">
        <v>929</v>
      </c>
      <c r="H227" s="8" t="s">
        <v>652</v>
      </c>
      <c r="I227" s="8" t="s">
        <v>367</v>
      </c>
      <c r="J227" s="11" t="s">
        <v>653</v>
      </c>
      <c r="K227" s="12"/>
    </row>
    <row r="228" s="5" customFormat="1" spans="1:11">
      <c r="A228" s="8" t="s">
        <v>412</v>
      </c>
      <c r="B228" s="8" t="s">
        <v>930</v>
      </c>
      <c r="C228" s="8" t="s">
        <v>219</v>
      </c>
      <c r="D228" s="8" t="s">
        <v>243</v>
      </c>
      <c r="E228" s="8" t="s">
        <v>414</v>
      </c>
      <c r="F228" s="8" t="s">
        <v>235</v>
      </c>
      <c r="G228" s="8" t="s">
        <v>931</v>
      </c>
      <c r="H228" s="8" t="s">
        <v>652</v>
      </c>
      <c r="I228" s="8" t="s">
        <v>367</v>
      </c>
      <c r="J228" s="11" t="s">
        <v>653</v>
      </c>
      <c r="K228" s="12"/>
    </row>
    <row r="229" s="5" customFormat="1" spans="1:11">
      <c r="A229" s="8" t="s">
        <v>308</v>
      </c>
      <c r="B229" s="8" t="s">
        <v>932</v>
      </c>
      <c r="C229" s="8" t="s">
        <v>219</v>
      </c>
      <c r="D229" s="8" t="s">
        <v>243</v>
      </c>
      <c r="E229" s="8" t="s">
        <v>310</v>
      </c>
      <c r="F229" s="8" t="s">
        <v>235</v>
      </c>
      <c r="G229" s="8" t="s">
        <v>933</v>
      </c>
      <c r="H229" s="8" t="s">
        <v>652</v>
      </c>
      <c r="I229" s="8" t="s">
        <v>367</v>
      </c>
      <c r="J229" s="11" t="s">
        <v>653</v>
      </c>
      <c r="K229" s="12"/>
    </row>
    <row r="230" s="5" customFormat="1" spans="1:11">
      <c r="A230" s="8" t="s">
        <v>296</v>
      </c>
      <c r="B230" s="8" t="s">
        <v>934</v>
      </c>
      <c r="C230" s="8" t="s">
        <v>219</v>
      </c>
      <c r="D230" s="8" t="s">
        <v>243</v>
      </c>
      <c r="E230" s="8" t="s">
        <v>298</v>
      </c>
      <c r="F230" s="8" t="s">
        <v>253</v>
      </c>
      <c r="G230" s="8" t="s">
        <v>935</v>
      </c>
      <c r="H230" s="8" t="s">
        <v>652</v>
      </c>
      <c r="I230" s="8" t="s">
        <v>367</v>
      </c>
      <c r="J230" s="11" t="s">
        <v>653</v>
      </c>
      <c r="K230" s="12"/>
    </row>
    <row r="231" s="5" customFormat="1" spans="1:11">
      <c r="A231" s="8" t="s">
        <v>936</v>
      </c>
      <c r="B231" s="8" t="s">
        <v>937</v>
      </c>
      <c r="C231" s="8" t="s">
        <v>219</v>
      </c>
      <c r="D231" s="8" t="s">
        <v>243</v>
      </c>
      <c r="E231" s="8" t="s">
        <v>938</v>
      </c>
      <c r="F231" s="8" t="s">
        <v>421</v>
      </c>
      <c r="G231" s="8" t="s">
        <v>939</v>
      </c>
      <c r="H231" s="8" t="s">
        <v>652</v>
      </c>
      <c r="I231" s="8" t="s">
        <v>367</v>
      </c>
      <c r="J231" s="11" t="s">
        <v>653</v>
      </c>
      <c r="K231" s="12"/>
    </row>
    <row r="232" s="5" customFormat="1" spans="1:11">
      <c r="A232" s="8" t="s">
        <v>288</v>
      </c>
      <c r="B232" s="8" t="s">
        <v>940</v>
      </c>
      <c r="C232" s="8" t="s">
        <v>219</v>
      </c>
      <c r="D232" s="8" t="s">
        <v>243</v>
      </c>
      <c r="E232" s="8" t="s">
        <v>290</v>
      </c>
      <c r="F232" s="8" t="s">
        <v>258</v>
      </c>
      <c r="G232" s="8" t="s">
        <v>941</v>
      </c>
      <c r="H232" s="8" t="s">
        <v>652</v>
      </c>
      <c r="I232" s="8" t="s">
        <v>367</v>
      </c>
      <c r="J232" s="11" t="s">
        <v>653</v>
      </c>
      <c r="K232" s="12"/>
    </row>
    <row r="233" s="5" customFormat="1" spans="1:11">
      <c r="A233" s="8" t="s">
        <v>747</v>
      </c>
      <c r="B233" s="8" t="s">
        <v>942</v>
      </c>
      <c r="C233" s="8" t="s">
        <v>219</v>
      </c>
      <c r="D233" s="8" t="s">
        <v>220</v>
      </c>
      <c r="E233" s="8" t="s">
        <v>749</v>
      </c>
      <c r="F233" s="8" t="s">
        <v>421</v>
      </c>
      <c r="G233" s="8" t="s">
        <v>943</v>
      </c>
      <c r="H233" s="8" t="s">
        <v>652</v>
      </c>
      <c r="I233" s="8" t="s">
        <v>367</v>
      </c>
      <c r="J233" s="11" t="s">
        <v>653</v>
      </c>
      <c r="K233" s="12"/>
    </row>
    <row r="234" s="5" customFormat="1" spans="1:11">
      <c r="A234" s="8" t="s">
        <v>944</v>
      </c>
      <c r="B234" s="8" t="s">
        <v>945</v>
      </c>
      <c r="C234" s="8" t="s">
        <v>219</v>
      </c>
      <c r="D234" s="8" t="s">
        <v>220</v>
      </c>
      <c r="E234" s="8" t="s">
        <v>946</v>
      </c>
      <c r="F234" s="8" t="s">
        <v>230</v>
      </c>
      <c r="G234" s="8" t="s">
        <v>947</v>
      </c>
      <c r="H234" s="8" t="s">
        <v>652</v>
      </c>
      <c r="I234" s="8" t="s">
        <v>367</v>
      </c>
      <c r="J234" s="11" t="s">
        <v>653</v>
      </c>
      <c r="K234" s="12"/>
    </row>
    <row r="235" s="5" customFormat="1" spans="1:11">
      <c r="A235" s="8" t="s">
        <v>454</v>
      </c>
      <c r="B235" s="8" t="s">
        <v>948</v>
      </c>
      <c r="C235" s="8" t="s">
        <v>219</v>
      </c>
      <c r="D235" s="8" t="s">
        <v>243</v>
      </c>
      <c r="E235" s="8" t="s">
        <v>456</v>
      </c>
      <c r="F235" s="8" t="s">
        <v>222</v>
      </c>
      <c r="G235" s="8" t="s">
        <v>949</v>
      </c>
      <c r="H235" s="8" t="s">
        <v>652</v>
      </c>
      <c r="I235" s="8" t="s">
        <v>367</v>
      </c>
      <c r="J235" s="11" t="s">
        <v>653</v>
      </c>
      <c r="K235" s="12"/>
    </row>
    <row r="236" s="5" customFormat="1" spans="1:11">
      <c r="A236" s="8" t="s">
        <v>674</v>
      </c>
      <c r="B236" s="8" t="s">
        <v>950</v>
      </c>
      <c r="C236" s="8" t="s">
        <v>219</v>
      </c>
      <c r="D236" s="8" t="s">
        <v>220</v>
      </c>
      <c r="E236" s="8" t="s">
        <v>676</v>
      </c>
      <c r="F236" s="8" t="s">
        <v>421</v>
      </c>
      <c r="G236" s="8" t="s">
        <v>951</v>
      </c>
      <c r="H236" s="8" t="s">
        <v>652</v>
      </c>
      <c r="I236" s="8" t="s">
        <v>367</v>
      </c>
      <c r="J236" s="11" t="s">
        <v>653</v>
      </c>
      <c r="K236" s="12"/>
    </row>
    <row r="237" s="5" customFormat="1" spans="1:11">
      <c r="A237" s="8" t="s">
        <v>536</v>
      </c>
      <c r="B237" s="8" t="s">
        <v>952</v>
      </c>
      <c r="C237" s="8" t="s">
        <v>219</v>
      </c>
      <c r="D237" s="8" t="s">
        <v>220</v>
      </c>
      <c r="E237" s="8" t="s">
        <v>538</v>
      </c>
      <c r="F237" s="8" t="s">
        <v>539</v>
      </c>
      <c r="G237" s="8" t="s">
        <v>953</v>
      </c>
      <c r="H237" s="8" t="s">
        <v>652</v>
      </c>
      <c r="I237" s="8" t="s">
        <v>367</v>
      </c>
      <c r="J237" s="11" t="s">
        <v>653</v>
      </c>
      <c r="K237" s="12"/>
    </row>
    <row r="238" s="5" customFormat="1" spans="1:11">
      <c r="A238" s="8" t="s">
        <v>954</v>
      </c>
      <c r="B238" s="8" t="s">
        <v>955</v>
      </c>
      <c r="C238" s="8" t="s">
        <v>219</v>
      </c>
      <c r="D238" s="8" t="s">
        <v>869</v>
      </c>
      <c r="E238" s="8" t="s">
        <v>956</v>
      </c>
      <c r="F238" s="8" t="s">
        <v>421</v>
      </c>
      <c r="G238" s="8" t="s">
        <v>957</v>
      </c>
      <c r="H238" s="8" t="s">
        <v>652</v>
      </c>
      <c r="I238" s="8" t="s">
        <v>367</v>
      </c>
      <c r="J238" s="11" t="s">
        <v>653</v>
      </c>
      <c r="K238" s="12"/>
    </row>
    <row r="239" s="5" customFormat="1" spans="1:11">
      <c r="A239" s="8" t="s">
        <v>648</v>
      </c>
      <c r="B239" s="8" t="s">
        <v>958</v>
      </c>
      <c r="C239" s="8" t="s">
        <v>219</v>
      </c>
      <c r="D239" s="8" t="s">
        <v>243</v>
      </c>
      <c r="E239" s="8" t="s">
        <v>650</v>
      </c>
      <c r="F239" s="8" t="s">
        <v>321</v>
      </c>
      <c r="G239" s="8" t="s">
        <v>959</v>
      </c>
      <c r="H239" s="8" t="s">
        <v>652</v>
      </c>
      <c r="I239" s="8" t="s">
        <v>367</v>
      </c>
      <c r="J239" s="11" t="s">
        <v>653</v>
      </c>
      <c r="K239" s="12"/>
    </row>
    <row r="240" s="5" customFormat="1" spans="1:11">
      <c r="A240" s="8" t="s">
        <v>832</v>
      </c>
      <c r="B240" s="8" t="s">
        <v>960</v>
      </c>
      <c r="C240" s="8" t="s">
        <v>219</v>
      </c>
      <c r="D240" s="8" t="s">
        <v>220</v>
      </c>
      <c r="E240" s="8" t="s">
        <v>834</v>
      </c>
      <c r="F240" s="8" t="s">
        <v>258</v>
      </c>
      <c r="G240" s="8" t="s">
        <v>961</v>
      </c>
      <c r="H240" s="8" t="s">
        <v>652</v>
      </c>
      <c r="I240" s="8" t="s">
        <v>367</v>
      </c>
      <c r="J240" s="11" t="s">
        <v>653</v>
      </c>
      <c r="K240" s="12"/>
    </row>
    <row r="241" s="5" customFormat="1" spans="1:11">
      <c r="A241" s="8" t="s">
        <v>648</v>
      </c>
      <c r="B241" s="8" t="s">
        <v>962</v>
      </c>
      <c r="C241" s="8" t="s">
        <v>219</v>
      </c>
      <c r="D241" s="8" t="s">
        <v>220</v>
      </c>
      <c r="E241" s="8" t="s">
        <v>650</v>
      </c>
      <c r="F241" s="8" t="s">
        <v>321</v>
      </c>
      <c r="G241" s="8" t="s">
        <v>963</v>
      </c>
      <c r="H241" s="8" t="s">
        <v>652</v>
      </c>
      <c r="I241" s="8" t="s">
        <v>367</v>
      </c>
      <c r="J241" s="11" t="s">
        <v>653</v>
      </c>
      <c r="K241" s="12"/>
    </row>
    <row r="242" s="5" customFormat="1" spans="1:11">
      <c r="A242" s="8" t="s">
        <v>964</v>
      </c>
      <c r="B242" s="8" t="s">
        <v>965</v>
      </c>
      <c r="C242" s="8" t="s">
        <v>219</v>
      </c>
      <c r="D242" s="8" t="s">
        <v>243</v>
      </c>
      <c r="E242" s="8" t="s">
        <v>966</v>
      </c>
      <c r="F242" s="8" t="s">
        <v>321</v>
      </c>
      <c r="G242" s="8" t="s">
        <v>967</v>
      </c>
      <c r="H242" s="8" t="s">
        <v>652</v>
      </c>
      <c r="I242" s="8" t="s">
        <v>367</v>
      </c>
      <c r="J242" s="11" t="s">
        <v>653</v>
      </c>
      <c r="K242" s="12"/>
    </row>
    <row r="243" s="5" customFormat="1" spans="1:11">
      <c r="A243" s="8" t="s">
        <v>964</v>
      </c>
      <c r="B243" s="8" t="s">
        <v>968</v>
      </c>
      <c r="C243" s="8" t="s">
        <v>219</v>
      </c>
      <c r="D243" s="8" t="s">
        <v>243</v>
      </c>
      <c r="E243" s="8" t="s">
        <v>966</v>
      </c>
      <c r="F243" s="8" t="s">
        <v>321</v>
      </c>
      <c r="G243" s="8" t="s">
        <v>969</v>
      </c>
      <c r="H243" s="8" t="s">
        <v>652</v>
      </c>
      <c r="I243" s="8" t="s">
        <v>367</v>
      </c>
      <c r="J243" s="11" t="s">
        <v>653</v>
      </c>
      <c r="K243" s="12"/>
    </row>
    <row r="244" s="5" customFormat="1" spans="1:11">
      <c r="A244" s="8" t="s">
        <v>691</v>
      </c>
      <c r="B244" s="8" t="s">
        <v>970</v>
      </c>
      <c r="C244" s="8" t="s">
        <v>219</v>
      </c>
      <c r="D244" s="8" t="s">
        <v>971</v>
      </c>
      <c r="E244" s="8" t="s">
        <v>693</v>
      </c>
      <c r="F244" s="8" t="s">
        <v>421</v>
      </c>
      <c r="G244" s="8" t="s">
        <v>972</v>
      </c>
      <c r="H244" s="8" t="s">
        <v>652</v>
      </c>
      <c r="I244" s="8" t="s">
        <v>367</v>
      </c>
      <c r="J244" s="11" t="s">
        <v>653</v>
      </c>
      <c r="K244" s="12"/>
    </row>
    <row r="245" s="5" customFormat="1" spans="1:11">
      <c r="A245" s="8" t="s">
        <v>687</v>
      </c>
      <c r="B245" s="8" t="s">
        <v>973</v>
      </c>
      <c r="C245" s="8" t="s">
        <v>219</v>
      </c>
      <c r="D245" s="8" t="s">
        <v>243</v>
      </c>
      <c r="E245" s="8" t="s">
        <v>689</v>
      </c>
      <c r="F245" s="8" t="s">
        <v>258</v>
      </c>
      <c r="G245" s="8" t="s">
        <v>974</v>
      </c>
      <c r="H245" s="8" t="s">
        <v>652</v>
      </c>
      <c r="I245" s="8" t="s">
        <v>367</v>
      </c>
      <c r="J245" s="11" t="s">
        <v>653</v>
      </c>
      <c r="K245" s="12"/>
    </row>
    <row r="246" s="5" customFormat="1" spans="1:11">
      <c r="A246" s="8" t="s">
        <v>687</v>
      </c>
      <c r="B246" s="8" t="s">
        <v>975</v>
      </c>
      <c r="C246" s="8" t="s">
        <v>219</v>
      </c>
      <c r="D246" s="8" t="s">
        <v>220</v>
      </c>
      <c r="E246" s="8" t="s">
        <v>689</v>
      </c>
      <c r="F246" s="8" t="s">
        <v>258</v>
      </c>
      <c r="G246" s="8" t="s">
        <v>976</v>
      </c>
      <c r="H246" s="8" t="s">
        <v>652</v>
      </c>
      <c r="I246" s="8" t="s">
        <v>367</v>
      </c>
      <c r="J246" s="11" t="s">
        <v>653</v>
      </c>
      <c r="K246" s="12"/>
    </row>
    <row r="247" s="5" customFormat="1" spans="1:11">
      <c r="A247" s="8" t="s">
        <v>217</v>
      </c>
      <c r="B247" s="8" t="s">
        <v>977</v>
      </c>
      <c r="C247" s="8" t="s">
        <v>219</v>
      </c>
      <c r="D247" s="8" t="s">
        <v>243</v>
      </c>
      <c r="E247" s="8" t="s">
        <v>221</v>
      </c>
      <c r="F247" s="8" t="s">
        <v>222</v>
      </c>
      <c r="G247" s="8" t="s">
        <v>978</v>
      </c>
      <c r="H247" s="8" t="s">
        <v>652</v>
      </c>
      <c r="I247" s="8" t="s">
        <v>367</v>
      </c>
      <c r="J247" s="11" t="s">
        <v>653</v>
      </c>
      <c r="K247" s="12"/>
    </row>
    <row r="248" s="5" customFormat="1" spans="1:11">
      <c r="A248" s="8" t="s">
        <v>731</v>
      </c>
      <c r="B248" s="8" t="s">
        <v>979</v>
      </c>
      <c r="C248" s="8" t="s">
        <v>219</v>
      </c>
      <c r="D248" s="8" t="s">
        <v>243</v>
      </c>
      <c r="E248" s="8" t="s">
        <v>733</v>
      </c>
      <c r="F248" s="8" t="s">
        <v>390</v>
      </c>
      <c r="G248" s="8" t="s">
        <v>980</v>
      </c>
      <c r="H248" s="8" t="s">
        <v>652</v>
      </c>
      <c r="I248" s="8" t="s">
        <v>367</v>
      </c>
      <c r="J248" s="11" t="s">
        <v>653</v>
      </c>
      <c r="K248" s="12"/>
    </row>
    <row r="249" s="5" customFormat="1" spans="1:11">
      <c r="A249" s="8" t="s">
        <v>981</v>
      </c>
      <c r="B249" s="8" t="s">
        <v>982</v>
      </c>
      <c r="C249" s="8" t="s">
        <v>219</v>
      </c>
      <c r="D249" s="8" t="s">
        <v>243</v>
      </c>
      <c r="E249" s="8" t="s">
        <v>983</v>
      </c>
      <c r="F249" s="8" t="s">
        <v>306</v>
      </c>
      <c r="G249" s="8" t="s">
        <v>984</v>
      </c>
      <c r="H249" s="8" t="s">
        <v>652</v>
      </c>
      <c r="I249" s="8" t="s">
        <v>367</v>
      </c>
      <c r="J249" s="11" t="s">
        <v>653</v>
      </c>
      <c r="K249" s="12"/>
    </row>
    <row r="250" s="5" customFormat="1" spans="1:11">
      <c r="A250" s="8" t="s">
        <v>670</v>
      </c>
      <c r="B250" s="8" t="s">
        <v>985</v>
      </c>
      <c r="C250" s="8" t="s">
        <v>219</v>
      </c>
      <c r="D250" s="8" t="s">
        <v>220</v>
      </c>
      <c r="E250" s="8" t="s">
        <v>672</v>
      </c>
      <c r="F250" s="8" t="s">
        <v>421</v>
      </c>
      <c r="G250" s="8" t="s">
        <v>986</v>
      </c>
      <c r="H250" s="8" t="s">
        <v>652</v>
      </c>
      <c r="I250" s="8" t="s">
        <v>367</v>
      </c>
      <c r="J250" s="11" t="s">
        <v>653</v>
      </c>
      <c r="K250" s="12"/>
    </row>
    <row r="251" s="5" customFormat="1" spans="1:11">
      <c r="A251" s="8" t="s">
        <v>987</v>
      </c>
      <c r="B251" s="8" t="s">
        <v>988</v>
      </c>
      <c r="C251" s="8" t="s">
        <v>219</v>
      </c>
      <c r="D251" s="8" t="s">
        <v>989</v>
      </c>
      <c r="E251" s="8" t="s">
        <v>990</v>
      </c>
      <c r="F251" s="8" t="s">
        <v>421</v>
      </c>
      <c r="G251" s="8" t="s">
        <v>991</v>
      </c>
      <c r="H251" s="8" t="s">
        <v>652</v>
      </c>
      <c r="I251" s="8" t="s">
        <v>367</v>
      </c>
      <c r="J251" s="11" t="s">
        <v>653</v>
      </c>
      <c r="K251" s="12"/>
    </row>
    <row r="252" s="5" customFormat="1" spans="1:11">
      <c r="A252" s="8" t="s">
        <v>719</v>
      </c>
      <c r="B252" s="8" t="s">
        <v>992</v>
      </c>
      <c r="C252" s="8" t="s">
        <v>219</v>
      </c>
      <c r="D252" s="8" t="s">
        <v>971</v>
      </c>
      <c r="E252" s="8" t="s">
        <v>721</v>
      </c>
      <c r="F252" s="8" t="s">
        <v>222</v>
      </c>
      <c r="G252" s="8" t="s">
        <v>993</v>
      </c>
      <c r="H252" s="8" t="s">
        <v>652</v>
      </c>
      <c r="I252" s="8" t="s">
        <v>367</v>
      </c>
      <c r="J252" s="11" t="s">
        <v>653</v>
      </c>
      <c r="K252" s="12"/>
    </row>
    <row r="253" s="5" customFormat="1" spans="1:11">
      <c r="A253" s="8" t="s">
        <v>217</v>
      </c>
      <c r="B253" s="8" t="s">
        <v>994</v>
      </c>
      <c r="C253" s="8" t="s">
        <v>219</v>
      </c>
      <c r="D253" s="8" t="s">
        <v>220</v>
      </c>
      <c r="E253" s="8" t="s">
        <v>221</v>
      </c>
      <c r="F253" s="8" t="s">
        <v>222</v>
      </c>
      <c r="G253" s="8" t="s">
        <v>995</v>
      </c>
      <c r="H253" s="8" t="s">
        <v>652</v>
      </c>
      <c r="I253" s="8" t="s">
        <v>367</v>
      </c>
      <c r="J253" s="11" t="s">
        <v>653</v>
      </c>
      <c r="K253" s="12"/>
    </row>
    <row r="254" s="5" customFormat="1" spans="1:11">
      <c r="A254" s="8" t="s">
        <v>904</v>
      </c>
      <c r="B254" s="8" t="s">
        <v>996</v>
      </c>
      <c r="C254" s="8" t="s">
        <v>219</v>
      </c>
      <c r="D254" s="8" t="s">
        <v>243</v>
      </c>
      <c r="E254" s="8" t="s">
        <v>906</v>
      </c>
      <c r="F254" s="8" t="s">
        <v>421</v>
      </c>
      <c r="G254" s="8" t="s">
        <v>997</v>
      </c>
      <c r="H254" s="8" t="s">
        <v>652</v>
      </c>
      <c r="I254" s="8" t="s">
        <v>367</v>
      </c>
      <c r="J254" s="11" t="s">
        <v>653</v>
      </c>
      <c r="K254" s="12"/>
    </row>
    <row r="255" s="5" customFormat="1" spans="1:11">
      <c r="A255" s="8" t="s">
        <v>552</v>
      </c>
      <c r="B255" s="8" t="s">
        <v>998</v>
      </c>
      <c r="C255" s="8" t="s">
        <v>219</v>
      </c>
      <c r="D255" s="8" t="s">
        <v>243</v>
      </c>
      <c r="E255" s="8" t="s">
        <v>554</v>
      </c>
      <c r="F255" s="8" t="s">
        <v>421</v>
      </c>
      <c r="G255" s="8" t="s">
        <v>999</v>
      </c>
      <c r="H255" s="8" t="s">
        <v>652</v>
      </c>
      <c r="I255" s="8" t="s">
        <v>367</v>
      </c>
      <c r="J255" s="11" t="s">
        <v>653</v>
      </c>
      <c r="K255" s="12"/>
    </row>
    <row r="256" s="5" customFormat="1" spans="1:11">
      <c r="A256" s="8" t="s">
        <v>241</v>
      </c>
      <c r="B256" s="8" t="s">
        <v>1000</v>
      </c>
      <c r="C256" s="8" t="s">
        <v>219</v>
      </c>
      <c r="D256" s="8" t="s">
        <v>220</v>
      </c>
      <c r="E256" s="8" t="s">
        <v>244</v>
      </c>
      <c r="F256" s="8" t="s">
        <v>230</v>
      </c>
      <c r="G256" s="8" t="s">
        <v>1001</v>
      </c>
      <c r="H256" s="8" t="s">
        <v>652</v>
      </c>
      <c r="I256" s="8" t="s">
        <v>367</v>
      </c>
      <c r="J256" s="11" t="s">
        <v>653</v>
      </c>
      <c r="K256" s="12"/>
    </row>
    <row r="257" s="5" customFormat="1" spans="1:11">
      <c r="A257" s="8" t="s">
        <v>987</v>
      </c>
      <c r="B257" s="8" t="s">
        <v>1002</v>
      </c>
      <c r="C257" s="8" t="s">
        <v>219</v>
      </c>
      <c r="D257" s="8" t="s">
        <v>243</v>
      </c>
      <c r="E257" s="8" t="s">
        <v>990</v>
      </c>
      <c r="F257" s="8" t="s">
        <v>421</v>
      </c>
      <c r="G257" s="8" t="s">
        <v>1003</v>
      </c>
      <c r="H257" s="8" t="s">
        <v>652</v>
      </c>
      <c r="I257" s="8" t="s">
        <v>367</v>
      </c>
      <c r="J257" s="11" t="s">
        <v>653</v>
      </c>
      <c r="K257" s="12"/>
    </row>
    <row r="258" s="5" customFormat="1" spans="1:11">
      <c r="A258" s="8" t="s">
        <v>232</v>
      </c>
      <c r="B258" s="8" t="s">
        <v>1004</v>
      </c>
      <c r="C258" s="8" t="s">
        <v>219</v>
      </c>
      <c r="D258" s="8" t="s">
        <v>243</v>
      </c>
      <c r="E258" s="8" t="s">
        <v>234</v>
      </c>
      <c r="F258" s="8" t="s">
        <v>235</v>
      </c>
      <c r="G258" s="8" t="s">
        <v>1005</v>
      </c>
      <c r="H258" s="8" t="s">
        <v>652</v>
      </c>
      <c r="I258" s="8" t="s">
        <v>367</v>
      </c>
      <c r="J258" s="11" t="s">
        <v>653</v>
      </c>
      <c r="K258" s="12"/>
    </row>
    <row r="259" s="5" customFormat="1" spans="1:11">
      <c r="A259" s="8" t="s">
        <v>658</v>
      </c>
      <c r="B259" s="8" t="s">
        <v>1006</v>
      </c>
      <c r="C259" s="8" t="s">
        <v>219</v>
      </c>
      <c r="D259" s="8" t="s">
        <v>220</v>
      </c>
      <c r="E259" s="8" t="s">
        <v>660</v>
      </c>
      <c r="F259" s="8" t="s">
        <v>258</v>
      </c>
      <c r="G259" s="8" t="s">
        <v>1007</v>
      </c>
      <c r="H259" s="8" t="s">
        <v>652</v>
      </c>
      <c r="I259" s="8" t="s">
        <v>367</v>
      </c>
      <c r="J259" s="11" t="s">
        <v>653</v>
      </c>
      <c r="K259" s="12"/>
    </row>
    <row r="260" s="5" customFormat="1" spans="1:11">
      <c r="A260" s="8" t="s">
        <v>658</v>
      </c>
      <c r="B260" s="8" t="s">
        <v>1008</v>
      </c>
      <c r="C260" s="8" t="s">
        <v>219</v>
      </c>
      <c r="D260" s="8" t="s">
        <v>243</v>
      </c>
      <c r="E260" s="8" t="s">
        <v>660</v>
      </c>
      <c r="F260" s="8" t="s">
        <v>258</v>
      </c>
      <c r="G260" s="8" t="s">
        <v>1009</v>
      </c>
      <c r="H260" s="8" t="s">
        <v>652</v>
      </c>
      <c r="I260" s="8" t="s">
        <v>367</v>
      </c>
      <c r="J260" s="11" t="s">
        <v>653</v>
      </c>
      <c r="K260" s="12"/>
    </row>
    <row r="261" s="5" customFormat="1" spans="1:11">
      <c r="A261" s="8" t="s">
        <v>895</v>
      </c>
      <c r="B261" s="8" t="s">
        <v>1010</v>
      </c>
      <c r="C261" s="8" t="s">
        <v>219</v>
      </c>
      <c r="D261" s="8" t="s">
        <v>220</v>
      </c>
      <c r="E261" s="8" t="s">
        <v>897</v>
      </c>
      <c r="F261" s="8" t="s">
        <v>230</v>
      </c>
      <c r="G261" s="8" t="s">
        <v>1011</v>
      </c>
      <c r="H261" s="8" t="s">
        <v>652</v>
      </c>
      <c r="I261" s="8" t="s">
        <v>367</v>
      </c>
      <c r="J261" s="11" t="s">
        <v>653</v>
      </c>
      <c r="K261" s="12"/>
    </row>
    <row r="262" s="5" customFormat="1" spans="1:11">
      <c r="A262" s="8" t="s">
        <v>434</v>
      </c>
      <c r="B262" s="8" t="s">
        <v>1012</v>
      </c>
      <c r="C262" s="8" t="s">
        <v>219</v>
      </c>
      <c r="D262" s="8" t="s">
        <v>243</v>
      </c>
      <c r="E262" s="8" t="s">
        <v>436</v>
      </c>
      <c r="F262" s="8" t="s">
        <v>222</v>
      </c>
      <c r="G262" s="8" t="s">
        <v>1013</v>
      </c>
      <c r="H262" s="8" t="s">
        <v>652</v>
      </c>
      <c r="I262" s="8" t="s">
        <v>367</v>
      </c>
      <c r="J262" s="11" t="s">
        <v>653</v>
      </c>
      <c r="K262" s="12"/>
    </row>
    <row r="263" s="5" customFormat="1" spans="1:11">
      <c r="A263" s="8" t="s">
        <v>687</v>
      </c>
      <c r="B263" s="8" t="s">
        <v>1014</v>
      </c>
      <c r="C263" s="8" t="s">
        <v>219</v>
      </c>
      <c r="D263" s="8" t="s">
        <v>220</v>
      </c>
      <c r="E263" s="8" t="s">
        <v>689</v>
      </c>
      <c r="F263" s="8" t="s">
        <v>258</v>
      </c>
      <c r="G263" s="8" t="s">
        <v>1015</v>
      </c>
      <c r="H263" s="8" t="s">
        <v>652</v>
      </c>
      <c r="I263" s="8" t="s">
        <v>367</v>
      </c>
      <c r="J263" s="11" t="s">
        <v>653</v>
      </c>
      <c r="K263" s="12"/>
    </row>
    <row r="264" s="5" customFormat="1" spans="1:11">
      <c r="A264" s="8" t="s">
        <v>719</v>
      </c>
      <c r="B264" s="8" t="s">
        <v>1016</v>
      </c>
      <c r="C264" s="8" t="s">
        <v>219</v>
      </c>
      <c r="D264" s="8" t="s">
        <v>533</v>
      </c>
      <c r="E264" s="8" t="s">
        <v>721</v>
      </c>
      <c r="F264" s="8" t="s">
        <v>222</v>
      </c>
      <c r="G264" s="8" t="s">
        <v>1017</v>
      </c>
      <c r="H264" s="8" t="s">
        <v>652</v>
      </c>
      <c r="I264" s="8" t="s">
        <v>367</v>
      </c>
      <c r="J264" s="11" t="s">
        <v>653</v>
      </c>
      <c r="K264" s="12"/>
    </row>
    <row r="265" s="5" customFormat="1" spans="1:11">
      <c r="A265" s="8" t="s">
        <v>1018</v>
      </c>
      <c r="B265" s="8" t="s">
        <v>1019</v>
      </c>
      <c r="C265" s="8" t="s">
        <v>219</v>
      </c>
      <c r="D265" s="8" t="s">
        <v>243</v>
      </c>
      <c r="E265" s="8" t="s">
        <v>1020</v>
      </c>
      <c r="F265" s="8" t="s">
        <v>278</v>
      </c>
      <c r="G265" s="8" t="s">
        <v>1021</v>
      </c>
      <c r="H265" s="8" t="s">
        <v>652</v>
      </c>
      <c r="I265" s="8" t="s">
        <v>367</v>
      </c>
      <c r="J265" s="11" t="s">
        <v>653</v>
      </c>
      <c r="K265" s="12"/>
    </row>
    <row r="266" s="5" customFormat="1" spans="1:11">
      <c r="A266" s="8" t="s">
        <v>260</v>
      </c>
      <c r="B266" s="8" t="s">
        <v>1022</v>
      </c>
      <c r="C266" s="8" t="s">
        <v>219</v>
      </c>
      <c r="D266" s="8" t="s">
        <v>220</v>
      </c>
      <c r="E266" s="8" t="s">
        <v>262</v>
      </c>
      <c r="F266" s="8" t="s">
        <v>258</v>
      </c>
      <c r="G266" s="8" t="s">
        <v>1023</v>
      </c>
      <c r="H266" s="8" t="s">
        <v>652</v>
      </c>
      <c r="I266" s="8" t="s">
        <v>367</v>
      </c>
      <c r="J266" s="11" t="s">
        <v>653</v>
      </c>
      <c r="K266" s="12"/>
    </row>
    <row r="267" s="5" customFormat="1" spans="1:11">
      <c r="A267" s="8" t="s">
        <v>387</v>
      </c>
      <c r="B267" s="8" t="s">
        <v>1024</v>
      </c>
      <c r="C267" s="8" t="s">
        <v>219</v>
      </c>
      <c r="D267" s="8" t="s">
        <v>220</v>
      </c>
      <c r="E267" s="8" t="s">
        <v>389</v>
      </c>
      <c r="F267" s="8" t="s">
        <v>390</v>
      </c>
      <c r="G267" s="8" t="s">
        <v>1025</v>
      </c>
      <c r="H267" s="8" t="s">
        <v>652</v>
      </c>
      <c r="I267" s="8" t="s">
        <v>367</v>
      </c>
      <c r="J267" s="11" t="s">
        <v>653</v>
      </c>
      <c r="K267" s="12"/>
    </row>
    <row r="268" s="5" customFormat="1" spans="1:11">
      <c r="A268" s="8" t="s">
        <v>490</v>
      </c>
      <c r="B268" s="8" t="s">
        <v>1026</v>
      </c>
      <c r="C268" s="8" t="s">
        <v>219</v>
      </c>
      <c r="D268" s="8" t="s">
        <v>243</v>
      </c>
      <c r="E268" s="8" t="s">
        <v>492</v>
      </c>
      <c r="F268" s="8" t="s">
        <v>390</v>
      </c>
      <c r="G268" s="8" t="s">
        <v>1027</v>
      </c>
      <c r="H268" s="8" t="s">
        <v>652</v>
      </c>
      <c r="I268" s="8" t="s">
        <v>367</v>
      </c>
      <c r="J268" s="11" t="s">
        <v>653</v>
      </c>
      <c r="K268" s="12"/>
    </row>
    <row r="269" s="5" customFormat="1" spans="1:11">
      <c r="A269" s="8" t="s">
        <v>387</v>
      </c>
      <c r="B269" s="8" t="s">
        <v>1028</v>
      </c>
      <c r="C269" s="8" t="s">
        <v>219</v>
      </c>
      <c r="D269" s="8" t="s">
        <v>243</v>
      </c>
      <c r="E269" s="8" t="s">
        <v>389</v>
      </c>
      <c r="F269" s="8" t="s">
        <v>390</v>
      </c>
      <c r="G269" s="8" t="s">
        <v>1029</v>
      </c>
      <c r="H269" s="8" t="s">
        <v>652</v>
      </c>
      <c r="I269" s="8" t="s">
        <v>367</v>
      </c>
      <c r="J269" s="11" t="s">
        <v>653</v>
      </c>
      <c r="K269" s="12"/>
    </row>
    <row r="270" s="5" customFormat="1" spans="1:11">
      <c r="A270" s="8" t="s">
        <v>751</v>
      </c>
      <c r="B270" s="8" t="s">
        <v>1030</v>
      </c>
      <c r="C270" s="8" t="s">
        <v>219</v>
      </c>
      <c r="D270" s="8" t="s">
        <v>243</v>
      </c>
      <c r="E270" s="8" t="s">
        <v>753</v>
      </c>
      <c r="F270" s="8" t="s">
        <v>390</v>
      </c>
      <c r="G270" s="8" t="s">
        <v>1031</v>
      </c>
      <c r="H270" s="8" t="s">
        <v>652</v>
      </c>
      <c r="I270" s="8" t="s">
        <v>367</v>
      </c>
      <c r="J270" s="11" t="s">
        <v>653</v>
      </c>
      <c r="K270" s="12"/>
    </row>
    <row r="271" s="5" customFormat="1" spans="1:11">
      <c r="A271" s="8" t="s">
        <v>490</v>
      </c>
      <c r="B271" s="8" t="s">
        <v>1032</v>
      </c>
      <c r="C271" s="8" t="s">
        <v>219</v>
      </c>
      <c r="D271" s="8" t="s">
        <v>220</v>
      </c>
      <c r="E271" s="8" t="s">
        <v>492</v>
      </c>
      <c r="F271" s="8" t="s">
        <v>390</v>
      </c>
      <c r="G271" s="8" t="s">
        <v>1033</v>
      </c>
      <c r="H271" s="8" t="s">
        <v>652</v>
      </c>
      <c r="I271" s="8" t="s">
        <v>367</v>
      </c>
      <c r="J271" s="11" t="s">
        <v>653</v>
      </c>
      <c r="K271" s="12"/>
    </row>
    <row r="272" s="5" customFormat="1" spans="1:11">
      <c r="A272" s="8" t="s">
        <v>1034</v>
      </c>
      <c r="B272" s="8" t="s">
        <v>1035</v>
      </c>
      <c r="C272" s="8" t="s">
        <v>219</v>
      </c>
      <c r="D272" s="8" t="s">
        <v>220</v>
      </c>
      <c r="E272" s="8" t="s">
        <v>1036</v>
      </c>
      <c r="F272" s="8" t="s">
        <v>1037</v>
      </c>
      <c r="G272" s="8" t="s">
        <v>1038</v>
      </c>
      <c r="H272" s="8" t="s">
        <v>652</v>
      </c>
      <c r="I272" s="8" t="s">
        <v>367</v>
      </c>
      <c r="J272" s="11" t="s">
        <v>653</v>
      </c>
      <c r="K272" s="12"/>
    </row>
    <row r="273" s="5" customFormat="1" spans="1:11">
      <c r="A273" s="8" t="s">
        <v>944</v>
      </c>
      <c r="B273" s="8" t="s">
        <v>1039</v>
      </c>
      <c r="C273" s="8" t="s">
        <v>219</v>
      </c>
      <c r="D273" s="8" t="s">
        <v>220</v>
      </c>
      <c r="E273" s="8" t="s">
        <v>946</v>
      </c>
      <c r="F273" s="8" t="s">
        <v>230</v>
      </c>
      <c r="G273" s="8" t="s">
        <v>1040</v>
      </c>
      <c r="H273" s="8" t="s">
        <v>652</v>
      </c>
      <c r="I273" s="8" t="s">
        <v>367</v>
      </c>
      <c r="J273" s="11" t="s">
        <v>653</v>
      </c>
      <c r="K273" s="12"/>
    </row>
    <row r="274" s="5" customFormat="1" spans="1:11">
      <c r="A274" s="8" t="s">
        <v>618</v>
      </c>
      <c r="B274" s="8" t="s">
        <v>1041</v>
      </c>
      <c r="C274" s="8" t="s">
        <v>219</v>
      </c>
      <c r="D274" s="8" t="s">
        <v>243</v>
      </c>
      <c r="E274" s="8" t="s">
        <v>620</v>
      </c>
      <c r="F274" s="8" t="s">
        <v>421</v>
      </c>
      <c r="G274" s="8" t="s">
        <v>1042</v>
      </c>
      <c r="H274" s="8" t="s">
        <v>652</v>
      </c>
      <c r="I274" s="8" t="s">
        <v>367</v>
      </c>
      <c r="J274" s="11" t="s">
        <v>653</v>
      </c>
      <c r="K274" s="12"/>
    </row>
    <row r="275" s="5" customFormat="1" spans="1:11">
      <c r="A275" s="8" t="s">
        <v>944</v>
      </c>
      <c r="B275" s="8" t="s">
        <v>1043</v>
      </c>
      <c r="C275" s="8" t="s">
        <v>219</v>
      </c>
      <c r="D275" s="8" t="s">
        <v>220</v>
      </c>
      <c r="E275" s="8" t="s">
        <v>946</v>
      </c>
      <c r="F275" s="8" t="s">
        <v>230</v>
      </c>
      <c r="G275" s="8" t="s">
        <v>1044</v>
      </c>
      <c r="H275" s="8" t="s">
        <v>652</v>
      </c>
      <c r="I275" s="8" t="s">
        <v>367</v>
      </c>
      <c r="J275" s="11" t="s">
        <v>653</v>
      </c>
      <c r="K275" s="12"/>
    </row>
    <row r="276" s="5" customFormat="1" spans="1:11">
      <c r="A276" s="8" t="s">
        <v>944</v>
      </c>
      <c r="B276" s="8" t="s">
        <v>1045</v>
      </c>
      <c r="C276" s="8" t="s">
        <v>219</v>
      </c>
      <c r="D276" s="8" t="s">
        <v>243</v>
      </c>
      <c r="E276" s="8" t="s">
        <v>946</v>
      </c>
      <c r="F276" s="8" t="s">
        <v>230</v>
      </c>
      <c r="G276" s="8" t="s">
        <v>1046</v>
      </c>
      <c r="H276" s="8" t="s">
        <v>652</v>
      </c>
      <c r="I276" s="8" t="s">
        <v>367</v>
      </c>
      <c r="J276" s="11" t="s">
        <v>653</v>
      </c>
      <c r="K276" s="12"/>
    </row>
    <row r="277" s="5" customFormat="1" spans="1:11">
      <c r="A277" s="8" t="s">
        <v>747</v>
      </c>
      <c r="B277" s="8" t="s">
        <v>1047</v>
      </c>
      <c r="C277" s="8" t="s">
        <v>219</v>
      </c>
      <c r="D277" s="8" t="s">
        <v>243</v>
      </c>
      <c r="E277" s="8" t="s">
        <v>749</v>
      </c>
      <c r="F277" s="8" t="s">
        <v>421</v>
      </c>
      <c r="G277" s="8" t="s">
        <v>1048</v>
      </c>
      <c r="H277" s="8" t="s">
        <v>652</v>
      </c>
      <c r="I277" s="8" t="s">
        <v>367</v>
      </c>
      <c r="J277" s="11" t="s">
        <v>653</v>
      </c>
      <c r="K277" s="12"/>
    </row>
    <row r="278" s="5" customFormat="1" spans="1:11">
      <c r="A278" s="8" t="s">
        <v>691</v>
      </c>
      <c r="B278" s="8" t="s">
        <v>1049</v>
      </c>
      <c r="C278" s="8" t="s">
        <v>219</v>
      </c>
      <c r="D278" s="8" t="s">
        <v>220</v>
      </c>
      <c r="E278" s="8" t="s">
        <v>693</v>
      </c>
      <c r="F278" s="8" t="s">
        <v>421</v>
      </c>
      <c r="G278" s="8" t="s">
        <v>1050</v>
      </c>
      <c r="H278" s="8" t="s">
        <v>652</v>
      </c>
      <c r="I278" s="8" t="s">
        <v>367</v>
      </c>
      <c r="J278" s="11" t="s">
        <v>653</v>
      </c>
      <c r="K278" s="12"/>
    </row>
    <row r="279" s="5" customFormat="1" spans="1:11">
      <c r="A279" s="8" t="s">
        <v>1034</v>
      </c>
      <c r="B279" s="8" t="s">
        <v>1051</v>
      </c>
      <c r="C279" s="8" t="s">
        <v>219</v>
      </c>
      <c r="D279" s="8" t="s">
        <v>220</v>
      </c>
      <c r="E279" s="8" t="s">
        <v>1036</v>
      </c>
      <c r="F279" s="8" t="s">
        <v>1037</v>
      </c>
      <c r="G279" s="8" t="s">
        <v>1052</v>
      </c>
      <c r="H279" s="8" t="s">
        <v>652</v>
      </c>
      <c r="I279" s="8" t="s">
        <v>367</v>
      </c>
      <c r="J279" s="11" t="s">
        <v>653</v>
      </c>
      <c r="K279" s="12"/>
    </row>
    <row r="280" s="5" customFormat="1" spans="1:11">
      <c r="A280" s="8" t="s">
        <v>1034</v>
      </c>
      <c r="B280" s="8" t="s">
        <v>1053</v>
      </c>
      <c r="C280" s="8" t="s">
        <v>219</v>
      </c>
      <c r="D280" s="8" t="s">
        <v>220</v>
      </c>
      <c r="E280" s="8" t="s">
        <v>1036</v>
      </c>
      <c r="F280" s="8" t="s">
        <v>1037</v>
      </c>
      <c r="G280" s="8" t="s">
        <v>1054</v>
      </c>
      <c r="H280" s="8" t="s">
        <v>652</v>
      </c>
      <c r="I280" s="8" t="s">
        <v>367</v>
      </c>
      <c r="J280" s="11" t="s">
        <v>653</v>
      </c>
      <c r="K280" s="12"/>
    </row>
    <row r="281" s="5" customFormat="1" spans="1:11">
      <c r="A281" s="8" t="s">
        <v>1034</v>
      </c>
      <c r="B281" s="8" t="s">
        <v>1055</v>
      </c>
      <c r="C281" s="8" t="s">
        <v>219</v>
      </c>
      <c r="D281" s="8" t="s">
        <v>243</v>
      </c>
      <c r="E281" s="8" t="s">
        <v>1036</v>
      </c>
      <c r="F281" s="8" t="s">
        <v>1037</v>
      </c>
      <c r="G281" s="8" t="s">
        <v>1056</v>
      </c>
      <c r="H281" s="8" t="s">
        <v>652</v>
      </c>
      <c r="I281" s="8" t="s">
        <v>367</v>
      </c>
      <c r="J281" s="11" t="s">
        <v>653</v>
      </c>
      <c r="K281" s="12"/>
    </row>
    <row r="282" s="5" customFormat="1" spans="1:11">
      <c r="A282" s="8" t="s">
        <v>1057</v>
      </c>
      <c r="B282" s="8" t="s">
        <v>1058</v>
      </c>
      <c r="C282" s="8" t="s">
        <v>219</v>
      </c>
      <c r="D282" s="8" t="s">
        <v>220</v>
      </c>
      <c r="E282" s="8" t="s">
        <v>1059</v>
      </c>
      <c r="F282" s="8" t="s">
        <v>390</v>
      </c>
      <c r="G282" s="8" t="s">
        <v>1060</v>
      </c>
      <c r="H282" s="8" t="s">
        <v>652</v>
      </c>
      <c r="I282" s="8" t="s">
        <v>367</v>
      </c>
      <c r="J282" s="11" t="s">
        <v>653</v>
      </c>
      <c r="K282" s="12"/>
    </row>
    <row r="283" s="5" customFormat="1" spans="1:11">
      <c r="A283" s="8" t="s">
        <v>828</v>
      </c>
      <c r="B283" s="8" t="s">
        <v>1061</v>
      </c>
      <c r="C283" s="8" t="s">
        <v>219</v>
      </c>
      <c r="D283" s="8" t="s">
        <v>243</v>
      </c>
      <c r="E283" s="8" t="s">
        <v>830</v>
      </c>
      <c r="F283" s="8" t="s">
        <v>390</v>
      </c>
      <c r="G283" s="8" t="s">
        <v>1062</v>
      </c>
      <c r="H283" s="8" t="s">
        <v>652</v>
      </c>
      <c r="I283" s="8" t="s">
        <v>367</v>
      </c>
      <c r="J283" s="11" t="s">
        <v>653</v>
      </c>
      <c r="K283" s="12"/>
    </row>
    <row r="284" s="5" customFormat="1" spans="1:11">
      <c r="A284" s="8" t="s">
        <v>887</v>
      </c>
      <c r="B284" s="8" t="s">
        <v>1063</v>
      </c>
      <c r="C284" s="8" t="s">
        <v>219</v>
      </c>
      <c r="D284" s="8" t="s">
        <v>243</v>
      </c>
      <c r="E284" s="8" t="s">
        <v>889</v>
      </c>
      <c r="F284" s="8" t="s">
        <v>267</v>
      </c>
      <c r="G284" s="8" t="s">
        <v>1064</v>
      </c>
      <c r="H284" s="8" t="s">
        <v>652</v>
      </c>
      <c r="I284" s="8" t="s">
        <v>367</v>
      </c>
      <c r="J284" s="11" t="s">
        <v>653</v>
      </c>
      <c r="K284" s="12"/>
    </row>
    <row r="285" s="5" customFormat="1" spans="1:11">
      <c r="A285" s="8" t="s">
        <v>789</v>
      </c>
      <c r="B285" s="8" t="s">
        <v>1065</v>
      </c>
      <c r="C285" s="8" t="s">
        <v>219</v>
      </c>
      <c r="D285" s="8" t="s">
        <v>243</v>
      </c>
      <c r="E285" s="8" t="s">
        <v>791</v>
      </c>
      <c r="F285" s="8" t="s">
        <v>792</v>
      </c>
      <c r="G285" s="8" t="s">
        <v>1066</v>
      </c>
      <c r="H285" s="8" t="s">
        <v>652</v>
      </c>
      <c r="I285" s="8" t="s">
        <v>367</v>
      </c>
      <c r="J285" s="11" t="s">
        <v>653</v>
      </c>
      <c r="K285" s="12"/>
    </row>
    <row r="286" s="5" customFormat="1" spans="1:11">
      <c r="A286" s="8" t="s">
        <v>654</v>
      </c>
      <c r="B286" s="8" t="s">
        <v>1067</v>
      </c>
      <c r="C286" s="8" t="s">
        <v>219</v>
      </c>
      <c r="D286" s="8" t="s">
        <v>243</v>
      </c>
      <c r="E286" s="8" t="s">
        <v>656</v>
      </c>
      <c r="F286" s="8" t="s">
        <v>267</v>
      </c>
      <c r="G286" s="8" t="s">
        <v>1068</v>
      </c>
      <c r="H286" s="8" t="s">
        <v>652</v>
      </c>
      <c r="I286" s="8" t="s">
        <v>367</v>
      </c>
      <c r="J286" s="11" t="s">
        <v>653</v>
      </c>
      <c r="K286" s="12"/>
    </row>
    <row r="287" s="5" customFormat="1" spans="1:11">
      <c r="A287" s="8" t="s">
        <v>654</v>
      </c>
      <c r="B287" s="8" t="s">
        <v>1069</v>
      </c>
      <c r="C287" s="8" t="s">
        <v>219</v>
      </c>
      <c r="D287" s="8" t="s">
        <v>220</v>
      </c>
      <c r="E287" s="8" t="s">
        <v>656</v>
      </c>
      <c r="F287" s="8" t="s">
        <v>267</v>
      </c>
      <c r="G287" s="8" t="s">
        <v>1070</v>
      </c>
      <c r="H287" s="8" t="s">
        <v>652</v>
      </c>
      <c r="I287" s="8" t="s">
        <v>367</v>
      </c>
      <c r="J287" s="11" t="s">
        <v>653</v>
      </c>
      <c r="K287" s="12"/>
    </row>
    <row r="288" s="5" customFormat="1" spans="1:11">
      <c r="A288" s="8" t="s">
        <v>450</v>
      </c>
      <c r="B288" s="8" t="s">
        <v>1071</v>
      </c>
      <c r="C288" s="8" t="s">
        <v>219</v>
      </c>
      <c r="D288" s="8" t="s">
        <v>243</v>
      </c>
      <c r="E288" s="8" t="s">
        <v>452</v>
      </c>
      <c r="F288" s="8" t="s">
        <v>390</v>
      </c>
      <c r="G288" s="8" t="s">
        <v>1072</v>
      </c>
      <c r="H288" s="8" t="s">
        <v>652</v>
      </c>
      <c r="I288" s="8" t="s">
        <v>367</v>
      </c>
      <c r="J288" s="11" t="s">
        <v>653</v>
      </c>
      <c r="K288" s="12"/>
    </row>
    <row r="289" s="5" customFormat="1" spans="1:11">
      <c r="A289" s="8" t="s">
        <v>832</v>
      </c>
      <c r="B289" s="8" t="s">
        <v>1073</v>
      </c>
      <c r="C289" s="8" t="s">
        <v>219</v>
      </c>
      <c r="D289" s="8" t="s">
        <v>243</v>
      </c>
      <c r="E289" s="8" t="s">
        <v>834</v>
      </c>
      <c r="F289" s="8" t="s">
        <v>258</v>
      </c>
      <c r="G289" s="8" t="s">
        <v>1074</v>
      </c>
      <c r="H289" s="8" t="s">
        <v>652</v>
      </c>
      <c r="I289" s="8" t="s">
        <v>367</v>
      </c>
      <c r="J289" s="11" t="s">
        <v>653</v>
      </c>
      <c r="K289" s="12"/>
    </row>
    <row r="290" s="5" customFormat="1" spans="1:11">
      <c r="A290" s="8" t="s">
        <v>684</v>
      </c>
      <c r="B290" s="8" t="s">
        <v>1075</v>
      </c>
      <c r="C290" s="8" t="s">
        <v>219</v>
      </c>
      <c r="D290" s="8" t="s">
        <v>243</v>
      </c>
      <c r="E290" s="8" t="s">
        <v>685</v>
      </c>
      <c r="F290" s="8" t="s">
        <v>258</v>
      </c>
      <c r="G290" s="8" t="s">
        <v>1076</v>
      </c>
      <c r="H290" s="8" t="s">
        <v>652</v>
      </c>
      <c r="I290" s="8" t="s">
        <v>367</v>
      </c>
      <c r="J290" s="11" t="s">
        <v>653</v>
      </c>
      <c r="K290" s="12"/>
    </row>
    <row r="291" s="5" customFormat="1" spans="1:11">
      <c r="A291" s="8" t="s">
        <v>674</v>
      </c>
      <c r="B291" s="8" t="s">
        <v>1077</v>
      </c>
      <c r="C291" s="8" t="s">
        <v>219</v>
      </c>
      <c r="D291" s="8" t="s">
        <v>243</v>
      </c>
      <c r="E291" s="8" t="s">
        <v>676</v>
      </c>
      <c r="F291" s="8" t="s">
        <v>421</v>
      </c>
      <c r="G291" s="8" t="s">
        <v>1078</v>
      </c>
      <c r="H291" s="8" t="s">
        <v>652</v>
      </c>
      <c r="I291" s="8" t="s">
        <v>367</v>
      </c>
      <c r="J291" s="11" t="s">
        <v>653</v>
      </c>
      <c r="K291" s="12"/>
    </row>
    <row r="292" s="5" customFormat="1" spans="1:11">
      <c r="A292" s="8" t="s">
        <v>936</v>
      </c>
      <c r="B292" s="8" t="s">
        <v>1079</v>
      </c>
      <c r="C292" s="8" t="s">
        <v>219</v>
      </c>
      <c r="D292" s="8" t="s">
        <v>220</v>
      </c>
      <c r="E292" s="8" t="s">
        <v>938</v>
      </c>
      <c r="F292" s="8" t="s">
        <v>421</v>
      </c>
      <c r="G292" s="8" t="s">
        <v>1080</v>
      </c>
      <c r="H292" s="8" t="s">
        <v>652</v>
      </c>
      <c r="I292" s="8" t="s">
        <v>367</v>
      </c>
      <c r="J292" s="11" t="s">
        <v>653</v>
      </c>
      <c r="K292" s="12"/>
    </row>
    <row r="293" s="5" customFormat="1" spans="1:11">
      <c r="A293" s="8" t="s">
        <v>887</v>
      </c>
      <c r="B293" s="8" t="s">
        <v>1081</v>
      </c>
      <c r="C293" s="8" t="s">
        <v>219</v>
      </c>
      <c r="D293" s="8" t="s">
        <v>220</v>
      </c>
      <c r="E293" s="8" t="s">
        <v>889</v>
      </c>
      <c r="F293" s="8" t="s">
        <v>267</v>
      </c>
      <c r="G293" s="8" t="s">
        <v>1082</v>
      </c>
      <c r="H293" s="8" t="s">
        <v>652</v>
      </c>
      <c r="I293" s="8" t="s">
        <v>367</v>
      </c>
      <c r="J293" s="11" t="s">
        <v>653</v>
      </c>
      <c r="K293" s="12"/>
    </row>
    <row r="294" s="5" customFormat="1" spans="1:11">
      <c r="A294" s="8" t="s">
        <v>446</v>
      </c>
      <c r="B294" s="8" t="s">
        <v>1083</v>
      </c>
      <c r="C294" s="8" t="s">
        <v>219</v>
      </c>
      <c r="D294" s="8" t="s">
        <v>243</v>
      </c>
      <c r="E294" s="8" t="s">
        <v>448</v>
      </c>
      <c r="F294" s="8" t="s">
        <v>222</v>
      </c>
      <c r="G294" s="8" t="s">
        <v>1084</v>
      </c>
      <c r="H294" s="8" t="s">
        <v>652</v>
      </c>
      <c r="I294" s="8" t="s">
        <v>367</v>
      </c>
      <c r="J294" s="11" t="s">
        <v>653</v>
      </c>
      <c r="K294" s="12"/>
    </row>
    <row r="295" s="5" customFormat="1" spans="1:11">
      <c r="A295" s="8" t="s">
        <v>727</v>
      </c>
      <c r="B295" s="8" t="s">
        <v>1085</v>
      </c>
      <c r="C295" s="8" t="s">
        <v>219</v>
      </c>
      <c r="D295" s="8" t="s">
        <v>220</v>
      </c>
      <c r="E295" s="8" t="s">
        <v>729</v>
      </c>
      <c r="F295" s="8" t="s">
        <v>253</v>
      </c>
      <c r="G295" s="8" t="s">
        <v>1086</v>
      </c>
      <c r="H295" s="8" t="s">
        <v>652</v>
      </c>
      <c r="I295" s="8" t="s">
        <v>367</v>
      </c>
      <c r="J295" s="11" t="s">
        <v>653</v>
      </c>
      <c r="K295" s="12"/>
    </row>
    <row r="296" s="5" customFormat="1" spans="1:11">
      <c r="A296" s="8" t="s">
        <v>662</v>
      </c>
      <c r="B296" s="8" t="s">
        <v>1087</v>
      </c>
      <c r="C296" s="8" t="s">
        <v>219</v>
      </c>
      <c r="D296" s="8" t="s">
        <v>220</v>
      </c>
      <c r="E296" s="8" t="s">
        <v>664</v>
      </c>
      <c r="F296" s="8" t="s">
        <v>253</v>
      </c>
      <c r="G296" s="8" t="s">
        <v>1088</v>
      </c>
      <c r="H296" s="8" t="s">
        <v>652</v>
      </c>
      <c r="I296" s="8" t="s">
        <v>367</v>
      </c>
      <c r="J296" s="11" t="s">
        <v>653</v>
      </c>
      <c r="K296" s="12"/>
    </row>
    <row r="297" s="5" customFormat="1" spans="1:11">
      <c r="A297" s="8" t="s">
        <v>727</v>
      </c>
      <c r="B297" s="8" t="s">
        <v>1089</v>
      </c>
      <c r="C297" s="8" t="s">
        <v>219</v>
      </c>
      <c r="D297" s="8" t="s">
        <v>971</v>
      </c>
      <c r="E297" s="8" t="s">
        <v>729</v>
      </c>
      <c r="F297" s="8" t="s">
        <v>253</v>
      </c>
      <c r="G297" s="8" t="s">
        <v>1090</v>
      </c>
      <c r="H297" s="8" t="s">
        <v>652</v>
      </c>
      <c r="I297" s="8" t="s">
        <v>367</v>
      </c>
      <c r="J297" s="11" t="s">
        <v>653</v>
      </c>
      <c r="K297" s="12"/>
    </row>
    <row r="298" s="5" customFormat="1" spans="1:11">
      <c r="A298" s="8" t="s">
        <v>713</v>
      </c>
      <c r="B298" s="8" t="s">
        <v>1091</v>
      </c>
      <c r="C298" s="8" t="s">
        <v>219</v>
      </c>
      <c r="D298" s="8" t="s">
        <v>243</v>
      </c>
      <c r="E298" s="8" t="s">
        <v>715</v>
      </c>
      <c r="F298" s="8" t="s">
        <v>235</v>
      </c>
      <c r="G298" s="8" t="s">
        <v>1092</v>
      </c>
      <c r="H298" s="8" t="s">
        <v>652</v>
      </c>
      <c r="I298" s="8" t="s">
        <v>367</v>
      </c>
      <c r="J298" s="11" t="s">
        <v>653</v>
      </c>
      <c r="K298" s="12"/>
    </row>
    <row r="299" s="5" customFormat="1" spans="1:11">
      <c r="A299" s="8" t="s">
        <v>1093</v>
      </c>
      <c r="B299" s="8" t="s">
        <v>1094</v>
      </c>
      <c r="C299" s="8" t="s">
        <v>219</v>
      </c>
      <c r="D299" s="8" t="s">
        <v>220</v>
      </c>
      <c r="E299" s="8" t="s">
        <v>1095</v>
      </c>
      <c r="F299" s="8" t="s">
        <v>390</v>
      </c>
      <c r="G299" s="8" t="s">
        <v>1096</v>
      </c>
      <c r="H299" s="8" t="s">
        <v>652</v>
      </c>
      <c r="I299" s="8" t="s">
        <v>367</v>
      </c>
      <c r="J299" s="11" t="s">
        <v>653</v>
      </c>
      <c r="K299" s="12"/>
    </row>
    <row r="300" s="5" customFormat="1" spans="1:11">
      <c r="A300" s="8" t="s">
        <v>1093</v>
      </c>
      <c r="B300" s="8" t="s">
        <v>1097</v>
      </c>
      <c r="C300" s="8" t="s">
        <v>219</v>
      </c>
      <c r="D300" s="8" t="s">
        <v>243</v>
      </c>
      <c r="E300" s="8" t="s">
        <v>1095</v>
      </c>
      <c r="F300" s="8" t="s">
        <v>390</v>
      </c>
      <c r="G300" s="8" t="s">
        <v>1098</v>
      </c>
      <c r="H300" s="8" t="s">
        <v>652</v>
      </c>
      <c r="I300" s="8" t="s">
        <v>367</v>
      </c>
      <c r="J300" s="11" t="s">
        <v>653</v>
      </c>
      <c r="K300" s="12"/>
    </row>
    <row r="301" s="5" customFormat="1" spans="1:11">
      <c r="A301" s="8" t="s">
        <v>666</v>
      </c>
      <c r="B301" s="8" t="s">
        <v>1099</v>
      </c>
      <c r="C301" s="8" t="s">
        <v>219</v>
      </c>
      <c r="D301" s="8" t="s">
        <v>220</v>
      </c>
      <c r="E301" s="8" t="s">
        <v>668</v>
      </c>
      <c r="F301" s="8" t="s">
        <v>230</v>
      </c>
      <c r="G301" s="8" t="s">
        <v>1100</v>
      </c>
      <c r="H301" s="8" t="s">
        <v>652</v>
      </c>
      <c r="I301" s="8" t="s">
        <v>367</v>
      </c>
      <c r="J301" s="11" t="s">
        <v>653</v>
      </c>
      <c r="K301" s="12"/>
    </row>
    <row r="302" s="5" customFormat="1" spans="1:11">
      <c r="A302" s="8" t="s">
        <v>666</v>
      </c>
      <c r="B302" s="8" t="s">
        <v>1101</v>
      </c>
      <c r="C302" s="8" t="s">
        <v>219</v>
      </c>
      <c r="D302" s="8" t="s">
        <v>243</v>
      </c>
      <c r="E302" s="8" t="s">
        <v>668</v>
      </c>
      <c r="F302" s="8" t="s">
        <v>230</v>
      </c>
      <c r="G302" s="8" t="s">
        <v>1102</v>
      </c>
      <c r="H302" s="8" t="s">
        <v>652</v>
      </c>
      <c r="I302" s="8" t="s">
        <v>367</v>
      </c>
      <c r="J302" s="11" t="s">
        <v>653</v>
      </c>
      <c r="K302" s="12"/>
    </row>
    <row r="303" s="5" customFormat="1" spans="1:11">
      <c r="A303" s="8" t="s">
        <v>670</v>
      </c>
      <c r="B303" s="8" t="s">
        <v>823</v>
      </c>
      <c r="C303" s="8" t="s">
        <v>219</v>
      </c>
      <c r="D303" s="8" t="s">
        <v>243</v>
      </c>
      <c r="E303" s="8" t="s">
        <v>672</v>
      </c>
      <c r="F303" s="8" t="s">
        <v>421</v>
      </c>
      <c r="G303" s="8" t="s">
        <v>1103</v>
      </c>
      <c r="H303" s="8" t="s">
        <v>652</v>
      </c>
      <c r="I303" s="8" t="s">
        <v>367</v>
      </c>
      <c r="J303" s="11" t="s">
        <v>653</v>
      </c>
      <c r="K303" s="12"/>
    </row>
    <row r="304" s="5" customFormat="1" spans="1:11">
      <c r="A304" s="8" t="s">
        <v>822</v>
      </c>
      <c r="B304" s="8" t="s">
        <v>1104</v>
      </c>
      <c r="C304" s="8" t="s">
        <v>219</v>
      </c>
      <c r="D304" s="8" t="s">
        <v>243</v>
      </c>
      <c r="E304" s="8" t="s">
        <v>824</v>
      </c>
      <c r="F304" s="8" t="s">
        <v>421</v>
      </c>
      <c r="G304" s="8" t="s">
        <v>1105</v>
      </c>
      <c r="H304" s="8" t="s">
        <v>652</v>
      </c>
      <c r="I304" s="8" t="s">
        <v>367</v>
      </c>
      <c r="J304" s="11" t="s">
        <v>653</v>
      </c>
      <c r="K304" s="12"/>
    </row>
    <row r="305" s="5" customFormat="1" spans="1:11">
      <c r="A305" s="8" t="s">
        <v>596</v>
      </c>
      <c r="B305" s="8" t="s">
        <v>1106</v>
      </c>
      <c r="C305" s="8" t="s">
        <v>219</v>
      </c>
      <c r="D305" s="8" t="s">
        <v>220</v>
      </c>
      <c r="E305" s="8" t="s">
        <v>598</v>
      </c>
      <c r="F305" s="8" t="s">
        <v>235</v>
      </c>
      <c r="G305" s="8" t="s">
        <v>1107</v>
      </c>
      <c r="H305" s="8" t="s">
        <v>652</v>
      </c>
      <c r="I305" s="8" t="s">
        <v>367</v>
      </c>
      <c r="J305" s="11" t="s">
        <v>653</v>
      </c>
      <c r="K305" s="12"/>
    </row>
    <row r="306" s="5" customFormat="1" spans="1:11">
      <c r="A306" s="8" t="s">
        <v>513</v>
      </c>
      <c r="B306" s="8" t="s">
        <v>1108</v>
      </c>
      <c r="C306" s="8" t="s">
        <v>219</v>
      </c>
      <c r="D306" s="8" t="s">
        <v>220</v>
      </c>
      <c r="E306" s="8" t="s">
        <v>176</v>
      </c>
      <c r="F306" s="8" t="s">
        <v>421</v>
      </c>
      <c r="G306" s="8" t="s">
        <v>1109</v>
      </c>
      <c r="H306" s="8" t="s">
        <v>652</v>
      </c>
      <c r="I306" s="8" t="s">
        <v>367</v>
      </c>
      <c r="J306" s="11" t="s">
        <v>1110</v>
      </c>
      <c r="K306" s="12"/>
    </row>
    <row r="307" s="5" customFormat="1" spans="1:11">
      <c r="A307" s="8" t="s">
        <v>954</v>
      </c>
      <c r="B307" s="8" t="s">
        <v>1111</v>
      </c>
      <c r="C307" s="8" t="s">
        <v>219</v>
      </c>
      <c r="D307" s="8" t="s">
        <v>243</v>
      </c>
      <c r="E307" s="8" t="s">
        <v>956</v>
      </c>
      <c r="F307" s="8" t="s">
        <v>421</v>
      </c>
      <c r="G307" s="8" t="s">
        <v>1112</v>
      </c>
      <c r="H307" s="8" t="s">
        <v>652</v>
      </c>
      <c r="I307" s="8" t="s">
        <v>367</v>
      </c>
      <c r="J307" s="11" t="s">
        <v>1110</v>
      </c>
      <c r="K307" s="12"/>
    </row>
    <row r="308" s="5" customFormat="1" spans="1:11">
      <c r="A308" s="8" t="s">
        <v>871</v>
      </c>
      <c r="B308" s="8" t="s">
        <v>1113</v>
      </c>
      <c r="C308" s="8" t="s">
        <v>219</v>
      </c>
      <c r="D308" s="8" t="s">
        <v>243</v>
      </c>
      <c r="E308" s="8" t="s">
        <v>873</v>
      </c>
      <c r="F308" s="8" t="s">
        <v>258</v>
      </c>
      <c r="G308" s="8" t="s">
        <v>1114</v>
      </c>
      <c r="H308" s="8" t="s">
        <v>652</v>
      </c>
      <c r="I308" s="8" t="s">
        <v>367</v>
      </c>
      <c r="J308" s="11" t="s">
        <v>1110</v>
      </c>
      <c r="K308" s="12"/>
    </row>
    <row r="309" s="5" customFormat="1" spans="1:11">
      <c r="A309" s="8" t="s">
        <v>521</v>
      </c>
      <c r="B309" s="8" t="s">
        <v>1115</v>
      </c>
      <c r="C309" s="8" t="s">
        <v>219</v>
      </c>
      <c r="D309" s="8" t="s">
        <v>243</v>
      </c>
      <c r="E309" s="8" t="s">
        <v>523</v>
      </c>
      <c r="F309" s="8" t="s">
        <v>230</v>
      </c>
      <c r="G309" s="8" t="s">
        <v>1116</v>
      </c>
      <c r="H309" s="8" t="s">
        <v>652</v>
      </c>
      <c r="I309" s="8" t="s">
        <v>367</v>
      </c>
      <c r="J309" s="11" t="s">
        <v>1110</v>
      </c>
      <c r="K309" s="12"/>
    </row>
    <row r="310" s="5" customFormat="1" spans="1:11">
      <c r="A310" s="8" t="s">
        <v>584</v>
      </c>
      <c r="B310" s="8" t="s">
        <v>1117</v>
      </c>
      <c r="C310" s="8" t="s">
        <v>219</v>
      </c>
      <c r="D310" s="8" t="s">
        <v>220</v>
      </c>
      <c r="E310" s="8" t="s">
        <v>586</v>
      </c>
      <c r="F310" s="8" t="s">
        <v>278</v>
      </c>
      <c r="G310" s="8" t="s">
        <v>1118</v>
      </c>
      <c r="H310" s="8" t="s">
        <v>652</v>
      </c>
      <c r="I310" s="8" t="s">
        <v>367</v>
      </c>
      <c r="J310" s="11" t="s">
        <v>1110</v>
      </c>
      <c r="K310" s="12"/>
    </row>
    <row r="311" s="5" customFormat="1" spans="1:11">
      <c r="A311" s="8" t="s">
        <v>312</v>
      </c>
      <c r="B311" s="8" t="s">
        <v>1119</v>
      </c>
      <c r="C311" s="8" t="s">
        <v>219</v>
      </c>
      <c r="D311" s="8" t="s">
        <v>220</v>
      </c>
      <c r="E311" s="8" t="s">
        <v>314</v>
      </c>
      <c r="F311" s="8" t="s">
        <v>230</v>
      </c>
      <c r="G311" s="8" t="s">
        <v>1120</v>
      </c>
      <c r="H311" s="8" t="s">
        <v>652</v>
      </c>
      <c r="I311" s="8" t="s">
        <v>367</v>
      </c>
      <c r="J311" s="11" t="s">
        <v>1110</v>
      </c>
      <c r="K311" s="12"/>
    </row>
    <row r="312" s="5" customFormat="1" spans="1:11">
      <c r="A312" s="8" t="s">
        <v>536</v>
      </c>
      <c r="B312" s="8" t="s">
        <v>1121</v>
      </c>
      <c r="C312" s="8" t="s">
        <v>219</v>
      </c>
      <c r="D312" s="8" t="s">
        <v>220</v>
      </c>
      <c r="E312" s="8" t="s">
        <v>538</v>
      </c>
      <c r="F312" s="8" t="s">
        <v>539</v>
      </c>
      <c r="G312" s="8" t="s">
        <v>1122</v>
      </c>
      <c r="H312" s="8" t="s">
        <v>652</v>
      </c>
      <c r="I312" s="8" t="s">
        <v>367</v>
      </c>
      <c r="J312" s="11" t="s">
        <v>1110</v>
      </c>
      <c r="K312" s="12"/>
    </row>
    <row r="313" s="5" customFormat="1" spans="1:11">
      <c r="A313" s="8" t="s">
        <v>471</v>
      </c>
      <c r="B313" s="8" t="s">
        <v>1123</v>
      </c>
      <c r="C313" s="8" t="s">
        <v>219</v>
      </c>
      <c r="D313" s="8" t="s">
        <v>220</v>
      </c>
      <c r="E313" s="8" t="s">
        <v>473</v>
      </c>
      <c r="F313" s="8" t="s">
        <v>222</v>
      </c>
      <c r="G313" s="8" t="s">
        <v>1124</v>
      </c>
      <c r="H313" s="8" t="s">
        <v>652</v>
      </c>
      <c r="I313" s="8" t="s">
        <v>367</v>
      </c>
      <c r="J313" s="11" t="s">
        <v>1110</v>
      </c>
      <c r="K313" s="12"/>
    </row>
    <row r="314" s="5" customFormat="1" spans="1:11">
      <c r="A314" s="8" t="s">
        <v>1125</v>
      </c>
      <c r="B314" s="8" t="s">
        <v>1126</v>
      </c>
      <c r="C314" s="8" t="s">
        <v>219</v>
      </c>
      <c r="D314" s="8" t="s">
        <v>243</v>
      </c>
      <c r="E314" s="8" t="s">
        <v>1127</v>
      </c>
      <c r="F314" s="8" t="s">
        <v>222</v>
      </c>
      <c r="G314" s="8" t="s">
        <v>1128</v>
      </c>
      <c r="H314" s="8" t="s">
        <v>652</v>
      </c>
      <c r="I314" s="8" t="s">
        <v>367</v>
      </c>
      <c r="J314" s="11" t="s">
        <v>1110</v>
      </c>
      <c r="K314" s="12"/>
    </row>
    <row r="315" s="5" customFormat="1" spans="1:11">
      <c r="A315" s="8" t="s">
        <v>356</v>
      </c>
      <c r="B315" s="8" t="s">
        <v>1129</v>
      </c>
      <c r="C315" s="8" t="s">
        <v>219</v>
      </c>
      <c r="D315" s="8" t="s">
        <v>220</v>
      </c>
      <c r="E315" s="8" t="s">
        <v>358</v>
      </c>
      <c r="F315" s="8" t="s">
        <v>253</v>
      </c>
      <c r="G315" s="8" t="s">
        <v>1130</v>
      </c>
      <c r="H315" s="8" t="s">
        <v>652</v>
      </c>
      <c r="I315" s="8" t="s">
        <v>367</v>
      </c>
      <c r="J315" s="11" t="s">
        <v>1110</v>
      </c>
      <c r="K315" s="12"/>
    </row>
    <row r="316" s="5" customFormat="1" spans="1:11">
      <c r="A316" s="8" t="s">
        <v>442</v>
      </c>
      <c r="B316" s="8" t="s">
        <v>1131</v>
      </c>
      <c r="C316" s="8" t="s">
        <v>219</v>
      </c>
      <c r="D316" s="8" t="s">
        <v>243</v>
      </c>
      <c r="E316" s="8" t="s">
        <v>444</v>
      </c>
      <c r="F316" s="8" t="s">
        <v>306</v>
      </c>
      <c r="G316" s="8" t="s">
        <v>1132</v>
      </c>
      <c r="H316" s="8" t="s">
        <v>652</v>
      </c>
      <c r="I316" s="8" t="s">
        <v>367</v>
      </c>
      <c r="J316" s="11" t="s">
        <v>1110</v>
      </c>
      <c r="K316" s="12"/>
    </row>
    <row r="317" s="5" customFormat="1" spans="1:11">
      <c r="A317" s="8" t="s">
        <v>1133</v>
      </c>
      <c r="B317" s="8" t="s">
        <v>1134</v>
      </c>
      <c r="C317" s="8" t="s">
        <v>219</v>
      </c>
      <c r="D317" s="8" t="s">
        <v>243</v>
      </c>
      <c r="E317" s="8" t="s">
        <v>1135</v>
      </c>
      <c r="F317" s="8" t="s">
        <v>321</v>
      </c>
      <c r="G317" s="8" t="s">
        <v>1136</v>
      </c>
      <c r="H317" s="8" t="s">
        <v>652</v>
      </c>
      <c r="I317" s="8" t="s">
        <v>367</v>
      </c>
      <c r="J317" s="11" t="s">
        <v>1110</v>
      </c>
      <c r="K317" s="12"/>
    </row>
    <row r="318" s="5" customFormat="1" spans="1:11">
      <c r="A318" s="8" t="s">
        <v>379</v>
      </c>
      <c r="B318" s="8" t="s">
        <v>1137</v>
      </c>
      <c r="C318" s="8" t="s">
        <v>219</v>
      </c>
      <c r="D318" s="8" t="s">
        <v>220</v>
      </c>
      <c r="E318" s="8" t="s">
        <v>381</v>
      </c>
      <c r="F318" s="8" t="s">
        <v>235</v>
      </c>
      <c r="G318" s="8" t="s">
        <v>1138</v>
      </c>
      <c r="H318" s="8" t="s">
        <v>652</v>
      </c>
      <c r="I318" s="8" t="s">
        <v>367</v>
      </c>
      <c r="J318" s="11" t="s">
        <v>1110</v>
      </c>
      <c r="K318" s="12"/>
    </row>
    <row r="319" s="5" customFormat="1" spans="1:11">
      <c r="A319" s="8" t="s">
        <v>300</v>
      </c>
      <c r="B319" s="8" t="s">
        <v>1139</v>
      </c>
      <c r="C319" s="8" t="s">
        <v>219</v>
      </c>
      <c r="D319" s="8" t="s">
        <v>243</v>
      </c>
      <c r="E319" s="8" t="s">
        <v>302</v>
      </c>
      <c r="F319" s="8" t="s">
        <v>253</v>
      </c>
      <c r="G319" s="8" t="s">
        <v>1140</v>
      </c>
      <c r="H319" s="8" t="s">
        <v>652</v>
      </c>
      <c r="I319" s="8" t="s">
        <v>367</v>
      </c>
      <c r="J319" s="11" t="s">
        <v>1110</v>
      </c>
      <c r="K319" s="12"/>
    </row>
    <row r="320" s="5" customFormat="1" spans="1:11">
      <c r="A320" s="8" t="s">
        <v>429</v>
      </c>
      <c r="B320" s="8" t="s">
        <v>1141</v>
      </c>
      <c r="C320" s="8" t="s">
        <v>219</v>
      </c>
      <c r="D320" s="8" t="s">
        <v>243</v>
      </c>
      <c r="E320" s="8" t="s">
        <v>431</v>
      </c>
      <c r="F320" s="8" t="s">
        <v>230</v>
      </c>
      <c r="G320" s="8" t="s">
        <v>1142</v>
      </c>
      <c r="H320" s="8" t="s">
        <v>652</v>
      </c>
      <c r="I320" s="8" t="s">
        <v>367</v>
      </c>
      <c r="J320" s="11" t="s">
        <v>1110</v>
      </c>
      <c r="K320" s="12"/>
    </row>
    <row r="321" s="5" customFormat="1" spans="1:11">
      <c r="A321" s="8" t="s">
        <v>584</v>
      </c>
      <c r="B321" s="8" t="s">
        <v>1143</v>
      </c>
      <c r="C321" s="8" t="s">
        <v>219</v>
      </c>
      <c r="D321" s="8" t="s">
        <v>220</v>
      </c>
      <c r="E321" s="8" t="s">
        <v>586</v>
      </c>
      <c r="F321" s="8" t="s">
        <v>278</v>
      </c>
      <c r="G321" s="8" t="s">
        <v>1144</v>
      </c>
      <c r="H321" s="8" t="s">
        <v>652</v>
      </c>
      <c r="I321" s="8" t="s">
        <v>367</v>
      </c>
      <c r="J321" s="11" t="s">
        <v>1110</v>
      </c>
      <c r="K321" s="12"/>
    </row>
    <row r="322" s="5" customFormat="1" spans="1:11">
      <c r="A322" s="8" t="s">
        <v>360</v>
      </c>
      <c r="B322" s="8" t="s">
        <v>1145</v>
      </c>
      <c r="C322" s="8" t="s">
        <v>219</v>
      </c>
      <c r="D322" s="8" t="s">
        <v>220</v>
      </c>
      <c r="E322" s="8" t="s">
        <v>362</v>
      </c>
      <c r="F322" s="8" t="s">
        <v>222</v>
      </c>
      <c r="G322" s="8" t="s">
        <v>1146</v>
      </c>
      <c r="H322" s="8" t="s">
        <v>652</v>
      </c>
      <c r="I322" s="8" t="s">
        <v>367</v>
      </c>
      <c r="J322" s="11" t="s">
        <v>1110</v>
      </c>
      <c r="K322" s="12"/>
    </row>
    <row r="323" s="5" customFormat="1" spans="1:11">
      <c r="A323" s="8" t="s">
        <v>536</v>
      </c>
      <c r="B323" s="8" t="s">
        <v>1147</v>
      </c>
      <c r="C323" s="8" t="s">
        <v>219</v>
      </c>
      <c r="D323" s="8" t="s">
        <v>220</v>
      </c>
      <c r="E323" s="8" t="s">
        <v>538</v>
      </c>
      <c r="F323" s="8" t="s">
        <v>539</v>
      </c>
      <c r="G323" s="8" t="s">
        <v>1148</v>
      </c>
      <c r="H323" s="8" t="s">
        <v>652</v>
      </c>
      <c r="I323" s="8" t="s">
        <v>367</v>
      </c>
      <c r="J323" s="11" t="s">
        <v>1110</v>
      </c>
      <c r="K323" s="12"/>
    </row>
    <row r="324" s="5" customFormat="1" spans="1:11">
      <c r="A324" s="8" t="s">
        <v>536</v>
      </c>
      <c r="B324" s="8" t="s">
        <v>1149</v>
      </c>
      <c r="C324" s="8" t="s">
        <v>219</v>
      </c>
      <c r="D324" s="8" t="s">
        <v>220</v>
      </c>
      <c r="E324" s="8" t="s">
        <v>538</v>
      </c>
      <c r="F324" s="8" t="s">
        <v>539</v>
      </c>
      <c r="G324" s="8" t="s">
        <v>1150</v>
      </c>
      <c r="H324" s="8" t="s">
        <v>652</v>
      </c>
      <c r="I324" s="8" t="s">
        <v>367</v>
      </c>
      <c r="J324" s="11" t="s">
        <v>1110</v>
      </c>
      <c r="K324" s="12"/>
    </row>
    <row r="325" s="5" customFormat="1" spans="1:11">
      <c r="A325" s="8" t="s">
        <v>536</v>
      </c>
      <c r="B325" s="8" t="s">
        <v>1151</v>
      </c>
      <c r="C325" s="8" t="s">
        <v>219</v>
      </c>
      <c r="D325" s="8" t="s">
        <v>220</v>
      </c>
      <c r="E325" s="8" t="s">
        <v>538</v>
      </c>
      <c r="F325" s="8" t="s">
        <v>539</v>
      </c>
      <c r="G325" s="8" t="s">
        <v>1152</v>
      </c>
      <c r="H325" s="8" t="s">
        <v>652</v>
      </c>
      <c r="I325" s="8" t="s">
        <v>367</v>
      </c>
      <c r="J325" s="11" t="s">
        <v>1110</v>
      </c>
      <c r="K325" s="12"/>
    </row>
    <row r="326" s="5" customFormat="1" spans="1:11">
      <c r="A326" s="8" t="s">
        <v>383</v>
      </c>
      <c r="B326" s="8" t="s">
        <v>1153</v>
      </c>
      <c r="C326" s="8" t="s">
        <v>219</v>
      </c>
      <c r="D326" s="8" t="s">
        <v>220</v>
      </c>
      <c r="E326" s="8" t="s">
        <v>385</v>
      </c>
      <c r="F326" s="8" t="s">
        <v>278</v>
      </c>
      <c r="G326" s="8" t="s">
        <v>1154</v>
      </c>
      <c r="H326" s="8" t="s">
        <v>652</v>
      </c>
      <c r="I326" s="8" t="s">
        <v>367</v>
      </c>
      <c r="J326" s="11" t="s">
        <v>1110</v>
      </c>
      <c r="K326" s="12"/>
    </row>
    <row r="327" s="5" customFormat="1" spans="1:11">
      <c r="A327" s="8" t="s">
        <v>548</v>
      </c>
      <c r="B327" s="8" t="s">
        <v>1155</v>
      </c>
      <c r="C327" s="8" t="s">
        <v>219</v>
      </c>
      <c r="D327" s="8" t="s">
        <v>220</v>
      </c>
      <c r="E327" s="8" t="s">
        <v>550</v>
      </c>
      <c r="F327" s="8" t="s">
        <v>278</v>
      </c>
      <c r="G327" s="8" t="s">
        <v>1156</v>
      </c>
      <c r="H327" s="8" t="s">
        <v>652</v>
      </c>
      <c r="I327" s="8" t="s">
        <v>367</v>
      </c>
      <c r="J327" s="11" t="s">
        <v>1110</v>
      </c>
      <c r="K327" s="12"/>
    </row>
    <row r="328" s="5" customFormat="1" spans="1:11">
      <c r="A328" s="8" t="s">
        <v>323</v>
      </c>
      <c r="B328" s="8" t="s">
        <v>1157</v>
      </c>
      <c r="C328" s="8" t="s">
        <v>219</v>
      </c>
      <c r="D328" s="8" t="s">
        <v>220</v>
      </c>
      <c r="E328" s="8" t="s">
        <v>325</v>
      </c>
      <c r="F328" s="8" t="s">
        <v>278</v>
      </c>
      <c r="G328" s="8" t="s">
        <v>1158</v>
      </c>
      <c r="H328" s="8" t="s">
        <v>652</v>
      </c>
      <c r="I328" s="8" t="s">
        <v>367</v>
      </c>
      <c r="J328" s="11" t="s">
        <v>1110</v>
      </c>
      <c r="K328" s="12"/>
    </row>
    <row r="329" s="5" customFormat="1" spans="1:11">
      <c r="A329" s="8" t="s">
        <v>1159</v>
      </c>
      <c r="B329" s="8" t="s">
        <v>1160</v>
      </c>
      <c r="C329" s="8" t="s">
        <v>219</v>
      </c>
      <c r="D329" s="8" t="s">
        <v>220</v>
      </c>
      <c r="E329" s="8" t="s">
        <v>1161</v>
      </c>
      <c r="F329" s="8" t="s">
        <v>278</v>
      </c>
      <c r="G329" s="8" t="s">
        <v>1162</v>
      </c>
      <c r="H329" s="8" t="s">
        <v>652</v>
      </c>
      <c r="I329" s="8" t="s">
        <v>367</v>
      </c>
      <c r="J329" s="11" t="s">
        <v>1110</v>
      </c>
      <c r="K329" s="12"/>
    </row>
    <row r="330" s="5" customFormat="1" spans="1:11">
      <c r="A330" s="8" t="s">
        <v>525</v>
      </c>
      <c r="B330" s="8" t="s">
        <v>1163</v>
      </c>
      <c r="C330" s="8" t="s">
        <v>219</v>
      </c>
      <c r="D330" s="8" t="s">
        <v>243</v>
      </c>
      <c r="E330" s="8" t="s">
        <v>527</v>
      </c>
      <c r="F330" s="8" t="s">
        <v>222</v>
      </c>
      <c r="G330" s="8" t="s">
        <v>1164</v>
      </c>
      <c r="H330" s="8" t="s">
        <v>652</v>
      </c>
      <c r="I330" s="8" t="s">
        <v>367</v>
      </c>
      <c r="J330" s="11" t="s">
        <v>1110</v>
      </c>
      <c r="K330" s="12"/>
    </row>
    <row r="331" s="5" customFormat="1" spans="1:11">
      <c r="A331" s="8" t="s">
        <v>560</v>
      </c>
      <c r="B331" s="8" t="s">
        <v>1165</v>
      </c>
      <c r="C331" s="8" t="s">
        <v>219</v>
      </c>
      <c r="D331" s="8" t="s">
        <v>220</v>
      </c>
      <c r="E331" s="8" t="s">
        <v>562</v>
      </c>
      <c r="F331" s="8" t="s">
        <v>258</v>
      </c>
      <c r="G331" s="8" t="s">
        <v>1166</v>
      </c>
      <c r="H331" s="8" t="s">
        <v>652</v>
      </c>
      <c r="I331" s="8" t="s">
        <v>367</v>
      </c>
      <c r="J331" s="11" t="s">
        <v>1110</v>
      </c>
      <c r="K331" s="12"/>
    </row>
    <row r="332" s="5" customFormat="1" spans="1:11">
      <c r="A332" s="8" t="s">
        <v>543</v>
      </c>
      <c r="B332" s="8" t="s">
        <v>1167</v>
      </c>
      <c r="C332" s="8" t="s">
        <v>219</v>
      </c>
      <c r="D332" s="8" t="s">
        <v>243</v>
      </c>
      <c r="E332" s="8" t="s">
        <v>186</v>
      </c>
      <c r="F332" s="8" t="s">
        <v>278</v>
      </c>
      <c r="G332" s="8" t="s">
        <v>1168</v>
      </c>
      <c r="H332" s="8" t="s">
        <v>652</v>
      </c>
      <c r="I332" s="8" t="s">
        <v>367</v>
      </c>
      <c r="J332" s="11" t="s">
        <v>1110</v>
      </c>
      <c r="K332" s="12"/>
    </row>
    <row r="333" s="5" customFormat="1" spans="1:11">
      <c r="A333" s="8" t="s">
        <v>1169</v>
      </c>
      <c r="B333" s="8" t="s">
        <v>1170</v>
      </c>
      <c r="C333" s="8" t="s">
        <v>219</v>
      </c>
      <c r="D333" s="8" t="s">
        <v>220</v>
      </c>
      <c r="E333" s="8" t="s">
        <v>1171</v>
      </c>
      <c r="F333" s="8" t="s">
        <v>278</v>
      </c>
      <c r="G333" s="8" t="s">
        <v>1172</v>
      </c>
      <c r="H333" s="8" t="s">
        <v>652</v>
      </c>
      <c r="I333" s="8" t="s">
        <v>367</v>
      </c>
      <c r="J333" s="11" t="s">
        <v>1110</v>
      </c>
      <c r="K333" s="12"/>
    </row>
    <row r="334" s="5" customFormat="1" spans="1:11">
      <c r="A334" s="8" t="s">
        <v>602</v>
      </c>
      <c r="B334" s="8" t="s">
        <v>1173</v>
      </c>
      <c r="C334" s="8" t="s">
        <v>219</v>
      </c>
      <c r="D334" s="8" t="s">
        <v>220</v>
      </c>
      <c r="E334" s="8" t="s">
        <v>604</v>
      </c>
      <c r="F334" s="8" t="s">
        <v>258</v>
      </c>
      <c r="G334" s="8" t="s">
        <v>1174</v>
      </c>
      <c r="H334" s="8" t="s">
        <v>652</v>
      </c>
      <c r="I334" s="8" t="s">
        <v>367</v>
      </c>
      <c r="J334" s="11" t="s">
        <v>1110</v>
      </c>
      <c r="K334" s="12"/>
    </row>
    <row r="335" s="5" customFormat="1" spans="1:11">
      <c r="A335" s="8" t="s">
        <v>531</v>
      </c>
      <c r="B335" s="8" t="s">
        <v>1175</v>
      </c>
      <c r="C335" s="8" t="s">
        <v>219</v>
      </c>
      <c r="D335" s="8" t="s">
        <v>243</v>
      </c>
      <c r="E335" s="8" t="s">
        <v>534</v>
      </c>
      <c r="F335" s="8" t="s">
        <v>390</v>
      </c>
      <c r="G335" s="8" t="s">
        <v>1176</v>
      </c>
      <c r="H335" s="8" t="s">
        <v>652</v>
      </c>
      <c r="I335" s="8" t="s">
        <v>367</v>
      </c>
      <c r="J335" s="11" t="s">
        <v>1110</v>
      </c>
      <c r="K335" s="12"/>
    </row>
    <row r="336" s="5" customFormat="1" spans="1:11">
      <c r="A336" s="8" t="s">
        <v>954</v>
      </c>
      <c r="B336" s="8" t="s">
        <v>1177</v>
      </c>
      <c r="C336" s="8" t="s">
        <v>219</v>
      </c>
      <c r="D336" s="8" t="s">
        <v>220</v>
      </c>
      <c r="E336" s="8" t="s">
        <v>956</v>
      </c>
      <c r="F336" s="8" t="s">
        <v>421</v>
      </c>
      <c r="G336" s="8" t="s">
        <v>1178</v>
      </c>
      <c r="H336" s="8" t="s">
        <v>652</v>
      </c>
      <c r="I336" s="8" t="s">
        <v>367</v>
      </c>
      <c r="J336" s="11" t="s">
        <v>1110</v>
      </c>
      <c r="K336" s="12"/>
    </row>
    <row r="337" s="5" customFormat="1" spans="1:11">
      <c r="A337" s="8" t="s">
        <v>482</v>
      </c>
      <c r="B337" s="8" t="s">
        <v>1179</v>
      </c>
      <c r="C337" s="8" t="s">
        <v>219</v>
      </c>
      <c r="D337" s="8" t="s">
        <v>220</v>
      </c>
      <c r="E337" s="8" t="s">
        <v>484</v>
      </c>
      <c r="F337" s="8" t="s">
        <v>390</v>
      </c>
      <c r="G337" s="8" t="s">
        <v>1180</v>
      </c>
      <c r="H337" s="8" t="s">
        <v>652</v>
      </c>
      <c r="I337" s="8" t="s">
        <v>367</v>
      </c>
      <c r="J337" s="11" t="s">
        <v>1110</v>
      </c>
      <c r="K337" s="12"/>
    </row>
    <row r="338" s="5" customFormat="1" spans="1:11">
      <c r="A338" s="8" t="s">
        <v>578</v>
      </c>
      <c r="B338" s="8" t="s">
        <v>1181</v>
      </c>
      <c r="C338" s="8" t="s">
        <v>219</v>
      </c>
      <c r="D338" s="8" t="s">
        <v>243</v>
      </c>
      <c r="E338" s="8" t="s">
        <v>580</v>
      </c>
      <c r="F338" s="8" t="s">
        <v>278</v>
      </c>
      <c r="G338" s="8" t="s">
        <v>1182</v>
      </c>
      <c r="H338" s="8" t="s">
        <v>652</v>
      </c>
      <c r="I338" s="8" t="s">
        <v>367</v>
      </c>
      <c r="J338" s="11" t="s">
        <v>1110</v>
      </c>
      <c r="K338" s="12"/>
    </row>
    <row r="339" s="5" customFormat="1" spans="1:11">
      <c r="A339" s="8" t="s">
        <v>624</v>
      </c>
      <c r="B339" s="8" t="s">
        <v>1183</v>
      </c>
      <c r="C339" s="8" t="s">
        <v>219</v>
      </c>
      <c r="D339" s="8" t="s">
        <v>220</v>
      </c>
      <c r="E339" s="8" t="s">
        <v>626</v>
      </c>
      <c r="F339" s="8" t="s">
        <v>258</v>
      </c>
      <c r="G339" s="8" t="s">
        <v>1184</v>
      </c>
      <c r="H339" s="8" t="s">
        <v>652</v>
      </c>
      <c r="I339" s="8" t="s">
        <v>367</v>
      </c>
      <c r="J339" s="11" t="s">
        <v>1110</v>
      </c>
      <c r="K339" s="12"/>
    </row>
    <row r="340" s="5" customFormat="1" spans="1:11">
      <c r="A340" s="8" t="s">
        <v>446</v>
      </c>
      <c r="B340" s="8" t="s">
        <v>1185</v>
      </c>
      <c r="C340" s="8" t="s">
        <v>219</v>
      </c>
      <c r="D340" s="8" t="s">
        <v>220</v>
      </c>
      <c r="E340" s="8" t="s">
        <v>448</v>
      </c>
      <c r="F340" s="8" t="s">
        <v>222</v>
      </c>
      <c r="G340" s="8" t="s">
        <v>1186</v>
      </c>
      <c r="H340" s="8" t="s">
        <v>652</v>
      </c>
      <c r="I340" s="8" t="s">
        <v>367</v>
      </c>
      <c r="J340" s="11" t="s">
        <v>1110</v>
      </c>
      <c r="K340" s="12"/>
    </row>
    <row r="341" s="5" customFormat="1" spans="1:11">
      <c r="A341" s="8" t="s">
        <v>356</v>
      </c>
      <c r="B341" s="8" t="s">
        <v>1187</v>
      </c>
      <c r="C341" s="8" t="s">
        <v>219</v>
      </c>
      <c r="D341" s="8" t="s">
        <v>220</v>
      </c>
      <c r="E341" s="8" t="s">
        <v>358</v>
      </c>
      <c r="F341" s="8" t="s">
        <v>253</v>
      </c>
      <c r="G341" s="8" t="s">
        <v>1188</v>
      </c>
      <c r="H341" s="8" t="s">
        <v>652</v>
      </c>
      <c r="I341" s="8" t="s">
        <v>367</v>
      </c>
      <c r="J341" s="11" t="s">
        <v>1110</v>
      </c>
      <c r="K341" s="12"/>
    </row>
    <row r="342" s="5" customFormat="1" spans="1:11">
      <c r="A342" s="8" t="s">
        <v>1133</v>
      </c>
      <c r="B342" s="8" t="s">
        <v>1189</v>
      </c>
      <c r="C342" s="8" t="s">
        <v>219</v>
      </c>
      <c r="D342" s="8" t="s">
        <v>220</v>
      </c>
      <c r="E342" s="8" t="s">
        <v>1135</v>
      </c>
      <c r="F342" s="8" t="s">
        <v>321</v>
      </c>
      <c r="G342" s="8" t="s">
        <v>1190</v>
      </c>
      <c r="H342" s="8" t="s">
        <v>652</v>
      </c>
      <c r="I342" s="8" t="s">
        <v>367</v>
      </c>
      <c r="J342" s="11" t="s">
        <v>1110</v>
      </c>
      <c r="K342" s="12"/>
    </row>
    <row r="343" s="5" customFormat="1" spans="1:11">
      <c r="A343" s="8" t="s">
        <v>331</v>
      </c>
      <c r="B343" s="8" t="s">
        <v>1191</v>
      </c>
      <c r="C343" s="8" t="s">
        <v>219</v>
      </c>
      <c r="D343" s="8" t="s">
        <v>220</v>
      </c>
      <c r="E343" s="8" t="s">
        <v>333</v>
      </c>
      <c r="F343" s="8" t="s">
        <v>222</v>
      </c>
      <c r="G343" s="8" t="s">
        <v>1192</v>
      </c>
      <c r="H343" s="8" t="s">
        <v>652</v>
      </c>
      <c r="I343" s="8" t="s">
        <v>367</v>
      </c>
      <c r="J343" s="11" t="s">
        <v>1110</v>
      </c>
      <c r="K343" s="12"/>
    </row>
    <row r="344" s="5" customFormat="1" spans="1:11">
      <c r="A344" s="8" t="s">
        <v>318</v>
      </c>
      <c r="B344" s="8" t="s">
        <v>1193</v>
      </c>
      <c r="C344" s="8" t="s">
        <v>219</v>
      </c>
      <c r="D344" s="8" t="s">
        <v>220</v>
      </c>
      <c r="E344" s="8" t="s">
        <v>320</v>
      </c>
      <c r="F344" s="8" t="s">
        <v>321</v>
      </c>
      <c r="G344" s="8" t="s">
        <v>1194</v>
      </c>
      <c r="H344" s="8" t="s">
        <v>652</v>
      </c>
      <c r="I344" s="8" t="s">
        <v>367</v>
      </c>
      <c r="J344" s="11" t="s">
        <v>1110</v>
      </c>
      <c r="K344" s="12"/>
    </row>
    <row r="345" s="5" customFormat="1" spans="1:11">
      <c r="A345" s="8" t="s">
        <v>761</v>
      </c>
      <c r="B345" s="8" t="s">
        <v>1195</v>
      </c>
      <c r="C345" s="8" t="s">
        <v>219</v>
      </c>
      <c r="D345" s="8" t="s">
        <v>220</v>
      </c>
      <c r="E345" s="8" t="s">
        <v>763</v>
      </c>
      <c r="F345" s="8" t="s">
        <v>222</v>
      </c>
      <c r="G345" s="8" t="s">
        <v>1196</v>
      </c>
      <c r="H345" s="8" t="s">
        <v>652</v>
      </c>
      <c r="I345" s="8" t="s">
        <v>367</v>
      </c>
      <c r="J345" s="11" t="s">
        <v>1110</v>
      </c>
      <c r="K345" s="12"/>
    </row>
    <row r="346" s="5" customFormat="1" spans="1:11">
      <c r="A346" s="8" t="s">
        <v>250</v>
      </c>
      <c r="B346" s="8" t="s">
        <v>1197</v>
      </c>
      <c r="C346" s="8" t="s">
        <v>219</v>
      </c>
      <c r="D346" s="8" t="s">
        <v>220</v>
      </c>
      <c r="E346" s="8" t="s">
        <v>252</v>
      </c>
      <c r="F346" s="8" t="s">
        <v>253</v>
      </c>
      <c r="G346" s="8" t="s">
        <v>1198</v>
      </c>
      <c r="H346" s="8" t="s">
        <v>652</v>
      </c>
      <c r="I346" s="8" t="s">
        <v>367</v>
      </c>
      <c r="J346" s="11" t="s">
        <v>1110</v>
      </c>
      <c r="K346" s="12"/>
    </row>
    <row r="347" s="5" customFormat="1" spans="1:11">
      <c r="A347" s="8" t="s">
        <v>300</v>
      </c>
      <c r="B347" s="8" t="s">
        <v>1199</v>
      </c>
      <c r="C347" s="8" t="s">
        <v>219</v>
      </c>
      <c r="D347" s="8" t="s">
        <v>220</v>
      </c>
      <c r="E347" s="8" t="s">
        <v>302</v>
      </c>
      <c r="F347" s="8" t="s">
        <v>253</v>
      </c>
      <c r="G347" s="8" t="s">
        <v>1200</v>
      </c>
      <c r="H347" s="8" t="s">
        <v>652</v>
      </c>
      <c r="I347" s="8" t="s">
        <v>367</v>
      </c>
      <c r="J347" s="11" t="s">
        <v>1110</v>
      </c>
      <c r="K347" s="12"/>
    </row>
    <row r="348" s="5" customFormat="1" spans="1:11">
      <c r="A348" s="8" t="s">
        <v>446</v>
      </c>
      <c r="B348" s="8" t="s">
        <v>1201</v>
      </c>
      <c r="C348" s="8" t="s">
        <v>219</v>
      </c>
      <c r="D348" s="8" t="s">
        <v>220</v>
      </c>
      <c r="E348" s="8" t="s">
        <v>448</v>
      </c>
      <c r="F348" s="8" t="s">
        <v>222</v>
      </c>
      <c r="G348" s="8" t="s">
        <v>1202</v>
      </c>
      <c r="H348" s="8" t="s">
        <v>652</v>
      </c>
      <c r="I348" s="8" t="s">
        <v>367</v>
      </c>
      <c r="J348" s="11" t="s">
        <v>1110</v>
      </c>
      <c r="K348" s="12"/>
    </row>
    <row r="349" s="5" customFormat="1" spans="1:11">
      <c r="A349" s="8" t="s">
        <v>1203</v>
      </c>
      <c r="B349" s="8" t="s">
        <v>1204</v>
      </c>
      <c r="C349" s="8" t="s">
        <v>219</v>
      </c>
      <c r="D349" s="8" t="s">
        <v>220</v>
      </c>
      <c r="E349" s="8" t="s">
        <v>51</v>
      </c>
      <c r="F349" s="8" t="s">
        <v>258</v>
      </c>
      <c r="G349" s="8" t="s">
        <v>1205</v>
      </c>
      <c r="H349" s="8" t="s">
        <v>652</v>
      </c>
      <c r="I349" s="8" t="s">
        <v>367</v>
      </c>
      <c r="J349" s="11" t="s">
        <v>1110</v>
      </c>
      <c r="K349" s="12"/>
    </row>
    <row r="350" s="5" customFormat="1" spans="1:11">
      <c r="A350" s="8" t="s">
        <v>871</v>
      </c>
      <c r="B350" s="8" t="s">
        <v>1206</v>
      </c>
      <c r="C350" s="8" t="s">
        <v>219</v>
      </c>
      <c r="D350" s="8" t="s">
        <v>220</v>
      </c>
      <c r="E350" s="8" t="s">
        <v>873</v>
      </c>
      <c r="F350" s="8" t="s">
        <v>258</v>
      </c>
      <c r="G350" s="8" t="s">
        <v>1207</v>
      </c>
      <c r="H350" s="8" t="s">
        <v>652</v>
      </c>
      <c r="I350" s="8" t="s">
        <v>367</v>
      </c>
      <c r="J350" s="11" t="s">
        <v>1110</v>
      </c>
      <c r="K350" s="12"/>
    </row>
    <row r="351" s="5" customFormat="1" spans="1:11">
      <c r="A351" s="8" t="s">
        <v>513</v>
      </c>
      <c r="B351" s="8" t="s">
        <v>1208</v>
      </c>
      <c r="C351" s="8" t="s">
        <v>219</v>
      </c>
      <c r="D351" s="8" t="s">
        <v>220</v>
      </c>
      <c r="E351" s="8" t="s">
        <v>176</v>
      </c>
      <c r="F351" s="8" t="s">
        <v>421</v>
      </c>
      <c r="G351" s="8" t="s">
        <v>1209</v>
      </c>
      <c r="H351" s="8" t="s">
        <v>652</v>
      </c>
      <c r="I351" s="8" t="s">
        <v>367</v>
      </c>
      <c r="J351" s="11" t="s">
        <v>1110</v>
      </c>
      <c r="K351" s="12"/>
    </row>
    <row r="352" s="5" customFormat="1" spans="1:11">
      <c r="A352" s="8" t="s">
        <v>879</v>
      </c>
      <c r="B352" s="8" t="s">
        <v>1210</v>
      </c>
      <c r="C352" s="8" t="s">
        <v>219</v>
      </c>
      <c r="D352" s="8" t="s">
        <v>220</v>
      </c>
      <c r="E352" s="8" t="s">
        <v>881</v>
      </c>
      <c r="F352" s="8" t="s">
        <v>390</v>
      </c>
      <c r="G352" s="8" t="s">
        <v>1211</v>
      </c>
      <c r="H352" s="8" t="s">
        <v>652</v>
      </c>
      <c r="I352" s="8" t="s">
        <v>367</v>
      </c>
      <c r="J352" s="11" t="s">
        <v>1110</v>
      </c>
      <c r="K352" s="12"/>
    </row>
    <row r="353" s="5" customFormat="1" spans="1:11">
      <c r="A353" s="8" t="s">
        <v>695</v>
      </c>
      <c r="B353" s="8" t="s">
        <v>1212</v>
      </c>
      <c r="C353" s="8" t="s">
        <v>219</v>
      </c>
      <c r="D353" s="8" t="s">
        <v>243</v>
      </c>
      <c r="E353" s="8" t="s">
        <v>697</v>
      </c>
      <c r="F353" s="8" t="s">
        <v>421</v>
      </c>
      <c r="G353" s="8" t="s">
        <v>1213</v>
      </c>
      <c r="H353" s="8" t="s">
        <v>652</v>
      </c>
      <c r="I353" s="8" t="s">
        <v>367</v>
      </c>
      <c r="J353" s="11" t="s">
        <v>1110</v>
      </c>
      <c r="K353" s="12"/>
    </row>
    <row r="354" s="5" customFormat="1" spans="1:11">
      <c r="A354" s="8" t="s">
        <v>556</v>
      </c>
      <c r="B354" s="8" t="s">
        <v>1214</v>
      </c>
      <c r="C354" s="8" t="s">
        <v>219</v>
      </c>
      <c r="D354" s="8" t="s">
        <v>243</v>
      </c>
      <c r="E354" s="8" t="s">
        <v>558</v>
      </c>
      <c r="F354" s="8" t="s">
        <v>421</v>
      </c>
      <c r="G354" s="8" t="s">
        <v>1215</v>
      </c>
      <c r="H354" s="8" t="s">
        <v>652</v>
      </c>
      <c r="I354" s="8" t="s">
        <v>367</v>
      </c>
      <c r="J354" s="11" t="s">
        <v>1110</v>
      </c>
      <c r="K354" s="12"/>
    </row>
    <row r="355" s="5" customFormat="1" spans="1:11">
      <c r="A355" s="8" t="s">
        <v>425</v>
      </c>
      <c r="B355" s="8" t="s">
        <v>1216</v>
      </c>
      <c r="C355" s="8" t="s">
        <v>219</v>
      </c>
      <c r="D355" s="8" t="s">
        <v>243</v>
      </c>
      <c r="E355" s="8" t="s">
        <v>427</v>
      </c>
      <c r="F355" s="8" t="s">
        <v>222</v>
      </c>
      <c r="G355" s="8" t="s">
        <v>1217</v>
      </c>
      <c r="H355" s="8" t="s">
        <v>652</v>
      </c>
      <c r="I355" s="8" t="s">
        <v>367</v>
      </c>
      <c r="J355" s="11" t="s">
        <v>1110</v>
      </c>
      <c r="K355" s="12"/>
    </row>
    <row r="356" s="5" customFormat="1" spans="1:11">
      <c r="A356" s="8" t="s">
        <v>1218</v>
      </c>
      <c r="B356" s="8" t="s">
        <v>1219</v>
      </c>
      <c r="C356" s="8" t="s">
        <v>219</v>
      </c>
      <c r="D356" s="8" t="s">
        <v>220</v>
      </c>
      <c r="E356" s="8" t="s">
        <v>1220</v>
      </c>
      <c r="F356" s="8" t="s">
        <v>321</v>
      </c>
      <c r="G356" s="8" t="s">
        <v>1221</v>
      </c>
      <c r="H356" s="8" t="s">
        <v>652</v>
      </c>
      <c r="I356" s="8" t="s">
        <v>367</v>
      </c>
      <c r="J356" s="11" t="s">
        <v>1110</v>
      </c>
      <c r="K356" s="12"/>
    </row>
    <row r="357" s="5" customFormat="1" spans="1:11">
      <c r="A357" s="8" t="s">
        <v>323</v>
      </c>
      <c r="B357" s="8" t="s">
        <v>1222</v>
      </c>
      <c r="C357" s="8" t="s">
        <v>219</v>
      </c>
      <c r="D357" s="8" t="s">
        <v>220</v>
      </c>
      <c r="E357" s="8" t="s">
        <v>325</v>
      </c>
      <c r="F357" s="8" t="s">
        <v>278</v>
      </c>
      <c r="G357" s="8" t="s">
        <v>1223</v>
      </c>
      <c r="H357" s="8" t="s">
        <v>652</v>
      </c>
      <c r="I357" s="8" t="s">
        <v>367</v>
      </c>
      <c r="J357" s="11" t="s">
        <v>1110</v>
      </c>
      <c r="K357" s="12"/>
    </row>
    <row r="358" s="5" customFormat="1" spans="1:11">
      <c r="A358" s="8" t="s">
        <v>1018</v>
      </c>
      <c r="B358" s="8" t="s">
        <v>1224</v>
      </c>
      <c r="C358" s="8" t="s">
        <v>219</v>
      </c>
      <c r="D358" s="8" t="s">
        <v>220</v>
      </c>
      <c r="E358" s="8" t="s">
        <v>1020</v>
      </c>
      <c r="F358" s="8" t="s">
        <v>278</v>
      </c>
      <c r="G358" s="8" t="s">
        <v>1225</v>
      </c>
      <c r="H358" s="8" t="s">
        <v>652</v>
      </c>
      <c r="I358" s="8" t="s">
        <v>367</v>
      </c>
      <c r="J358" s="11" t="s">
        <v>1110</v>
      </c>
      <c r="K358" s="12"/>
    </row>
    <row r="359" s="5" customFormat="1" spans="1:11">
      <c r="A359" s="8" t="s">
        <v>471</v>
      </c>
      <c r="B359" s="8" t="s">
        <v>1226</v>
      </c>
      <c r="C359" s="8" t="s">
        <v>219</v>
      </c>
      <c r="D359" s="8" t="s">
        <v>220</v>
      </c>
      <c r="E359" s="8" t="s">
        <v>473</v>
      </c>
      <c r="F359" s="8" t="s">
        <v>222</v>
      </c>
      <c r="G359" s="8" t="s">
        <v>1227</v>
      </c>
      <c r="H359" s="8" t="s">
        <v>652</v>
      </c>
      <c r="I359" s="8" t="s">
        <v>367</v>
      </c>
      <c r="J359" s="11" t="s">
        <v>1110</v>
      </c>
      <c r="K359" s="12"/>
    </row>
    <row r="360" s="5" customFormat="1" spans="1:11">
      <c r="A360" s="8" t="s">
        <v>1203</v>
      </c>
      <c r="B360" s="8" t="s">
        <v>1228</v>
      </c>
      <c r="C360" s="8" t="s">
        <v>219</v>
      </c>
      <c r="D360" s="8" t="s">
        <v>243</v>
      </c>
      <c r="E360" s="8" t="s">
        <v>51</v>
      </c>
      <c r="F360" s="8" t="s">
        <v>258</v>
      </c>
      <c r="G360" s="8" t="s">
        <v>1229</v>
      </c>
      <c r="H360" s="8" t="s">
        <v>652</v>
      </c>
      <c r="I360" s="8" t="s">
        <v>367</v>
      </c>
      <c r="J360" s="11" t="s">
        <v>1110</v>
      </c>
      <c r="K360" s="12"/>
    </row>
    <row r="361" s="5" customFormat="1" spans="1:11">
      <c r="A361" s="8" t="s">
        <v>331</v>
      </c>
      <c r="B361" s="8" t="s">
        <v>1230</v>
      </c>
      <c r="C361" s="8" t="s">
        <v>219</v>
      </c>
      <c r="D361" s="8" t="s">
        <v>220</v>
      </c>
      <c r="E361" s="8" t="s">
        <v>333</v>
      </c>
      <c r="F361" s="8" t="s">
        <v>222</v>
      </c>
      <c r="G361" s="8" t="s">
        <v>1231</v>
      </c>
      <c r="H361" s="8" t="s">
        <v>652</v>
      </c>
      <c r="I361" s="8" t="s">
        <v>367</v>
      </c>
      <c r="J361" s="11" t="s">
        <v>1110</v>
      </c>
      <c r="K361" s="12"/>
    </row>
    <row r="362" s="5" customFormat="1" spans="1:11">
      <c r="A362" s="8" t="s">
        <v>1093</v>
      </c>
      <c r="B362" s="8" t="s">
        <v>1232</v>
      </c>
      <c r="C362" s="8" t="s">
        <v>219</v>
      </c>
      <c r="D362" s="8" t="s">
        <v>220</v>
      </c>
      <c r="E362" s="8" t="s">
        <v>1095</v>
      </c>
      <c r="F362" s="8" t="s">
        <v>390</v>
      </c>
      <c r="G362" s="8" t="s">
        <v>1233</v>
      </c>
      <c r="H362" s="8" t="s">
        <v>652</v>
      </c>
      <c r="I362" s="8" t="s">
        <v>367</v>
      </c>
      <c r="J362" s="11" t="s">
        <v>1110</v>
      </c>
      <c r="K362" s="12"/>
    </row>
    <row r="363" s="5" customFormat="1" spans="1:11">
      <c r="A363" s="8" t="s">
        <v>1234</v>
      </c>
      <c r="B363" s="8" t="s">
        <v>1235</v>
      </c>
      <c r="C363" s="8" t="s">
        <v>219</v>
      </c>
      <c r="D363" s="8" t="s">
        <v>243</v>
      </c>
      <c r="E363" s="8" t="s">
        <v>166</v>
      </c>
      <c r="F363" s="8" t="s">
        <v>306</v>
      </c>
      <c r="G363" s="8" t="s">
        <v>1236</v>
      </c>
      <c r="H363" s="8" t="s">
        <v>652</v>
      </c>
      <c r="I363" s="8" t="s">
        <v>367</v>
      </c>
      <c r="J363" s="11" t="s">
        <v>1110</v>
      </c>
      <c r="K363" s="12"/>
    </row>
    <row r="364" s="5" customFormat="1" spans="1:11">
      <c r="A364" s="8" t="s">
        <v>1125</v>
      </c>
      <c r="B364" s="8" t="s">
        <v>1237</v>
      </c>
      <c r="C364" s="8" t="s">
        <v>219</v>
      </c>
      <c r="D364" s="8" t="s">
        <v>220</v>
      </c>
      <c r="E364" s="8" t="s">
        <v>1127</v>
      </c>
      <c r="F364" s="8" t="s">
        <v>222</v>
      </c>
      <c r="G364" s="8" t="s">
        <v>1238</v>
      </c>
      <c r="H364" s="8" t="s">
        <v>652</v>
      </c>
      <c r="I364" s="8" t="s">
        <v>367</v>
      </c>
      <c r="J364" s="11" t="s">
        <v>1110</v>
      </c>
      <c r="K364" s="12"/>
    </row>
    <row r="365" s="5" customFormat="1" spans="1:11">
      <c r="A365" s="8" t="s">
        <v>747</v>
      </c>
      <c r="B365" s="8" t="s">
        <v>1239</v>
      </c>
      <c r="C365" s="8" t="s">
        <v>219</v>
      </c>
      <c r="D365" s="8" t="s">
        <v>243</v>
      </c>
      <c r="E365" s="8" t="s">
        <v>749</v>
      </c>
      <c r="F365" s="8" t="s">
        <v>421</v>
      </c>
      <c r="G365" s="8" t="s">
        <v>1240</v>
      </c>
      <c r="H365" s="8" t="s">
        <v>652</v>
      </c>
      <c r="I365" s="8" t="s">
        <v>367</v>
      </c>
      <c r="J365" s="11" t="s">
        <v>1110</v>
      </c>
      <c r="K365" s="12"/>
    </row>
    <row r="366" s="5" customFormat="1" spans="1:11">
      <c r="A366" s="8" t="s">
        <v>1241</v>
      </c>
      <c r="B366" s="8" t="s">
        <v>1242</v>
      </c>
      <c r="C366" s="8" t="s">
        <v>219</v>
      </c>
      <c r="D366" s="8" t="s">
        <v>220</v>
      </c>
      <c r="E366" s="8" t="s">
        <v>1243</v>
      </c>
      <c r="F366" s="8" t="s">
        <v>258</v>
      </c>
      <c r="G366" s="8" t="s">
        <v>1244</v>
      </c>
      <c r="H366" s="8" t="s">
        <v>652</v>
      </c>
      <c r="I366" s="8" t="s">
        <v>367</v>
      </c>
      <c r="J366" s="11" t="s">
        <v>1110</v>
      </c>
      <c r="K366" s="12"/>
    </row>
    <row r="367" s="5" customFormat="1" spans="1:11">
      <c r="A367" s="8" t="s">
        <v>425</v>
      </c>
      <c r="B367" s="8" t="s">
        <v>1245</v>
      </c>
      <c r="C367" s="8" t="s">
        <v>219</v>
      </c>
      <c r="D367" s="8" t="s">
        <v>220</v>
      </c>
      <c r="E367" s="8" t="s">
        <v>427</v>
      </c>
      <c r="F367" s="8" t="s">
        <v>222</v>
      </c>
      <c r="G367" s="8" t="s">
        <v>1246</v>
      </c>
      <c r="H367" s="8" t="s">
        <v>652</v>
      </c>
      <c r="I367" s="8" t="s">
        <v>367</v>
      </c>
      <c r="J367" s="11" t="s">
        <v>1110</v>
      </c>
      <c r="K367" s="12"/>
    </row>
    <row r="368" s="5" customFormat="1" spans="1:11">
      <c r="A368" s="8" t="s">
        <v>850</v>
      </c>
      <c r="B368" s="8" t="s">
        <v>1247</v>
      </c>
      <c r="C368" s="8" t="s">
        <v>219</v>
      </c>
      <c r="D368" s="8" t="s">
        <v>220</v>
      </c>
      <c r="E368" s="8" t="s">
        <v>852</v>
      </c>
      <c r="F368" s="8" t="s">
        <v>235</v>
      </c>
      <c r="G368" s="8" t="s">
        <v>1248</v>
      </c>
      <c r="H368" s="8" t="s">
        <v>652</v>
      </c>
      <c r="I368" s="8" t="s">
        <v>367</v>
      </c>
      <c r="J368" s="11" t="s">
        <v>1110</v>
      </c>
      <c r="K368" s="12"/>
    </row>
    <row r="369" s="5" customFormat="1" spans="1:11">
      <c r="A369" s="8" t="s">
        <v>727</v>
      </c>
      <c r="B369" s="8" t="s">
        <v>1249</v>
      </c>
      <c r="C369" s="8" t="s">
        <v>219</v>
      </c>
      <c r="D369" s="8" t="s">
        <v>1250</v>
      </c>
      <c r="E369" s="8" t="s">
        <v>729</v>
      </c>
      <c r="F369" s="8" t="s">
        <v>253</v>
      </c>
      <c r="G369" s="8" t="s">
        <v>1251</v>
      </c>
      <c r="H369" s="8" t="s">
        <v>652</v>
      </c>
      <c r="I369" s="8" t="s">
        <v>367</v>
      </c>
      <c r="J369" s="11" t="s">
        <v>1110</v>
      </c>
      <c r="K369" s="12"/>
    </row>
    <row r="370" s="5" customFormat="1" spans="1:11">
      <c r="A370" s="8" t="s">
        <v>727</v>
      </c>
      <c r="B370" s="8" t="s">
        <v>1252</v>
      </c>
      <c r="C370" s="8" t="s">
        <v>219</v>
      </c>
      <c r="D370" s="8" t="s">
        <v>1250</v>
      </c>
      <c r="E370" s="8" t="s">
        <v>729</v>
      </c>
      <c r="F370" s="8" t="s">
        <v>253</v>
      </c>
      <c r="G370" s="8" t="s">
        <v>1253</v>
      </c>
      <c r="H370" s="8" t="s">
        <v>652</v>
      </c>
      <c r="I370" s="8" t="s">
        <v>367</v>
      </c>
      <c r="J370" s="11" t="s">
        <v>1110</v>
      </c>
      <c r="K370" s="12"/>
    </row>
    <row r="371" s="5" customFormat="1" spans="1:11">
      <c r="A371" s="8" t="s">
        <v>379</v>
      </c>
      <c r="B371" s="8" t="s">
        <v>1254</v>
      </c>
      <c r="C371" s="8" t="s">
        <v>219</v>
      </c>
      <c r="D371" s="8" t="s">
        <v>220</v>
      </c>
      <c r="E371" s="8" t="s">
        <v>381</v>
      </c>
      <c r="F371" s="8" t="s">
        <v>235</v>
      </c>
      <c r="G371" s="8" t="s">
        <v>1255</v>
      </c>
      <c r="H371" s="8" t="s">
        <v>652</v>
      </c>
      <c r="I371" s="8" t="s">
        <v>367</v>
      </c>
      <c r="J371" s="11" t="s">
        <v>1110</v>
      </c>
      <c r="K371" s="12"/>
    </row>
    <row r="372" s="5" customFormat="1" spans="1:11">
      <c r="A372" s="8" t="s">
        <v>369</v>
      </c>
      <c r="B372" s="8" t="s">
        <v>1256</v>
      </c>
      <c r="C372" s="8" t="s">
        <v>219</v>
      </c>
      <c r="D372" s="8" t="s">
        <v>243</v>
      </c>
      <c r="E372" s="8" t="s">
        <v>371</v>
      </c>
      <c r="F372" s="8" t="s">
        <v>258</v>
      </c>
      <c r="G372" s="8" t="s">
        <v>1257</v>
      </c>
      <c r="H372" s="8" t="s">
        <v>652</v>
      </c>
      <c r="I372" s="8" t="s">
        <v>367</v>
      </c>
      <c r="J372" s="11" t="s">
        <v>1110</v>
      </c>
      <c r="K372" s="12"/>
    </row>
    <row r="373" s="5" customFormat="1" spans="1:11">
      <c r="A373" s="8" t="s">
        <v>596</v>
      </c>
      <c r="B373" s="8" t="s">
        <v>1258</v>
      </c>
      <c r="C373" s="8" t="s">
        <v>219</v>
      </c>
      <c r="D373" s="8" t="s">
        <v>243</v>
      </c>
      <c r="E373" s="8" t="s">
        <v>598</v>
      </c>
      <c r="F373" s="8" t="s">
        <v>235</v>
      </c>
      <c r="G373" s="8" t="s">
        <v>1259</v>
      </c>
      <c r="H373" s="8" t="s">
        <v>652</v>
      </c>
      <c r="I373" s="8" t="s">
        <v>367</v>
      </c>
      <c r="J373" s="11" t="s">
        <v>1110</v>
      </c>
      <c r="K373" s="12"/>
    </row>
    <row r="374" s="5" customFormat="1" spans="1:11">
      <c r="A374" s="8" t="s">
        <v>536</v>
      </c>
      <c r="B374" s="8" t="s">
        <v>1260</v>
      </c>
      <c r="C374" s="8" t="s">
        <v>219</v>
      </c>
      <c r="D374" s="8" t="s">
        <v>1261</v>
      </c>
      <c r="E374" s="8" t="s">
        <v>538</v>
      </c>
      <c r="F374" s="8" t="s">
        <v>539</v>
      </c>
      <c r="G374" s="8" t="s">
        <v>1262</v>
      </c>
      <c r="H374" s="8" t="s">
        <v>652</v>
      </c>
      <c r="I374" s="8" t="s">
        <v>367</v>
      </c>
      <c r="J374" s="11" t="s">
        <v>1110</v>
      </c>
      <c r="K374" s="12"/>
    </row>
    <row r="375" s="5" customFormat="1" spans="1:11">
      <c r="A375" s="8" t="s">
        <v>536</v>
      </c>
      <c r="B375" s="8" t="s">
        <v>1263</v>
      </c>
      <c r="C375" s="8" t="s">
        <v>219</v>
      </c>
      <c r="D375" s="8" t="s">
        <v>220</v>
      </c>
      <c r="E375" s="8" t="s">
        <v>538</v>
      </c>
      <c r="F375" s="8" t="s">
        <v>539</v>
      </c>
      <c r="G375" s="8" t="s">
        <v>1264</v>
      </c>
      <c r="H375" s="8" t="s">
        <v>652</v>
      </c>
      <c r="I375" s="8" t="s">
        <v>367</v>
      </c>
      <c r="J375" s="11" t="s">
        <v>1110</v>
      </c>
      <c r="K375" s="12"/>
    </row>
    <row r="376" s="5" customFormat="1" spans="1:11">
      <c r="A376" s="8" t="s">
        <v>536</v>
      </c>
      <c r="B376" s="8" t="s">
        <v>1265</v>
      </c>
      <c r="C376" s="8" t="s">
        <v>219</v>
      </c>
      <c r="D376" s="8" t="s">
        <v>220</v>
      </c>
      <c r="E376" s="8" t="s">
        <v>538</v>
      </c>
      <c r="F376" s="8" t="s">
        <v>539</v>
      </c>
      <c r="G376" s="8" t="s">
        <v>1266</v>
      </c>
      <c r="H376" s="8" t="s">
        <v>652</v>
      </c>
      <c r="I376" s="8" t="s">
        <v>367</v>
      </c>
      <c r="J376" s="11" t="s">
        <v>1110</v>
      </c>
      <c r="K376" s="12"/>
    </row>
    <row r="377" s="5" customFormat="1" spans="1:11">
      <c r="A377" s="8" t="s">
        <v>536</v>
      </c>
      <c r="B377" s="8" t="s">
        <v>1267</v>
      </c>
      <c r="C377" s="8" t="s">
        <v>219</v>
      </c>
      <c r="D377" s="8" t="s">
        <v>220</v>
      </c>
      <c r="E377" s="8" t="s">
        <v>538</v>
      </c>
      <c r="F377" s="8" t="s">
        <v>539</v>
      </c>
      <c r="G377" s="8" t="s">
        <v>1268</v>
      </c>
      <c r="H377" s="8" t="s">
        <v>652</v>
      </c>
      <c r="I377" s="8" t="s">
        <v>367</v>
      </c>
      <c r="J377" s="11" t="s">
        <v>1110</v>
      </c>
      <c r="K377" s="12"/>
    </row>
    <row r="378" s="5" customFormat="1" spans="1:11">
      <c r="A378" s="8" t="s">
        <v>1057</v>
      </c>
      <c r="B378" s="8" t="s">
        <v>1269</v>
      </c>
      <c r="C378" s="8" t="s">
        <v>219</v>
      </c>
      <c r="D378" s="8" t="s">
        <v>220</v>
      </c>
      <c r="E378" s="8" t="s">
        <v>1059</v>
      </c>
      <c r="F378" s="8" t="s">
        <v>390</v>
      </c>
      <c r="G378" s="8" t="s">
        <v>1270</v>
      </c>
      <c r="H378" s="8" t="s">
        <v>652</v>
      </c>
      <c r="I378" s="8" t="s">
        <v>367</v>
      </c>
      <c r="J378" s="11" t="s">
        <v>1110</v>
      </c>
      <c r="K378" s="12"/>
    </row>
    <row r="379" s="5" customFormat="1" spans="1:11">
      <c r="A379" s="8" t="s">
        <v>1133</v>
      </c>
      <c r="B379" s="8" t="s">
        <v>1271</v>
      </c>
      <c r="C379" s="8" t="s">
        <v>219</v>
      </c>
      <c r="D379" s="8" t="s">
        <v>220</v>
      </c>
      <c r="E379" s="8" t="s">
        <v>1135</v>
      </c>
      <c r="F379" s="8" t="s">
        <v>321</v>
      </c>
      <c r="G379" s="8" t="s">
        <v>1272</v>
      </c>
      <c r="H379" s="8" t="s">
        <v>652</v>
      </c>
      <c r="I379" s="8" t="s">
        <v>367</v>
      </c>
      <c r="J379" s="11" t="s">
        <v>1110</v>
      </c>
      <c r="K379" s="12"/>
    </row>
    <row r="380" s="5" customFormat="1" spans="1:11">
      <c r="A380" s="8" t="s">
        <v>536</v>
      </c>
      <c r="B380" s="8" t="s">
        <v>1273</v>
      </c>
      <c r="C380" s="8" t="s">
        <v>219</v>
      </c>
      <c r="D380" s="8" t="s">
        <v>220</v>
      </c>
      <c r="E380" s="8" t="s">
        <v>538</v>
      </c>
      <c r="F380" s="8" t="s">
        <v>539</v>
      </c>
      <c r="G380" s="8" t="s">
        <v>1274</v>
      </c>
      <c r="H380" s="8" t="s">
        <v>652</v>
      </c>
      <c r="I380" s="8" t="s">
        <v>367</v>
      </c>
      <c r="J380" s="11" t="s">
        <v>1110</v>
      </c>
      <c r="K380" s="12"/>
    </row>
    <row r="381" s="5" customFormat="1" spans="1:11">
      <c r="A381" s="8" t="s">
        <v>379</v>
      </c>
      <c r="B381" s="8" t="s">
        <v>1275</v>
      </c>
      <c r="C381" s="8" t="s">
        <v>219</v>
      </c>
      <c r="D381" s="8" t="s">
        <v>243</v>
      </c>
      <c r="E381" s="8" t="s">
        <v>381</v>
      </c>
      <c r="F381" s="8" t="s">
        <v>235</v>
      </c>
      <c r="G381" s="8" t="s">
        <v>1276</v>
      </c>
      <c r="H381" s="8" t="s">
        <v>652</v>
      </c>
      <c r="I381" s="8" t="s">
        <v>367</v>
      </c>
      <c r="J381" s="11" t="s">
        <v>1110</v>
      </c>
      <c r="K381" s="12"/>
    </row>
    <row r="382" s="5" customFormat="1" spans="1:11">
      <c r="A382" s="8" t="s">
        <v>536</v>
      </c>
      <c r="B382" s="8" t="s">
        <v>1277</v>
      </c>
      <c r="C382" s="8" t="s">
        <v>219</v>
      </c>
      <c r="D382" s="8" t="s">
        <v>220</v>
      </c>
      <c r="E382" s="8" t="s">
        <v>538</v>
      </c>
      <c r="F382" s="8" t="s">
        <v>539</v>
      </c>
      <c r="G382" s="8" t="s">
        <v>1278</v>
      </c>
      <c r="H382" s="8" t="s">
        <v>652</v>
      </c>
      <c r="I382" s="8" t="s">
        <v>367</v>
      </c>
      <c r="J382" s="11" t="s">
        <v>1110</v>
      </c>
      <c r="K382" s="12"/>
    </row>
    <row r="383" s="5" customFormat="1" spans="1:11">
      <c r="A383" s="8" t="s">
        <v>1279</v>
      </c>
      <c r="B383" s="8" t="s">
        <v>1280</v>
      </c>
      <c r="C383" s="8" t="s">
        <v>219</v>
      </c>
      <c r="D383" s="8" t="s">
        <v>243</v>
      </c>
      <c r="E383" s="8" t="s">
        <v>1281</v>
      </c>
      <c r="F383" s="8" t="s">
        <v>278</v>
      </c>
      <c r="G383" s="8" t="s">
        <v>1282</v>
      </c>
      <c r="H383" s="8" t="s">
        <v>652</v>
      </c>
      <c r="I383" s="8" t="s">
        <v>367</v>
      </c>
      <c r="J383" s="11" t="s">
        <v>1110</v>
      </c>
      <c r="K383" s="12"/>
    </row>
    <row r="384" s="5" customFormat="1" spans="1:11">
      <c r="A384" s="8" t="s">
        <v>1279</v>
      </c>
      <c r="B384" s="8" t="s">
        <v>1283</v>
      </c>
      <c r="C384" s="8" t="s">
        <v>219</v>
      </c>
      <c r="D384" s="8" t="s">
        <v>220</v>
      </c>
      <c r="E384" s="8" t="s">
        <v>1281</v>
      </c>
      <c r="F384" s="8" t="s">
        <v>278</v>
      </c>
      <c r="G384" s="8" t="s">
        <v>1284</v>
      </c>
      <c r="H384" s="8" t="s">
        <v>652</v>
      </c>
      <c r="I384" s="8" t="s">
        <v>367</v>
      </c>
      <c r="J384" s="11" t="s">
        <v>1110</v>
      </c>
      <c r="K384" s="12"/>
    </row>
    <row r="385" s="5" customFormat="1" spans="1:11">
      <c r="A385" s="8" t="s">
        <v>275</v>
      </c>
      <c r="B385" s="8" t="s">
        <v>1285</v>
      </c>
      <c r="C385" s="8" t="s">
        <v>219</v>
      </c>
      <c r="D385" s="8" t="s">
        <v>220</v>
      </c>
      <c r="E385" s="8" t="s">
        <v>277</v>
      </c>
      <c r="F385" s="8" t="s">
        <v>278</v>
      </c>
      <c r="G385" s="8" t="s">
        <v>1286</v>
      </c>
      <c r="H385" s="8" t="s">
        <v>652</v>
      </c>
      <c r="I385" s="8" t="s">
        <v>367</v>
      </c>
      <c r="J385" s="11" t="s">
        <v>1110</v>
      </c>
      <c r="K385" s="12"/>
    </row>
    <row r="386" s="5" customFormat="1" spans="1:11">
      <c r="A386" s="8" t="s">
        <v>412</v>
      </c>
      <c r="B386" s="8" t="s">
        <v>1287</v>
      </c>
      <c r="C386" s="8" t="s">
        <v>219</v>
      </c>
      <c r="D386" s="8" t="s">
        <v>220</v>
      </c>
      <c r="E386" s="8" t="s">
        <v>414</v>
      </c>
      <c r="F386" s="8" t="s">
        <v>235</v>
      </c>
      <c r="G386" s="8" t="s">
        <v>1288</v>
      </c>
      <c r="H386" s="8" t="s">
        <v>652</v>
      </c>
      <c r="I386" s="8" t="s">
        <v>367</v>
      </c>
      <c r="J386" s="11" t="s">
        <v>1110</v>
      </c>
      <c r="K386" s="12"/>
    </row>
    <row r="387" s="5" customFormat="1" spans="1:11">
      <c r="A387" s="8" t="s">
        <v>777</v>
      </c>
      <c r="B387" s="8" t="s">
        <v>1289</v>
      </c>
      <c r="C387" s="8" t="s">
        <v>219</v>
      </c>
      <c r="D387" s="8" t="s">
        <v>243</v>
      </c>
      <c r="E387" s="8" t="s">
        <v>779</v>
      </c>
      <c r="F387" s="8" t="s">
        <v>253</v>
      </c>
      <c r="G387" s="8" t="s">
        <v>1290</v>
      </c>
      <c r="H387" s="8" t="s">
        <v>652</v>
      </c>
      <c r="I387" s="8" t="s">
        <v>367</v>
      </c>
      <c r="J387" s="11" t="s">
        <v>1110</v>
      </c>
      <c r="K387" s="12"/>
    </row>
    <row r="388" s="5" customFormat="1" spans="1:11">
      <c r="A388" s="8" t="s">
        <v>678</v>
      </c>
      <c r="B388" s="8" t="s">
        <v>1291</v>
      </c>
      <c r="C388" s="8" t="s">
        <v>219</v>
      </c>
      <c r="D388" s="8" t="s">
        <v>220</v>
      </c>
      <c r="E388" s="8" t="s">
        <v>680</v>
      </c>
      <c r="F388" s="8" t="s">
        <v>421</v>
      </c>
      <c r="G388" s="8" t="s">
        <v>1292</v>
      </c>
      <c r="H388" s="8" t="s">
        <v>652</v>
      </c>
      <c r="I388" s="8" t="s">
        <v>367</v>
      </c>
      <c r="J388" s="11" t="s">
        <v>1110</v>
      </c>
      <c r="K388" s="12"/>
    </row>
    <row r="389" s="5" customFormat="1" spans="1:11">
      <c r="A389" s="8" t="s">
        <v>548</v>
      </c>
      <c r="B389" s="8" t="s">
        <v>1293</v>
      </c>
      <c r="C389" s="8" t="s">
        <v>219</v>
      </c>
      <c r="D389" s="8" t="s">
        <v>243</v>
      </c>
      <c r="E389" s="8" t="s">
        <v>550</v>
      </c>
      <c r="F389" s="8" t="s">
        <v>278</v>
      </c>
      <c r="G389" s="8" t="s">
        <v>1294</v>
      </c>
      <c r="H389" s="8" t="s">
        <v>652</v>
      </c>
      <c r="I389" s="8" t="s">
        <v>367</v>
      </c>
      <c r="J389" s="11" t="s">
        <v>1110</v>
      </c>
      <c r="K389" s="12"/>
    </row>
    <row r="390" s="5" customFormat="1" spans="1:11">
      <c r="A390" s="8" t="s">
        <v>471</v>
      </c>
      <c r="B390" s="8" t="s">
        <v>1295</v>
      </c>
      <c r="C390" s="8" t="s">
        <v>219</v>
      </c>
      <c r="D390" s="8" t="s">
        <v>243</v>
      </c>
      <c r="E390" s="8" t="s">
        <v>473</v>
      </c>
      <c r="F390" s="8" t="s">
        <v>222</v>
      </c>
      <c r="G390" s="8" t="s">
        <v>1296</v>
      </c>
      <c r="H390" s="8" t="s">
        <v>652</v>
      </c>
      <c r="I390" s="8" t="s">
        <v>367</v>
      </c>
      <c r="J390" s="11" t="s">
        <v>1110</v>
      </c>
      <c r="K390" s="12"/>
    </row>
    <row r="391" s="5" customFormat="1" spans="1:11">
      <c r="A391" s="8" t="s">
        <v>536</v>
      </c>
      <c r="B391" s="8" t="s">
        <v>1297</v>
      </c>
      <c r="C391" s="8" t="s">
        <v>219</v>
      </c>
      <c r="D391" s="8" t="s">
        <v>869</v>
      </c>
      <c r="E391" s="8" t="s">
        <v>538</v>
      </c>
      <c r="F391" s="8" t="s">
        <v>539</v>
      </c>
      <c r="G391" s="8" t="s">
        <v>1298</v>
      </c>
      <c r="H391" s="8" t="s">
        <v>652</v>
      </c>
      <c r="I391" s="8" t="s">
        <v>367</v>
      </c>
      <c r="J391" s="11" t="s">
        <v>1110</v>
      </c>
      <c r="K391" s="12"/>
    </row>
    <row r="392" s="5" customFormat="1" spans="1:11">
      <c r="A392" s="8" t="s">
        <v>536</v>
      </c>
      <c r="B392" s="8" t="s">
        <v>1299</v>
      </c>
      <c r="C392" s="8" t="s">
        <v>219</v>
      </c>
      <c r="D392" s="8" t="s">
        <v>869</v>
      </c>
      <c r="E392" s="8" t="s">
        <v>538</v>
      </c>
      <c r="F392" s="8" t="s">
        <v>539</v>
      </c>
      <c r="G392" s="8" t="s">
        <v>1300</v>
      </c>
      <c r="H392" s="8" t="s">
        <v>652</v>
      </c>
      <c r="I392" s="8" t="s">
        <v>367</v>
      </c>
      <c r="J392" s="11" t="s">
        <v>1110</v>
      </c>
      <c r="K392" s="12"/>
    </row>
    <row r="393" s="5" customFormat="1" spans="1:11">
      <c r="A393" s="8" t="s">
        <v>536</v>
      </c>
      <c r="B393" s="8" t="s">
        <v>1301</v>
      </c>
      <c r="C393" s="8" t="s">
        <v>219</v>
      </c>
      <c r="D393" s="8" t="s">
        <v>220</v>
      </c>
      <c r="E393" s="8" t="s">
        <v>538</v>
      </c>
      <c r="F393" s="8" t="s">
        <v>539</v>
      </c>
      <c r="G393" s="8" t="s">
        <v>1302</v>
      </c>
      <c r="H393" s="8" t="s">
        <v>652</v>
      </c>
      <c r="I393" s="8" t="s">
        <v>367</v>
      </c>
      <c r="J393" s="11" t="s">
        <v>1110</v>
      </c>
      <c r="K393" s="12"/>
    </row>
    <row r="394" s="5" customFormat="1" spans="1:11">
      <c r="A394" s="8" t="s">
        <v>981</v>
      </c>
      <c r="B394" s="8" t="s">
        <v>1303</v>
      </c>
      <c r="C394" s="8" t="s">
        <v>219</v>
      </c>
      <c r="D394" s="8" t="s">
        <v>220</v>
      </c>
      <c r="E394" s="8" t="s">
        <v>983</v>
      </c>
      <c r="F394" s="8" t="s">
        <v>306</v>
      </c>
      <c r="G394" s="8" t="s">
        <v>1304</v>
      </c>
      <c r="H394" s="8" t="s">
        <v>652</v>
      </c>
      <c r="I394" s="8" t="s">
        <v>367</v>
      </c>
      <c r="J394" s="11" t="s">
        <v>1110</v>
      </c>
      <c r="K394" s="12"/>
    </row>
    <row r="395" s="5" customFormat="1" spans="1:11">
      <c r="A395" s="8" t="s">
        <v>1305</v>
      </c>
      <c r="B395" s="8" t="s">
        <v>1306</v>
      </c>
      <c r="C395" s="8" t="s">
        <v>219</v>
      </c>
      <c r="D395" s="8" t="s">
        <v>220</v>
      </c>
      <c r="E395" s="8" t="s">
        <v>1307</v>
      </c>
      <c r="F395" s="8" t="s">
        <v>235</v>
      </c>
      <c r="G395" s="8" t="s">
        <v>1308</v>
      </c>
      <c r="H395" s="8" t="s">
        <v>652</v>
      </c>
      <c r="I395" s="8" t="s">
        <v>367</v>
      </c>
      <c r="J395" s="11" t="s">
        <v>1110</v>
      </c>
      <c r="K395" s="12"/>
    </row>
    <row r="396" s="5" customFormat="1" spans="1:11">
      <c r="A396" s="8" t="s">
        <v>1305</v>
      </c>
      <c r="B396" s="8" t="s">
        <v>1309</v>
      </c>
      <c r="C396" s="8" t="s">
        <v>219</v>
      </c>
      <c r="D396" s="8" t="s">
        <v>243</v>
      </c>
      <c r="E396" s="8" t="s">
        <v>1307</v>
      </c>
      <c r="F396" s="8" t="s">
        <v>235</v>
      </c>
      <c r="G396" s="8" t="s">
        <v>1310</v>
      </c>
      <c r="H396" s="8" t="s">
        <v>652</v>
      </c>
      <c r="I396" s="8" t="s">
        <v>367</v>
      </c>
      <c r="J396" s="11" t="s">
        <v>1110</v>
      </c>
      <c r="K396" s="12"/>
    </row>
    <row r="397" s="5" customFormat="1" spans="1:11">
      <c r="A397" s="8" t="s">
        <v>284</v>
      </c>
      <c r="B397" s="8" t="s">
        <v>1311</v>
      </c>
      <c r="C397" s="8" t="s">
        <v>219</v>
      </c>
      <c r="D397" s="8" t="s">
        <v>220</v>
      </c>
      <c r="E397" s="8" t="s">
        <v>286</v>
      </c>
      <c r="F397" s="8" t="s">
        <v>258</v>
      </c>
      <c r="G397" s="8" t="s">
        <v>1312</v>
      </c>
      <c r="H397" s="8" t="s">
        <v>652</v>
      </c>
      <c r="I397" s="8" t="s">
        <v>367</v>
      </c>
      <c r="J397" s="11" t="s">
        <v>1110</v>
      </c>
      <c r="K397" s="12"/>
    </row>
    <row r="398" s="5" customFormat="1" spans="1:11">
      <c r="A398" s="8" t="s">
        <v>482</v>
      </c>
      <c r="B398" s="8" t="s">
        <v>1313</v>
      </c>
      <c r="C398" s="8" t="s">
        <v>219</v>
      </c>
      <c r="D398" s="8" t="s">
        <v>243</v>
      </c>
      <c r="E398" s="8" t="s">
        <v>484</v>
      </c>
      <c r="F398" s="8" t="s">
        <v>390</v>
      </c>
      <c r="G398" s="8" t="s">
        <v>1314</v>
      </c>
      <c r="H398" s="8" t="s">
        <v>652</v>
      </c>
      <c r="I398" s="8" t="s">
        <v>367</v>
      </c>
      <c r="J398" s="11" t="s">
        <v>1110</v>
      </c>
      <c r="K398" s="12"/>
    </row>
    <row r="399" s="5" customFormat="1" spans="1:11">
      <c r="A399" s="8" t="s">
        <v>1315</v>
      </c>
      <c r="B399" s="8" t="s">
        <v>1316</v>
      </c>
      <c r="C399" s="8" t="s">
        <v>219</v>
      </c>
      <c r="D399" s="8" t="s">
        <v>243</v>
      </c>
      <c r="E399" s="8" t="s">
        <v>1317</v>
      </c>
      <c r="F399" s="8" t="s">
        <v>235</v>
      </c>
      <c r="G399" s="8" t="s">
        <v>1318</v>
      </c>
      <c r="H399" s="8" t="s">
        <v>652</v>
      </c>
      <c r="I399" s="8" t="s">
        <v>367</v>
      </c>
      <c r="J399" s="11" t="s">
        <v>1110</v>
      </c>
      <c r="K399" s="12"/>
    </row>
    <row r="400" s="5" customFormat="1" spans="1:11">
      <c r="A400" s="8" t="s">
        <v>1315</v>
      </c>
      <c r="B400" s="8" t="s">
        <v>1319</v>
      </c>
      <c r="C400" s="8" t="s">
        <v>219</v>
      </c>
      <c r="D400" s="8" t="s">
        <v>220</v>
      </c>
      <c r="E400" s="8" t="s">
        <v>1317</v>
      </c>
      <c r="F400" s="8" t="s">
        <v>235</v>
      </c>
      <c r="G400" s="8" t="s">
        <v>1320</v>
      </c>
      <c r="H400" s="8" t="s">
        <v>652</v>
      </c>
      <c r="I400" s="8" t="s">
        <v>367</v>
      </c>
      <c r="J400" s="11" t="s">
        <v>1110</v>
      </c>
      <c r="K400" s="12"/>
    </row>
    <row r="401" s="5" customFormat="1" spans="1:11">
      <c r="A401" s="8" t="s">
        <v>687</v>
      </c>
      <c r="B401" s="8" t="s">
        <v>1321</v>
      </c>
      <c r="C401" s="8" t="s">
        <v>219</v>
      </c>
      <c r="D401" s="8" t="s">
        <v>220</v>
      </c>
      <c r="E401" s="8" t="s">
        <v>689</v>
      </c>
      <c r="F401" s="8" t="s">
        <v>258</v>
      </c>
      <c r="G401" s="8" t="s">
        <v>1322</v>
      </c>
      <c r="H401" s="8" t="s">
        <v>652</v>
      </c>
      <c r="I401" s="8" t="s">
        <v>367</v>
      </c>
      <c r="J401" s="11" t="s">
        <v>1110</v>
      </c>
      <c r="K401" s="12"/>
    </row>
    <row r="402" s="5" customFormat="1" spans="1:11">
      <c r="A402" s="8" t="s">
        <v>536</v>
      </c>
      <c r="B402" s="8" t="s">
        <v>1323</v>
      </c>
      <c r="C402" s="8" t="s">
        <v>219</v>
      </c>
      <c r="D402" s="8" t="s">
        <v>220</v>
      </c>
      <c r="E402" s="8" t="s">
        <v>538</v>
      </c>
      <c r="F402" s="8" t="s">
        <v>539</v>
      </c>
      <c r="G402" s="8" t="s">
        <v>1324</v>
      </c>
      <c r="H402" s="8" t="s">
        <v>652</v>
      </c>
      <c r="I402" s="8" t="s">
        <v>367</v>
      </c>
      <c r="J402" s="11" t="s">
        <v>1110</v>
      </c>
      <c r="K402" s="12"/>
    </row>
    <row r="403" s="5" customFormat="1" spans="1:11">
      <c r="A403" s="8" t="s">
        <v>1305</v>
      </c>
      <c r="B403" s="8" t="s">
        <v>1325</v>
      </c>
      <c r="C403" s="8" t="s">
        <v>219</v>
      </c>
      <c r="D403" s="8" t="s">
        <v>220</v>
      </c>
      <c r="E403" s="8" t="s">
        <v>1307</v>
      </c>
      <c r="F403" s="8" t="s">
        <v>235</v>
      </c>
      <c r="G403" s="8" t="s">
        <v>1326</v>
      </c>
      <c r="H403" s="8" t="s">
        <v>652</v>
      </c>
      <c r="I403" s="8" t="s">
        <v>367</v>
      </c>
      <c r="J403" s="11" t="s">
        <v>1110</v>
      </c>
      <c r="K403" s="12"/>
    </row>
    <row r="404" s="5" customFormat="1" spans="1:11">
      <c r="A404" s="8" t="s">
        <v>1218</v>
      </c>
      <c r="B404" s="8" t="s">
        <v>1327</v>
      </c>
      <c r="C404" s="8" t="s">
        <v>219</v>
      </c>
      <c r="D404" s="8" t="s">
        <v>220</v>
      </c>
      <c r="E404" s="8" t="s">
        <v>1220</v>
      </c>
      <c r="F404" s="8" t="s">
        <v>321</v>
      </c>
      <c r="G404" s="8" t="s">
        <v>1328</v>
      </c>
      <c r="H404" s="8" t="s">
        <v>652</v>
      </c>
      <c r="I404" s="8" t="s">
        <v>367</v>
      </c>
      <c r="J404" s="11" t="s">
        <v>1110</v>
      </c>
      <c r="K404" s="12"/>
    </row>
    <row r="405" s="5" customFormat="1" spans="1:11">
      <c r="A405" s="8" t="s">
        <v>318</v>
      </c>
      <c r="B405" s="8" t="s">
        <v>1329</v>
      </c>
      <c r="C405" s="8" t="s">
        <v>219</v>
      </c>
      <c r="D405" s="8" t="s">
        <v>243</v>
      </c>
      <c r="E405" s="8" t="s">
        <v>320</v>
      </c>
      <c r="F405" s="8" t="s">
        <v>321</v>
      </c>
      <c r="G405" s="8" t="s">
        <v>1330</v>
      </c>
      <c r="H405" s="8" t="s">
        <v>652</v>
      </c>
      <c r="I405" s="8" t="s">
        <v>367</v>
      </c>
      <c r="J405" s="11" t="s">
        <v>1110</v>
      </c>
      <c r="K405" s="12"/>
    </row>
    <row r="406" s="5" customFormat="1" spans="1:11">
      <c r="A406" s="8" t="s">
        <v>1218</v>
      </c>
      <c r="B406" s="8" t="s">
        <v>1331</v>
      </c>
      <c r="C406" s="8" t="s">
        <v>219</v>
      </c>
      <c r="D406" s="8" t="s">
        <v>243</v>
      </c>
      <c r="E406" s="8" t="s">
        <v>1220</v>
      </c>
      <c r="F406" s="8" t="s">
        <v>321</v>
      </c>
      <c r="G406" s="8" t="s">
        <v>1332</v>
      </c>
      <c r="H406" s="8" t="s">
        <v>652</v>
      </c>
      <c r="I406" s="8" t="s">
        <v>367</v>
      </c>
      <c r="J406" s="11" t="s">
        <v>1110</v>
      </c>
      <c r="K406" s="12"/>
    </row>
    <row r="407" s="5" customFormat="1" spans="1:11">
      <c r="A407" s="8" t="s">
        <v>475</v>
      </c>
      <c r="B407" s="8" t="s">
        <v>1333</v>
      </c>
      <c r="C407" s="8" t="s">
        <v>219</v>
      </c>
      <c r="D407" s="8" t="s">
        <v>220</v>
      </c>
      <c r="E407" s="8" t="s">
        <v>477</v>
      </c>
      <c r="F407" s="8" t="s">
        <v>421</v>
      </c>
      <c r="G407" s="8" t="s">
        <v>1334</v>
      </c>
      <c r="H407" s="8" t="s">
        <v>652</v>
      </c>
      <c r="I407" s="8" t="s">
        <v>367</v>
      </c>
      <c r="J407" s="11" t="s">
        <v>1110</v>
      </c>
      <c r="K407" s="12"/>
    </row>
    <row r="408" s="5" customFormat="1" spans="1:11">
      <c r="A408" s="8" t="s">
        <v>275</v>
      </c>
      <c r="B408" s="8" t="s">
        <v>1335</v>
      </c>
      <c r="C408" s="8" t="s">
        <v>219</v>
      </c>
      <c r="D408" s="8" t="s">
        <v>220</v>
      </c>
      <c r="E408" s="8" t="s">
        <v>277</v>
      </c>
      <c r="F408" s="8" t="s">
        <v>278</v>
      </c>
      <c r="G408" s="8" t="s">
        <v>1336</v>
      </c>
      <c r="H408" s="8" t="s">
        <v>652</v>
      </c>
      <c r="I408" s="8" t="s">
        <v>367</v>
      </c>
      <c r="J408" s="11" t="s">
        <v>1110</v>
      </c>
      <c r="K408" s="12"/>
    </row>
    <row r="409" s="5" customFormat="1" spans="1:11">
      <c r="A409" s="8" t="s">
        <v>578</v>
      </c>
      <c r="B409" s="8" t="s">
        <v>1337</v>
      </c>
      <c r="C409" s="8" t="s">
        <v>219</v>
      </c>
      <c r="D409" s="8" t="s">
        <v>220</v>
      </c>
      <c r="E409" s="8" t="s">
        <v>580</v>
      </c>
      <c r="F409" s="8" t="s">
        <v>278</v>
      </c>
      <c r="G409" s="8" t="s">
        <v>1338</v>
      </c>
      <c r="H409" s="8" t="s">
        <v>652</v>
      </c>
      <c r="I409" s="8" t="s">
        <v>367</v>
      </c>
      <c r="J409" s="11" t="s">
        <v>1110</v>
      </c>
      <c r="K409" s="12"/>
    </row>
    <row r="410" s="5" customFormat="1" spans="1:11">
      <c r="A410" s="8" t="s">
        <v>275</v>
      </c>
      <c r="B410" s="8" t="s">
        <v>1339</v>
      </c>
      <c r="C410" s="8" t="s">
        <v>219</v>
      </c>
      <c r="D410" s="8" t="s">
        <v>220</v>
      </c>
      <c r="E410" s="8" t="s">
        <v>277</v>
      </c>
      <c r="F410" s="8" t="s">
        <v>278</v>
      </c>
      <c r="G410" s="8" t="s">
        <v>1340</v>
      </c>
      <c r="H410" s="8" t="s">
        <v>652</v>
      </c>
      <c r="I410" s="8" t="s">
        <v>367</v>
      </c>
      <c r="J410" s="11" t="s">
        <v>1110</v>
      </c>
      <c r="K410" s="12"/>
    </row>
    <row r="411" s="5" customFormat="1" spans="1:11">
      <c r="A411" s="8" t="s">
        <v>312</v>
      </c>
      <c r="B411" s="8" t="s">
        <v>1341</v>
      </c>
      <c r="C411" s="8" t="s">
        <v>219</v>
      </c>
      <c r="D411" s="8" t="s">
        <v>220</v>
      </c>
      <c r="E411" s="8" t="s">
        <v>314</v>
      </c>
      <c r="F411" s="8" t="s">
        <v>230</v>
      </c>
      <c r="G411" s="8" t="s">
        <v>1342</v>
      </c>
      <c r="H411" s="8" t="s">
        <v>652</v>
      </c>
      <c r="I411" s="8" t="s">
        <v>367</v>
      </c>
      <c r="J411" s="11" t="s">
        <v>1110</v>
      </c>
      <c r="K411" s="12"/>
    </row>
    <row r="412" s="5" customFormat="1" spans="1:11">
      <c r="A412" s="8" t="s">
        <v>602</v>
      </c>
      <c r="B412" s="8" t="s">
        <v>1343</v>
      </c>
      <c r="C412" s="8" t="s">
        <v>219</v>
      </c>
      <c r="D412" s="8" t="s">
        <v>220</v>
      </c>
      <c r="E412" s="8" t="s">
        <v>604</v>
      </c>
      <c r="F412" s="8" t="s">
        <v>258</v>
      </c>
      <c r="G412" s="8" t="s">
        <v>1344</v>
      </c>
      <c r="H412" s="8" t="s">
        <v>652</v>
      </c>
      <c r="I412" s="8" t="s">
        <v>367</v>
      </c>
      <c r="J412" s="11" t="s">
        <v>1110</v>
      </c>
      <c r="K412" s="12"/>
    </row>
    <row r="413" s="5" customFormat="1" spans="1:11">
      <c r="A413" s="8" t="s">
        <v>331</v>
      </c>
      <c r="B413" s="8" t="s">
        <v>1345</v>
      </c>
      <c r="C413" s="8" t="s">
        <v>219</v>
      </c>
      <c r="D413" s="8" t="s">
        <v>220</v>
      </c>
      <c r="E413" s="8" t="s">
        <v>333</v>
      </c>
      <c r="F413" s="8" t="s">
        <v>222</v>
      </c>
      <c r="G413" s="8" t="s">
        <v>1346</v>
      </c>
      <c r="H413" s="8" t="s">
        <v>652</v>
      </c>
      <c r="I413" s="8" t="s">
        <v>367</v>
      </c>
      <c r="J413" s="11" t="s">
        <v>1110</v>
      </c>
      <c r="K413" s="12"/>
    </row>
    <row r="414" s="5" customFormat="1" spans="1:11">
      <c r="A414" s="8" t="s">
        <v>1159</v>
      </c>
      <c r="B414" s="8" t="s">
        <v>1347</v>
      </c>
      <c r="C414" s="8" t="s">
        <v>219</v>
      </c>
      <c r="D414" s="8" t="s">
        <v>220</v>
      </c>
      <c r="E414" s="8" t="s">
        <v>1161</v>
      </c>
      <c r="F414" s="8" t="s">
        <v>278</v>
      </c>
      <c r="G414" s="8" t="s">
        <v>1348</v>
      </c>
      <c r="H414" s="8" t="s">
        <v>652</v>
      </c>
      <c r="I414" s="8" t="s">
        <v>367</v>
      </c>
      <c r="J414" s="11" t="s">
        <v>1110</v>
      </c>
      <c r="K414" s="12"/>
    </row>
    <row r="415" s="5" customFormat="1" spans="1:11">
      <c r="A415" s="8" t="s">
        <v>482</v>
      </c>
      <c r="B415" s="8" t="s">
        <v>1349</v>
      </c>
      <c r="C415" s="8" t="s">
        <v>219</v>
      </c>
      <c r="D415" s="8" t="s">
        <v>220</v>
      </c>
      <c r="E415" s="8" t="s">
        <v>484</v>
      </c>
      <c r="F415" s="8" t="s">
        <v>390</v>
      </c>
      <c r="G415" s="8" t="s">
        <v>1350</v>
      </c>
      <c r="H415" s="8" t="s">
        <v>652</v>
      </c>
      <c r="I415" s="8" t="s">
        <v>367</v>
      </c>
      <c r="J415" s="11" t="s">
        <v>1110</v>
      </c>
      <c r="K415" s="12"/>
    </row>
    <row r="416" s="5" customFormat="1" spans="1:11">
      <c r="A416" s="8" t="s">
        <v>500</v>
      </c>
      <c r="B416" s="8" t="s">
        <v>1351</v>
      </c>
      <c r="C416" s="8" t="s">
        <v>219</v>
      </c>
      <c r="D416" s="8" t="s">
        <v>220</v>
      </c>
      <c r="E416" s="8" t="s">
        <v>502</v>
      </c>
      <c r="F416" s="8" t="s">
        <v>278</v>
      </c>
      <c r="G416" s="8" t="s">
        <v>1352</v>
      </c>
      <c r="H416" s="8" t="s">
        <v>652</v>
      </c>
      <c r="I416" s="8" t="s">
        <v>367</v>
      </c>
      <c r="J416" s="11" t="s">
        <v>1110</v>
      </c>
      <c r="K416" s="12"/>
    </row>
    <row r="417" s="5" customFormat="1" spans="1:11">
      <c r="A417" s="8" t="s">
        <v>584</v>
      </c>
      <c r="B417" s="8" t="s">
        <v>1353</v>
      </c>
      <c r="C417" s="8" t="s">
        <v>219</v>
      </c>
      <c r="D417" s="8" t="s">
        <v>243</v>
      </c>
      <c r="E417" s="8" t="s">
        <v>586</v>
      </c>
      <c r="F417" s="8" t="s">
        <v>278</v>
      </c>
      <c r="G417" s="8" t="s">
        <v>1354</v>
      </c>
      <c r="H417" s="8" t="s">
        <v>652</v>
      </c>
      <c r="I417" s="8" t="s">
        <v>367</v>
      </c>
      <c r="J417" s="11" t="s">
        <v>1110</v>
      </c>
      <c r="K417" s="12"/>
    </row>
    <row r="418" s="5" customFormat="1" spans="1:11">
      <c r="A418" s="8" t="s">
        <v>1169</v>
      </c>
      <c r="B418" s="8" t="s">
        <v>1341</v>
      </c>
      <c r="C418" s="8" t="s">
        <v>219</v>
      </c>
      <c r="D418" s="8" t="s">
        <v>243</v>
      </c>
      <c r="E418" s="8" t="s">
        <v>1171</v>
      </c>
      <c r="F418" s="8" t="s">
        <v>278</v>
      </c>
      <c r="G418" s="8" t="s">
        <v>1355</v>
      </c>
      <c r="H418" s="8" t="s">
        <v>652</v>
      </c>
      <c r="I418" s="8" t="s">
        <v>367</v>
      </c>
      <c r="J418" s="11" t="s">
        <v>1110</v>
      </c>
      <c r="K418" s="12"/>
    </row>
    <row r="419" s="5" customFormat="1" spans="1:11">
      <c r="A419" s="8" t="s">
        <v>383</v>
      </c>
      <c r="B419" s="8" t="s">
        <v>1356</v>
      </c>
      <c r="C419" s="8" t="s">
        <v>219</v>
      </c>
      <c r="D419" s="8" t="s">
        <v>243</v>
      </c>
      <c r="E419" s="8" t="s">
        <v>385</v>
      </c>
      <c r="F419" s="8" t="s">
        <v>278</v>
      </c>
      <c r="G419" s="8" t="s">
        <v>1357</v>
      </c>
      <c r="H419" s="8" t="s">
        <v>652</v>
      </c>
      <c r="I419" s="8" t="s">
        <v>367</v>
      </c>
      <c r="J419" s="11" t="s">
        <v>1110</v>
      </c>
      <c r="K419" s="12"/>
    </row>
    <row r="420" s="5" customFormat="1" spans="1:11">
      <c r="A420" s="8" t="s">
        <v>434</v>
      </c>
      <c r="B420" s="8" t="s">
        <v>1358</v>
      </c>
      <c r="C420" s="8" t="s">
        <v>219</v>
      </c>
      <c r="D420" s="8" t="s">
        <v>220</v>
      </c>
      <c r="E420" s="8" t="s">
        <v>436</v>
      </c>
      <c r="F420" s="8" t="s">
        <v>222</v>
      </c>
      <c r="G420" s="8" t="s">
        <v>1359</v>
      </c>
      <c r="H420" s="8" t="s">
        <v>652</v>
      </c>
      <c r="I420" s="8" t="s">
        <v>367</v>
      </c>
      <c r="J420" s="11" t="s">
        <v>1110</v>
      </c>
      <c r="K420" s="12"/>
    </row>
    <row r="421" s="5" customFormat="1" spans="1:11">
      <c r="A421" s="8" t="s">
        <v>1159</v>
      </c>
      <c r="B421" s="8" t="s">
        <v>1360</v>
      </c>
      <c r="C421" s="8" t="s">
        <v>219</v>
      </c>
      <c r="D421" s="8" t="s">
        <v>243</v>
      </c>
      <c r="E421" s="8" t="s">
        <v>1161</v>
      </c>
      <c r="F421" s="8" t="s">
        <v>278</v>
      </c>
      <c r="G421" s="8" t="s">
        <v>1361</v>
      </c>
      <c r="H421" s="8" t="s">
        <v>652</v>
      </c>
      <c r="I421" s="8" t="s">
        <v>367</v>
      </c>
      <c r="J421" s="11" t="s">
        <v>1110</v>
      </c>
      <c r="K421" s="12"/>
    </row>
    <row r="422" s="5" customFormat="1" spans="1:11">
      <c r="A422" s="8" t="s">
        <v>1057</v>
      </c>
      <c r="B422" s="8" t="s">
        <v>1362</v>
      </c>
      <c r="C422" s="8" t="s">
        <v>219</v>
      </c>
      <c r="D422" s="8" t="s">
        <v>243</v>
      </c>
      <c r="E422" s="8" t="s">
        <v>1059</v>
      </c>
      <c r="F422" s="8" t="s">
        <v>390</v>
      </c>
      <c r="G422" s="8" t="s">
        <v>1363</v>
      </c>
      <c r="H422" s="8" t="s">
        <v>652</v>
      </c>
      <c r="I422" s="8" t="s">
        <v>367</v>
      </c>
      <c r="J422" s="11" t="s">
        <v>1110</v>
      </c>
      <c r="K422" s="12"/>
    </row>
    <row r="423" s="5" customFormat="1" spans="1:11">
      <c r="A423" s="8" t="s">
        <v>566</v>
      </c>
      <c r="B423" s="8" t="s">
        <v>1364</v>
      </c>
      <c r="C423" s="8" t="s">
        <v>219</v>
      </c>
      <c r="D423" s="8" t="s">
        <v>243</v>
      </c>
      <c r="E423" s="8" t="s">
        <v>568</v>
      </c>
      <c r="F423" s="8" t="s">
        <v>390</v>
      </c>
      <c r="G423" s="8" t="s">
        <v>1365</v>
      </c>
      <c r="H423" s="8" t="s">
        <v>652</v>
      </c>
      <c r="I423" s="8" t="s">
        <v>367</v>
      </c>
      <c r="J423" s="11" t="s">
        <v>1110</v>
      </c>
      <c r="K423" s="12"/>
    </row>
    <row r="424" s="5" customFormat="1" spans="1:11">
      <c r="A424" s="8" t="s">
        <v>828</v>
      </c>
      <c r="B424" s="8" t="s">
        <v>1366</v>
      </c>
      <c r="C424" s="8" t="s">
        <v>219</v>
      </c>
      <c r="D424" s="8" t="s">
        <v>220</v>
      </c>
      <c r="E424" s="8" t="s">
        <v>830</v>
      </c>
      <c r="F424" s="8" t="s">
        <v>390</v>
      </c>
      <c r="G424" s="8" t="s">
        <v>1367</v>
      </c>
      <c r="H424" s="8" t="s">
        <v>652</v>
      </c>
      <c r="I424" s="8" t="s">
        <v>367</v>
      </c>
      <c r="J424" s="11" t="s">
        <v>1110</v>
      </c>
      <c r="K424" s="12"/>
    </row>
    <row r="425" s="5" customFormat="1" spans="1:11">
      <c r="A425" s="8" t="s">
        <v>1218</v>
      </c>
      <c r="B425" s="8" t="s">
        <v>1368</v>
      </c>
      <c r="C425" s="8" t="s">
        <v>219</v>
      </c>
      <c r="D425" s="8" t="s">
        <v>220</v>
      </c>
      <c r="E425" s="8" t="s">
        <v>1220</v>
      </c>
      <c r="F425" s="8" t="s">
        <v>321</v>
      </c>
      <c r="G425" s="8" t="s">
        <v>1369</v>
      </c>
      <c r="H425" s="8" t="s">
        <v>652</v>
      </c>
      <c r="I425" s="8" t="s">
        <v>367</v>
      </c>
      <c r="J425" s="11" t="s">
        <v>1110</v>
      </c>
      <c r="K425" s="12"/>
    </row>
    <row r="426" s="5" customFormat="1" spans="1:11">
      <c r="A426" s="8" t="s">
        <v>1234</v>
      </c>
      <c r="B426" s="8" t="s">
        <v>1370</v>
      </c>
      <c r="C426" s="8" t="s">
        <v>219</v>
      </c>
      <c r="D426" s="8" t="s">
        <v>243</v>
      </c>
      <c r="E426" s="8" t="s">
        <v>166</v>
      </c>
      <c r="F426" s="8" t="s">
        <v>306</v>
      </c>
      <c r="G426" s="8" t="s">
        <v>1371</v>
      </c>
      <c r="H426" s="8" t="s">
        <v>652</v>
      </c>
      <c r="I426" s="8" t="s">
        <v>367</v>
      </c>
      <c r="J426" s="11" t="s">
        <v>1110</v>
      </c>
      <c r="K426" s="12"/>
    </row>
    <row r="427" s="5" customFormat="1" spans="1:11">
      <c r="A427" s="8" t="s">
        <v>624</v>
      </c>
      <c r="B427" s="8" t="s">
        <v>1372</v>
      </c>
      <c r="C427" s="8" t="s">
        <v>219</v>
      </c>
      <c r="D427" s="8" t="s">
        <v>243</v>
      </c>
      <c r="E427" s="8" t="s">
        <v>626</v>
      </c>
      <c r="F427" s="8" t="s">
        <v>258</v>
      </c>
      <c r="G427" s="8" t="s">
        <v>1373</v>
      </c>
      <c r="H427" s="8" t="s">
        <v>652</v>
      </c>
      <c r="I427" s="8" t="s">
        <v>367</v>
      </c>
      <c r="J427" s="11" t="s">
        <v>1110</v>
      </c>
      <c r="K427" s="12"/>
    </row>
    <row r="428" s="5" customFormat="1" spans="1:11">
      <c r="A428" s="8" t="s">
        <v>624</v>
      </c>
      <c r="B428" s="8" t="s">
        <v>1374</v>
      </c>
      <c r="C428" s="8" t="s">
        <v>219</v>
      </c>
      <c r="D428" s="8" t="s">
        <v>220</v>
      </c>
      <c r="E428" s="8" t="s">
        <v>626</v>
      </c>
      <c r="F428" s="8" t="s">
        <v>258</v>
      </c>
      <c r="G428" s="8" t="s">
        <v>1375</v>
      </c>
      <c r="H428" s="8" t="s">
        <v>652</v>
      </c>
      <c r="I428" s="8" t="s">
        <v>367</v>
      </c>
      <c r="J428" s="11" t="s">
        <v>1110</v>
      </c>
      <c r="K428" s="12"/>
    </row>
    <row r="429" s="5" customFormat="1" spans="1:11">
      <c r="A429" s="8" t="s">
        <v>1279</v>
      </c>
      <c r="B429" s="8" t="s">
        <v>1376</v>
      </c>
      <c r="C429" s="8" t="s">
        <v>219</v>
      </c>
      <c r="D429" s="8" t="s">
        <v>220</v>
      </c>
      <c r="E429" s="8" t="s">
        <v>1281</v>
      </c>
      <c r="F429" s="8" t="s">
        <v>278</v>
      </c>
      <c r="G429" s="8" t="s">
        <v>1377</v>
      </c>
      <c r="H429" s="8" t="s">
        <v>652</v>
      </c>
      <c r="I429" s="8" t="s">
        <v>367</v>
      </c>
      <c r="J429" s="11" t="s">
        <v>1110</v>
      </c>
      <c r="K429" s="12"/>
    </row>
    <row r="430" s="5" customFormat="1" spans="1:11">
      <c r="A430" s="8" t="s">
        <v>628</v>
      </c>
      <c r="B430" s="8" t="s">
        <v>1378</v>
      </c>
      <c r="C430" s="8" t="s">
        <v>219</v>
      </c>
      <c r="D430" s="8" t="s">
        <v>243</v>
      </c>
      <c r="E430" s="8" t="s">
        <v>630</v>
      </c>
      <c r="F430" s="8" t="s">
        <v>258</v>
      </c>
      <c r="G430" s="8" t="s">
        <v>1379</v>
      </c>
      <c r="H430" s="8" t="s">
        <v>652</v>
      </c>
      <c r="I430" s="8" t="s">
        <v>367</v>
      </c>
      <c r="J430" s="11" t="s">
        <v>1110</v>
      </c>
      <c r="K430" s="12"/>
    </row>
    <row r="431" s="5" customFormat="1" spans="1:11">
      <c r="A431" s="8" t="s">
        <v>596</v>
      </c>
      <c r="B431" s="8" t="s">
        <v>1380</v>
      </c>
      <c r="C431" s="8" t="s">
        <v>219</v>
      </c>
      <c r="D431" s="8" t="s">
        <v>220</v>
      </c>
      <c r="E431" s="8" t="s">
        <v>598</v>
      </c>
      <c r="F431" s="8" t="s">
        <v>235</v>
      </c>
      <c r="G431" s="8" t="s">
        <v>1381</v>
      </c>
      <c r="H431" s="8" t="s">
        <v>652</v>
      </c>
      <c r="I431" s="8" t="s">
        <v>367</v>
      </c>
      <c r="J431" s="11" t="s">
        <v>1110</v>
      </c>
      <c r="K431" s="12"/>
    </row>
    <row r="432" s="5" customFormat="1" spans="1:11">
      <c r="A432" s="8" t="s">
        <v>536</v>
      </c>
      <c r="B432" s="8" t="s">
        <v>1382</v>
      </c>
      <c r="C432" s="8" t="s">
        <v>219</v>
      </c>
      <c r="D432" s="8" t="s">
        <v>220</v>
      </c>
      <c r="E432" s="8" t="s">
        <v>538</v>
      </c>
      <c r="F432" s="8" t="s">
        <v>539</v>
      </c>
      <c r="G432" s="8" t="s">
        <v>1383</v>
      </c>
      <c r="H432" s="8" t="s">
        <v>652</v>
      </c>
      <c r="I432" s="8" t="s">
        <v>367</v>
      </c>
      <c r="J432" s="11" t="s">
        <v>1110</v>
      </c>
      <c r="K432" s="12"/>
    </row>
    <row r="433" s="5" customFormat="1" spans="1:11">
      <c r="A433" s="8" t="s">
        <v>727</v>
      </c>
      <c r="B433" s="8" t="s">
        <v>1384</v>
      </c>
      <c r="C433" s="8" t="s">
        <v>219</v>
      </c>
      <c r="D433" s="8" t="s">
        <v>220</v>
      </c>
      <c r="E433" s="8" t="s">
        <v>729</v>
      </c>
      <c r="F433" s="8" t="s">
        <v>253</v>
      </c>
      <c r="G433" s="8" t="s">
        <v>1385</v>
      </c>
      <c r="H433" s="8" t="s">
        <v>652</v>
      </c>
      <c r="I433" s="8" t="s">
        <v>367</v>
      </c>
      <c r="J433" s="11" t="s">
        <v>1110</v>
      </c>
      <c r="K433" s="12"/>
    </row>
    <row r="434" s="5" customFormat="1" spans="1:11">
      <c r="A434" s="8" t="s">
        <v>705</v>
      </c>
      <c r="B434" s="8" t="s">
        <v>1386</v>
      </c>
      <c r="C434" s="8" t="s">
        <v>219</v>
      </c>
      <c r="D434" s="8" t="s">
        <v>243</v>
      </c>
      <c r="E434" s="8" t="s">
        <v>707</v>
      </c>
      <c r="F434" s="8" t="s">
        <v>230</v>
      </c>
      <c r="G434" s="8" t="s">
        <v>1387</v>
      </c>
      <c r="H434" s="8" t="s">
        <v>652</v>
      </c>
      <c r="I434" s="8" t="s">
        <v>367</v>
      </c>
      <c r="J434" s="11" t="s">
        <v>1110</v>
      </c>
      <c r="K434" s="12"/>
    </row>
    <row r="435" s="5" customFormat="1" spans="1:11">
      <c r="A435" s="8" t="s">
        <v>1241</v>
      </c>
      <c r="B435" s="8" t="s">
        <v>1388</v>
      </c>
      <c r="C435" s="8" t="s">
        <v>219</v>
      </c>
      <c r="D435" s="8" t="s">
        <v>243</v>
      </c>
      <c r="E435" s="8" t="s">
        <v>1243</v>
      </c>
      <c r="F435" s="8" t="s">
        <v>258</v>
      </c>
      <c r="G435" s="8" t="s">
        <v>1389</v>
      </c>
      <c r="H435" s="8" t="s">
        <v>652</v>
      </c>
      <c r="I435" s="8" t="s">
        <v>367</v>
      </c>
      <c r="J435" s="11" t="s">
        <v>1110</v>
      </c>
      <c r="K435" s="12"/>
    </row>
  </sheetData>
  <sortState ref="A2:J481">
    <sortCondition ref="J2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tabSelected="1" workbookViewId="0">
      <selection activeCell="H4" sqref="H4"/>
    </sheetView>
  </sheetViews>
  <sheetFormatPr defaultColWidth="9" defaultRowHeight="24" customHeight="1" outlineLevelCol="6"/>
  <cols>
    <col min="1" max="16384" width="9" style="1"/>
  </cols>
  <sheetData>
    <row r="1" customHeight="1" spans="1:7">
      <c r="A1" s="2" t="s">
        <v>1390</v>
      </c>
      <c r="B1" s="2"/>
      <c r="C1" s="2"/>
      <c r="D1" s="2"/>
      <c r="E1" s="2"/>
      <c r="F1" s="2"/>
      <c r="G1" s="2"/>
    </row>
    <row r="2" customHeight="1" spans="1:7">
      <c r="A2" s="2" t="s">
        <v>10</v>
      </c>
      <c r="B2" s="2" t="s">
        <v>200</v>
      </c>
      <c r="C2" s="2" t="s">
        <v>11</v>
      </c>
      <c r="D2" s="2" t="s">
        <v>1391</v>
      </c>
      <c r="E2" s="2" t="s">
        <v>1392</v>
      </c>
      <c r="F2" s="2" t="s">
        <v>1393</v>
      </c>
      <c r="G2" s="3" t="s">
        <v>1394</v>
      </c>
    </row>
    <row r="3" customHeight="1" spans="1:7">
      <c r="A3" s="4">
        <v>1</v>
      </c>
      <c r="B3" s="4" t="s">
        <v>54</v>
      </c>
      <c r="C3" s="4">
        <v>723</v>
      </c>
      <c r="D3" s="4" t="s">
        <v>1395</v>
      </c>
      <c r="E3" s="4">
        <v>12516</v>
      </c>
      <c r="F3" s="4" t="s">
        <v>361</v>
      </c>
      <c r="G3" s="4">
        <v>260</v>
      </c>
    </row>
    <row r="4" customHeight="1" spans="1:7">
      <c r="A4" s="4">
        <v>2</v>
      </c>
      <c r="B4" s="4" t="s">
        <v>54</v>
      </c>
      <c r="C4" s="4">
        <v>723</v>
      </c>
      <c r="D4" s="4" t="s">
        <v>1395</v>
      </c>
      <c r="E4" s="4">
        <v>13020</v>
      </c>
      <c r="F4" s="4" t="s">
        <v>1145</v>
      </c>
      <c r="G4" s="4">
        <v>260</v>
      </c>
    </row>
    <row r="5" customHeight="1" spans="1:7">
      <c r="A5" s="4">
        <v>3</v>
      </c>
      <c r="B5" s="4" t="s">
        <v>54</v>
      </c>
      <c r="C5" s="4">
        <v>723</v>
      </c>
      <c r="D5" s="4" t="s">
        <v>1395</v>
      </c>
      <c r="E5" s="4">
        <v>14050</v>
      </c>
      <c r="F5" s="4" t="s">
        <v>396</v>
      </c>
      <c r="G5" s="4">
        <v>139.99</v>
      </c>
    </row>
    <row r="6" customHeight="1" spans="1:7">
      <c r="A6" s="4"/>
      <c r="B6" s="4"/>
      <c r="C6" s="4"/>
      <c r="D6" s="4"/>
      <c r="E6" s="4"/>
      <c r="F6" s="4"/>
      <c r="G6" s="4"/>
    </row>
    <row r="7" customHeight="1" spans="1:7">
      <c r="A7" s="4"/>
      <c r="B7" s="4"/>
      <c r="C7" s="4"/>
      <c r="D7" s="4"/>
      <c r="E7" s="4"/>
      <c r="F7" s="4"/>
      <c r="G7" s="4"/>
    </row>
    <row r="8" customHeight="1" spans="1:7">
      <c r="A8" s="4"/>
      <c r="B8" s="4"/>
      <c r="C8" s="4"/>
      <c r="D8" s="4"/>
      <c r="E8" s="4"/>
      <c r="F8" s="4"/>
      <c r="G8" s="4"/>
    </row>
    <row r="9" customHeight="1" spans="1:7">
      <c r="A9" s="4"/>
      <c r="B9" s="4"/>
      <c r="C9" s="4"/>
      <c r="D9" s="4"/>
      <c r="E9" s="4"/>
      <c r="F9" s="4"/>
      <c r="G9" s="4"/>
    </row>
    <row r="10" customHeight="1" spans="1:7">
      <c r="A10" s="4"/>
      <c r="B10" s="4"/>
      <c r="C10" s="4"/>
      <c r="D10" s="4"/>
      <c r="E10" s="4"/>
      <c r="F10" s="4"/>
      <c r="G10" s="4"/>
    </row>
    <row r="11" customHeight="1" spans="1:7">
      <c r="A11" s="4"/>
      <c r="B11" s="4"/>
      <c r="C11" s="4"/>
      <c r="D11" s="4"/>
      <c r="E11" s="4"/>
      <c r="F11" s="4"/>
      <c r="G11" s="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4.17-4.21考核目标</vt:lpstr>
      <vt:lpstr>片区完成情况</vt:lpstr>
      <vt:lpstr>存健康考试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2021-04-13T03:22:00Z</dcterms:created>
  <dcterms:modified xsi:type="dcterms:W3CDTF">2021-04-28T05:28:51Z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6C6F85FB1DAD46E5A64D3CA9A5314DBE</vt:lpwstr>
  </property>
  <property fmtid="{D5CDD505-2E9C-101B-9397-08002B2CF9AE}" pid="3" name="KSOProductBuildVer">
    <vt:lpwstr>2052-11.3.0.9228</vt:lpwstr>
  </property>
</Properties>
</file>