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560"/>
  </bookViews>
  <sheets>
    <sheet name="还少丹店员加提汇总表" sheetId="3" r:id="rId1"/>
    <sheet name="片区经理奖励" sheetId="4" r:id="rId2"/>
    <sheet name="门店销售统计表" sheetId="2" r:id="rId3"/>
  </sheets>
  <externalReferences>
    <externalReference r:id="rId4"/>
  </externalReferences>
  <definedNames>
    <definedName name="_xlnm._FilterDatabase" localSheetId="2" hidden="1">门店销售统计表!$A$3:$L$150</definedName>
    <definedName name="_xlnm._FilterDatabase" localSheetId="0" hidden="1">还少丹店员加提汇总表!$A$3:$N$22</definedName>
  </definedNames>
  <calcPr calcId="144525"/>
</workbook>
</file>

<file path=xl/sharedStrings.xml><?xml version="1.0" encoding="utf-8"?>
<sst xmlns="http://schemas.openxmlformats.org/spreadsheetml/2006/main" count="379" uniqueCount="184">
  <si>
    <t>10-11月还少丹销售完成挑战任务加提汇总表</t>
  </si>
  <si>
    <t>门店ID</t>
  </si>
  <si>
    <t>名店名称</t>
  </si>
  <si>
    <t>片区</t>
  </si>
  <si>
    <t>9gx20袋/164949</t>
  </si>
  <si>
    <t>9gx18丸/166819</t>
  </si>
  <si>
    <t>累计销售</t>
  </si>
  <si>
    <t>9*20袋加提标准</t>
  </si>
  <si>
    <t>9*18丸加提标准</t>
  </si>
  <si>
    <t>9*20袋加提</t>
  </si>
  <si>
    <t>9*18丸加提</t>
  </si>
  <si>
    <t>合计奖励</t>
  </si>
  <si>
    <t>基础目标</t>
  </si>
  <si>
    <t>挑战目标</t>
  </si>
  <si>
    <t>挑战任务折算20袋</t>
  </si>
  <si>
    <t>9*20袋</t>
  </si>
  <si>
    <t>9*18丸</t>
  </si>
  <si>
    <t>都江堰药店</t>
  </si>
  <si>
    <t>城郊二片</t>
  </si>
  <si>
    <t>三江店</t>
  </si>
  <si>
    <t>邛崃中心药店</t>
  </si>
  <si>
    <t>城郊一片</t>
  </si>
  <si>
    <t>四川太极温江店</t>
  </si>
  <si>
    <t>崇州市崇阳镇永康东路药店</t>
  </si>
  <si>
    <t>都江堰市蒲阳路药店</t>
  </si>
  <si>
    <t>旗舰店</t>
  </si>
  <si>
    <t>旗舰片区</t>
  </si>
  <si>
    <t>浆洗街药店</t>
  </si>
  <si>
    <t>城中片区</t>
  </si>
  <si>
    <t>怀远店</t>
  </si>
  <si>
    <t>成都成汉太极大药房有限公司</t>
  </si>
  <si>
    <t>成华区华泰路药店</t>
  </si>
  <si>
    <t>东南片区</t>
  </si>
  <si>
    <t>都江堰幸福镇翔凤路药店</t>
  </si>
  <si>
    <t>金带街药店</t>
  </si>
  <si>
    <t>新都区新繁镇繁江北路药店</t>
  </si>
  <si>
    <t>都江堰奎光路中段药店</t>
  </si>
  <si>
    <t>大邑县安仁镇千禧街药店</t>
  </si>
  <si>
    <t>高新区天顺路药店</t>
  </si>
  <si>
    <t>合计</t>
  </si>
  <si>
    <t>加提标准：1.完成挑战目标任务（1盒18丸折算2盒20袋计算完成总量）；2.加提完成规格（如：温江店完成挑战任务，但是20袋任务未完成，不予加提20袋规格，加提18丸规格）；3.加提金额：20袋装加提5元，18丸装加提10元。</t>
  </si>
  <si>
    <t>10-11还少丹销售片区完成汇总表</t>
  </si>
  <si>
    <t>9*20基础任务</t>
  </si>
  <si>
    <t>9*18基础任务</t>
  </si>
  <si>
    <t>基础任务折算20袋</t>
  </si>
  <si>
    <t>9*20袋销量</t>
  </si>
  <si>
    <t>9*18丸销量</t>
  </si>
  <si>
    <t>累计销量</t>
  </si>
  <si>
    <t>完成率</t>
  </si>
  <si>
    <t>片区经理奖励</t>
  </si>
  <si>
    <t>西北片区</t>
  </si>
  <si>
    <t>新津片区</t>
  </si>
  <si>
    <t>还少丹门店销售汇总表</t>
  </si>
  <si>
    <t>总完成折算成20袋</t>
  </si>
  <si>
    <t xml:space="preserve">崇州市崇阳镇永康东路药店 </t>
  </si>
  <si>
    <t>成华区华康路药店</t>
  </si>
  <si>
    <t>锦江区梨花街药店</t>
  </si>
  <si>
    <t>锦江区榕声路店</t>
  </si>
  <si>
    <t>四川太极温江区公平街道江安路药店</t>
  </si>
  <si>
    <t>大邑县观音阁街西段店</t>
  </si>
  <si>
    <t>成华区云龙南路药店</t>
  </si>
  <si>
    <t>清江东路药店</t>
  </si>
  <si>
    <t>武侯区长寿路药店</t>
  </si>
  <si>
    <t>崇州中心店</t>
  </si>
  <si>
    <t>高新区剑南大道药店</t>
  </si>
  <si>
    <t>彭州市致和镇南三环路药店</t>
  </si>
  <si>
    <t>成华区金马河路药店</t>
  </si>
  <si>
    <t>锦江区劼人路药店</t>
  </si>
  <si>
    <t>邛崃市羊安镇永康大道药店</t>
  </si>
  <si>
    <t>崇州市崇阳镇蜀州中路药店</t>
  </si>
  <si>
    <t>大邑县沙渠镇方圆路药店</t>
  </si>
  <si>
    <t>红星店</t>
  </si>
  <si>
    <t>五津西路药店</t>
  </si>
  <si>
    <t>青羊区十二桥药店</t>
  </si>
  <si>
    <t>人民中路店</t>
  </si>
  <si>
    <t>西部店</t>
  </si>
  <si>
    <t>高新区新下街药店</t>
  </si>
  <si>
    <t>大邑县晋原镇内蒙古大道桃源药店</t>
  </si>
  <si>
    <t>武侯区科华街药店</t>
  </si>
  <si>
    <t>新都区马超东路店</t>
  </si>
  <si>
    <t>青羊区蜀源路药店</t>
  </si>
  <si>
    <t>成华区二环路北四段药店（汇融名城）</t>
  </si>
  <si>
    <t>高新区紫薇东路药店</t>
  </si>
  <si>
    <t>青羊区青龙街药店</t>
  </si>
  <si>
    <t>成华区东昌路一药店</t>
  </si>
  <si>
    <t>成华区万宇路药店</t>
  </si>
  <si>
    <t>金牛区黄苑东街药店</t>
  </si>
  <si>
    <t>金牛区沙湾东一路药店</t>
  </si>
  <si>
    <t>青羊区贝森北路药店</t>
  </si>
  <si>
    <t>枣子巷药店</t>
  </si>
  <si>
    <t>成华区培华东路药店</t>
  </si>
  <si>
    <t>青羊区北东街店</t>
  </si>
  <si>
    <t>光华药店</t>
  </si>
  <si>
    <t>锦江区庆云南街药店</t>
  </si>
  <si>
    <t>高新区锦城大道药店</t>
  </si>
  <si>
    <t>成华区万科路药店</t>
  </si>
  <si>
    <t>邛崃市文君街道杏林路药店</t>
  </si>
  <si>
    <t>光华村街药店</t>
  </si>
  <si>
    <t>金牛区花照壁中横街药店</t>
  </si>
  <si>
    <t>成华区华油路药店</t>
  </si>
  <si>
    <t>高新区大源北街药店</t>
  </si>
  <si>
    <t>通盈街药店</t>
  </si>
  <si>
    <t>新津邓双镇岷江店</t>
  </si>
  <si>
    <t>成华杉板桥南一路店</t>
  </si>
  <si>
    <t>土龙路药店</t>
  </si>
  <si>
    <t>新乐中街药店</t>
  </si>
  <si>
    <t>成华区羊子山西路药店（兴元华盛）</t>
  </si>
  <si>
    <t>新都区新都街道万和北路药店</t>
  </si>
  <si>
    <t>锦江区观音桥街药店</t>
  </si>
  <si>
    <t>金牛区银河北街药店</t>
  </si>
  <si>
    <t>武侯区顺和街店</t>
  </si>
  <si>
    <t>金牛区交大路第三药店</t>
  </si>
  <si>
    <t>新津县五津镇五津西路二药房</t>
  </si>
  <si>
    <t>锦江区水杉街药店</t>
  </si>
  <si>
    <t>金牛区花照壁药店</t>
  </si>
  <si>
    <t>新园大道药店</t>
  </si>
  <si>
    <t>高新天久北巷药店</t>
  </si>
  <si>
    <t>青羊区蜀辉路药店</t>
  </si>
  <si>
    <t>金牛区蜀汉路药店</t>
  </si>
  <si>
    <t>锦江区静沙南路药店</t>
  </si>
  <si>
    <t>邛崃市临邛镇洪川小区药店</t>
  </si>
  <si>
    <t>大邑县晋原镇子龙路店</t>
  </si>
  <si>
    <t>大邑县晋原镇东街药店</t>
  </si>
  <si>
    <t>郫县郫筒镇一环路东南段药店</t>
  </si>
  <si>
    <t>双林路药店</t>
  </si>
  <si>
    <t>武侯区佳灵路药店</t>
  </si>
  <si>
    <t>郫县郫筒镇东大街药店</t>
  </si>
  <si>
    <t>武侯区大悦路药店</t>
  </si>
  <si>
    <t>崇州市崇阳镇尚贤坊街药店</t>
  </si>
  <si>
    <t>成华区崔家店路药店</t>
  </si>
  <si>
    <t>锦江区宏济中路药店</t>
  </si>
  <si>
    <t>金牛区银沙路药店</t>
  </si>
  <si>
    <t>大邑县晋原镇通达东路五段药店</t>
  </si>
  <si>
    <t>金牛区金沙路药店</t>
  </si>
  <si>
    <t>都江堰景中路店</t>
  </si>
  <si>
    <t>金丝街药店</t>
  </si>
  <si>
    <t>双流区东升街道三强西路药店</t>
  </si>
  <si>
    <t>武侯区科华北路药店</t>
  </si>
  <si>
    <t>武侯区丝竹路药店</t>
  </si>
  <si>
    <t>青羊区清江东路三药店</t>
  </si>
  <si>
    <t>都江堰市蒲阳镇堰问道西路药店</t>
  </si>
  <si>
    <t>大邑县新场镇文昌街药店</t>
  </si>
  <si>
    <t>青羊区光华北五路药店</t>
  </si>
  <si>
    <t>大邑县晋原镇北街药店</t>
  </si>
  <si>
    <t>高新区中和大道药店</t>
  </si>
  <si>
    <t>青羊区大石西路药店</t>
  </si>
  <si>
    <t>大药房连锁有限公司武侯区聚萃街药店</t>
  </si>
  <si>
    <t>青羊区童子街药店</t>
  </si>
  <si>
    <t>沙河源药店</t>
  </si>
  <si>
    <t>邛崃市临邛镇翠荫街药店</t>
  </si>
  <si>
    <t>成华区西林一街药店</t>
  </si>
  <si>
    <t>大邑县晋源镇东壕沟段药店</t>
  </si>
  <si>
    <t>大邑县晋原镇潘家街药店</t>
  </si>
  <si>
    <t>锦江区柳翠路药店</t>
  </si>
  <si>
    <t>金牛区五福桥东路药店</t>
  </si>
  <si>
    <t>武侯区倪家桥路药店</t>
  </si>
  <si>
    <t>都江堰聚源镇药店</t>
  </si>
  <si>
    <t>双流县西航港街道锦华路一段药店</t>
  </si>
  <si>
    <t>武侯区航中街药店</t>
  </si>
  <si>
    <t>青羊区蜀鑫路药店</t>
  </si>
  <si>
    <t>武侯区大华街药店</t>
  </si>
  <si>
    <t>武侯区逸都路药店</t>
  </si>
  <si>
    <t>高新区泰和二街药店</t>
  </si>
  <si>
    <t>新津县五津镇武阳西路药店</t>
  </si>
  <si>
    <t>青羊区光华西一路药店</t>
  </si>
  <si>
    <t>都江堰市永丰街道宝莲路药店</t>
  </si>
  <si>
    <t>青羊区经一路药店</t>
  </si>
  <si>
    <t>兴义镇万兴路药店</t>
  </si>
  <si>
    <t>高新区中和公济桥路药店</t>
  </si>
  <si>
    <t>青羊区金祥路药店</t>
  </si>
  <si>
    <t>成华区龙潭西路药店</t>
  </si>
  <si>
    <t>大邑晋原街道金巷西街药店</t>
  </si>
  <si>
    <t>成华区水碾河路药店</t>
  </si>
  <si>
    <t>邛崃市临邛街道涌泉街药店</t>
  </si>
  <si>
    <t>锦江区合欢树街药店</t>
  </si>
  <si>
    <t>邛崃市文君街道凤凰大道药店</t>
  </si>
  <si>
    <t>成华区驷马桥三路药店</t>
  </si>
  <si>
    <t>武侯区聚福路药店</t>
  </si>
  <si>
    <t>高新区南华巷药店</t>
  </si>
  <si>
    <t>崇州市怀远镇文井北路药店</t>
  </si>
  <si>
    <t>武侯区双楠路药店</t>
  </si>
  <si>
    <t>成都高新区元华二巷药店</t>
  </si>
  <si>
    <t>四川太极成华区华泰路二药店</t>
  </si>
  <si>
    <t>四川太极大邑县晋原街道蜀望路药店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</si>
</sst>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%"/>
    <numFmt numFmtId="177" formatCode="0_ "/>
    <numFmt numFmtId="178" formatCode="0.00_ "/>
  </numFmts>
  <fonts count="31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theme="1"/>
      <name val="宋体"/>
      <charset val="0"/>
    </font>
    <font>
      <sz val="11"/>
      <color theme="1"/>
      <name val="宋体"/>
      <charset val="134"/>
    </font>
    <font>
      <sz val="10"/>
      <color theme="1"/>
      <name val="Arial"/>
      <charset val="0"/>
    </font>
    <font>
      <b/>
      <sz val="16"/>
      <name val="宋体"/>
      <charset val="134"/>
      <scheme val="minor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ABABAB"/>
      </left>
      <right/>
      <top style="thin">
        <color rgb="FFABABAB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8" fillId="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4" borderId="9" applyNumberFormat="0" applyFont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8" fillId="21" borderId="13" applyNumberFormat="0" applyAlignment="0" applyProtection="0">
      <alignment vertical="center"/>
    </xf>
    <xf numFmtId="0" fontId="29" fillId="21" borderId="8" applyNumberFormat="0" applyAlignment="0" applyProtection="0">
      <alignment vertical="center"/>
    </xf>
    <xf numFmtId="0" fontId="27" fillId="20" borderId="12" applyNumberFormat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/>
    <xf numFmtId="0" fontId="3" fillId="0" borderId="2" xfId="0" applyFont="1" applyFill="1" applyBorder="1" applyAlignment="1"/>
    <xf numFmtId="0" fontId="0" fillId="0" borderId="1" xfId="0" applyFont="1" applyFill="1" applyBorder="1">
      <alignment vertical="center"/>
    </xf>
    <xf numFmtId="0" fontId="0" fillId="0" borderId="0" xfId="0" applyFill="1">
      <alignment vertical="center"/>
    </xf>
    <xf numFmtId="0" fontId="0" fillId="0" borderId="0" xfId="0" applyFont="1">
      <alignment vertical="center"/>
    </xf>
    <xf numFmtId="0" fontId="6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9" fontId="8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178" fontId="0" fillId="0" borderId="1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77" fontId="0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ocuments\WeChat%20Files\wxid_1qm3mf43326g21\FileStorage\File\2021-12\&#36824;&#23569;&#20025;10&#26376;&#32431;&#38144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查询零售明细"/>
      <sheetName val="Sheet5"/>
      <sheetName val="Sheet3"/>
      <sheetName val="Sheet1"/>
    </sheetNames>
    <sheetDataSet>
      <sheetData sheetId="0"/>
      <sheetData sheetId="1">
        <row r="1">
          <cell r="C1" t="str">
            <v>10月</v>
          </cell>
        </row>
        <row r="1">
          <cell r="E1" t="str">
            <v>11月</v>
          </cell>
        </row>
        <row r="2">
          <cell r="A2" t="str">
            <v>门店ID</v>
          </cell>
          <cell r="B2" t="str">
            <v>门店名称</v>
          </cell>
          <cell r="C2">
            <v>164949</v>
          </cell>
          <cell r="D2">
            <v>166819</v>
          </cell>
          <cell r="E2">
            <v>164949</v>
          </cell>
          <cell r="F2">
            <v>166819</v>
          </cell>
          <cell r="G2" t="str">
            <v>164949合计</v>
          </cell>
          <cell r="H2" t="str">
            <v>166819合计</v>
          </cell>
        </row>
        <row r="3">
          <cell r="A3">
            <v>341</v>
          </cell>
          <cell r="B3" t="str">
            <v>四川太极邛崃中心药店</v>
          </cell>
          <cell r="C3">
            <v>48</v>
          </cell>
          <cell r="D3">
            <v>33</v>
          </cell>
          <cell r="E3">
            <v>39</v>
          </cell>
          <cell r="F3">
            <v>9</v>
          </cell>
          <cell r="G3">
            <v>87</v>
          </cell>
          <cell r="H3">
            <v>42</v>
          </cell>
        </row>
        <row r="4">
          <cell r="A4">
            <v>307</v>
          </cell>
          <cell r="B4" t="str">
            <v>四川太极旗舰店</v>
          </cell>
          <cell r="C4">
            <v>51</v>
          </cell>
          <cell r="D4">
            <v>33</v>
          </cell>
          <cell r="E4">
            <v>33</v>
          </cell>
          <cell r="F4">
            <v>18</v>
          </cell>
          <cell r="G4">
            <v>84</v>
          </cell>
          <cell r="H4">
            <v>51</v>
          </cell>
        </row>
        <row r="5">
          <cell r="A5">
            <v>337</v>
          </cell>
          <cell r="B5" t="str">
            <v>四川太极浆洗街药店</v>
          </cell>
          <cell r="C5">
            <v>45</v>
          </cell>
          <cell r="D5">
            <v>9</v>
          </cell>
          <cell r="E5">
            <v>25</v>
          </cell>
          <cell r="F5">
            <v>20</v>
          </cell>
          <cell r="G5">
            <v>70</v>
          </cell>
          <cell r="H5">
            <v>29</v>
          </cell>
        </row>
        <row r="6">
          <cell r="A6">
            <v>750</v>
          </cell>
          <cell r="B6" t="str">
            <v>成都成汉太极大药房有限公司</v>
          </cell>
          <cell r="C6">
            <v>24</v>
          </cell>
          <cell r="D6">
            <v>9</v>
          </cell>
          <cell r="E6">
            <v>46</v>
          </cell>
          <cell r="F6">
            <v>29</v>
          </cell>
          <cell r="G6">
            <v>70</v>
          </cell>
          <cell r="H6">
            <v>38</v>
          </cell>
        </row>
        <row r="7">
          <cell r="A7">
            <v>712</v>
          </cell>
          <cell r="B7" t="str">
            <v>四川太极成华区华泰路药店</v>
          </cell>
          <cell r="C7">
            <v>32</v>
          </cell>
          <cell r="D7">
            <v>10</v>
          </cell>
          <cell r="E7">
            <v>22</v>
          </cell>
          <cell r="F7">
            <v>1</v>
          </cell>
          <cell r="G7">
            <v>54</v>
          </cell>
          <cell r="H7">
            <v>11</v>
          </cell>
        </row>
        <row r="8">
          <cell r="A8">
            <v>54</v>
          </cell>
          <cell r="B8" t="str">
            <v>四川太极怀远店</v>
          </cell>
          <cell r="C8">
            <v>18</v>
          </cell>
          <cell r="D8">
            <v>3</v>
          </cell>
          <cell r="E8">
            <v>30</v>
          </cell>
          <cell r="F8">
            <v>24</v>
          </cell>
          <cell r="G8">
            <v>48</v>
          </cell>
          <cell r="H8">
            <v>27</v>
          </cell>
        </row>
        <row r="9">
          <cell r="A9">
            <v>385</v>
          </cell>
          <cell r="B9" t="str">
            <v>四川太极五津西路药店</v>
          </cell>
          <cell r="C9">
            <v>27</v>
          </cell>
        </row>
        <row r="9">
          <cell r="E9">
            <v>15</v>
          </cell>
        </row>
        <row r="9">
          <cell r="G9">
            <v>42</v>
          </cell>
          <cell r="H9">
            <v>0</v>
          </cell>
        </row>
        <row r="10">
          <cell r="A10">
            <v>730</v>
          </cell>
          <cell r="B10" t="str">
            <v>四川太极新都区新繁镇繁江北路药店</v>
          </cell>
          <cell r="C10">
            <v>18</v>
          </cell>
        </row>
        <row r="10">
          <cell r="E10">
            <v>18</v>
          </cell>
          <cell r="F10">
            <v>11</v>
          </cell>
          <cell r="G10">
            <v>36</v>
          </cell>
          <cell r="H10">
            <v>11</v>
          </cell>
        </row>
        <row r="11">
          <cell r="A11">
            <v>351</v>
          </cell>
          <cell r="B11" t="str">
            <v>四川太极都江堰药店</v>
          </cell>
          <cell r="C11">
            <v>18</v>
          </cell>
          <cell r="D11">
            <v>12</v>
          </cell>
          <cell r="E11">
            <v>15</v>
          </cell>
          <cell r="F11">
            <v>8</v>
          </cell>
          <cell r="G11">
            <v>33</v>
          </cell>
          <cell r="H11">
            <v>20</v>
          </cell>
        </row>
        <row r="12">
          <cell r="A12">
            <v>101453</v>
          </cell>
          <cell r="B12" t="str">
            <v>四川太极温江区公平街道江安路药店</v>
          </cell>
          <cell r="C12">
            <v>18</v>
          </cell>
        </row>
        <row r="12">
          <cell r="E12">
            <v>15</v>
          </cell>
        </row>
        <row r="12">
          <cell r="G12">
            <v>33</v>
          </cell>
          <cell r="H12">
            <v>0</v>
          </cell>
        </row>
        <row r="13">
          <cell r="A13">
            <v>706</v>
          </cell>
          <cell r="B13" t="str">
            <v>四川太极都江堰幸福镇翔凤路药店</v>
          </cell>
          <cell r="C13">
            <v>16</v>
          </cell>
        </row>
        <row r="13">
          <cell r="E13">
            <v>15</v>
          </cell>
        </row>
        <row r="13">
          <cell r="G13">
            <v>31</v>
          </cell>
          <cell r="H13">
            <v>0</v>
          </cell>
        </row>
        <row r="14">
          <cell r="A14">
            <v>367</v>
          </cell>
          <cell r="B14" t="str">
            <v>四川太极金带街药店</v>
          </cell>
          <cell r="C14">
            <v>7</v>
          </cell>
        </row>
        <row r="14">
          <cell r="E14">
            <v>22</v>
          </cell>
        </row>
        <row r="14">
          <cell r="G14">
            <v>29</v>
          </cell>
          <cell r="H14">
            <v>0</v>
          </cell>
        </row>
        <row r="15">
          <cell r="A15">
            <v>704</v>
          </cell>
          <cell r="B15" t="str">
            <v>四川太极都江堰奎光路中段药店</v>
          </cell>
          <cell r="C15">
            <v>9</v>
          </cell>
        </row>
        <row r="15">
          <cell r="E15">
            <v>16</v>
          </cell>
          <cell r="F15">
            <v>4</v>
          </cell>
          <cell r="G15">
            <v>25</v>
          </cell>
          <cell r="H15">
            <v>4</v>
          </cell>
        </row>
        <row r="16">
          <cell r="A16">
            <v>357</v>
          </cell>
          <cell r="B16" t="str">
            <v>四川太极清江东路药店</v>
          </cell>
          <cell r="C16">
            <v>9</v>
          </cell>
        </row>
        <row r="16">
          <cell r="E16">
            <v>15</v>
          </cell>
        </row>
        <row r="16">
          <cell r="G16">
            <v>24</v>
          </cell>
          <cell r="H16">
            <v>0</v>
          </cell>
        </row>
        <row r="17">
          <cell r="A17">
            <v>106066</v>
          </cell>
          <cell r="B17" t="str">
            <v>四川太极锦江区梨花街药店</v>
          </cell>
          <cell r="C17">
            <v>20</v>
          </cell>
          <cell r="D17">
            <v>3</v>
          </cell>
          <cell r="E17">
            <v>3</v>
          </cell>
        </row>
        <row r="17">
          <cell r="G17">
            <v>23</v>
          </cell>
          <cell r="H17">
            <v>3</v>
          </cell>
        </row>
        <row r="18">
          <cell r="A18">
            <v>311</v>
          </cell>
          <cell r="B18" t="str">
            <v>四川太极西部店</v>
          </cell>
          <cell r="C18">
            <v>6</v>
          </cell>
        </row>
        <row r="18">
          <cell r="E18">
            <v>15</v>
          </cell>
        </row>
        <row r="18">
          <cell r="G18">
            <v>21</v>
          </cell>
          <cell r="H18">
            <v>0</v>
          </cell>
        </row>
        <row r="19">
          <cell r="A19">
            <v>546</v>
          </cell>
          <cell r="B19" t="str">
            <v>四川太极锦江区榕声路店</v>
          </cell>
          <cell r="C19">
            <v>15</v>
          </cell>
          <cell r="D19">
            <v>4</v>
          </cell>
          <cell r="E19">
            <v>6</v>
          </cell>
          <cell r="F19">
            <v>12</v>
          </cell>
          <cell r="G19">
            <v>21</v>
          </cell>
          <cell r="H19">
            <v>16</v>
          </cell>
        </row>
        <row r="20">
          <cell r="A20">
            <v>738</v>
          </cell>
          <cell r="B20" t="str">
            <v>四川太极都江堰市蒲阳路药店</v>
          </cell>
          <cell r="C20">
            <v>6</v>
          </cell>
          <cell r="D20">
            <v>3</v>
          </cell>
          <cell r="E20">
            <v>15</v>
          </cell>
        </row>
        <row r="20">
          <cell r="G20">
            <v>21</v>
          </cell>
          <cell r="H20">
            <v>3</v>
          </cell>
        </row>
        <row r="21">
          <cell r="A21">
            <v>102479</v>
          </cell>
          <cell r="B21" t="str">
            <v>四川太极锦江区劼人路药店</v>
          </cell>
          <cell r="C21">
            <v>15</v>
          </cell>
        </row>
        <row r="21">
          <cell r="E21">
            <v>6</v>
          </cell>
        </row>
        <row r="21">
          <cell r="G21">
            <v>21</v>
          </cell>
          <cell r="H21">
            <v>0</v>
          </cell>
        </row>
        <row r="22">
          <cell r="A22">
            <v>103198</v>
          </cell>
          <cell r="B22" t="str">
            <v>四川太极青羊区贝森北路药店</v>
          </cell>
          <cell r="C22">
            <v>4</v>
          </cell>
          <cell r="D22">
            <v>0</v>
          </cell>
          <cell r="E22">
            <v>16</v>
          </cell>
        </row>
        <row r="22">
          <cell r="G22">
            <v>20</v>
          </cell>
          <cell r="H22">
            <v>0</v>
          </cell>
        </row>
        <row r="23">
          <cell r="A23">
            <v>56</v>
          </cell>
          <cell r="B23" t="str">
            <v>四川太极三江店</v>
          </cell>
          <cell r="C23">
            <v>9</v>
          </cell>
          <cell r="D23">
            <v>27</v>
          </cell>
          <cell r="E23">
            <v>9</v>
          </cell>
          <cell r="F23">
            <v>37</v>
          </cell>
          <cell r="G23">
            <v>18</v>
          </cell>
          <cell r="H23">
            <v>64</v>
          </cell>
        </row>
        <row r="24">
          <cell r="A24">
            <v>713</v>
          </cell>
          <cell r="B24" t="str">
            <v>四川太极都江堰聚源镇药店</v>
          </cell>
          <cell r="C24">
            <v>6</v>
          </cell>
        </row>
        <row r="24">
          <cell r="E24">
            <v>12</v>
          </cell>
        </row>
        <row r="24">
          <cell r="G24">
            <v>18</v>
          </cell>
          <cell r="H24">
            <v>0</v>
          </cell>
        </row>
        <row r="25">
          <cell r="A25">
            <v>104428</v>
          </cell>
          <cell r="B25" t="str">
            <v>四川太极崇州市崇阳镇永康东路药店 </v>
          </cell>
          <cell r="C25">
            <v>18</v>
          </cell>
        </row>
        <row r="25">
          <cell r="F25">
            <v>4</v>
          </cell>
          <cell r="G25">
            <v>18</v>
          </cell>
          <cell r="H25">
            <v>4</v>
          </cell>
        </row>
        <row r="26">
          <cell r="A26">
            <v>726</v>
          </cell>
          <cell r="B26" t="str">
            <v>四川太极金牛区交大路第三药店</v>
          </cell>
          <cell r="C26">
            <v>4</v>
          </cell>
          <cell r="D26">
            <v>9</v>
          </cell>
          <cell r="E26">
            <v>12</v>
          </cell>
          <cell r="F26">
            <v>4</v>
          </cell>
          <cell r="G26">
            <v>16</v>
          </cell>
          <cell r="H26">
            <v>13</v>
          </cell>
        </row>
        <row r="27">
          <cell r="A27">
            <v>329</v>
          </cell>
          <cell r="B27" t="str">
            <v>四川太极温江店</v>
          </cell>
          <cell r="C27">
            <v>9</v>
          </cell>
          <cell r="D27">
            <v>45</v>
          </cell>
          <cell r="E27">
            <v>6</v>
          </cell>
          <cell r="F27">
            <v>46</v>
          </cell>
          <cell r="G27">
            <v>15</v>
          </cell>
          <cell r="H27">
            <v>91</v>
          </cell>
        </row>
        <row r="28">
          <cell r="A28">
            <v>399</v>
          </cell>
          <cell r="B28" t="str">
            <v>四川太极高新天久北巷药店</v>
          </cell>
        </row>
        <row r="28">
          <cell r="E28">
            <v>15</v>
          </cell>
        </row>
        <row r="28">
          <cell r="G28">
            <v>15</v>
          </cell>
          <cell r="H28">
            <v>0</v>
          </cell>
        </row>
        <row r="29">
          <cell r="A29">
            <v>594</v>
          </cell>
          <cell r="B29" t="str">
            <v>四川太极大邑县安仁镇千禧街药店</v>
          </cell>
        </row>
        <row r="29">
          <cell r="E29">
            <v>15</v>
          </cell>
          <cell r="F29">
            <v>8</v>
          </cell>
          <cell r="G29">
            <v>15</v>
          </cell>
          <cell r="H29">
            <v>8</v>
          </cell>
        </row>
        <row r="30">
          <cell r="A30">
            <v>710</v>
          </cell>
          <cell r="B30" t="str">
            <v>四川太极都江堰市蒲阳镇堰问道西路药店</v>
          </cell>
          <cell r="C30">
            <v>3</v>
          </cell>
        </row>
        <row r="30">
          <cell r="E30">
            <v>12</v>
          </cell>
        </row>
        <row r="30">
          <cell r="G30">
            <v>15</v>
          </cell>
          <cell r="H30">
            <v>0</v>
          </cell>
        </row>
        <row r="31">
          <cell r="A31">
            <v>740</v>
          </cell>
          <cell r="B31" t="str">
            <v>四川太极成华区华康路药店</v>
          </cell>
          <cell r="C31">
            <v>9</v>
          </cell>
        </row>
        <row r="31">
          <cell r="E31">
            <v>6</v>
          </cell>
        </row>
        <row r="31">
          <cell r="G31">
            <v>15</v>
          </cell>
          <cell r="H31">
            <v>0</v>
          </cell>
        </row>
        <row r="32">
          <cell r="A32">
            <v>103639</v>
          </cell>
          <cell r="B32" t="str">
            <v>四川太极成华区金马河路药店</v>
          </cell>
          <cell r="C32">
            <v>9</v>
          </cell>
          <cell r="D32">
            <v>0</v>
          </cell>
          <cell r="E32">
            <v>6</v>
          </cell>
          <cell r="F32">
            <v>0</v>
          </cell>
          <cell r="G32">
            <v>15</v>
          </cell>
          <cell r="H32">
            <v>0</v>
          </cell>
        </row>
        <row r="33">
          <cell r="A33">
            <v>754</v>
          </cell>
          <cell r="B33" t="str">
            <v>四川太极崇州市崇阳镇尚贤坊街药店</v>
          </cell>
          <cell r="C33">
            <v>3</v>
          </cell>
        </row>
        <row r="33">
          <cell r="E33">
            <v>11</v>
          </cell>
        </row>
        <row r="33">
          <cell r="G33">
            <v>14</v>
          </cell>
          <cell r="H33">
            <v>0</v>
          </cell>
        </row>
        <row r="34">
          <cell r="A34">
            <v>581</v>
          </cell>
          <cell r="B34" t="str">
            <v>四川太极成华区二环路北四段药店（汇融名城）</v>
          </cell>
          <cell r="C34">
            <v>6</v>
          </cell>
        </row>
        <row r="34">
          <cell r="E34">
            <v>7</v>
          </cell>
        </row>
        <row r="34">
          <cell r="G34">
            <v>13</v>
          </cell>
          <cell r="H34">
            <v>0</v>
          </cell>
        </row>
        <row r="35">
          <cell r="A35">
            <v>115971</v>
          </cell>
          <cell r="B35" t="str">
            <v>四川太极高新区天顺路药店</v>
          </cell>
          <cell r="C35">
            <v>9</v>
          </cell>
          <cell r="D35">
            <v>3</v>
          </cell>
          <cell r="E35">
            <v>4</v>
          </cell>
          <cell r="F35">
            <v>3</v>
          </cell>
          <cell r="G35">
            <v>13</v>
          </cell>
          <cell r="H35">
            <v>6</v>
          </cell>
        </row>
        <row r="36">
          <cell r="A36">
            <v>511</v>
          </cell>
          <cell r="B36" t="str">
            <v>四川太极成华杉板桥南一路店</v>
          </cell>
          <cell r="C36">
            <v>9</v>
          </cell>
          <cell r="D36">
            <v>0</v>
          </cell>
          <cell r="E36">
            <v>3</v>
          </cell>
          <cell r="F36">
            <v>0</v>
          </cell>
          <cell r="G36">
            <v>12</v>
          </cell>
          <cell r="H36">
            <v>0</v>
          </cell>
        </row>
        <row r="37">
          <cell r="A37">
            <v>113023</v>
          </cell>
          <cell r="B37" t="str">
            <v>四川太极成华区云龙南路药店</v>
          </cell>
          <cell r="C37">
            <v>12</v>
          </cell>
        </row>
        <row r="37">
          <cell r="G37">
            <v>12</v>
          </cell>
          <cell r="H37">
            <v>0</v>
          </cell>
        </row>
        <row r="38">
          <cell r="A38">
            <v>308</v>
          </cell>
          <cell r="B38" t="str">
            <v>四川太极红星店</v>
          </cell>
          <cell r="C38">
            <v>3</v>
          </cell>
          <cell r="D38">
            <v>0</v>
          </cell>
          <cell r="E38">
            <v>8</v>
          </cell>
          <cell r="F38">
            <v>0</v>
          </cell>
          <cell r="G38">
            <v>11</v>
          </cell>
          <cell r="H38">
            <v>0</v>
          </cell>
        </row>
        <row r="39">
          <cell r="A39">
            <v>515</v>
          </cell>
          <cell r="B39" t="str">
            <v>四川太极成华区崔家店路药店</v>
          </cell>
          <cell r="C39">
            <v>1</v>
          </cell>
          <cell r="D39">
            <v>0</v>
          </cell>
          <cell r="E39">
            <v>10</v>
          </cell>
          <cell r="F39">
            <v>4</v>
          </cell>
          <cell r="G39">
            <v>11</v>
          </cell>
          <cell r="H39">
            <v>4</v>
          </cell>
        </row>
        <row r="40">
          <cell r="A40">
            <v>707</v>
          </cell>
          <cell r="B40" t="str">
            <v>四川太极成华区万科路药店</v>
          </cell>
        </row>
        <row r="40">
          <cell r="E40">
            <v>11</v>
          </cell>
        </row>
        <row r="40">
          <cell r="G40">
            <v>11</v>
          </cell>
          <cell r="H40">
            <v>0</v>
          </cell>
        </row>
        <row r="41">
          <cell r="A41">
            <v>717</v>
          </cell>
          <cell r="B41" t="str">
            <v>四川太极大邑县晋原镇通达东路五段药店</v>
          </cell>
        </row>
        <row r="41">
          <cell r="E41">
            <v>11</v>
          </cell>
        </row>
        <row r="41">
          <cell r="G41">
            <v>11</v>
          </cell>
          <cell r="H41">
            <v>0</v>
          </cell>
        </row>
        <row r="42">
          <cell r="A42">
            <v>116482</v>
          </cell>
          <cell r="B42" t="str">
            <v>四川太极锦江区宏济中路药店</v>
          </cell>
        </row>
        <row r="42">
          <cell r="E42">
            <v>11</v>
          </cell>
          <cell r="F42">
            <v>5</v>
          </cell>
          <cell r="G42">
            <v>11</v>
          </cell>
          <cell r="H42">
            <v>5</v>
          </cell>
        </row>
        <row r="43">
          <cell r="A43">
            <v>582</v>
          </cell>
          <cell r="B43" t="str">
            <v>四川太极青羊区十二桥药店</v>
          </cell>
          <cell r="C43">
            <v>12</v>
          </cell>
          <cell r="D43">
            <v>1</v>
          </cell>
          <cell r="E43">
            <v>-2</v>
          </cell>
          <cell r="F43">
            <v>4</v>
          </cell>
          <cell r="G43">
            <v>10</v>
          </cell>
          <cell r="H43">
            <v>5</v>
          </cell>
        </row>
        <row r="44">
          <cell r="A44">
            <v>598</v>
          </cell>
          <cell r="B44" t="str">
            <v>四川太极锦江区水杉街药店</v>
          </cell>
        </row>
        <row r="44">
          <cell r="E44">
            <v>10</v>
          </cell>
        </row>
        <row r="44">
          <cell r="G44">
            <v>10</v>
          </cell>
          <cell r="H44">
            <v>0</v>
          </cell>
        </row>
        <row r="45">
          <cell r="A45">
            <v>104430</v>
          </cell>
          <cell r="B45" t="str">
            <v>四川太极高新区中和大道药店</v>
          </cell>
          <cell r="C45">
            <v>3</v>
          </cell>
        </row>
        <row r="45">
          <cell r="E45">
            <v>7</v>
          </cell>
        </row>
        <row r="45">
          <cell r="G45">
            <v>10</v>
          </cell>
          <cell r="H45">
            <v>0</v>
          </cell>
        </row>
        <row r="46">
          <cell r="A46">
            <v>105267</v>
          </cell>
          <cell r="B46" t="str">
            <v>四川太极金牛区蜀汉路药店</v>
          </cell>
          <cell r="C46">
            <v>3</v>
          </cell>
        </row>
        <row r="46">
          <cell r="E46">
            <v>7</v>
          </cell>
        </row>
        <row r="46">
          <cell r="G46">
            <v>10</v>
          </cell>
          <cell r="H46">
            <v>0</v>
          </cell>
        </row>
        <row r="47">
          <cell r="A47">
            <v>52</v>
          </cell>
          <cell r="B47" t="str">
            <v>四川太极崇州中心店</v>
          </cell>
          <cell r="C47">
            <v>6</v>
          </cell>
        </row>
        <row r="47">
          <cell r="E47">
            <v>3</v>
          </cell>
        </row>
        <row r="47">
          <cell r="G47">
            <v>9</v>
          </cell>
          <cell r="H47">
            <v>0</v>
          </cell>
        </row>
        <row r="48">
          <cell r="A48">
            <v>365</v>
          </cell>
          <cell r="B48" t="str">
            <v>四川太极光华村街药店</v>
          </cell>
          <cell r="C48">
            <v>3</v>
          </cell>
        </row>
        <row r="48">
          <cell r="E48">
            <v>6</v>
          </cell>
        </row>
        <row r="48">
          <cell r="G48">
            <v>9</v>
          </cell>
          <cell r="H48">
            <v>0</v>
          </cell>
        </row>
        <row r="49">
          <cell r="A49">
            <v>514</v>
          </cell>
          <cell r="B49" t="str">
            <v>四川太极新津邓双镇岷江店</v>
          </cell>
          <cell r="C49">
            <v>6</v>
          </cell>
        </row>
        <row r="49">
          <cell r="E49">
            <v>3</v>
          </cell>
        </row>
        <row r="49">
          <cell r="G49">
            <v>9</v>
          </cell>
          <cell r="H49">
            <v>0</v>
          </cell>
        </row>
        <row r="50">
          <cell r="A50">
            <v>747</v>
          </cell>
          <cell r="B50" t="str">
            <v>四川太极郫县郫筒镇一环路东南段药店</v>
          </cell>
        </row>
        <row r="50">
          <cell r="E50">
            <v>9</v>
          </cell>
        </row>
        <row r="50">
          <cell r="G50">
            <v>9</v>
          </cell>
          <cell r="H50">
            <v>0</v>
          </cell>
        </row>
        <row r="51">
          <cell r="A51">
            <v>752</v>
          </cell>
          <cell r="B51" t="str">
            <v>四川太极大药房连锁有限公司武侯区聚萃街药店</v>
          </cell>
          <cell r="C51">
            <v>3</v>
          </cell>
        </row>
        <row r="51">
          <cell r="E51">
            <v>6</v>
          </cell>
        </row>
        <row r="51">
          <cell r="G51">
            <v>9</v>
          </cell>
          <cell r="H51">
            <v>0</v>
          </cell>
        </row>
        <row r="52">
          <cell r="A52">
            <v>104838</v>
          </cell>
          <cell r="B52" t="str">
            <v>四川太极崇州市崇阳镇蜀州中路药店</v>
          </cell>
          <cell r="C52">
            <v>3</v>
          </cell>
        </row>
        <row r="52">
          <cell r="E52">
            <v>6</v>
          </cell>
        </row>
        <row r="52">
          <cell r="G52">
            <v>9</v>
          </cell>
          <cell r="H52">
            <v>0</v>
          </cell>
        </row>
        <row r="53">
          <cell r="A53">
            <v>107658</v>
          </cell>
          <cell r="B53" t="str">
            <v>四川太极新都区新都街道万和北路药店</v>
          </cell>
        </row>
        <row r="53">
          <cell r="E53">
            <v>9</v>
          </cell>
          <cell r="F53">
            <v>3</v>
          </cell>
          <cell r="G53">
            <v>9</v>
          </cell>
          <cell r="H53">
            <v>3</v>
          </cell>
        </row>
        <row r="54">
          <cell r="A54">
            <v>111400</v>
          </cell>
          <cell r="B54" t="str">
            <v>四川太极邛崃市文君街道杏林路药店</v>
          </cell>
          <cell r="C54">
            <v>0</v>
          </cell>
          <cell r="D54">
            <v>0</v>
          </cell>
          <cell r="E54">
            <v>9</v>
          </cell>
          <cell r="F54">
            <v>0</v>
          </cell>
          <cell r="G54">
            <v>9</v>
          </cell>
          <cell r="H54">
            <v>0</v>
          </cell>
        </row>
        <row r="55">
          <cell r="A55">
            <v>114286</v>
          </cell>
          <cell r="B55" t="str">
            <v>四川太极青羊区光华北五路药店</v>
          </cell>
          <cell r="C55">
            <v>3</v>
          </cell>
        </row>
        <row r="55">
          <cell r="E55">
            <v>6</v>
          </cell>
          <cell r="F55">
            <v>6</v>
          </cell>
          <cell r="G55">
            <v>9</v>
          </cell>
          <cell r="H55">
            <v>6</v>
          </cell>
        </row>
        <row r="56">
          <cell r="A56">
            <v>120844</v>
          </cell>
          <cell r="B56" t="str">
            <v>四川太极彭州市致和镇南三环路药店</v>
          </cell>
          <cell r="C56">
            <v>3</v>
          </cell>
        </row>
        <row r="56">
          <cell r="E56">
            <v>6</v>
          </cell>
          <cell r="F56">
            <v>0</v>
          </cell>
          <cell r="G56">
            <v>9</v>
          </cell>
          <cell r="H56">
            <v>0</v>
          </cell>
        </row>
        <row r="57">
          <cell r="A57">
            <v>709</v>
          </cell>
          <cell r="B57" t="str">
            <v>四川太极新都区马超东路店</v>
          </cell>
          <cell r="C57">
            <v>8</v>
          </cell>
          <cell r="D57">
            <v>3</v>
          </cell>
        </row>
        <row r="57">
          <cell r="G57">
            <v>8</v>
          </cell>
          <cell r="H57">
            <v>3</v>
          </cell>
        </row>
        <row r="58">
          <cell r="A58">
            <v>723</v>
          </cell>
          <cell r="B58" t="str">
            <v>四川太极锦江区柳翠路药店</v>
          </cell>
          <cell r="C58">
            <v>5</v>
          </cell>
        </row>
        <row r="58">
          <cell r="E58">
            <v>3</v>
          </cell>
        </row>
        <row r="58">
          <cell r="G58">
            <v>8</v>
          </cell>
          <cell r="H58">
            <v>0</v>
          </cell>
        </row>
        <row r="59">
          <cell r="A59">
            <v>387</v>
          </cell>
          <cell r="B59" t="str">
            <v>四川太极新乐中街药店</v>
          </cell>
          <cell r="C59">
            <v>3</v>
          </cell>
        </row>
        <row r="59">
          <cell r="E59">
            <v>3</v>
          </cell>
        </row>
        <row r="59">
          <cell r="G59">
            <v>6</v>
          </cell>
          <cell r="H59">
            <v>0</v>
          </cell>
        </row>
        <row r="60">
          <cell r="A60">
            <v>539</v>
          </cell>
          <cell r="B60" t="str">
            <v>四川太极大邑县晋原镇子龙路店</v>
          </cell>
        </row>
        <row r="60">
          <cell r="D60">
            <v>0</v>
          </cell>
          <cell r="E60">
            <v>6</v>
          </cell>
        </row>
        <row r="60">
          <cell r="G60">
            <v>6</v>
          </cell>
          <cell r="H60">
            <v>0</v>
          </cell>
        </row>
        <row r="61">
          <cell r="A61">
            <v>570</v>
          </cell>
          <cell r="B61" t="str">
            <v>四川太极青羊区大石西路药店</v>
          </cell>
          <cell r="C61">
            <v>3</v>
          </cell>
          <cell r="D61">
            <v>2</v>
          </cell>
          <cell r="E61">
            <v>3</v>
          </cell>
          <cell r="F61">
            <v>-1</v>
          </cell>
          <cell r="G61">
            <v>6</v>
          </cell>
          <cell r="H61">
            <v>1</v>
          </cell>
        </row>
        <row r="62">
          <cell r="A62">
            <v>572</v>
          </cell>
          <cell r="B62" t="str">
            <v>四川太极郫县郫筒镇东大街药店</v>
          </cell>
        </row>
        <row r="62">
          <cell r="D62">
            <v>0</v>
          </cell>
          <cell r="E62">
            <v>6</v>
          </cell>
          <cell r="F62">
            <v>0</v>
          </cell>
          <cell r="G62">
            <v>6</v>
          </cell>
          <cell r="H62">
            <v>0</v>
          </cell>
        </row>
        <row r="63">
          <cell r="A63">
            <v>720</v>
          </cell>
          <cell r="B63" t="str">
            <v>四川太极大邑县新场镇文昌街药店</v>
          </cell>
        </row>
        <row r="63">
          <cell r="E63">
            <v>6</v>
          </cell>
          <cell r="F63">
            <v>3</v>
          </cell>
          <cell r="G63">
            <v>6</v>
          </cell>
          <cell r="H63">
            <v>3</v>
          </cell>
        </row>
        <row r="64">
          <cell r="A64">
            <v>727</v>
          </cell>
          <cell r="B64" t="str">
            <v>四川太极金牛区黄苑东街药店</v>
          </cell>
          <cell r="C64">
            <v>1</v>
          </cell>
          <cell r="D64">
            <v>3</v>
          </cell>
          <cell r="E64">
            <v>5</v>
          </cell>
          <cell r="F64">
            <v>4</v>
          </cell>
          <cell r="G64">
            <v>6</v>
          </cell>
          <cell r="H64">
            <v>7</v>
          </cell>
        </row>
        <row r="65">
          <cell r="A65">
            <v>744</v>
          </cell>
          <cell r="B65" t="str">
            <v>四川太极武侯区科华街药店</v>
          </cell>
          <cell r="C65">
            <v>3</v>
          </cell>
        </row>
        <row r="65">
          <cell r="E65">
            <v>3</v>
          </cell>
        </row>
        <row r="65">
          <cell r="G65">
            <v>6</v>
          </cell>
          <cell r="H65">
            <v>0</v>
          </cell>
        </row>
        <row r="66">
          <cell r="A66">
            <v>106568</v>
          </cell>
          <cell r="B66" t="str">
            <v>四川太极高新区中和公济桥路药店</v>
          </cell>
          <cell r="C66">
            <v>6</v>
          </cell>
        </row>
        <row r="66">
          <cell r="G66">
            <v>6</v>
          </cell>
          <cell r="H66">
            <v>0</v>
          </cell>
        </row>
        <row r="67">
          <cell r="A67">
            <v>108656</v>
          </cell>
          <cell r="B67" t="str">
            <v>四川太极新津县五津镇五津西路二药房</v>
          </cell>
        </row>
        <row r="67">
          <cell r="E67">
            <v>6</v>
          </cell>
        </row>
        <row r="67">
          <cell r="G67">
            <v>6</v>
          </cell>
          <cell r="H67">
            <v>0</v>
          </cell>
        </row>
        <row r="68">
          <cell r="A68">
            <v>111219</v>
          </cell>
          <cell r="B68" t="str">
            <v>四川太极金牛区花照壁药店</v>
          </cell>
          <cell r="C68">
            <v>3</v>
          </cell>
        </row>
        <row r="68">
          <cell r="E68">
            <v>3</v>
          </cell>
          <cell r="F68">
            <v>0</v>
          </cell>
          <cell r="G68">
            <v>6</v>
          </cell>
          <cell r="H68">
            <v>0</v>
          </cell>
        </row>
        <row r="69">
          <cell r="A69">
            <v>112415</v>
          </cell>
          <cell r="B69" t="str">
            <v>四川太极金牛区五福桥东路药店</v>
          </cell>
          <cell r="C69">
            <v>0</v>
          </cell>
          <cell r="D69">
            <v>0</v>
          </cell>
          <cell r="E69">
            <v>6</v>
          </cell>
        </row>
        <row r="69">
          <cell r="G69">
            <v>6</v>
          </cell>
          <cell r="H69">
            <v>0</v>
          </cell>
        </row>
        <row r="70">
          <cell r="A70">
            <v>114622</v>
          </cell>
          <cell r="B70" t="str">
            <v>四川太极成华区东昌路一药店</v>
          </cell>
          <cell r="C70">
            <v>6</v>
          </cell>
        </row>
        <row r="70">
          <cell r="G70">
            <v>6</v>
          </cell>
          <cell r="H70">
            <v>0</v>
          </cell>
        </row>
        <row r="71">
          <cell r="A71">
            <v>117310</v>
          </cell>
          <cell r="B71" t="str">
            <v>四川太极武侯区长寿路药店</v>
          </cell>
          <cell r="C71">
            <v>3</v>
          </cell>
        </row>
        <row r="71">
          <cell r="E71">
            <v>3</v>
          </cell>
          <cell r="F71">
            <v>3</v>
          </cell>
          <cell r="G71">
            <v>6</v>
          </cell>
          <cell r="H71">
            <v>3</v>
          </cell>
        </row>
        <row r="72">
          <cell r="A72">
            <v>117923</v>
          </cell>
          <cell r="B72" t="str">
            <v>四川太极大邑县观音阁街西段店</v>
          </cell>
          <cell r="C72">
            <v>6</v>
          </cell>
        </row>
        <row r="72">
          <cell r="G72">
            <v>6</v>
          </cell>
          <cell r="H72">
            <v>0</v>
          </cell>
        </row>
        <row r="73">
          <cell r="A73">
            <v>122176</v>
          </cell>
          <cell r="B73" t="str">
            <v>四川太极崇州市怀远镇文井北路药店</v>
          </cell>
          <cell r="C73">
            <v>6</v>
          </cell>
        </row>
        <row r="73">
          <cell r="G73">
            <v>6</v>
          </cell>
          <cell r="H73">
            <v>0</v>
          </cell>
        </row>
        <row r="74">
          <cell r="A74">
            <v>371</v>
          </cell>
          <cell r="B74" t="str">
            <v>四川太极兴义镇万兴路药店</v>
          </cell>
          <cell r="C74">
            <v>2</v>
          </cell>
        </row>
        <row r="74">
          <cell r="E74">
            <v>3</v>
          </cell>
        </row>
        <row r="74">
          <cell r="G74">
            <v>5</v>
          </cell>
          <cell r="H74">
            <v>0</v>
          </cell>
        </row>
        <row r="75">
          <cell r="A75">
            <v>724</v>
          </cell>
          <cell r="B75" t="str">
            <v>四川太极锦江区观音桥街药店</v>
          </cell>
        </row>
        <row r="75">
          <cell r="E75">
            <v>5</v>
          </cell>
          <cell r="F75">
            <v>0</v>
          </cell>
          <cell r="G75">
            <v>5</v>
          </cell>
          <cell r="H75">
            <v>0</v>
          </cell>
        </row>
        <row r="76">
          <cell r="A76">
            <v>114685</v>
          </cell>
          <cell r="B76" t="str">
            <v>四川太极青羊区青龙街药店</v>
          </cell>
          <cell r="C76">
            <v>5</v>
          </cell>
        </row>
        <row r="76">
          <cell r="G76">
            <v>5</v>
          </cell>
          <cell r="H76">
            <v>0</v>
          </cell>
        </row>
        <row r="77">
          <cell r="A77">
            <v>119263</v>
          </cell>
          <cell r="B77" t="str">
            <v>四川太极青羊区蜀源路药店</v>
          </cell>
          <cell r="C77">
            <v>4</v>
          </cell>
          <cell r="D77">
            <v>3</v>
          </cell>
          <cell r="E77">
            <v>1</v>
          </cell>
          <cell r="F77">
            <v>-2</v>
          </cell>
          <cell r="G77">
            <v>5</v>
          </cell>
          <cell r="H77">
            <v>1</v>
          </cell>
        </row>
        <row r="78">
          <cell r="A78">
            <v>339</v>
          </cell>
          <cell r="B78" t="str">
            <v>四川太极沙河源药店</v>
          </cell>
          <cell r="C78">
            <v>1</v>
          </cell>
        </row>
        <row r="78">
          <cell r="E78">
            <v>3</v>
          </cell>
        </row>
        <row r="78">
          <cell r="G78">
            <v>4</v>
          </cell>
          <cell r="H78">
            <v>0</v>
          </cell>
        </row>
        <row r="79">
          <cell r="A79">
            <v>391</v>
          </cell>
          <cell r="B79" t="str">
            <v>四川太极金丝街药店</v>
          </cell>
          <cell r="C79">
            <v>0</v>
          </cell>
          <cell r="D79">
            <v>3</v>
          </cell>
          <cell r="E79">
            <v>4</v>
          </cell>
          <cell r="F79">
            <v>0</v>
          </cell>
          <cell r="G79">
            <v>4</v>
          </cell>
          <cell r="H79">
            <v>3</v>
          </cell>
        </row>
        <row r="80">
          <cell r="A80">
            <v>587</v>
          </cell>
          <cell r="B80" t="str">
            <v>四川太极都江堰景中路店</v>
          </cell>
        </row>
        <row r="80">
          <cell r="E80">
            <v>4</v>
          </cell>
        </row>
        <row r="80">
          <cell r="G80">
            <v>4</v>
          </cell>
          <cell r="H80">
            <v>0</v>
          </cell>
        </row>
        <row r="81">
          <cell r="A81">
            <v>743</v>
          </cell>
          <cell r="B81" t="str">
            <v>四川太极成华区万宇路药店</v>
          </cell>
          <cell r="C81">
            <v>1</v>
          </cell>
        </row>
        <row r="81">
          <cell r="E81">
            <v>3</v>
          </cell>
        </row>
        <row r="81">
          <cell r="G81">
            <v>4</v>
          </cell>
          <cell r="H81">
            <v>0</v>
          </cell>
        </row>
        <row r="82">
          <cell r="A82">
            <v>108277</v>
          </cell>
          <cell r="B82" t="str">
            <v>四川太极金牛区银沙路药店</v>
          </cell>
        </row>
        <row r="82">
          <cell r="E82">
            <v>4</v>
          </cell>
        </row>
        <row r="82">
          <cell r="G82">
            <v>4</v>
          </cell>
          <cell r="H82">
            <v>0</v>
          </cell>
        </row>
        <row r="83">
          <cell r="A83">
            <v>114844</v>
          </cell>
          <cell r="B83" t="str">
            <v>四川太极成华区培华东路药店</v>
          </cell>
          <cell r="C83">
            <v>1</v>
          </cell>
        </row>
        <row r="83">
          <cell r="E83">
            <v>3</v>
          </cell>
        </row>
        <row r="83">
          <cell r="G83">
            <v>4</v>
          </cell>
          <cell r="H83">
            <v>0</v>
          </cell>
        </row>
        <row r="84">
          <cell r="A84">
            <v>343</v>
          </cell>
          <cell r="B84" t="str">
            <v>四川太极光华药店</v>
          </cell>
        </row>
        <row r="84">
          <cell r="E84">
            <v>3</v>
          </cell>
          <cell r="F84">
            <v>4</v>
          </cell>
          <cell r="G84">
            <v>3</v>
          </cell>
          <cell r="H84">
            <v>4</v>
          </cell>
        </row>
        <row r="85">
          <cell r="A85">
            <v>355</v>
          </cell>
          <cell r="B85" t="str">
            <v>四川太极双林路药店</v>
          </cell>
          <cell r="C85">
            <v>0</v>
          </cell>
        </row>
        <row r="85">
          <cell r="E85">
            <v>3</v>
          </cell>
        </row>
        <row r="85">
          <cell r="G85">
            <v>3</v>
          </cell>
          <cell r="H85">
            <v>0</v>
          </cell>
        </row>
        <row r="86">
          <cell r="A86">
            <v>373</v>
          </cell>
          <cell r="B86" t="str">
            <v>四川太极通盈街药店</v>
          </cell>
          <cell r="C86">
            <v>0</v>
          </cell>
          <cell r="D86">
            <v>0</v>
          </cell>
          <cell r="E86">
            <v>3</v>
          </cell>
          <cell r="F86">
            <v>0</v>
          </cell>
          <cell r="G86">
            <v>3</v>
          </cell>
          <cell r="H86">
            <v>0</v>
          </cell>
        </row>
        <row r="87">
          <cell r="A87">
            <v>513</v>
          </cell>
          <cell r="B87" t="str">
            <v>四川太极武侯区顺和街店</v>
          </cell>
          <cell r="C87">
            <v>3</v>
          </cell>
        </row>
        <row r="87">
          <cell r="G87">
            <v>3</v>
          </cell>
          <cell r="H87">
            <v>0</v>
          </cell>
        </row>
        <row r="88">
          <cell r="A88">
            <v>545</v>
          </cell>
          <cell r="B88" t="str">
            <v>四川太极成华区龙潭西路药店</v>
          </cell>
        </row>
        <row r="88">
          <cell r="E88">
            <v>3</v>
          </cell>
        </row>
        <row r="88">
          <cell r="G88">
            <v>3</v>
          </cell>
          <cell r="H88">
            <v>0</v>
          </cell>
        </row>
        <row r="89">
          <cell r="A89">
            <v>571</v>
          </cell>
          <cell r="B89" t="str">
            <v>四川太极高新区锦城大道药店</v>
          </cell>
          <cell r="C89">
            <v>3</v>
          </cell>
        </row>
        <row r="89">
          <cell r="G89">
            <v>3</v>
          </cell>
          <cell r="H89">
            <v>0</v>
          </cell>
        </row>
        <row r="90">
          <cell r="A90">
            <v>578</v>
          </cell>
          <cell r="B90" t="str">
            <v>四川太极成华区华油路药店</v>
          </cell>
          <cell r="C90">
            <v>3</v>
          </cell>
        </row>
        <row r="90">
          <cell r="G90">
            <v>3</v>
          </cell>
          <cell r="H90">
            <v>0</v>
          </cell>
        </row>
        <row r="91">
          <cell r="A91">
            <v>716</v>
          </cell>
          <cell r="B91" t="str">
            <v>四川太极大邑县沙渠镇方圆路药店</v>
          </cell>
          <cell r="C91">
            <v>3</v>
          </cell>
        </row>
        <row r="91">
          <cell r="F91">
            <v>1</v>
          </cell>
          <cell r="G91">
            <v>3</v>
          </cell>
          <cell r="H91">
            <v>1</v>
          </cell>
        </row>
        <row r="92">
          <cell r="A92">
            <v>721</v>
          </cell>
          <cell r="B92" t="str">
            <v>四川太极邛崃市临邛镇洪川小区药店</v>
          </cell>
        </row>
        <row r="92">
          <cell r="E92">
            <v>3</v>
          </cell>
        </row>
        <row r="92">
          <cell r="G92">
            <v>3</v>
          </cell>
          <cell r="H92">
            <v>0</v>
          </cell>
        </row>
        <row r="93">
          <cell r="A93">
            <v>732</v>
          </cell>
          <cell r="B93" t="str">
            <v>四川太极邛崃市羊安镇永康大道药店</v>
          </cell>
          <cell r="C93">
            <v>3</v>
          </cell>
        </row>
        <row r="93">
          <cell r="G93">
            <v>3</v>
          </cell>
          <cell r="H93">
            <v>0</v>
          </cell>
        </row>
        <row r="94">
          <cell r="A94">
            <v>733</v>
          </cell>
          <cell r="B94" t="str">
            <v>四川太极双流区东升街道三强西路药店</v>
          </cell>
          <cell r="C94">
            <v>3</v>
          </cell>
        </row>
        <row r="94">
          <cell r="E94">
            <v>0</v>
          </cell>
          <cell r="F94">
            <v>0</v>
          </cell>
          <cell r="G94">
            <v>3</v>
          </cell>
          <cell r="H94">
            <v>0</v>
          </cell>
        </row>
        <row r="95">
          <cell r="A95">
            <v>742</v>
          </cell>
          <cell r="B95" t="str">
            <v>四川太极锦江区庆云南街药店</v>
          </cell>
          <cell r="C95">
            <v>3</v>
          </cell>
        </row>
        <row r="95">
          <cell r="E95">
            <v>0</v>
          </cell>
          <cell r="F95">
            <v>2</v>
          </cell>
          <cell r="G95">
            <v>3</v>
          </cell>
          <cell r="H95">
            <v>2</v>
          </cell>
        </row>
        <row r="96">
          <cell r="A96">
            <v>746</v>
          </cell>
          <cell r="B96" t="str">
            <v>四川太极大邑县晋原镇内蒙古大道桃源药店</v>
          </cell>
          <cell r="C96">
            <v>3</v>
          </cell>
        </row>
        <row r="96">
          <cell r="G96">
            <v>3</v>
          </cell>
          <cell r="H96">
            <v>0</v>
          </cell>
        </row>
        <row r="97">
          <cell r="A97">
            <v>102564</v>
          </cell>
          <cell r="B97" t="str">
            <v>四川太极邛崃市临邛镇翠荫街药店</v>
          </cell>
        </row>
        <row r="97">
          <cell r="E97">
            <v>3</v>
          </cell>
          <cell r="F97">
            <v>0</v>
          </cell>
          <cell r="G97">
            <v>3</v>
          </cell>
          <cell r="H97">
            <v>0</v>
          </cell>
        </row>
        <row r="98">
          <cell r="A98">
            <v>102565</v>
          </cell>
          <cell r="B98" t="str">
            <v>四川太极武侯区佳灵路药店</v>
          </cell>
        </row>
        <row r="98">
          <cell r="E98">
            <v>3</v>
          </cell>
        </row>
        <row r="98">
          <cell r="G98">
            <v>3</v>
          </cell>
          <cell r="H98">
            <v>0</v>
          </cell>
        </row>
        <row r="99">
          <cell r="A99">
            <v>102567</v>
          </cell>
          <cell r="B99" t="str">
            <v>四川太极新津县五津镇武阳西路药店</v>
          </cell>
          <cell r="C99">
            <v>0</v>
          </cell>
        </row>
        <row r="99">
          <cell r="E99">
            <v>3</v>
          </cell>
        </row>
        <row r="99">
          <cell r="G99">
            <v>3</v>
          </cell>
          <cell r="H99">
            <v>0</v>
          </cell>
        </row>
        <row r="100">
          <cell r="A100">
            <v>102935</v>
          </cell>
          <cell r="B100" t="str">
            <v>四川太极青羊区童子街药店</v>
          </cell>
          <cell r="C100">
            <v>3</v>
          </cell>
        </row>
        <row r="100">
          <cell r="G100">
            <v>3</v>
          </cell>
          <cell r="H100">
            <v>0</v>
          </cell>
        </row>
        <row r="101">
          <cell r="A101">
            <v>104429</v>
          </cell>
          <cell r="B101" t="str">
            <v>四川太极武侯区大华街药店</v>
          </cell>
        </row>
        <row r="101">
          <cell r="E101">
            <v>3</v>
          </cell>
        </row>
        <row r="101">
          <cell r="G101">
            <v>3</v>
          </cell>
          <cell r="H101">
            <v>0</v>
          </cell>
        </row>
        <row r="102">
          <cell r="A102">
            <v>105396</v>
          </cell>
          <cell r="B102" t="str">
            <v>四川太极武侯区航中街药店</v>
          </cell>
          <cell r="C102">
            <v>0</v>
          </cell>
        </row>
        <row r="102">
          <cell r="E102">
            <v>3</v>
          </cell>
        </row>
        <row r="102">
          <cell r="G102">
            <v>3</v>
          </cell>
          <cell r="H102">
            <v>0</v>
          </cell>
        </row>
        <row r="103">
          <cell r="A103">
            <v>105751</v>
          </cell>
          <cell r="B103" t="str">
            <v>四川太极高新区新下街药店</v>
          </cell>
          <cell r="C103">
            <v>3</v>
          </cell>
          <cell r="D103">
            <v>0</v>
          </cell>
          <cell r="E103">
            <v>0</v>
          </cell>
          <cell r="F103">
            <v>0</v>
          </cell>
          <cell r="G103">
            <v>3</v>
          </cell>
          <cell r="H103">
            <v>0</v>
          </cell>
        </row>
        <row r="104">
          <cell r="A104">
            <v>108656</v>
          </cell>
          <cell r="B104" t="str">
            <v>四川太极新津县五津镇五津西路二药房</v>
          </cell>
          <cell r="C104">
            <v>3</v>
          </cell>
        </row>
        <row r="104">
          <cell r="G104">
            <v>3</v>
          </cell>
          <cell r="H104">
            <v>0</v>
          </cell>
        </row>
        <row r="105">
          <cell r="A105">
            <v>110378</v>
          </cell>
          <cell r="B105" t="str">
            <v>四川太极都江堰市永丰街道宝莲路药店</v>
          </cell>
          <cell r="C105">
            <v>3</v>
          </cell>
        </row>
        <row r="105">
          <cell r="F105">
            <v>4</v>
          </cell>
          <cell r="G105">
            <v>3</v>
          </cell>
          <cell r="H105">
            <v>4</v>
          </cell>
        </row>
        <row r="106">
          <cell r="A106">
            <v>113025</v>
          </cell>
          <cell r="B106" t="str">
            <v>四川太极青羊区蜀鑫路药店</v>
          </cell>
          <cell r="C106">
            <v>3</v>
          </cell>
        </row>
        <row r="106">
          <cell r="G106">
            <v>3</v>
          </cell>
          <cell r="H106">
            <v>0</v>
          </cell>
        </row>
        <row r="107">
          <cell r="A107">
            <v>113298</v>
          </cell>
          <cell r="B107" t="str">
            <v>四川太极武侯区逸都路药店</v>
          </cell>
          <cell r="C107">
            <v>0</v>
          </cell>
        </row>
        <row r="107">
          <cell r="E107">
            <v>3</v>
          </cell>
          <cell r="F107">
            <v>0</v>
          </cell>
          <cell r="G107">
            <v>3</v>
          </cell>
          <cell r="H107">
            <v>0</v>
          </cell>
        </row>
        <row r="108">
          <cell r="A108">
            <v>114069</v>
          </cell>
          <cell r="B108" t="str">
            <v>四川太极高新区剑南大道药店</v>
          </cell>
          <cell r="C108">
            <v>3</v>
          </cell>
        </row>
        <row r="108">
          <cell r="G108">
            <v>3</v>
          </cell>
          <cell r="H108">
            <v>0</v>
          </cell>
        </row>
        <row r="109">
          <cell r="A109">
            <v>113833</v>
          </cell>
          <cell r="B109" t="str">
            <v>四川太极青羊区光华西一路药店</v>
          </cell>
        </row>
        <row r="109">
          <cell r="E109">
            <v>3</v>
          </cell>
        </row>
        <row r="109">
          <cell r="G109">
            <v>3</v>
          </cell>
          <cell r="H109">
            <v>0</v>
          </cell>
        </row>
        <row r="110">
          <cell r="A110">
            <v>117184</v>
          </cell>
          <cell r="B110" t="str">
            <v>四川太极锦江区静沙南路药店</v>
          </cell>
          <cell r="C110">
            <v>3</v>
          </cell>
          <cell r="D110">
            <v>3</v>
          </cell>
        </row>
        <row r="110">
          <cell r="F110">
            <v>4</v>
          </cell>
          <cell r="G110">
            <v>3</v>
          </cell>
          <cell r="H110">
            <v>7</v>
          </cell>
        </row>
        <row r="111">
          <cell r="A111">
            <v>122686</v>
          </cell>
          <cell r="B111" t="str">
            <v>四川太极大邑县晋原街道蜀望路药店</v>
          </cell>
        </row>
        <row r="111">
          <cell r="E111">
            <v>3</v>
          </cell>
        </row>
        <row r="111">
          <cell r="G111">
            <v>3</v>
          </cell>
          <cell r="H111">
            <v>0</v>
          </cell>
        </row>
        <row r="112">
          <cell r="A112">
            <v>359</v>
          </cell>
          <cell r="B112" t="str">
            <v>四川太极枣子巷药店</v>
          </cell>
          <cell r="C112">
            <v>1</v>
          </cell>
        </row>
        <row r="112">
          <cell r="F112">
            <v>3</v>
          </cell>
          <cell r="G112">
            <v>1</v>
          </cell>
          <cell r="H112">
            <v>3</v>
          </cell>
        </row>
        <row r="113">
          <cell r="A113">
            <v>573</v>
          </cell>
          <cell r="B113" t="str">
            <v>四川太极双流县西航港街道锦华路一段药店</v>
          </cell>
        </row>
        <row r="113">
          <cell r="E113">
            <v>1</v>
          </cell>
          <cell r="F113">
            <v>3</v>
          </cell>
          <cell r="G113">
            <v>1</v>
          </cell>
          <cell r="H113">
            <v>3</v>
          </cell>
        </row>
        <row r="114">
          <cell r="A114">
            <v>118151</v>
          </cell>
          <cell r="B114" t="str">
            <v>四川太极金牛区沙湾东一路药店</v>
          </cell>
          <cell r="C114">
            <v>1</v>
          </cell>
        </row>
        <row r="114">
          <cell r="G114">
            <v>1</v>
          </cell>
          <cell r="H114">
            <v>0</v>
          </cell>
        </row>
        <row r="115">
          <cell r="A115">
            <v>122198</v>
          </cell>
          <cell r="B115" t="str">
            <v>四川太极成华区华泰路二药店</v>
          </cell>
        </row>
        <row r="115">
          <cell r="E115">
            <v>1</v>
          </cell>
        </row>
        <row r="115">
          <cell r="G115">
            <v>1</v>
          </cell>
          <cell r="H115">
            <v>0</v>
          </cell>
        </row>
        <row r="116">
          <cell r="A116">
            <v>349</v>
          </cell>
          <cell r="B116" t="str">
            <v>四川太极人民中路店</v>
          </cell>
        </row>
        <row r="116">
          <cell r="D116">
            <v>1</v>
          </cell>
        </row>
        <row r="116">
          <cell r="F116">
            <v>2</v>
          </cell>
          <cell r="G116">
            <v>0</v>
          </cell>
          <cell r="H116">
            <v>3</v>
          </cell>
        </row>
        <row r="117">
          <cell r="A117">
            <v>377</v>
          </cell>
          <cell r="B117" t="str">
            <v>四川太极新园大道药店</v>
          </cell>
        </row>
        <row r="117">
          <cell r="D117">
            <v>3</v>
          </cell>
        </row>
        <row r="117">
          <cell r="F117">
            <v>8</v>
          </cell>
          <cell r="G117">
            <v>0</v>
          </cell>
          <cell r="H117">
            <v>11</v>
          </cell>
        </row>
        <row r="118">
          <cell r="A118">
            <v>591</v>
          </cell>
          <cell r="B118" t="str">
            <v>四川太极邛崃市文君街道凤凰大道药店</v>
          </cell>
        </row>
        <row r="118">
          <cell r="F118">
            <v>0</v>
          </cell>
          <cell r="G118">
            <v>0</v>
          </cell>
          <cell r="H118">
            <v>0</v>
          </cell>
        </row>
        <row r="119">
          <cell r="A119">
            <v>737</v>
          </cell>
          <cell r="B119" t="str">
            <v>四川太极高新区大源北街药店</v>
          </cell>
        </row>
        <row r="119">
          <cell r="D119">
            <v>2</v>
          </cell>
        </row>
        <row r="119">
          <cell r="F119">
            <v>-2</v>
          </cell>
          <cell r="G119">
            <v>0</v>
          </cell>
          <cell r="H119">
            <v>0</v>
          </cell>
        </row>
        <row r="120">
          <cell r="A120">
            <v>745</v>
          </cell>
          <cell r="B120" t="str">
            <v>四川太极金牛区金沙路药店</v>
          </cell>
        </row>
        <row r="120">
          <cell r="F120">
            <v>2</v>
          </cell>
          <cell r="G120">
            <v>0</v>
          </cell>
          <cell r="H120">
            <v>2</v>
          </cell>
        </row>
        <row r="121">
          <cell r="A121">
            <v>105910</v>
          </cell>
          <cell r="B121" t="str">
            <v>四川太极高新区紫薇东路药店</v>
          </cell>
        </row>
        <row r="121">
          <cell r="D121">
            <v>1</v>
          </cell>
        </row>
        <row r="121">
          <cell r="G121">
            <v>0</v>
          </cell>
          <cell r="H121">
            <v>1</v>
          </cell>
        </row>
        <row r="122">
          <cell r="A122">
            <v>106569</v>
          </cell>
          <cell r="B122" t="str">
            <v>四川太极武侯区大悦路药店</v>
          </cell>
          <cell r="C122">
            <v>0</v>
          </cell>
          <cell r="D122">
            <v>6</v>
          </cell>
        </row>
        <row r="122">
          <cell r="G122">
            <v>0</v>
          </cell>
          <cell r="H122">
            <v>6</v>
          </cell>
        </row>
        <row r="123">
          <cell r="A123">
            <v>106485</v>
          </cell>
          <cell r="B123" t="str">
            <v>四川太极成都高新区元华二巷药店</v>
          </cell>
          <cell r="C123">
            <v>-4</v>
          </cell>
          <cell r="D123">
            <v>1</v>
          </cell>
          <cell r="E123">
            <v>3</v>
          </cell>
          <cell r="F123">
            <v>-1</v>
          </cell>
          <cell r="G123">
            <v>-1</v>
          </cell>
          <cell r="H123">
            <v>0</v>
          </cell>
        </row>
        <row r="124">
          <cell r="A124">
            <v>112888</v>
          </cell>
          <cell r="B124" t="str">
            <v>四川太极武侯区双楠路药店</v>
          </cell>
          <cell r="C124">
            <v>-2</v>
          </cell>
          <cell r="D124">
            <v>0</v>
          </cell>
          <cell r="E124">
            <v>0</v>
          </cell>
        </row>
        <row r="124">
          <cell r="G124">
            <v>-2</v>
          </cell>
          <cell r="H124">
            <v>0</v>
          </cell>
        </row>
        <row r="125">
          <cell r="B125" t="str">
            <v>四川太极大邑晋原街道金巷西街药店</v>
          </cell>
        </row>
        <row r="125">
          <cell r="E125">
            <v>1</v>
          </cell>
          <cell r="F125">
            <v>3</v>
          </cell>
          <cell r="G125">
            <v>1</v>
          </cell>
          <cell r="H125">
            <v>3</v>
          </cell>
        </row>
        <row r="126">
          <cell r="B126" t="str">
            <v>四川太极成华区水碾河路药店</v>
          </cell>
        </row>
        <row r="126">
          <cell r="E126">
            <v>3</v>
          </cell>
        </row>
        <row r="126">
          <cell r="G126">
            <v>3</v>
          </cell>
          <cell r="H126">
            <v>0</v>
          </cell>
        </row>
        <row r="127">
          <cell r="B127" t="str">
            <v>四川太极青羊区金祥路药店</v>
          </cell>
        </row>
        <row r="127">
          <cell r="E127">
            <v>4</v>
          </cell>
        </row>
        <row r="127">
          <cell r="G127">
            <v>4</v>
          </cell>
          <cell r="H127">
            <v>0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2"/>
  <sheetViews>
    <sheetView tabSelected="1" workbookViewId="0">
      <selection activeCell="A1" sqref="A1:O1"/>
    </sheetView>
  </sheetViews>
  <sheetFormatPr defaultColWidth="9" defaultRowHeight="13.5"/>
  <cols>
    <col min="1" max="1" width="9" style="1"/>
    <col min="2" max="2" width="26.25" style="1" customWidth="1"/>
    <col min="3" max="10" width="9" style="1"/>
    <col min="11" max="11" width="7.125" style="1" customWidth="1"/>
    <col min="12" max="12" width="7.5" style="1" customWidth="1"/>
    <col min="13" max="13" width="8" style="1" customWidth="1"/>
    <col min="14" max="14" width="9.375" style="1" customWidth="1"/>
    <col min="15" max="16384" width="9" style="1"/>
  </cols>
  <sheetData>
    <row r="1" s="1" customFormat="1" ht="31" customHeight="1" spans="1:15">
      <c r="A1" s="25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8"/>
    </row>
    <row r="2" s="1" customFormat="1" ht="21" customHeight="1" spans="1:15">
      <c r="A2" s="4" t="s">
        <v>1</v>
      </c>
      <c r="B2" s="4" t="s">
        <v>2</v>
      </c>
      <c r="C2" s="4" t="s">
        <v>3</v>
      </c>
      <c r="D2" s="5" t="s">
        <v>4</v>
      </c>
      <c r="E2" s="5"/>
      <c r="F2" s="5" t="s">
        <v>5</v>
      </c>
      <c r="G2" s="5"/>
      <c r="H2" s="5"/>
      <c r="I2" s="5" t="s">
        <v>6</v>
      </c>
      <c r="J2" s="5"/>
      <c r="K2" s="5" t="s">
        <v>7</v>
      </c>
      <c r="L2" s="5" t="s">
        <v>8</v>
      </c>
      <c r="M2" s="5" t="s">
        <v>9</v>
      </c>
      <c r="N2" s="5" t="s">
        <v>10</v>
      </c>
      <c r="O2" s="29" t="s">
        <v>11</v>
      </c>
    </row>
    <row r="3" s="1" customFormat="1" ht="40" customHeight="1" spans="1:15">
      <c r="A3" s="4"/>
      <c r="B3" s="4"/>
      <c r="C3" s="4"/>
      <c r="D3" s="5" t="s">
        <v>12</v>
      </c>
      <c r="E3" s="5" t="s">
        <v>13</v>
      </c>
      <c r="F3" s="5" t="s">
        <v>12</v>
      </c>
      <c r="G3" s="5" t="s">
        <v>13</v>
      </c>
      <c r="H3" s="5" t="s">
        <v>14</v>
      </c>
      <c r="I3" s="5" t="s">
        <v>15</v>
      </c>
      <c r="J3" s="5" t="s">
        <v>16</v>
      </c>
      <c r="K3" s="5"/>
      <c r="L3" s="5"/>
      <c r="M3" s="5"/>
      <c r="N3" s="5"/>
      <c r="O3" s="29"/>
    </row>
    <row r="4" s="1" customFormat="1" spans="1:15">
      <c r="A4" s="6">
        <v>351</v>
      </c>
      <c r="B4" s="6" t="s">
        <v>17</v>
      </c>
      <c r="C4" s="6" t="s">
        <v>18</v>
      </c>
      <c r="D4" s="4">
        <v>11</v>
      </c>
      <c r="E4" s="4">
        <v>17</v>
      </c>
      <c r="F4" s="4">
        <v>3</v>
      </c>
      <c r="G4" s="4">
        <v>5</v>
      </c>
      <c r="H4" s="4">
        <v>10</v>
      </c>
      <c r="I4" s="4">
        <v>33</v>
      </c>
      <c r="J4" s="4">
        <v>20</v>
      </c>
      <c r="K4" s="4">
        <v>5</v>
      </c>
      <c r="L4" s="4">
        <v>10</v>
      </c>
      <c r="M4" s="4">
        <f>I4*K4</f>
        <v>165</v>
      </c>
      <c r="N4" s="30">
        <f>J4*L4</f>
        <v>200</v>
      </c>
      <c r="O4" s="29">
        <f>M4+N4</f>
        <v>365</v>
      </c>
    </row>
    <row r="5" s="1" customFormat="1" spans="1:15">
      <c r="A5" s="6">
        <v>56</v>
      </c>
      <c r="B5" s="6" t="s">
        <v>19</v>
      </c>
      <c r="C5" s="6" t="s">
        <v>18</v>
      </c>
      <c r="D5" s="4">
        <v>9</v>
      </c>
      <c r="E5" s="4">
        <v>14</v>
      </c>
      <c r="F5" s="4">
        <v>2</v>
      </c>
      <c r="G5" s="4">
        <v>4</v>
      </c>
      <c r="H5" s="4">
        <v>8</v>
      </c>
      <c r="I5" s="4">
        <v>18</v>
      </c>
      <c r="J5" s="4">
        <v>64</v>
      </c>
      <c r="K5" s="4">
        <v>5</v>
      </c>
      <c r="L5" s="4">
        <v>10</v>
      </c>
      <c r="M5" s="4">
        <f t="shared" ref="M5:M20" si="0">I5*K5</f>
        <v>90</v>
      </c>
      <c r="N5" s="30">
        <f t="shared" ref="N5:N20" si="1">J5*L5</f>
        <v>640</v>
      </c>
      <c r="O5" s="29">
        <f t="shared" ref="O5:O21" si="2">M5+N5</f>
        <v>730</v>
      </c>
    </row>
    <row r="6" s="1" customFormat="1" spans="1:15">
      <c r="A6" s="6">
        <v>341</v>
      </c>
      <c r="B6" s="6" t="s">
        <v>20</v>
      </c>
      <c r="C6" s="6" t="s">
        <v>21</v>
      </c>
      <c r="D6" s="4">
        <v>25</v>
      </c>
      <c r="E6" s="4">
        <v>38</v>
      </c>
      <c r="F6" s="4">
        <v>7</v>
      </c>
      <c r="G6" s="4">
        <v>13</v>
      </c>
      <c r="H6" s="4">
        <v>26</v>
      </c>
      <c r="I6" s="4">
        <v>87</v>
      </c>
      <c r="J6" s="4">
        <v>42</v>
      </c>
      <c r="K6" s="4">
        <v>5</v>
      </c>
      <c r="L6" s="4">
        <v>10</v>
      </c>
      <c r="M6" s="4">
        <f t="shared" si="0"/>
        <v>435</v>
      </c>
      <c r="N6" s="30">
        <f t="shared" si="1"/>
        <v>420</v>
      </c>
      <c r="O6" s="29">
        <f t="shared" si="2"/>
        <v>855</v>
      </c>
    </row>
    <row r="7" s="1" customFormat="1" spans="1:15">
      <c r="A7" s="6">
        <v>329</v>
      </c>
      <c r="B7" s="6" t="s">
        <v>22</v>
      </c>
      <c r="C7" s="6" t="s">
        <v>18</v>
      </c>
      <c r="D7" s="4">
        <v>17</v>
      </c>
      <c r="E7" s="4">
        <v>26</v>
      </c>
      <c r="F7" s="4">
        <v>5</v>
      </c>
      <c r="G7" s="4">
        <v>9</v>
      </c>
      <c r="H7" s="4">
        <v>18</v>
      </c>
      <c r="I7" s="31">
        <v>15</v>
      </c>
      <c r="J7" s="4">
        <v>91</v>
      </c>
      <c r="K7" s="4">
        <v>5</v>
      </c>
      <c r="L7" s="4">
        <v>10</v>
      </c>
      <c r="M7" s="4">
        <v>0</v>
      </c>
      <c r="N7" s="30">
        <f t="shared" si="1"/>
        <v>910</v>
      </c>
      <c r="O7" s="29">
        <f t="shared" si="2"/>
        <v>910</v>
      </c>
    </row>
    <row r="8" s="1" customFormat="1" spans="1:15">
      <c r="A8" s="6">
        <v>104428</v>
      </c>
      <c r="B8" s="6" t="s">
        <v>23</v>
      </c>
      <c r="C8" s="6" t="s">
        <v>18</v>
      </c>
      <c r="D8" s="4">
        <v>11</v>
      </c>
      <c r="E8" s="4">
        <v>17</v>
      </c>
      <c r="F8" s="4">
        <v>3</v>
      </c>
      <c r="G8" s="4">
        <v>5</v>
      </c>
      <c r="H8" s="4">
        <v>10</v>
      </c>
      <c r="I8" s="4">
        <v>18</v>
      </c>
      <c r="J8" s="31">
        <v>4</v>
      </c>
      <c r="K8" s="4">
        <v>5</v>
      </c>
      <c r="L8" s="4">
        <v>10</v>
      </c>
      <c r="M8" s="4">
        <f t="shared" si="0"/>
        <v>90</v>
      </c>
      <c r="N8" s="30">
        <v>0</v>
      </c>
      <c r="O8" s="29">
        <f t="shared" si="2"/>
        <v>90</v>
      </c>
    </row>
    <row r="9" s="1" customFormat="1" spans="1:15">
      <c r="A9" s="6">
        <v>738</v>
      </c>
      <c r="B9" s="6" t="s">
        <v>24</v>
      </c>
      <c r="C9" s="6" t="s">
        <v>18</v>
      </c>
      <c r="D9" s="4">
        <v>11</v>
      </c>
      <c r="E9" s="4">
        <v>17</v>
      </c>
      <c r="F9" s="4">
        <v>3</v>
      </c>
      <c r="G9" s="4">
        <v>5</v>
      </c>
      <c r="H9" s="4">
        <v>10</v>
      </c>
      <c r="I9" s="4">
        <v>21</v>
      </c>
      <c r="J9" s="31">
        <v>3</v>
      </c>
      <c r="K9" s="4">
        <v>5</v>
      </c>
      <c r="L9" s="4">
        <v>10</v>
      </c>
      <c r="M9" s="4">
        <f t="shared" si="0"/>
        <v>105</v>
      </c>
      <c r="N9" s="30"/>
      <c r="O9" s="29">
        <f t="shared" si="2"/>
        <v>105</v>
      </c>
    </row>
    <row r="10" s="1" customFormat="1" ht="15" customHeight="1" spans="1:15">
      <c r="A10" s="6">
        <v>307</v>
      </c>
      <c r="B10" s="6" t="s">
        <v>25</v>
      </c>
      <c r="C10" s="6" t="s">
        <v>26</v>
      </c>
      <c r="D10" s="4">
        <v>60</v>
      </c>
      <c r="E10" s="4">
        <v>90</v>
      </c>
      <c r="F10" s="4">
        <v>16</v>
      </c>
      <c r="G10" s="4">
        <v>30</v>
      </c>
      <c r="H10" s="4">
        <v>60</v>
      </c>
      <c r="I10" s="4">
        <v>84</v>
      </c>
      <c r="J10" s="4">
        <v>51</v>
      </c>
      <c r="K10" s="4">
        <v>5</v>
      </c>
      <c r="L10" s="4">
        <v>10</v>
      </c>
      <c r="M10" s="4">
        <f t="shared" si="0"/>
        <v>420</v>
      </c>
      <c r="N10" s="30">
        <f t="shared" si="1"/>
        <v>510</v>
      </c>
      <c r="O10" s="29">
        <f t="shared" si="2"/>
        <v>930</v>
      </c>
    </row>
    <row r="11" s="1" customFormat="1" spans="1:15">
      <c r="A11" s="6">
        <v>337</v>
      </c>
      <c r="B11" s="6" t="s">
        <v>27</v>
      </c>
      <c r="C11" s="6" t="s">
        <v>28</v>
      </c>
      <c r="D11" s="4">
        <v>25</v>
      </c>
      <c r="E11" s="4">
        <v>38</v>
      </c>
      <c r="F11" s="4">
        <v>7</v>
      </c>
      <c r="G11" s="4">
        <v>13</v>
      </c>
      <c r="H11" s="4">
        <v>26</v>
      </c>
      <c r="I11" s="4">
        <v>70</v>
      </c>
      <c r="J11" s="4">
        <v>29</v>
      </c>
      <c r="K11" s="4">
        <v>5</v>
      </c>
      <c r="L11" s="4">
        <v>10</v>
      </c>
      <c r="M11" s="4">
        <f t="shared" si="0"/>
        <v>350</v>
      </c>
      <c r="N11" s="30">
        <f t="shared" si="1"/>
        <v>290</v>
      </c>
      <c r="O11" s="29">
        <f t="shared" si="2"/>
        <v>640</v>
      </c>
    </row>
    <row r="12" s="1" customFormat="1" spans="1:15">
      <c r="A12" s="6">
        <v>54</v>
      </c>
      <c r="B12" s="6" t="s">
        <v>29</v>
      </c>
      <c r="C12" s="6" t="s">
        <v>18</v>
      </c>
      <c r="D12" s="4">
        <v>17</v>
      </c>
      <c r="E12" s="4">
        <v>26</v>
      </c>
      <c r="F12" s="4">
        <v>5</v>
      </c>
      <c r="G12" s="4">
        <v>9</v>
      </c>
      <c r="H12" s="4">
        <v>18</v>
      </c>
      <c r="I12" s="4">
        <v>48</v>
      </c>
      <c r="J12" s="4">
        <v>27</v>
      </c>
      <c r="K12" s="4">
        <v>5</v>
      </c>
      <c r="L12" s="4">
        <v>10</v>
      </c>
      <c r="M12" s="4">
        <f t="shared" si="0"/>
        <v>240</v>
      </c>
      <c r="N12" s="30">
        <f t="shared" si="1"/>
        <v>270</v>
      </c>
      <c r="O12" s="29">
        <f t="shared" si="2"/>
        <v>510</v>
      </c>
    </row>
    <row r="13" s="1" customFormat="1" spans="1:15">
      <c r="A13" s="6">
        <v>750</v>
      </c>
      <c r="B13" s="6" t="s">
        <v>30</v>
      </c>
      <c r="C13" s="6" t="s">
        <v>26</v>
      </c>
      <c r="D13" s="4">
        <v>23</v>
      </c>
      <c r="E13" s="4">
        <v>35</v>
      </c>
      <c r="F13" s="4">
        <v>6</v>
      </c>
      <c r="G13" s="4">
        <v>11</v>
      </c>
      <c r="H13" s="4">
        <v>22</v>
      </c>
      <c r="I13" s="4">
        <v>70</v>
      </c>
      <c r="J13" s="4">
        <v>38</v>
      </c>
      <c r="K13" s="4">
        <v>5</v>
      </c>
      <c r="L13" s="4">
        <v>10</v>
      </c>
      <c r="M13" s="4">
        <f t="shared" si="0"/>
        <v>350</v>
      </c>
      <c r="N13" s="30">
        <f t="shared" si="1"/>
        <v>380</v>
      </c>
      <c r="O13" s="29">
        <f t="shared" si="2"/>
        <v>730</v>
      </c>
    </row>
    <row r="14" s="1" customFormat="1" spans="1:15">
      <c r="A14" s="6">
        <v>712</v>
      </c>
      <c r="B14" s="6" t="s">
        <v>31</v>
      </c>
      <c r="C14" s="6" t="s">
        <v>32</v>
      </c>
      <c r="D14" s="4">
        <v>23</v>
      </c>
      <c r="E14" s="4">
        <v>35</v>
      </c>
      <c r="F14" s="4">
        <v>6</v>
      </c>
      <c r="G14" s="4">
        <v>11</v>
      </c>
      <c r="H14" s="4">
        <v>22</v>
      </c>
      <c r="I14" s="4">
        <v>54</v>
      </c>
      <c r="J14" s="4">
        <v>11</v>
      </c>
      <c r="K14" s="4">
        <v>5</v>
      </c>
      <c r="L14" s="4">
        <v>10</v>
      </c>
      <c r="M14" s="4">
        <f t="shared" si="0"/>
        <v>270</v>
      </c>
      <c r="N14" s="30">
        <f t="shared" si="1"/>
        <v>110</v>
      </c>
      <c r="O14" s="29">
        <f t="shared" si="2"/>
        <v>380</v>
      </c>
    </row>
    <row r="15" s="1" customFormat="1" spans="1:15">
      <c r="A15" s="6">
        <v>706</v>
      </c>
      <c r="B15" s="6" t="s">
        <v>33</v>
      </c>
      <c r="C15" s="6" t="s">
        <v>18</v>
      </c>
      <c r="D15" s="4">
        <v>11</v>
      </c>
      <c r="E15" s="4">
        <v>17</v>
      </c>
      <c r="F15" s="4">
        <v>3</v>
      </c>
      <c r="G15" s="4">
        <v>5</v>
      </c>
      <c r="H15" s="4">
        <v>10</v>
      </c>
      <c r="I15" s="4">
        <v>31</v>
      </c>
      <c r="J15" s="4">
        <v>0</v>
      </c>
      <c r="K15" s="4">
        <v>5</v>
      </c>
      <c r="L15" s="4">
        <v>10</v>
      </c>
      <c r="M15" s="4">
        <f t="shared" si="0"/>
        <v>155</v>
      </c>
      <c r="N15" s="30">
        <f t="shared" si="1"/>
        <v>0</v>
      </c>
      <c r="O15" s="29">
        <f t="shared" si="2"/>
        <v>155</v>
      </c>
    </row>
    <row r="16" s="1" customFormat="1" spans="1:15">
      <c r="A16" s="6">
        <v>367</v>
      </c>
      <c r="B16" s="6" t="s">
        <v>34</v>
      </c>
      <c r="C16" s="6" t="s">
        <v>18</v>
      </c>
      <c r="D16" s="4">
        <v>11</v>
      </c>
      <c r="E16" s="4">
        <v>17</v>
      </c>
      <c r="F16" s="4">
        <v>3</v>
      </c>
      <c r="G16" s="4">
        <v>5</v>
      </c>
      <c r="H16" s="4">
        <v>10</v>
      </c>
      <c r="I16" s="4">
        <v>29</v>
      </c>
      <c r="J16" s="4">
        <v>0</v>
      </c>
      <c r="K16" s="4">
        <v>5</v>
      </c>
      <c r="L16" s="4">
        <v>10</v>
      </c>
      <c r="M16" s="4">
        <f t="shared" si="0"/>
        <v>145</v>
      </c>
      <c r="N16" s="30">
        <f t="shared" si="1"/>
        <v>0</v>
      </c>
      <c r="O16" s="29">
        <f t="shared" si="2"/>
        <v>145</v>
      </c>
    </row>
    <row r="17" s="1" customFormat="1" spans="1:15">
      <c r="A17" s="6">
        <v>730</v>
      </c>
      <c r="B17" s="6" t="s">
        <v>35</v>
      </c>
      <c r="C17" s="6" t="s">
        <v>18</v>
      </c>
      <c r="D17" s="4">
        <v>23</v>
      </c>
      <c r="E17" s="4">
        <v>35</v>
      </c>
      <c r="F17" s="4">
        <v>6</v>
      </c>
      <c r="G17" s="4">
        <v>11</v>
      </c>
      <c r="H17" s="4">
        <v>22</v>
      </c>
      <c r="I17" s="4">
        <v>36</v>
      </c>
      <c r="J17" s="4">
        <v>11</v>
      </c>
      <c r="K17" s="4">
        <v>5</v>
      </c>
      <c r="L17" s="4">
        <v>10</v>
      </c>
      <c r="M17" s="4">
        <f t="shared" si="0"/>
        <v>180</v>
      </c>
      <c r="N17" s="30">
        <f t="shared" si="1"/>
        <v>110</v>
      </c>
      <c r="O17" s="29">
        <f t="shared" si="2"/>
        <v>290</v>
      </c>
    </row>
    <row r="18" s="1" customFormat="1" spans="1:15">
      <c r="A18" s="6">
        <v>704</v>
      </c>
      <c r="B18" s="6" t="s">
        <v>36</v>
      </c>
      <c r="C18" s="6" t="s">
        <v>18</v>
      </c>
      <c r="D18" s="4">
        <v>11</v>
      </c>
      <c r="E18" s="4">
        <v>17</v>
      </c>
      <c r="F18" s="4">
        <v>3</v>
      </c>
      <c r="G18" s="4">
        <v>5</v>
      </c>
      <c r="H18" s="4">
        <v>10</v>
      </c>
      <c r="I18" s="4">
        <v>25</v>
      </c>
      <c r="J18" s="31">
        <v>4</v>
      </c>
      <c r="K18" s="4">
        <v>5</v>
      </c>
      <c r="L18" s="4">
        <v>10</v>
      </c>
      <c r="M18" s="4">
        <f t="shared" si="0"/>
        <v>125</v>
      </c>
      <c r="N18" s="30">
        <v>0</v>
      </c>
      <c r="O18" s="29">
        <f t="shared" si="2"/>
        <v>125</v>
      </c>
    </row>
    <row r="19" s="1" customFormat="1" spans="1:15">
      <c r="A19" s="6">
        <v>594</v>
      </c>
      <c r="B19" s="6" t="s">
        <v>37</v>
      </c>
      <c r="C19" s="6" t="s">
        <v>21</v>
      </c>
      <c r="D19" s="4">
        <v>11</v>
      </c>
      <c r="E19" s="4">
        <v>17</v>
      </c>
      <c r="F19" s="4">
        <v>3</v>
      </c>
      <c r="G19" s="4">
        <v>5</v>
      </c>
      <c r="H19" s="4">
        <v>10</v>
      </c>
      <c r="I19" s="31">
        <v>15</v>
      </c>
      <c r="J19" s="4">
        <v>8</v>
      </c>
      <c r="K19" s="4">
        <v>5</v>
      </c>
      <c r="L19" s="4">
        <v>10</v>
      </c>
      <c r="M19" s="4">
        <v>0</v>
      </c>
      <c r="N19" s="30">
        <f t="shared" si="1"/>
        <v>80</v>
      </c>
      <c r="O19" s="29">
        <f t="shared" si="2"/>
        <v>80</v>
      </c>
    </row>
    <row r="20" s="1" customFormat="1" spans="1:15">
      <c r="A20" s="6">
        <v>115971</v>
      </c>
      <c r="B20" s="6" t="s">
        <v>38</v>
      </c>
      <c r="C20" s="6" t="s">
        <v>28</v>
      </c>
      <c r="D20" s="4">
        <v>9</v>
      </c>
      <c r="E20" s="4">
        <v>14</v>
      </c>
      <c r="F20" s="4">
        <v>2</v>
      </c>
      <c r="G20" s="4">
        <v>4</v>
      </c>
      <c r="H20" s="4">
        <v>8</v>
      </c>
      <c r="I20" s="31">
        <v>13</v>
      </c>
      <c r="J20" s="4">
        <v>6</v>
      </c>
      <c r="K20" s="4">
        <v>5</v>
      </c>
      <c r="L20" s="4">
        <v>10</v>
      </c>
      <c r="M20" s="4">
        <v>0</v>
      </c>
      <c r="N20" s="30">
        <f t="shared" si="1"/>
        <v>60</v>
      </c>
      <c r="O20" s="29">
        <f t="shared" si="2"/>
        <v>60</v>
      </c>
    </row>
    <row r="21" s="1" customFormat="1" spans="1:15">
      <c r="A21" s="6"/>
      <c r="B21" s="6" t="s">
        <v>39</v>
      </c>
      <c r="C21" s="6"/>
      <c r="D21" s="4"/>
      <c r="E21" s="4"/>
      <c r="F21" s="4"/>
      <c r="G21" s="4"/>
      <c r="H21" s="4"/>
      <c r="I21" s="31"/>
      <c r="J21" s="4"/>
      <c r="K21" s="4"/>
      <c r="L21" s="4"/>
      <c r="M21" s="4">
        <f>SUM(M4:M20)</f>
        <v>3120</v>
      </c>
      <c r="N21" s="30">
        <f>SUM(N4:N20)</f>
        <v>3980</v>
      </c>
      <c r="O21" s="29">
        <f t="shared" si="2"/>
        <v>7100</v>
      </c>
    </row>
    <row r="22" ht="46" customHeight="1" spans="1:15">
      <c r="A22" s="27" t="s">
        <v>40</v>
      </c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9"/>
    </row>
  </sheetData>
  <mergeCells count="13">
    <mergeCell ref="A1:O1"/>
    <mergeCell ref="D2:E2"/>
    <mergeCell ref="F2:H2"/>
    <mergeCell ref="I2:J2"/>
    <mergeCell ref="A22:N22"/>
    <mergeCell ref="A2:A3"/>
    <mergeCell ref="B2:B3"/>
    <mergeCell ref="C2:C3"/>
    <mergeCell ref="K2:K3"/>
    <mergeCell ref="L2:L3"/>
    <mergeCell ref="M2:M3"/>
    <mergeCell ref="N2:N3"/>
    <mergeCell ref="O2:O3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0"/>
  <sheetViews>
    <sheetView workbookViewId="0">
      <selection activeCell="B2" sqref="B2"/>
    </sheetView>
  </sheetViews>
  <sheetFormatPr defaultColWidth="9" defaultRowHeight="21" customHeight="1"/>
  <cols>
    <col min="1" max="1" width="15.75" customWidth="1"/>
    <col min="2" max="3" width="13" customWidth="1"/>
    <col min="4" max="4" width="12.25" customWidth="1"/>
    <col min="5" max="5" width="11.125" customWidth="1"/>
    <col min="6" max="6" width="13.875" customWidth="1"/>
    <col min="7" max="7" width="12.375" style="14" customWidth="1"/>
    <col min="8" max="8" width="10.125" style="14" customWidth="1"/>
    <col min="9" max="9" width="13.125" customWidth="1"/>
  </cols>
  <sheetData>
    <row r="1" customHeight="1" spans="1:9">
      <c r="A1" s="15" t="s">
        <v>41</v>
      </c>
      <c r="B1" s="15"/>
      <c r="C1" s="15"/>
      <c r="D1" s="15"/>
      <c r="E1" s="15"/>
      <c r="F1" s="15"/>
      <c r="G1" s="16"/>
      <c r="H1" s="16"/>
      <c r="I1" s="15"/>
    </row>
    <row r="2" ht="28" customHeight="1" spans="1:9">
      <c r="A2" s="17" t="s">
        <v>3</v>
      </c>
      <c r="B2" s="17" t="s">
        <v>42</v>
      </c>
      <c r="C2" s="17" t="s">
        <v>43</v>
      </c>
      <c r="D2" s="18" t="s">
        <v>44</v>
      </c>
      <c r="E2" s="5" t="s">
        <v>45</v>
      </c>
      <c r="F2" s="5" t="s">
        <v>46</v>
      </c>
      <c r="G2" s="19" t="s">
        <v>47</v>
      </c>
      <c r="H2" s="19" t="s">
        <v>48</v>
      </c>
      <c r="I2" s="17" t="s">
        <v>49</v>
      </c>
    </row>
    <row r="3" s="13" customFormat="1" customHeight="1" spans="1:9">
      <c r="A3" s="20" t="s">
        <v>26</v>
      </c>
      <c r="B3" s="20">
        <v>142</v>
      </c>
      <c r="C3" s="20">
        <v>38</v>
      </c>
      <c r="D3" s="20">
        <f>C3*2+B3</f>
        <v>218</v>
      </c>
      <c r="E3" s="20">
        <v>183</v>
      </c>
      <c r="F3" s="20">
        <v>94</v>
      </c>
      <c r="G3" s="21">
        <f>F3*2+E3</f>
        <v>371</v>
      </c>
      <c r="H3" s="22">
        <f>G3/D3</f>
        <v>1.70183486238532</v>
      </c>
      <c r="I3" s="21">
        <v>430</v>
      </c>
    </row>
    <row r="4" s="13" customFormat="1" customHeight="1" spans="1:9">
      <c r="A4" s="20" t="s">
        <v>28</v>
      </c>
      <c r="B4" s="20">
        <v>453</v>
      </c>
      <c r="C4" s="20">
        <v>126</v>
      </c>
      <c r="D4" s="20">
        <f t="shared" ref="D4:D9" si="0">C4*2+B4</f>
        <v>705</v>
      </c>
      <c r="E4" s="20">
        <v>238</v>
      </c>
      <c r="F4" s="20">
        <v>57</v>
      </c>
      <c r="G4" s="21">
        <f t="shared" ref="G4:G9" si="1">F4*2+E4</f>
        <v>352</v>
      </c>
      <c r="H4" s="22">
        <f t="shared" ref="H4:H9" si="2">G4/D4</f>
        <v>0.499290780141844</v>
      </c>
      <c r="I4" s="24"/>
    </row>
    <row r="5" s="13" customFormat="1" customHeight="1" spans="1:9">
      <c r="A5" s="20" t="s">
        <v>50</v>
      </c>
      <c r="B5" s="20">
        <v>490</v>
      </c>
      <c r="C5" s="20">
        <v>134</v>
      </c>
      <c r="D5" s="20">
        <f t="shared" si="0"/>
        <v>758</v>
      </c>
      <c r="E5" s="20">
        <v>186</v>
      </c>
      <c r="F5" s="20">
        <v>48</v>
      </c>
      <c r="G5" s="21">
        <f t="shared" si="1"/>
        <v>282</v>
      </c>
      <c r="H5" s="22">
        <f t="shared" si="2"/>
        <v>0.372031662269129</v>
      </c>
      <c r="I5" s="24"/>
    </row>
    <row r="6" s="13" customFormat="1" customHeight="1" spans="1:9">
      <c r="A6" s="20" t="s">
        <v>32</v>
      </c>
      <c r="B6" s="20">
        <v>334</v>
      </c>
      <c r="C6" s="20">
        <v>89</v>
      </c>
      <c r="D6" s="20">
        <f t="shared" si="0"/>
        <v>512</v>
      </c>
      <c r="E6" s="20">
        <v>193</v>
      </c>
      <c r="F6" s="20">
        <v>45</v>
      </c>
      <c r="G6" s="21">
        <f t="shared" si="1"/>
        <v>283</v>
      </c>
      <c r="H6" s="22">
        <f t="shared" si="2"/>
        <v>0.552734375</v>
      </c>
      <c r="I6" s="24"/>
    </row>
    <row r="7" s="13" customFormat="1" customHeight="1" spans="1:9">
      <c r="A7" s="20" t="s">
        <v>21</v>
      </c>
      <c r="B7" s="20">
        <v>243</v>
      </c>
      <c r="C7" s="20">
        <v>68</v>
      </c>
      <c r="D7" s="20">
        <f t="shared" si="0"/>
        <v>379</v>
      </c>
      <c r="E7" s="20">
        <v>158</v>
      </c>
      <c r="F7" s="20">
        <v>54</v>
      </c>
      <c r="G7" s="21">
        <f t="shared" si="1"/>
        <v>266</v>
      </c>
      <c r="H7" s="22">
        <f t="shared" si="2"/>
        <v>0.701846965699208</v>
      </c>
      <c r="I7" s="24"/>
    </row>
    <row r="8" s="13" customFormat="1" customHeight="1" spans="1:9">
      <c r="A8" s="20" t="s">
        <v>18</v>
      </c>
      <c r="B8" s="20">
        <v>272</v>
      </c>
      <c r="C8" s="20">
        <v>75</v>
      </c>
      <c r="D8" s="20">
        <f t="shared" si="0"/>
        <v>422</v>
      </c>
      <c r="E8" s="20">
        <v>411</v>
      </c>
      <c r="F8" s="20">
        <v>234</v>
      </c>
      <c r="G8" s="21">
        <f t="shared" si="1"/>
        <v>879</v>
      </c>
      <c r="H8" s="22">
        <f t="shared" si="2"/>
        <v>2.08293838862559</v>
      </c>
      <c r="I8" s="24">
        <v>650</v>
      </c>
    </row>
    <row r="9" s="13" customFormat="1" customHeight="1" spans="1:9">
      <c r="A9" s="20" t="s">
        <v>51</v>
      </c>
      <c r="B9" s="20">
        <v>75</v>
      </c>
      <c r="C9" s="20">
        <v>20</v>
      </c>
      <c r="D9" s="20">
        <f t="shared" si="0"/>
        <v>115</v>
      </c>
      <c r="E9" s="20">
        <v>65</v>
      </c>
      <c r="F9" s="20">
        <v>0</v>
      </c>
      <c r="G9" s="21">
        <f t="shared" si="1"/>
        <v>65</v>
      </c>
      <c r="H9" s="22">
        <f t="shared" si="2"/>
        <v>0.565217391304348</v>
      </c>
      <c r="I9" s="24"/>
    </row>
    <row r="10" s="13" customFormat="1" customHeight="1" spans="1:9">
      <c r="A10" s="23" t="s">
        <v>39</v>
      </c>
      <c r="B10" s="23"/>
      <c r="C10" s="23"/>
      <c r="D10" s="23"/>
      <c r="E10" s="23"/>
      <c r="F10" s="23"/>
      <c r="G10" s="4"/>
      <c r="H10" s="4"/>
      <c r="I10" s="23"/>
    </row>
    <row r="11" customFormat="1" customHeight="1" spans="7:8">
      <c r="G11" s="14"/>
      <c r="H11" s="14"/>
    </row>
    <row r="12" customFormat="1" customHeight="1" spans="7:8">
      <c r="G12" s="14"/>
      <c r="H12" s="14"/>
    </row>
    <row r="13" customFormat="1" customHeight="1" spans="7:8">
      <c r="G13" s="14"/>
      <c r="H13" s="14"/>
    </row>
    <row r="14" customFormat="1" customHeight="1" spans="7:8">
      <c r="G14" s="14"/>
      <c r="H14" s="14"/>
    </row>
    <row r="15" customFormat="1" customHeight="1" spans="7:8">
      <c r="G15" s="14"/>
      <c r="H15" s="14"/>
    </row>
    <row r="16" customFormat="1" customHeight="1" spans="7:8">
      <c r="G16" s="14"/>
      <c r="H16" s="14"/>
    </row>
    <row r="17" customFormat="1" customHeight="1" spans="7:8">
      <c r="G17" s="14"/>
      <c r="H17" s="14"/>
    </row>
    <row r="18" customFormat="1" customHeight="1" spans="7:8">
      <c r="G18" s="14"/>
      <c r="H18" s="14"/>
    </row>
    <row r="19" customFormat="1" customHeight="1" spans="7:8">
      <c r="G19" s="14"/>
      <c r="H19" s="14"/>
    </row>
    <row r="20" customFormat="1" customHeight="1" spans="7:8">
      <c r="G20" s="14"/>
      <c r="H20" s="14"/>
    </row>
  </sheetData>
  <mergeCells count="1">
    <mergeCell ref="A1:I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50"/>
  <sheetViews>
    <sheetView workbookViewId="0">
      <selection activeCell="B24" sqref="B24"/>
    </sheetView>
  </sheetViews>
  <sheetFormatPr defaultColWidth="9" defaultRowHeight="13.5"/>
  <cols>
    <col min="1" max="1" width="9" style="1"/>
    <col min="2" max="2" width="25.75" style="1" customWidth="1"/>
    <col min="3" max="3" width="13" style="1" customWidth="1"/>
    <col min="4" max="10" width="8.375" style="2" customWidth="1"/>
    <col min="11" max="11" width="8.25" style="2" customWidth="1"/>
    <col min="12" max="12" width="9.125" style="2" customWidth="1"/>
    <col min="13" max="16384" width="9" style="1"/>
  </cols>
  <sheetData>
    <row r="1" s="1" customFormat="1" ht="31" customHeight="1" spans="1:12">
      <c r="A1" s="3" t="s">
        <v>52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="1" customFormat="1" ht="21" customHeight="1" spans="1:12">
      <c r="A2" s="4" t="s">
        <v>1</v>
      </c>
      <c r="B2" s="4" t="s">
        <v>2</v>
      </c>
      <c r="C2" s="4" t="s">
        <v>3</v>
      </c>
      <c r="D2" s="5" t="s">
        <v>4</v>
      </c>
      <c r="E2" s="5"/>
      <c r="F2" s="5" t="s">
        <v>5</v>
      </c>
      <c r="G2" s="5"/>
      <c r="H2" s="5"/>
      <c r="I2" s="5" t="s">
        <v>6</v>
      </c>
      <c r="J2" s="5"/>
      <c r="K2" s="5" t="s">
        <v>53</v>
      </c>
      <c r="L2" s="5" t="s">
        <v>48</v>
      </c>
    </row>
    <row r="3" s="1" customFormat="1" ht="40" customHeight="1" spans="1:12">
      <c r="A3" s="4"/>
      <c r="B3" s="4"/>
      <c r="C3" s="4"/>
      <c r="D3" s="5" t="s">
        <v>12</v>
      </c>
      <c r="E3" s="5" t="s">
        <v>13</v>
      </c>
      <c r="F3" s="5" t="s">
        <v>12</v>
      </c>
      <c r="G3" s="5" t="s">
        <v>13</v>
      </c>
      <c r="H3" s="5" t="s">
        <v>14</v>
      </c>
      <c r="I3" s="5" t="s">
        <v>15</v>
      </c>
      <c r="J3" s="5" t="s">
        <v>16</v>
      </c>
      <c r="K3" s="5"/>
      <c r="L3" s="5"/>
    </row>
    <row r="4" s="1" customFormat="1" spans="1:12">
      <c r="A4" s="6">
        <v>351</v>
      </c>
      <c r="B4" s="6" t="s">
        <v>17</v>
      </c>
      <c r="C4" s="6" t="s">
        <v>18</v>
      </c>
      <c r="D4" s="4">
        <v>11</v>
      </c>
      <c r="E4" s="4">
        <v>17</v>
      </c>
      <c r="F4" s="4">
        <v>3</v>
      </c>
      <c r="G4" s="4">
        <v>5</v>
      </c>
      <c r="H4" s="4">
        <f t="shared" ref="H4:H67" si="0">G4*2</f>
        <v>10</v>
      </c>
      <c r="I4" s="4">
        <f>VLOOKUP(A4,[1]Sheet5!$A$1:$G$65536,7,0)</f>
        <v>33</v>
      </c>
      <c r="J4" s="4">
        <f>VLOOKUP(A4,[1]Sheet5!$A$1:$H$65536,8,0)</f>
        <v>20</v>
      </c>
      <c r="K4" s="4">
        <f t="shared" ref="K4:K67" si="1">I4+J4*2</f>
        <v>73</v>
      </c>
      <c r="L4" s="8">
        <f t="shared" ref="L4:L67" si="2">K4/(E4+H4)</f>
        <v>2.7037037037037</v>
      </c>
    </row>
    <row r="5" s="1" customFormat="1" spans="1:12">
      <c r="A5" s="6">
        <v>56</v>
      </c>
      <c r="B5" s="6" t="s">
        <v>19</v>
      </c>
      <c r="C5" s="6" t="s">
        <v>18</v>
      </c>
      <c r="D5" s="4">
        <v>9</v>
      </c>
      <c r="E5" s="4">
        <v>14</v>
      </c>
      <c r="F5" s="4">
        <v>2</v>
      </c>
      <c r="G5" s="4">
        <v>4</v>
      </c>
      <c r="H5" s="4">
        <f t="shared" si="0"/>
        <v>8</v>
      </c>
      <c r="I5" s="4">
        <f>VLOOKUP(A5,[1]Sheet5!$A$1:$G$65536,7,0)</f>
        <v>18</v>
      </c>
      <c r="J5" s="4">
        <f>VLOOKUP(A5,[1]Sheet5!$A$1:$H$65536,8,0)</f>
        <v>64</v>
      </c>
      <c r="K5" s="4">
        <f t="shared" si="1"/>
        <v>146</v>
      </c>
      <c r="L5" s="8">
        <f t="shared" si="2"/>
        <v>6.63636363636364</v>
      </c>
    </row>
    <row r="6" s="1" customFormat="1" spans="1:12">
      <c r="A6" s="6">
        <v>341</v>
      </c>
      <c r="B6" s="6" t="s">
        <v>20</v>
      </c>
      <c r="C6" s="6" t="s">
        <v>21</v>
      </c>
      <c r="D6" s="4">
        <v>25</v>
      </c>
      <c r="E6" s="4">
        <v>38</v>
      </c>
      <c r="F6" s="4">
        <v>7</v>
      </c>
      <c r="G6" s="4">
        <v>13</v>
      </c>
      <c r="H6" s="4">
        <f t="shared" si="0"/>
        <v>26</v>
      </c>
      <c r="I6" s="4">
        <f>VLOOKUP(A6,[1]Sheet5!$A$1:$G$65536,7,0)</f>
        <v>87</v>
      </c>
      <c r="J6" s="4">
        <f>VLOOKUP(A6,[1]Sheet5!$A$1:$H$65536,8,0)</f>
        <v>42</v>
      </c>
      <c r="K6" s="4">
        <f t="shared" si="1"/>
        <v>171</v>
      </c>
      <c r="L6" s="8">
        <f t="shared" si="2"/>
        <v>2.671875</v>
      </c>
    </row>
    <row r="7" s="1" customFormat="1" spans="1:12">
      <c r="A7" s="6">
        <v>329</v>
      </c>
      <c r="B7" s="6" t="s">
        <v>22</v>
      </c>
      <c r="C7" s="6" t="s">
        <v>18</v>
      </c>
      <c r="D7" s="4">
        <v>17</v>
      </c>
      <c r="E7" s="4">
        <v>26</v>
      </c>
      <c r="F7" s="4">
        <v>5</v>
      </c>
      <c r="G7" s="4">
        <v>9</v>
      </c>
      <c r="H7" s="4">
        <f t="shared" si="0"/>
        <v>18</v>
      </c>
      <c r="I7" s="4">
        <f>VLOOKUP(A7,[1]Sheet5!$A$1:$G$65536,7,0)</f>
        <v>15</v>
      </c>
      <c r="J7" s="4">
        <f>VLOOKUP(A7,[1]Sheet5!$A$1:$H$65536,8,0)</f>
        <v>91</v>
      </c>
      <c r="K7" s="4">
        <f t="shared" si="1"/>
        <v>197</v>
      </c>
      <c r="L7" s="8">
        <f t="shared" si="2"/>
        <v>4.47727272727273</v>
      </c>
    </row>
    <row r="8" s="1" customFormat="1" spans="1:12">
      <c r="A8" s="6">
        <v>104428</v>
      </c>
      <c r="B8" s="6" t="s">
        <v>54</v>
      </c>
      <c r="C8" s="6" t="s">
        <v>18</v>
      </c>
      <c r="D8" s="4">
        <v>11</v>
      </c>
      <c r="E8" s="4">
        <v>17</v>
      </c>
      <c r="F8" s="4">
        <v>3</v>
      </c>
      <c r="G8" s="4">
        <v>5</v>
      </c>
      <c r="H8" s="4">
        <f t="shared" si="0"/>
        <v>10</v>
      </c>
      <c r="I8" s="4">
        <f>VLOOKUP(A8,[1]Sheet5!$A$1:$G$65536,7,0)</f>
        <v>18</v>
      </c>
      <c r="J8" s="4">
        <f>VLOOKUP(A8,[1]Sheet5!$A$1:$H$65536,8,0)</f>
        <v>4</v>
      </c>
      <c r="K8" s="4">
        <f t="shared" si="1"/>
        <v>26</v>
      </c>
      <c r="L8" s="8">
        <f t="shared" si="2"/>
        <v>0.962962962962963</v>
      </c>
    </row>
    <row r="9" s="1" customFormat="1" spans="1:12">
      <c r="A9" s="6">
        <v>738</v>
      </c>
      <c r="B9" s="6" t="s">
        <v>24</v>
      </c>
      <c r="C9" s="6" t="s">
        <v>18</v>
      </c>
      <c r="D9" s="4">
        <v>11</v>
      </c>
      <c r="E9" s="4">
        <v>17</v>
      </c>
      <c r="F9" s="4">
        <v>3</v>
      </c>
      <c r="G9" s="4">
        <v>5</v>
      </c>
      <c r="H9" s="4">
        <f t="shared" si="0"/>
        <v>10</v>
      </c>
      <c r="I9" s="4">
        <f>VLOOKUP(A9,[1]Sheet5!$A$1:$G$65536,7,0)</f>
        <v>21</v>
      </c>
      <c r="J9" s="4">
        <f>VLOOKUP(A9,[1]Sheet5!$A$1:$H$65536,8,0)</f>
        <v>3</v>
      </c>
      <c r="K9" s="4">
        <f t="shared" si="1"/>
        <v>27</v>
      </c>
      <c r="L9" s="8">
        <f t="shared" si="2"/>
        <v>1</v>
      </c>
    </row>
    <row r="10" s="1" customFormat="1" ht="15" customHeight="1" spans="1:12">
      <c r="A10" s="6">
        <v>307</v>
      </c>
      <c r="B10" s="6" t="s">
        <v>25</v>
      </c>
      <c r="C10" s="6" t="s">
        <v>26</v>
      </c>
      <c r="D10" s="4">
        <v>60</v>
      </c>
      <c r="E10" s="4">
        <v>90</v>
      </c>
      <c r="F10" s="4">
        <v>16</v>
      </c>
      <c r="G10" s="4">
        <v>30</v>
      </c>
      <c r="H10" s="4">
        <f t="shared" si="0"/>
        <v>60</v>
      </c>
      <c r="I10" s="4">
        <f>VLOOKUP(A10,[1]Sheet5!$A$1:$G$65536,7,0)</f>
        <v>84</v>
      </c>
      <c r="J10" s="4">
        <f>VLOOKUP(A10,[1]Sheet5!$A$1:$H$65536,8,0)</f>
        <v>51</v>
      </c>
      <c r="K10" s="4">
        <f t="shared" si="1"/>
        <v>186</v>
      </c>
      <c r="L10" s="8">
        <f t="shared" si="2"/>
        <v>1.24</v>
      </c>
    </row>
    <row r="11" spans="1:12">
      <c r="A11" s="6">
        <v>740</v>
      </c>
      <c r="B11" s="6" t="s">
        <v>55</v>
      </c>
      <c r="C11" s="6" t="s">
        <v>32</v>
      </c>
      <c r="D11" s="4">
        <v>11</v>
      </c>
      <c r="E11" s="4">
        <v>17</v>
      </c>
      <c r="F11" s="4">
        <v>3</v>
      </c>
      <c r="G11" s="4">
        <v>5</v>
      </c>
      <c r="H11" s="4">
        <f t="shared" si="0"/>
        <v>10</v>
      </c>
      <c r="I11" s="4">
        <f>VLOOKUP(A11,[1]Sheet5!$A$1:$G$65536,7,0)</f>
        <v>15</v>
      </c>
      <c r="J11" s="4">
        <f>VLOOKUP(A11,[1]Sheet5!$A$1:$H$65536,8,0)</f>
        <v>0</v>
      </c>
      <c r="K11" s="4">
        <f t="shared" si="1"/>
        <v>15</v>
      </c>
      <c r="L11" s="8">
        <f t="shared" si="2"/>
        <v>0.555555555555556</v>
      </c>
    </row>
    <row r="12" spans="1:12">
      <c r="A12" s="6">
        <v>106066</v>
      </c>
      <c r="B12" s="6" t="s">
        <v>56</v>
      </c>
      <c r="C12" s="6" t="s">
        <v>26</v>
      </c>
      <c r="D12" s="4">
        <v>17</v>
      </c>
      <c r="E12" s="4">
        <v>26</v>
      </c>
      <c r="F12" s="4">
        <v>5</v>
      </c>
      <c r="G12" s="4">
        <v>9</v>
      </c>
      <c r="H12" s="4">
        <f t="shared" si="0"/>
        <v>18</v>
      </c>
      <c r="I12" s="4">
        <f>VLOOKUP(A12,[1]Sheet5!$A$1:$G$65536,7,0)</f>
        <v>23</v>
      </c>
      <c r="J12" s="4">
        <f>VLOOKUP(A12,[1]Sheet5!$A$1:$H$65536,8,0)</f>
        <v>3</v>
      </c>
      <c r="K12" s="4">
        <f t="shared" si="1"/>
        <v>29</v>
      </c>
      <c r="L12" s="8">
        <f t="shared" si="2"/>
        <v>0.659090909090909</v>
      </c>
    </row>
    <row r="13" s="1" customFormat="1" spans="1:12">
      <c r="A13" s="6">
        <v>337</v>
      </c>
      <c r="B13" s="6" t="s">
        <v>27</v>
      </c>
      <c r="C13" s="6" t="s">
        <v>28</v>
      </c>
      <c r="D13" s="4">
        <v>25</v>
      </c>
      <c r="E13" s="4">
        <v>38</v>
      </c>
      <c r="F13" s="4">
        <v>7</v>
      </c>
      <c r="G13" s="4">
        <v>13</v>
      </c>
      <c r="H13" s="4">
        <f t="shared" si="0"/>
        <v>26</v>
      </c>
      <c r="I13" s="4">
        <f>VLOOKUP(A13,[1]Sheet5!$A$1:$G$65536,7,0)</f>
        <v>70</v>
      </c>
      <c r="J13" s="4">
        <f>VLOOKUP(A13,[1]Sheet5!$A$1:$H$65536,8,0)</f>
        <v>29</v>
      </c>
      <c r="K13" s="4">
        <f t="shared" si="1"/>
        <v>128</v>
      </c>
      <c r="L13" s="8">
        <f t="shared" si="2"/>
        <v>2</v>
      </c>
    </row>
    <row r="14" spans="1:12">
      <c r="A14" s="6">
        <v>546</v>
      </c>
      <c r="B14" s="6" t="s">
        <v>57</v>
      </c>
      <c r="C14" s="6" t="s">
        <v>32</v>
      </c>
      <c r="D14" s="4">
        <v>23</v>
      </c>
      <c r="E14" s="4">
        <v>35</v>
      </c>
      <c r="F14" s="4">
        <v>6</v>
      </c>
      <c r="G14" s="4">
        <v>11</v>
      </c>
      <c r="H14" s="4">
        <f t="shared" si="0"/>
        <v>22</v>
      </c>
      <c r="I14" s="4">
        <f>VLOOKUP(A14,[1]Sheet5!$A$1:$G$65536,7,0)</f>
        <v>21</v>
      </c>
      <c r="J14" s="4">
        <f>VLOOKUP(A14,[1]Sheet5!$A$1:$H$65536,8,0)</f>
        <v>16</v>
      </c>
      <c r="K14" s="4">
        <f t="shared" si="1"/>
        <v>53</v>
      </c>
      <c r="L14" s="8">
        <f t="shared" si="2"/>
        <v>0.929824561403509</v>
      </c>
    </row>
    <row r="15" s="1" customFormat="1" spans="1:12">
      <c r="A15" s="6">
        <v>54</v>
      </c>
      <c r="B15" s="6" t="s">
        <v>29</v>
      </c>
      <c r="C15" s="6" t="s">
        <v>18</v>
      </c>
      <c r="D15" s="4">
        <v>17</v>
      </c>
      <c r="E15" s="4">
        <v>26</v>
      </c>
      <c r="F15" s="4">
        <v>5</v>
      </c>
      <c r="G15" s="4">
        <v>9</v>
      </c>
      <c r="H15" s="4">
        <f t="shared" si="0"/>
        <v>18</v>
      </c>
      <c r="I15" s="4">
        <f>VLOOKUP(A15,[1]Sheet5!$A$1:$G$65536,7,0)</f>
        <v>48</v>
      </c>
      <c r="J15" s="4">
        <f>VLOOKUP(A15,[1]Sheet5!$A$1:$H$65536,8,0)</f>
        <v>27</v>
      </c>
      <c r="K15" s="4">
        <f t="shared" si="1"/>
        <v>102</v>
      </c>
      <c r="L15" s="8">
        <f t="shared" si="2"/>
        <v>2.31818181818182</v>
      </c>
    </row>
    <row r="16" spans="1:12">
      <c r="A16" s="6">
        <v>101453</v>
      </c>
      <c r="B16" s="6" t="s">
        <v>58</v>
      </c>
      <c r="C16" s="6" t="s">
        <v>18</v>
      </c>
      <c r="D16" s="4">
        <v>17</v>
      </c>
      <c r="E16" s="4">
        <v>26</v>
      </c>
      <c r="F16" s="4">
        <v>5</v>
      </c>
      <c r="G16" s="4">
        <v>9</v>
      </c>
      <c r="H16" s="4">
        <f t="shared" si="0"/>
        <v>18</v>
      </c>
      <c r="I16" s="4">
        <f>VLOOKUP(A16,[1]Sheet5!$A$1:$G$65536,7,0)</f>
        <v>33</v>
      </c>
      <c r="J16" s="4">
        <f>VLOOKUP(A16,[1]Sheet5!$A$1:$H$65536,8,0)</f>
        <v>0</v>
      </c>
      <c r="K16" s="4">
        <f t="shared" si="1"/>
        <v>33</v>
      </c>
      <c r="L16" s="8">
        <f t="shared" si="2"/>
        <v>0.75</v>
      </c>
    </row>
    <row r="17" spans="1:12">
      <c r="A17" s="6">
        <v>117923</v>
      </c>
      <c r="B17" s="6" t="s">
        <v>59</v>
      </c>
      <c r="C17" s="6" t="s">
        <v>21</v>
      </c>
      <c r="D17" s="4">
        <v>7</v>
      </c>
      <c r="E17" s="4">
        <v>11</v>
      </c>
      <c r="F17" s="4">
        <v>2</v>
      </c>
      <c r="G17" s="4">
        <v>4</v>
      </c>
      <c r="H17" s="4">
        <f t="shared" si="0"/>
        <v>8</v>
      </c>
      <c r="I17" s="4">
        <f>VLOOKUP(A17,[1]Sheet5!$A$1:$G$65536,7,0)</f>
        <v>6</v>
      </c>
      <c r="J17" s="4">
        <f>VLOOKUP(A17,[1]Sheet5!$A$1:$H$65536,8,0)</f>
        <v>0</v>
      </c>
      <c r="K17" s="4">
        <f t="shared" si="1"/>
        <v>6</v>
      </c>
      <c r="L17" s="8">
        <f t="shared" si="2"/>
        <v>0.315789473684211</v>
      </c>
    </row>
    <row r="18" s="1" customFormat="1" spans="1:12">
      <c r="A18" s="6">
        <v>750</v>
      </c>
      <c r="B18" s="6" t="s">
        <v>30</v>
      </c>
      <c r="C18" s="6" t="s">
        <v>26</v>
      </c>
      <c r="D18" s="4">
        <v>23</v>
      </c>
      <c r="E18" s="4">
        <v>35</v>
      </c>
      <c r="F18" s="4">
        <v>6</v>
      </c>
      <c r="G18" s="4">
        <v>11</v>
      </c>
      <c r="H18" s="4">
        <f t="shared" si="0"/>
        <v>22</v>
      </c>
      <c r="I18" s="4">
        <f>VLOOKUP(A18,[1]Sheet5!$A$1:$G$65536,7,0)</f>
        <v>70</v>
      </c>
      <c r="J18" s="4">
        <f>VLOOKUP(A18,[1]Sheet5!$A$1:$H$65536,8,0)</f>
        <v>38</v>
      </c>
      <c r="K18" s="4">
        <f t="shared" si="1"/>
        <v>146</v>
      </c>
      <c r="L18" s="8">
        <f t="shared" si="2"/>
        <v>2.56140350877193</v>
      </c>
    </row>
    <row r="19" spans="1:12">
      <c r="A19" s="6">
        <v>113023</v>
      </c>
      <c r="B19" s="6" t="s">
        <v>60</v>
      </c>
      <c r="C19" s="6" t="s">
        <v>28</v>
      </c>
      <c r="D19" s="4">
        <v>7</v>
      </c>
      <c r="E19" s="4">
        <v>11</v>
      </c>
      <c r="F19" s="4">
        <v>2</v>
      </c>
      <c r="G19" s="4">
        <v>4</v>
      </c>
      <c r="H19" s="4">
        <f t="shared" si="0"/>
        <v>8</v>
      </c>
      <c r="I19" s="4">
        <f>VLOOKUP(A19,[1]Sheet5!$A$1:$G$65536,7,0)</f>
        <v>12</v>
      </c>
      <c r="J19" s="4">
        <f>VLOOKUP(A19,[1]Sheet5!$A$1:$H$65536,8,0)</f>
        <v>0</v>
      </c>
      <c r="K19" s="4">
        <f t="shared" si="1"/>
        <v>12</v>
      </c>
      <c r="L19" s="8">
        <f t="shared" si="2"/>
        <v>0.631578947368421</v>
      </c>
    </row>
    <row r="20" spans="1:12">
      <c r="A20" s="6">
        <v>357</v>
      </c>
      <c r="B20" s="6" t="s">
        <v>61</v>
      </c>
      <c r="C20" s="6" t="s">
        <v>50</v>
      </c>
      <c r="D20" s="4">
        <v>17</v>
      </c>
      <c r="E20" s="4">
        <v>26</v>
      </c>
      <c r="F20" s="4">
        <v>5</v>
      </c>
      <c r="G20" s="4">
        <v>9</v>
      </c>
      <c r="H20" s="4">
        <f t="shared" si="0"/>
        <v>18</v>
      </c>
      <c r="I20" s="4">
        <f>VLOOKUP(A20,[1]Sheet5!$A$1:$G$65536,7,0)</f>
        <v>24</v>
      </c>
      <c r="J20" s="4">
        <f>VLOOKUP(A20,[1]Sheet5!$A$1:$H$65536,8,0)</f>
        <v>0</v>
      </c>
      <c r="K20" s="4">
        <f t="shared" si="1"/>
        <v>24</v>
      </c>
      <c r="L20" s="8">
        <f t="shared" si="2"/>
        <v>0.545454545454545</v>
      </c>
    </row>
    <row r="21" spans="1:12">
      <c r="A21" s="6">
        <v>117310</v>
      </c>
      <c r="B21" s="6" t="s">
        <v>62</v>
      </c>
      <c r="C21" s="6" t="s">
        <v>28</v>
      </c>
      <c r="D21" s="4">
        <v>9</v>
      </c>
      <c r="E21" s="4">
        <v>14</v>
      </c>
      <c r="F21" s="4">
        <v>2</v>
      </c>
      <c r="G21" s="4">
        <v>4</v>
      </c>
      <c r="H21" s="4">
        <f t="shared" si="0"/>
        <v>8</v>
      </c>
      <c r="I21" s="4">
        <f>VLOOKUP(A21,[1]Sheet5!$A$1:$G$65536,7,0)</f>
        <v>6</v>
      </c>
      <c r="J21" s="4">
        <f>VLOOKUP(A21,[1]Sheet5!$A$1:$H$65536,8,0)</f>
        <v>3</v>
      </c>
      <c r="K21" s="4">
        <f t="shared" si="1"/>
        <v>12</v>
      </c>
      <c r="L21" s="8">
        <f t="shared" si="2"/>
        <v>0.545454545454545</v>
      </c>
    </row>
    <row r="22" spans="1:12">
      <c r="A22" s="6">
        <v>52</v>
      </c>
      <c r="B22" s="6" t="s">
        <v>63</v>
      </c>
      <c r="C22" s="6" t="s">
        <v>18</v>
      </c>
      <c r="D22" s="4">
        <v>9</v>
      </c>
      <c r="E22" s="4">
        <v>14</v>
      </c>
      <c r="F22" s="4">
        <v>2</v>
      </c>
      <c r="G22" s="4">
        <v>4</v>
      </c>
      <c r="H22" s="4">
        <f t="shared" si="0"/>
        <v>8</v>
      </c>
      <c r="I22" s="4">
        <f>VLOOKUP(A22,[1]Sheet5!$A$1:$G$65536,7,0)</f>
        <v>9</v>
      </c>
      <c r="J22" s="4">
        <f>VLOOKUP(A22,[1]Sheet5!$A$1:$H$65536,8,0)</f>
        <v>0</v>
      </c>
      <c r="K22" s="4">
        <f t="shared" si="1"/>
        <v>9</v>
      </c>
      <c r="L22" s="8">
        <f t="shared" si="2"/>
        <v>0.409090909090909</v>
      </c>
    </row>
    <row r="23" spans="1:12">
      <c r="A23" s="6">
        <v>114069</v>
      </c>
      <c r="B23" s="6" t="s">
        <v>64</v>
      </c>
      <c r="C23" s="6" t="s">
        <v>32</v>
      </c>
      <c r="D23" s="4">
        <v>9</v>
      </c>
      <c r="E23" s="4">
        <v>14</v>
      </c>
      <c r="F23" s="4">
        <v>2</v>
      </c>
      <c r="G23" s="4">
        <v>4</v>
      </c>
      <c r="H23" s="4">
        <f t="shared" si="0"/>
        <v>8</v>
      </c>
      <c r="I23" s="4">
        <f>VLOOKUP(A23,[1]Sheet5!$A$1:$G$65536,7,0)</f>
        <v>3</v>
      </c>
      <c r="J23" s="4">
        <f>VLOOKUP(A23,[1]Sheet5!$A$1:$H$65536,8,0)</f>
        <v>0</v>
      </c>
      <c r="K23" s="4">
        <f t="shared" si="1"/>
        <v>3</v>
      </c>
      <c r="L23" s="8">
        <f t="shared" si="2"/>
        <v>0.136363636363636</v>
      </c>
    </row>
    <row r="24" s="1" customFormat="1" spans="1:12">
      <c r="A24" s="6">
        <v>712</v>
      </c>
      <c r="B24" s="6" t="s">
        <v>31</v>
      </c>
      <c r="C24" s="6" t="s">
        <v>32</v>
      </c>
      <c r="D24" s="4">
        <v>23</v>
      </c>
      <c r="E24" s="4">
        <v>35</v>
      </c>
      <c r="F24" s="4">
        <v>6</v>
      </c>
      <c r="G24" s="4">
        <v>11</v>
      </c>
      <c r="H24" s="4">
        <f t="shared" si="0"/>
        <v>22</v>
      </c>
      <c r="I24" s="4">
        <f>VLOOKUP(A24,[1]Sheet5!$A$1:$G$65536,7,0)</f>
        <v>54</v>
      </c>
      <c r="J24" s="4">
        <f>VLOOKUP(A24,[1]Sheet5!$A$1:$H$65536,8,0)</f>
        <v>11</v>
      </c>
      <c r="K24" s="4">
        <f t="shared" si="1"/>
        <v>76</v>
      </c>
      <c r="L24" s="8">
        <f t="shared" si="2"/>
        <v>1.33333333333333</v>
      </c>
    </row>
    <row r="25" spans="1:12">
      <c r="A25" s="7">
        <v>120844</v>
      </c>
      <c r="B25" s="6" t="s">
        <v>65</v>
      </c>
      <c r="C25" s="6" t="s">
        <v>18</v>
      </c>
      <c r="D25" s="4">
        <v>11</v>
      </c>
      <c r="E25" s="4">
        <v>17</v>
      </c>
      <c r="F25" s="4">
        <v>3</v>
      </c>
      <c r="G25" s="4">
        <v>4</v>
      </c>
      <c r="H25" s="4">
        <f t="shared" si="0"/>
        <v>8</v>
      </c>
      <c r="I25" s="4">
        <f>VLOOKUP(A25,[1]Sheet5!$A$1:$G$65536,7,0)</f>
        <v>9</v>
      </c>
      <c r="J25" s="4">
        <f>VLOOKUP(A25,[1]Sheet5!$A$1:$H$65536,8,0)</f>
        <v>0</v>
      </c>
      <c r="K25" s="4">
        <f t="shared" si="1"/>
        <v>9</v>
      </c>
      <c r="L25" s="8">
        <f t="shared" si="2"/>
        <v>0.36</v>
      </c>
    </row>
    <row r="26" spans="1:12">
      <c r="A26" s="6">
        <v>103639</v>
      </c>
      <c r="B26" s="6" t="s">
        <v>66</v>
      </c>
      <c r="C26" s="6" t="s">
        <v>32</v>
      </c>
      <c r="D26" s="4">
        <v>11</v>
      </c>
      <c r="E26" s="4">
        <v>17</v>
      </c>
      <c r="F26" s="4">
        <v>3</v>
      </c>
      <c r="G26" s="4">
        <v>5</v>
      </c>
      <c r="H26" s="4">
        <f t="shared" si="0"/>
        <v>10</v>
      </c>
      <c r="I26" s="4">
        <f>VLOOKUP(A26,[1]Sheet5!$A$1:$G$65536,7,0)</f>
        <v>15</v>
      </c>
      <c r="J26" s="4">
        <f>VLOOKUP(A26,[1]Sheet5!$A$1:$H$65536,8,0)</f>
        <v>0</v>
      </c>
      <c r="K26" s="4">
        <f t="shared" si="1"/>
        <v>15</v>
      </c>
      <c r="L26" s="8">
        <f t="shared" si="2"/>
        <v>0.555555555555556</v>
      </c>
    </row>
    <row r="27" spans="1:12">
      <c r="A27" s="6">
        <v>102479</v>
      </c>
      <c r="B27" s="6" t="s">
        <v>67</v>
      </c>
      <c r="C27" s="6" t="s">
        <v>28</v>
      </c>
      <c r="D27" s="4">
        <v>11</v>
      </c>
      <c r="E27" s="4">
        <v>17</v>
      </c>
      <c r="F27" s="4">
        <v>3</v>
      </c>
      <c r="G27" s="4">
        <v>5</v>
      </c>
      <c r="H27" s="4">
        <f t="shared" si="0"/>
        <v>10</v>
      </c>
      <c r="I27" s="4">
        <f>VLOOKUP(A27,[1]Sheet5!$A$1:$G$65536,7,0)</f>
        <v>21</v>
      </c>
      <c r="J27" s="4">
        <f>VLOOKUP(A27,[1]Sheet5!$A$1:$H$65536,8,0)</f>
        <v>0</v>
      </c>
      <c r="K27" s="4">
        <f t="shared" si="1"/>
        <v>21</v>
      </c>
      <c r="L27" s="8">
        <f t="shared" si="2"/>
        <v>0.777777777777778</v>
      </c>
    </row>
    <row r="28" spans="1:12">
      <c r="A28" s="6">
        <v>732</v>
      </c>
      <c r="B28" s="6" t="s">
        <v>68</v>
      </c>
      <c r="C28" s="6" t="s">
        <v>21</v>
      </c>
      <c r="D28" s="4">
        <v>11</v>
      </c>
      <c r="E28" s="4">
        <v>17</v>
      </c>
      <c r="F28" s="4">
        <v>3</v>
      </c>
      <c r="G28" s="4">
        <v>5</v>
      </c>
      <c r="H28" s="4">
        <f t="shared" si="0"/>
        <v>10</v>
      </c>
      <c r="I28" s="4">
        <f>VLOOKUP(A28,[1]Sheet5!$A$1:$G$65536,7,0)</f>
        <v>3</v>
      </c>
      <c r="J28" s="4">
        <f>VLOOKUP(A28,[1]Sheet5!$A$1:$H$65536,8,0)</f>
        <v>0</v>
      </c>
      <c r="K28" s="4">
        <f t="shared" si="1"/>
        <v>3</v>
      </c>
      <c r="L28" s="8">
        <f t="shared" si="2"/>
        <v>0.111111111111111</v>
      </c>
    </row>
    <row r="29" s="1" customFormat="1" spans="1:12">
      <c r="A29" s="6">
        <v>706</v>
      </c>
      <c r="B29" s="6" t="s">
        <v>33</v>
      </c>
      <c r="C29" s="6" t="s">
        <v>18</v>
      </c>
      <c r="D29" s="4">
        <v>11</v>
      </c>
      <c r="E29" s="4">
        <v>17</v>
      </c>
      <c r="F29" s="4">
        <v>3</v>
      </c>
      <c r="G29" s="4">
        <v>5</v>
      </c>
      <c r="H29" s="4">
        <f t="shared" si="0"/>
        <v>10</v>
      </c>
      <c r="I29" s="4">
        <f>VLOOKUP(A29,[1]Sheet5!$A$1:$G$65536,7,0)</f>
        <v>31</v>
      </c>
      <c r="J29" s="4">
        <f>VLOOKUP(A29,[1]Sheet5!$A$1:$H$65536,8,0)</f>
        <v>0</v>
      </c>
      <c r="K29" s="4">
        <f t="shared" si="1"/>
        <v>31</v>
      </c>
      <c r="L29" s="8">
        <f t="shared" si="2"/>
        <v>1.14814814814815</v>
      </c>
    </row>
    <row r="30" spans="1:12">
      <c r="A30" s="6">
        <v>104838</v>
      </c>
      <c r="B30" s="6" t="s">
        <v>69</v>
      </c>
      <c r="C30" s="6" t="s">
        <v>18</v>
      </c>
      <c r="D30" s="4">
        <v>11</v>
      </c>
      <c r="E30" s="4">
        <v>17</v>
      </c>
      <c r="F30" s="4">
        <v>3</v>
      </c>
      <c r="G30" s="4">
        <v>5</v>
      </c>
      <c r="H30" s="4">
        <f t="shared" si="0"/>
        <v>10</v>
      </c>
      <c r="I30" s="4">
        <f>VLOOKUP(A30,[1]Sheet5!$A$1:$G$65536,7,0)</f>
        <v>9</v>
      </c>
      <c r="J30" s="4">
        <f>VLOOKUP(A30,[1]Sheet5!$A$1:$H$65536,8,0)</f>
        <v>0</v>
      </c>
      <c r="K30" s="4">
        <f t="shared" si="1"/>
        <v>9</v>
      </c>
      <c r="L30" s="8">
        <f t="shared" si="2"/>
        <v>0.333333333333333</v>
      </c>
    </row>
    <row r="31" s="1" customFormat="1" spans="1:12">
      <c r="A31" s="6">
        <v>367</v>
      </c>
      <c r="B31" s="6" t="s">
        <v>34</v>
      </c>
      <c r="C31" s="6" t="s">
        <v>18</v>
      </c>
      <c r="D31" s="4">
        <v>11</v>
      </c>
      <c r="E31" s="4">
        <v>17</v>
      </c>
      <c r="F31" s="4">
        <v>3</v>
      </c>
      <c r="G31" s="4">
        <v>5</v>
      </c>
      <c r="H31" s="4">
        <f t="shared" si="0"/>
        <v>10</v>
      </c>
      <c r="I31" s="4">
        <f>VLOOKUP(A31,[1]Sheet5!$A$1:$G$65536,7,0)</f>
        <v>29</v>
      </c>
      <c r="J31" s="4">
        <f>VLOOKUP(A31,[1]Sheet5!$A$1:$H$65536,8,0)</f>
        <v>0</v>
      </c>
      <c r="K31" s="4">
        <f t="shared" si="1"/>
        <v>29</v>
      </c>
      <c r="L31" s="8">
        <f t="shared" si="2"/>
        <v>1.07407407407407</v>
      </c>
    </row>
    <row r="32" spans="1:12">
      <c r="A32" s="6">
        <v>716</v>
      </c>
      <c r="B32" s="6" t="s">
        <v>70</v>
      </c>
      <c r="C32" s="6" t="s">
        <v>21</v>
      </c>
      <c r="D32" s="4">
        <v>11</v>
      </c>
      <c r="E32" s="4">
        <v>17</v>
      </c>
      <c r="F32" s="4">
        <v>3</v>
      </c>
      <c r="G32" s="4">
        <v>5</v>
      </c>
      <c r="H32" s="4">
        <f t="shared" si="0"/>
        <v>10</v>
      </c>
      <c r="I32" s="4">
        <f>VLOOKUP(A32,[1]Sheet5!$A$1:$G$65536,7,0)</f>
        <v>3</v>
      </c>
      <c r="J32" s="4">
        <f>VLOOKUP(A32,[1]Sheet5!$A$1:$H$65536,8,0)</f>
        <v>1</v>
      </c>
      <c r="K32" s="4">
        <f t="shared" si="1"/>
        <v>5</v>
      </c>
      <c r="L32" s="8">
        <f t="shared" si="2"/>
        <v>0.185185185185185</v>
      </c>
    </row>
    <row r="33" s="1" customFormat="1" spans="1:12">
      <c r="A33" s="6">
        <v>308</v>
      </c>
      <c r="B33" s="6" t="s">
        <v>71</v>
      </c>
      <c r="C33" s="6" t="s">
        <v>28</v>
      </c>
      <c r="D33" s="4">
        <v>11</v>
      </c>
      <c r="E33" s="4">
        <v>17</v>
      </c>
      <c r="F33" s="4">
        <v>3</v>
      </c>
      <c r="G33" s="4">
        <v>5</v>
      </c>
      <c r="H33" s="4">
        <f t="shared" si="0"/>
        <v>10</v>
      </c>
      <c r="I33" s="4">
        <f>VLOOKUP(A33,[1]Sheet5!$A$1:$G$65536,7,0)</f>
        <v>11</v>
      </c>
      <c r="J33" s="4">
        <f>VLOOKUP(A33,[1]Sheet5!$A$1:$H$65536,8,0)</f>
        <v>0</v>
      </c>
      <c r="K33" s="4">
        <f t="shared" si="1"/>
        <v>11</v>
      </c>
      <c r="L33" s="8">
        <f t="shared" si="2"/>
        <v>0.407407407407407</v>
      </c>
    </row>
    <row r="34" s="1" customFormat="1" spans="1:12">
      <c r="A34" s="6">
        <v>385</v>
      </c>
      <c r="B34" s="6" t="s">
        <v>72</v>
      </c>
      <c r="C34" s="6" t="s">
        <v>51</v>
      </c>
      <c r="D34" s="4">
        <v>23</v>
      </c>
      <c r="E34" s="4">
        <v>35</v>
      </c>
      <c r="F34" s="4">
        <v>6</v>
      </c>
      <c r="G34" s="4">
        <v>11</v>
      </c>
      <c r="H34" s="4">
        <f t="shared" si="0"/>
        <v>22</v>
      </c>
      <c r="I34" s="4">
        <f>VLOOKUP(A34,[1]Sheet5!$A$1:$G$65536,7,0)</f>
        <v>42</v>
      </c>
      <c r="J34" s="4">
        <f>VLOOKUP(A34,[1]Sheet5!$A$1:$H$65536,8,0)</f>
        <v>0</v>
      </c>
      <c r="K34" s="4">
        <f t="shared" si="1"/>
        <v>42</v>
      </c>
      <c r="L34" s="8">
        <f t="shared" si="2"/>
        <v>0.736842105263158</v>
      </c>
    </row>
    <row r="35" s="1" customFormat="1" spans="1:12">
      <c r="A35" s="6">
        <v>730</v>
      </c>
      <c r="B35" s="6" t="s">
        <v>35</v>
      </c>
      <c r="C35" s="6" t="s">
        <v>18</v>
      </c>
      <c r="D35" s="4">
        <v>23</v>
      </c>
      <c r="E35" s="4">
        <v>35</v>
      </c>
      <c r="F35" s="4">
        <v>6</v>
      </c>
      <c r="G35" s="4">
        <v>11</v>
      </c>
      <c r="H35" s="4">
        <f t="shared" si="0"/>
        <v>22</v>
      </c>
      <c r="I35" s="4">
        <f>VLOOKUP(A35,[1]Sheet5!$A$1:$G$65536,7,0)</f>
        <v>36</v>
      </c>
      <c r="J35" s="4">
        <f>VLOOKUP(A35,[1]Sheet5!$A$1:$H$65536,8,0)</f>
        <v>11</v>
      </c>
      <c r="K35" s="4">
        <f t="shared" si="1"/>
        <v>58</v>
      </c>
      <c r="L35" s="8">
        <f t="shared" si="2"/>
        <v>1.01754385964912</v>
      </c>
    </row>
    <row r="36" s="1" customFormat="1" spans="1:12">
      <c r="A36" s="6">
        <v>582</v>
      </c>
      <c r="B36" s="6" t="s">
        <v>73</v>
      </c>
      <c r="C36" s="6" t="s">
        <v>50</v>
      </c>
      <c r="D36" s="4">
        <v>23</v>
      </c>
      <c r="E36" s="4">
        <v>35</v>
      </c>
      <c r="F36" s="4">
        <v>6</v>
      </c>
      <c r="G36" s="4">
        <v>11</v>
      </c>
      <c r="H36" s="4">
        <f t="shared" si="0"/>
        <v>22</v>
      </c>
      <c r="I36" s="4">
        <f>VLOOKUP(A36,[1]Sheet5!$A$1:$G$65536,7,0)</f>
        <v>10</v>
      </c>
      <c r="J36" s="4">
        <f>VLOOKUP(A36,[1]Sheet5!$A$1:$H$65536,8,0)</f>
        <v>5</v>
      </c>
      <c r="K36" s="4">
        <f t="shared" si="1"/>
        <v>20</v>
      </c>
      <c r="L36" s="8">
        <f t="shared" si="2"/>
        <v>0.350877192982456</v>
      </c>
    </row>
    <row r="37" s="1" customFormat="1" spans="1:12">
      <c r="A37" s="6">
        <v>349</v>
      </c>
      <c r="B37" s="6" t="s">
        <v>74</v>
      </c>
      <c r="C37" s="6" t="s">
        <v>28</v>
      </c>
      <c r="D37" s="4">
        <v>11</v>
      </c>
      <c r="E37" s="4">
        <v>17</v>
      </c>
      <c r="F37" s="4">
        <v>3</v>
      </c>
      <c r="G37" s="4">
        <v>5</v>
      </c>
      <c r="H37" s="4">
        <f t="shared" si="0"/>
        <v>10</v>
      </c>
      <c r="I37" s="4">
        <f>VLOOKUP(A37,[1]Sheet5!$A$1:$G$65536,7,0)</f>
        <v>0</v>
      </c>
      <c r="J37" s="4">
        <f>VLOOKUP(A37,[1]Sheet5!$A$1:$H$65536,8,0)</f>
        <v>3</v>
      </c>
      <c r="K37" s="4">
        <f t="shared" si="1"/>
        <v>6</v>
      </c>
      <c r="L37" s="8">
        <f t="shared" si="2"/>
        <v>0.222222222222222</v>
      </c>
    </row>
    <row r="38" s="1" customFormat="1" spans="1:12">
      <c r="A38" s="6">
        <v>311</v>
      </c>
      <c r="B38" s="6" t="s">
        <v>75</v>
      </c>
      <c r="C38" s="6" t="s">
        <v>50</v>
      </c>
      <c r="D38" s="4">
        <v>17</v>
      </c>
      <c r="E38" s="4">
        <v>26</v>
      </c>
      <c r="F38" s="4">
        <v>5</v>
      </c>
      <c r="G38" s="4">
        <v>9</v>
      </c>
      <c r="H38" s="4">
        <f t="shared" si="0"/>
        <v>18</v>
      </c>
      <c r="I38" s="4">
        <f>VLOOKUP(A38,[1]Sheet5!$A$1:$G$65536,7,0)</f>
        <v>21</v>
      </c>
      <c r="J38" s="4">
        <f>VLOOKUP(A38,[1]Sheet5!$A$1:$H$65536,8,0)</f>
        <v>0</v>
      </c>
      <c r="K38" s="4">
        <f t="shared" si="1"/>
        <v>21</v>
      </c>
      <c r="L38" s="8">
        <f t="shared" si="2"/>
        <v>0.477272727272727</v>
      </c>
    </row>
    <row r="39" s="1" customFormat="1" spans="1:12">
      <c r="A39" s="6">
        <v>105751</v>
      </c>
      <c r="B39" s="6" t="s">
        <v>76</v>
      </c>
      <c r="C39" s="6" t="s">
        <v>32</v>
      </c>
      <c r="D39" s="4">
        <v>17</v>
      </c>
      <c r="E39" s="4">
        <v>26</v>
      </c>
      <c r="F39" s="4">
        <v>5</v>
      </c>
      <c r="G39" s="4">
        <v>9</v>
      </c>
      <c r="H39" s="4">
        <f t="shared" si="0"/>
        <v>18</v>
      </c>
      <c r="I39" s="4">
        <f>VLOOKUP(A39,[1]Sheet5!$A$1:$G$65536,7,0)</f>
        <v>3</v>
      </c>
      <c r="J39" s="4">
        <f>VLOOKUP(A39,[1]Sheet5!$A$1:$H$65536,8,0)</f>
        <v>0</v>
      </c>
      <c r="K39" s="4">
        <f t="shared" si="1"/>
        <v>3</v>
      </c>
      <c r="L39" s="8">
        <f t="shared" si="2"/>
        <v>0.0681818181818182</v>
      </c>
    </row>
    <row r="40" s="1" customFormat="1" spans="1:12">
      <c r="A40" s="6">
        <v>746</v>
      </c>
      <c r="B40" s="6" t="s">
        <v>77</v>
      </c>
      <c r="C40" s="6" t="s">
        <v>21</v>
      </c>
      <c r="D40" s="4">
        <v>17</v>
      </c>
      <c r="E40" s="4">
        <v>26</v>
      </c>
      <c r="F40" s="4">
        <v>5</v>
      </c>
      <c r="G40" s="4">
        <v>9</v>
      </c>
      <c r="H40" s="4">
        <f t="shared" si="0"/>
        <v>18</v>
      </c>
      <c r="I40" s="4">
        <f>VLOOKUP(A40,[1]Sheet5!$A$1:$G$65536,7,0)</f>
        <v>3</v>
      </c>
      <c r="J40" s="4">
        <f>VLOOKUP(A40,[1]Sheet5!$A$1:$H$65536,8,0)</f>
        <v>0</v>
      </c>
      <c r="K40" s="4">
        <f t="shared" si="1"/>
        <v>3</v>
      </c>
      <c r="L40" s="8">
        <f t="shared" si="2"/>
        <v>0.0681818181818182</v>
      </c>
    </row>
    <row r="41" s="1" customFormat="1" spans="1:12">
      <c r="A41" s="6">
        <v>744</v>
      </c>
      <c r="B41" s="6" t="s">
        <v>78</v>
      </c>
      <c r="C41" s="6" t="s">
        <v>28</v>
      </c>
      <c r="D41" s="4">
        <v>17</v>
      </c>
      <c r="E41" s="4">
        <v>26</v>
      </c>
      <c r="F41" s="4">
        <v>5</v>
      </c>
      <c r="G41" s="4">
        <v>9</v>
      </c>
      <c r="H41" s="4">
        <f t="shared" si="0"/>
        <v>18</v>
      </c>
      <c r="I41" s="4">
        <f>VLOOKUP(A41,[1]Sheet5!$A$1:$G$65536,7,0)</f>
        <v>6</v>
      </c>
      <c r="J41" s="4">
        <f>VLOOKUP(A41,[1]Sheet5!$A$1:$H$65536,8,0)</f>
        <v>0</v>
      </c>
      <c r="K41" s="4">
        <f t="shared" si="1"/>
        <v>6</v>
      </c>
      <c r="L41" s="8">
        <f t="shared" si="2"/>
        <v>0.136363636363636</v>
      </c>
    </row>
    <row r="42" s="1" customFormat="1" spans="1:12">
      <c r="A42" s="6">
        <v>709</v>
      </c>
      <c r="B42" s="6" t="s">
        <v>79</v>
      </c>
      <c r="C42" s="6" t="s">
        <v>18</v>
      </c>
      <c r="D42" s="4">
        <v>17</v>
      </c>
      <c r="E42" s="4">
        <v>26</v>
      </c>
      <c r="F42" s="4">
        <v>5</v>
      </c>
      <c r="G42" s="4">
        <v>10</v>
      </c>
      <c r="H42" s="4">
        <f t="shared" si="0"/>
        <v>20</v>
      </c>
      <c r="I42" s="4">
        <f>VLOOKUP(A42,[1]Sheet5!$A$1:$G$65536,7,0)</f>
        <v>8</v>
      </c>
      <c r="J42" s="4">
        <f>VLOOKUP(A42,[1]Sheet5!$A$1:$H$65536,8,0)</f>
        <v>3</v>
      </c>
      <c r="K42" s="4">
        <f t="shared" si="1"/>
        <v>14</v>
      </c>
      <c r="L42" s="8">
        <f t="shared" si="2"/>
        <v>0.304347826086957</v>
      </c>
    </row>
    <row r="43" s="1" customFormat="1" spans="1:12">
      <c r="A43" s="7">
        <v>119263</v>
      </c>
      <c r="B43" s="6" t="s">
        <v>80</v>
      </c>
      <c r="C43" s="6" t="s">
        <v>50</v>
      </c>
      <c r="D43" s="4">
        <v>7</v>
      </c>
      <c r="E43" s="4">
        <v>11</v>
      </c>
      <c r="F43" s="4">
        <v>2</v>
      </c>
      <c r="G43" s="4">
        <v>4</v>
      </c>
      <c r="H43" s="4">
        <f t="shared" si="0"/>
        <v>8</v>
      </c>
      <c r="I43" s="4">
        <f>VLOOKUP(A43,[1]Sheet5!$A$1:$G$65536,7,0)</f>
        <v>5</v>
      </c>
      <c r="J43" s="4">
        <f>VLOOKUP(A43,[1]Sheet5!$A$1:$H$65536,8,0)</f>
        <v>1</v>
      </c>
      <c r="K43" s="4">
        <f t="shared" si="1"/>
        <v>7</v>
      </c>
      <c r="L43" s="8">
        <f t="shared" si="2"/>
        <v>0.368421052631579</v>
      </c>
    </row>
    <row r="44" s="1" customFormat="1" spans="1:12">
      <c r="A44" s="6">
        <v>581</v>
      </c>
      <c r="B44" s="6" t="s">
        <v>81</v>
      </c>
      <c r="C44" s="6" t="s">
        <v>28</v>
      </c>
      <c r="D44" s="4">
        <v>23</v>
      </c>
      <c r="E44" s="4">
        <v>35</v>
      </c>
      <c r="F44" s="4">
        <v>6</v>
      </c>
      <c r="G44" s="4">
        <v>11</v>
      </c>
      <c r="H44" s="4">
        <f t="shared" si="0"/>
        <v>22</v>
      </c>
      <c r="I44" s="4">
        <f>VLOOKUP(A44,[1]Sheet5!$A$1:$G$65536,7,0)</f>
        <v>13</v>
      </c>
      <c r="J44" s="4">
        <f>VLOOKUP(A44,[1]Sheet5!$A$1:$H$65536,8,0)</f>
        <v>0</v>
      </c>
      <c r="K44" s="4">
        <f t="shared" si="1"/>
        <v>13</v>
      </c>
      <c r="L44" s="8">
        <f t="shared" si="2"/>
        <v>0.228070175438596</v>
      </c>
    </row>
    <row r="45" s="1" customFormat="1" spans="1:12">
      <c r="A45" s="6">
        <v>105910</v>
      </c>
      <c r="B45" s="6" t="s">
        <v>82</v>
      </c>
      <c r="C45" s="6" t="s">
        <v>28</v>
      </c>
      <c r="D45" s="4">
        <v>17</v>
      </c>
      <c r="E45" s="4">
        <v>26</v>
      </c>
      <c r="F45" s="4">
        <v>5</v>
      </c>
      <c r="G45" s="4">
        <v>9</v>
      </c>
      <c r="H45" s="4">
        <f t="shared" si="0"/>
        <v>18</v>
      </c>
      <c r="I45" s="4">
        <f>VLOOKUP(A45,[1]Sheet5!$A$1:$G$65536,7,0)</f>
        <v>0</v>
      </c>
      <c r="J45" s="4">
        <f>VLOOKUP(A45,[1]Sheet5!$A$1:$H$65536,8,0)</f>
        <v>1</v>
      </c>
      <c r="K45" s="4">
        <f t="shared" si="1"/>
        <v>2</v>
      </c>
      <c r="L45" s="8">
        <f t="shared" si="2"/>
        <v>0.0454545454545455</v>
      </c>
    </row>
    <row r="46" s="1" customFormat="1" spans="1:12">
      <c r="A46" s="6">
        <v>114685</v>
      </c>
      <c r="B46" s="6" t="s">
        <v>83</v>
      </c>
      <c r="C46" s="6" t="s">
        <v>28</v>
      </c>
      <c r="D46" s="4">
        <v>17</v>
      </c>
      <c r="E46" s="4">
        <v>26</v>
      </c>
      <c r="F46" s="4">
        <v>5</v>
      </c>
      <c r="G46" s="4">
        <v>9</v>
      </c>
      <c r="H46" s="4">
        <f t="shared" si="0"/>
        <v>18</v>
      </c>
      <c r="I46" s="4">
        <f>VLOOKUP(A46,[1]Sheet5!$A$1:$G$65536,7,0)</f>
        <v>5</v>
      </c>
      <c r="J46" s="4">
        <f>VLOOKUP(A46,[1]Sheet5!$A$1:$H$65536,8,0)</f>
        <v>0</v>
      </c>
      <c r="K46" s="4">
        <f t="shared" si="1"/>
        <v>5</v>
      </c>
      <c r="L46" s="8">
        <f t="shared" si="2"/>
        <v>0.113636363636364</v>
      </c>
    </row>
    <row r="47" s="1" customFormat="1" spans="1:12">
      <c r="A47" s="6">
        <v>114622</v>
      </c>
      <c r="B47" s="6" t="s">
        <v>84</v>
      </c>
      <c r="C47" s="6" t="s">
        <v>28</v>
      </c>
      <c r="D47" s="4">
        <v>17</v>
      </c>
      <c r="E47" s="4">
        <v>26</v>
      </c>
      <c r="F47" s="4">
        <v>5</v>
      </c>
      <c r="G47" s="4">
        <v>9</v>
      </c>
      <c r="H47" s="4">
        <f t="shared" si="0"/>
        <v>18</v>
      </c>
      <c r="I47" s="4">
        <f>VLOOKUP(A47,[1]Sheet5!$A$1:$G$65536,7,0)</f>
        <v>6</v>
      </c>
      <c r="J47" s="4">
        <f>VLOOKUP(A47,[1]Sheet5!$A$1:$H$65536,8,0)</f>
        <v>0</v>
      </c>
      <c r="K47" s="4">
        <f t="shared" si="1"/>
        <v>6</v>
      </c>
      <c r="L47" s="8">
        <f t="shared" si="2"/>
        <v>0.136363636363636</v>
      </c>
    </row>
    <row r="48" s="1" customFormat="1" spans="1:12">
      <c r="A48" s="6">
        <v>743</v>
      </c>
      <c r="B48" s="6" t="s">
        <v>85</v>
      </c>
      <c r="C48" s="6" t="s">
        <v>32</v>
      </c>
      <c r="D48" s="4">
        <v>9</v>
      </c>
      <c r="E48" s="4">
        <v>14</v>
      </c>
      <c r="F48" s="4">
        <v>2</v>
      </c>
      <c r="G48" s="4">
        <v>4</v>
      </c>
      <c r="H48" s="4">
        <f t="shared" si="0"/>
        <v>8</v>
      </c>
      <c r="I48" s="4">
        <f>VLOOKUP(A48,[1]Sheet5!$A$1:$G$65536,7,0)</f>
        <v>4</v>
      </c>
      <c r="J48" s="4">
        <f>VLOOKUP(A48,[1]Sheet5!$A$1:$H$65536,8,0)</f>
        <v>0</v>
      </c>
      <c r="K48" s="4">
        <f t="shared" si="1"/>
        <v>4</v>
      </c>
      <c r="L48" s="8">
        <f t="shared" si="2"/>
        <v>0.181818181818182</v>
      </c>
    </row>
    <row r="49" s="1" customFormat="1" spans="1:12">
      <c r="A49" s="6">
        <v>727</v>
      </c>
      <c r="B49" s="6" t="s">
        <v>86</v>
      </c>
      <c r="C49" s="6" t="s">
        <v>50</v>
      </c>
      <c r="D49" s="4">
        <v>11</v>
      </c>
      <c r="E49" s="4">
        <v>17</v>
      </c>
      <c r="F49" s="4">
        <v>3</v>
      </c>
      <c r="G49" s="4">
        <v>5</v>
      </c>
      <c r="H49" s="4">
        <f t="shared" si="0"/>
        <v>10</v>
      </c>
      <c r="I49" s="4">
        <f>VLOOKUP(A49,[1]Sheet5!$A$1:$G$65536,7,0)</f>
        <v>6</v>
      </c>
      <c r="J49" s="4">
        <f>VLOOKUP(A49,[1]Sheet5!$A$1:$H$65536,8,0)</f>
        <v>7</v>
      </c>
      <c r="K49" s="4">
        <f t="shared" si="1"/>
        <v>20</v>
      </c>
      <c r="L49" s="8">
        <f t="shared" si="2"/>
        <v>0.740740740740741</v>
      </c>
    </row>
    <row r="50" s="1" customFormat="1" spans="1:12">
      <c r="A50" s="6">
        <v>118151</v>
      </c>
      <c r="B50" s="6" t="s">
        <v>87</v>
      </c>
      <c r="C50" s="6" t="s">
        <v>50</v>
      </c>
      <c r="D50" s="4">
        <v>11</v>
      </c>
      <c r="E50" s="4">
        <v>17</v>
      </c>
      <c r="F50" s="4">
        <v>3</v>
      </c>
      <c r="G50" s="4">
        <v>5</v>
      </c>
      <c r="H50" s="4">
        <f t="shared" si="0"/>
        <v>10</v>
      </c>
      <c r="I50" s="4">
        <f>VLOOKUP(A50,[1]Sheet5!$A$1:$G$65536,7,0)</f>
        <v>1</v>
      </c>
      <c r="J50" s="4">
        <f>VLOOKUP(A50,[1]Sheet5!$A$1:$H$65536,8,0)</f>
        <v>0</v>
      </c>
      <c r="K50" s="4">
        <f t="shared" si="1"/>
        <v>1</v>
      </c>
      <c r="L50" s="8">
        <f t="shared" si="2"/>
        <v>0.037037037037037</v>
      </c>
    </row>
    <row r="51" s="1" customFormat="1" spans="1:12">
      <c r="A51" s="6">
        <v>103198</v>
      </c>
      <c r="B51" s="6" t="s">
        <v>88</v>
      </c>
      <c r="C51" s="6" t="s">
        <v>50</v>
      </c>
      <c r="D51" s="4">
        <v>17</v>
      </c>
      <c r="E51" s="4">
        <v>26</v>
      </c>
      <c r="F51" s="4">
        <v>5</v>
      </c>
      <c r="G51" s="4">
        <v>9</v>
      </c>
      <c r="H51" s="4">
        <f t="shared" si="0"/>
        <v>18</v>
      </c>
      <c r="I51" s="4">
        <f>VLOOKUP(A51,[1]Sheet5!$A$1:$G$65536,7,0)</f>
        <v>20</v>
      </c>
      <c r="J51" s="4">
        <f>VLOOKUP(A51,[1]Sheet5!$A$1:$H$65536,8,0)</f>
        <v>0</v>
      </c>
      <c r="K51" s="4">
        <f t="shared" si="1"/>
        <v>20</v>
      </c>
      <c r="L51" s="8">
        <f t="shared" si="2"/>
        <v>0.454545454545455</v>
      </c>
    </row>
    <row r="52" s="1" customFormat="1" spans="1:12">
      <c r="A52" s="6">
        <v>359</v>
      </c>
      <c r="B52" s="6" t="s">
        <v>89</v>
      </c>
      <c r="C52" s="6" t="s">
        <v>50</v>
      </c>
      <c r="D52" s="4">
        <v>17</v>
      </c>
      <c r="E52" s="4">
        <v>26</v>
      </c>
      <c r="F52" s="4">
        <v>5</v>
      </c>
      <c r="G52" s="4">
        <v>10</v>
      </c>
      <c r="H52" s="4">
        <f t="shared" si="0"/>
        <v>20</v>
      </c>
      <c r="I52" s="4">
        <f>VLOOKUP(A52,[1]Sheet5!$A$1:$G$65536,7,0)</f>
        <v>1</v>
      </c>
      <c r="J52" s="4">
        <f>VLOOKUP(A52,[1]Sheet5!$A$1:$H$65536,8,0)</f>
        <v>3</v>
      </c>
      <c r="K52" s="4">
        <f t="shared" si="1"/>
        <v>7</v>
      </c>
      <c r="L52" s="8">
        <f t="shared" si="2"/>
        <v>0.152173913043478</v>
      </c>
    </row>
    <row r="53" s="1" customFormat="1" spans="1:12">
      <c r="A53" s="6">
        <v>114844</v>
      </c>
      <c r="B53" s="6" t="s">
        <v>90</v>
      </c>
      <c r="C53" s="6" t="s">
        <v>28</v>
      </c>
      <c r="D53" s="4">
        <v>17</v>
      </c>
      <c r="E53" s="4">
        <v>26</v>
      </c>
      <c r="F53" s="4">
        <v>5</v>
      </c>
      <c r="G53" s="4">
        <v>10</v>
      </c>
      <c r="H53" s="4">
        <f t="shared" si="0"/>
        <v>20</v>
      </c>
      <c r="I53" s="4">
        <f>VLOOKUP(A53,[1]Sheet5!$A$1:$G$65536,7,0)</f>
        <v>4</v>
      </c>
      <c r="J53" s="4">
        <f>VLOOKUP(A53,[1]Sheet5!$A$1:$H$65536,8,0)</f>
        <v>0</v>
      </c>
      <c r="K53" s="4">
        <f t="shared" si="1"/>
        <v>4</v>
      </c>
      <c r="L53" s="8">
        <f t="shared" si="2"/>
        <v>0.0869565217391304</v>
      </c>
    </row>
    <row r="54" s="1" customFormat="1" spans="1:12">
      <c r="A54" s="6">
        <v>517</v>
      </c>
      <c r="B54" s="6" t="s">
        <v>91</v>
      </c>
      <c r="C54" s="6" t="s">
        <v>28</v>
      </c>
      <c r="D54" s="4">
        <v>20</v>
      </c>
      <c r="E54" s="4">
        <v>30</v>
      </c>
      <c r="F54" s="4">
        <v>5</v>
      </c>
      <c r="G54" s="4">
        <v>9</v>
      </c>
      <c r="H54" s="4">
        <f t="shared" si="0"/>
        <v>18</v>
      </c>
      <c r="I54" s="4"/>
      <c r="J54" s="4"/>
      <c r="K54" s="4">
        <f t="shared" si="1"/>
        <v>0</v>
      </c>
      <c r="L54" s="8">
        <f t="shared" si="2"/>
        <v>0</v>
      </c>
    </row>
    <row r="55" s="1" customFormat="1" spans="1:12">
      <c r="A55" s="6">
        <v>343</v>
      </c>
      <c r="B55" s="6" t="s">
        <v>92</v>
      </c>
      <c r="C55" s="6" t="s">
        <v>50</v>
      </c>
      <c r="D55" s="4">
        <v>23</v>
      </c>
      <c r="E55" s="4">
        <v>35</v>
      </c>
      <c r="F55" s="4">
        <v>6</v>
      </c>
      <c r="G55" s="4">
        <v>11</v>
      </c>
      <c r="H55" s="4">
        <f t="shared" si="0"/>
        <v>22</v>
      </c>
      <c r="I55" s="4">
        <f>VLOOKUP(A55,[1]Sheet5!$A$1:$G$65536,7,0)</f>
        <v>3</v>
      </c>
      <c r="J55" s="4">
        <f>VLOOKUP(A55,[1]Sheet5!$A$1:$H$65536,8,0)</f>
        <v>4</v>
      </c>
      <c r="K55" s="4">
        <f t="shared" si="1"/>
        <v>11</v>
      </c>
      <c r="L55" s="8">
        <f t="shared" si="2"/>
        <v>0.192982456140351</v>
      </c>
    </row>
    <row r="56" s="1" customFormat="1" spans="1:12">
      <c r="A56" s="6">
        <v>742</v>
      </c>
      <c r="B56" s="6" t="s">
        <v>93</v>
      </c>
      <c r="C56" s="6" t="s">
        <v>26</v>
      </c>
      <c r="D56" s="4">
        <v>20</v>
      </c>
      <c r="E56" s="4">
        <v>30</v>
      </c>
      <c r="F56" s="4">
        <v>5</v>
      </c>
      <c r="G56" s="4">
        <v>9</v>
      </c>
      <c r="H56" s="4">
        <f t="shared" si="0"/>
        <v>18</v>
      </c>
      <c r="I56" s="4">
        <f>VLOOKUP(A56,[1]Sheet5!$A$1:$G$65536,7,0)</f>
        <v>3</v>
      </c>
      <c r="J56" s="4">
        <f>VLOOKUP(A56,[1]Sheet5!$A$1:$H$65536,8,0)</f>
        <v>2</v>
      </c>
      <c r="K56" s="4">
        <f t="shared" si="1"/>
        <v>7</v>
      </c>
      <c r="L56" s="8">
        <f t="shared" si="2"/>
        <v>0.145833333333333</v>
      </c>
    </row>
    <row r="57" s="1" customFormat="1" spans="1:12">
      <c r="A57" s="6">
        <v>571</v>
      </c>
      <c r="B57" s="6" t="s">
        <v>94</v>
      </c>
      <c r="C57" s="6" t="s">
        <v>32</v>
      </c>
      <c r="D57" s="4">
        <v>23</v>
      </c>
      <c r="E57" s="4">
        <v>35</v>
      </c>
      <c r="F57" s="4">
        <v>6</v>
      </c>
      <c r="G57" s="4">
        <v>11</v>
      </c>
      <c r="H57" s="4">
        <f t="shared" si="0"/>
        <v>22</v>
      </c>
      <c r="I57" s="4">
        <f>VLOOKUP(A57,[1]Sheet5!$A$1:$G$65536,7,0)</f>
        <v>3</v>
      </c>
      <c r="J57" s="4">
        <f>VLOOKUP(A57,[1]Sheet5!$A$1:$H$65536,8,0)</f>
        <v>0</v>
      </c>
      <c r="K57" s="4">
        <f t="shared" si="1"/>
        <v>3</v>
      </c>
      <c r="L57" s="8">
        <f t="shared" si="2"/>
        <v>0.0526315789473684</v>
      </c>
    </row>
    <row r="58" s="1" customFormat="1" spans="1:12">
      <c r="A58" s="6">
        <v>707</v>
      </c>
      <c r="B58" s="6" t="s">
        <v>95</v>
      </c>
      <c r="C58" s="6" t="s">
        <v>32</v>
      </c>
      <c r="D58" s="4">
        <v>23</v>
      </c>
      <c r="E58" s="4">
        <v>35</v>
      </c>
      <c r="F58" s="4">
        <v>6</v>
      </c>
      <c r="G58" s="4">
        <v>11</v>
      </c>
      <c r="H58" s="4">
        <f t="shared" si="0"/>
        <v>22</v>
      </c>
      <c r="I58" s="4">
        <f>VLOOKUP(A58,[1]Sheet5!$A$1:$G$65536,7,0)</f>
        <v>11</v>
      </c>
      <c r="J58" s="4">
        <f>VLOOKUP(A58,[1]Sheet5!$A$1:$H$65536,8,0)</f>
        <v>0</v>
      </c>
      <c r="K58" s="4">
        <f t="shared" si="1"/>
        <v>11</v>
      </c>
      <c r="L58" s="8">
        <f t="shared" si="2"/>
        <v>0.192982456140351</v>
      </c>
    </row>
    <row r="59" s="1" customFormat="1" spans="1:12">
      <c r="A59" s="6">
        <v>111400</v>
      </c>
      <c r="B59" s="6" t="s">
        <v>96</v>
      </c>
      <c r="C59" s="6" t="s">
        <v>21</v>
      </c>
      <c r="D59" s="4">
        <v>23</v>
      </c>
      <c r="E59" s="4">
        <v>35</v>
      </c>
      <c r="F59" s="4">
        <v>6</v>
      </c>
      <c r="G59" s="4">
        <v>11</v>
      </c>
      <c r="H59" s="4">
        <f t="shared" si="0"/>
        <v>22</v>
      </c>
      <c r="I59" s="4">
        <f>VLOOKUP(A59,[1]Sheet5!$A$1:$G$65536,7,0)</f>
        <v>9</v>
      </c>
      <c r="J59" s="4">
        <f>VLOOKUP(A59,[1]Sheet5!$A$1:$H$65536,8,0)</f>
        <v>0</v>
      </c>
      <c r="K59" s="4">
        <f t="shared" si="1"/>
        <v>9</v>
      </c>
      <c r="L59" s="8">
        <f t="shared" si="2"/>
        <v>0.157894736842105</v>
      </c>
    </row>
    <row r="60" s="1" customFormat="1" spans="1:12">
      <c r="A60" s="6">
        <v>365</v>
      </c>
      <c r="B60" s="6" t="s">
        <v>97</v>
      </c>
      <c r="C60" s="6" t="s">
        <v>50</v>
      </c>
      <c r="D60" s="4">
        <v>23</v>
      </c>
      <c r="E60" s="4">
        <v>35</v>
      </c>
      <c r="F60" s="4">
        <v>6</v>
      </c>
      <c r="G60" s="4">
        <v>11</v>
      </c>
      <c r="H60" s="4">
        <f t="shared" si="0"/>
        <v>22</v>
      </c>
      <c r="I60" s="4">
        <f>VLOOKUP(A60,[1]Sheet5!$A$1:$G$65536,7,0)</f>
        <v>9</v>
      </c>
      <c r="J60" s="4">
        <f>VLOOKUP(A60,[1]Sheet5!$A$1:$H$65536,8,0)</f>
        <v>0</v>
      </c>
      <c r="K60" s="4">
        <f t="shared" si="1"/>
        <v>9</v>
      </c>
      <c r="L60" s="8">
        <f t="shared" si="2"/>
        <v>0.157894736842105</v>
      </c>
    </row>
    <row r="61" s="1" customFormat="1" spans="1:12">
      <c r="A61" s="6">
        <v>117491</v>
      </c>
      <c r="B61" s="6" t="s">
        <v>98</v>
      </c>
      <c r="C61" s="6" t="s">
        <v>50</v>
      </c>
      <c r="D61" s="4">
        <v>23</v>
      </c>
      <c r="E61" s="4">
        <v>35</v>
      </c>
      <c r="F61" s="4">
        <v>6</v>
      </c>
      <c r="G61" s="4">
        <v>11</v>
      </c>
      <c r="H61" s="4">
        <f t="shared" si="0"/>
        <v>22</v>
      </c>
      <c r="I61" s="4"/>
      <c r="J61" s="4"/>
      <c r="K61" s="4">
        <f t="shared" si="1"/>
        <v>0</v>
      </c>
      <c r="L61" s="8">
        <f t="shared" si="2"/>
        <v>0</v>
      </c>
    </row>
    <row r="62" s="1" customFormat="1" spans="1:12">
      <c r="A62" s="6">
        <v>578</v>
      </c>
      <c r="B62" s="6" t="s">
        <v>99</v>
      </c>
      <c r="C62" s="6" t="s">
        <v>28</v>
      </c>
      <c r="D62" s="4">
        <v>23</v>
      </c>
      <c r="E62" s="4">
        <v>35</v>
      </c>
      <c r="F62" s="4">
        <v>6</v>
      </c>
      <c r="G62" s="4">
        <v>11</v>
      </c>
      <c r="H62" s="4">
        <f t="shared" si="0"/>
        <v>22</v>
      </c>
      <c r="I62" s="4">
        <f>VLOOKUP(A62,[1]Sheet5!$A$1:$G$65536,7,0)</f>
        <v>3</v>
      </c>
      <c r="J62" s="4">
        <f>VLOOKUP(A62,[1]Sheet5!$A$1:$H$65536,8,0)</f>
        <v>0</v>
      </c>
      <c r="K62" s="4">
        <f t="shared" si="1"/>
        <v>3</v>
      </c>
      <c r="L62" s="8">
        <f t="shared" si="2"/>
        <v>0.0526315789473684</v>
      </c>
    </row>
    <row r="63" s="1" customFormat="1" spans="1:12">
      <c r="A63" s="6">
        <v>737</v>
      </c>
      <c r="B63" s="6" t="s">
        <v>100</v>
      </c>
      <c r="C63" s="6" t="s">
        <v>32</v>
      </c>
      <c r="D63" s="4">
        <v>23</v>
      </c>
      <c r="E63" s="4">
        <v>35</v>
      </c>
      <c r="F63" s="4">
        <v>6</v>
      </c>
      <c r="G63" s="4">
        <v>11</v>
      </c>
      <c r="H63" s="4">
        <f t="shared" si="0"/>
        <v>22</v>
      </c>
      <c r="I63" s="4">
        <f>VLOOKUP(A63,[1]Sheet5!$A$1:$G$65536,7,0)</f>
        <v>0</v>
      </c>
      <c r="J63" s="4">
        <f>VLOOKUP(A63,[1]Sheet5!$A$1:$H$65536,8,0)</f>
        <v>0</v>
      </c>
      <c r="K63" s="4">
        <f t="shared" si="1"/>
        <v>0</v>
      </c>
      <c r="L63" s="8">
        <f t="shared" si="2"/>
        <v>0</v>
      </c>
    </row>
    <row r="64" s="1" customFormat="1" spans="1:12">
      <c r="A64" s="6">
        <v>373</v>
      </c>
      <c r="B64" s="6" t="s">
        <v>101</v>
      </c>
      <c r="C64" s="6" t="s">
        <v>28</v>
      </c>
      <c r="D64" s="4">
        <v>17</v>
      </c>
      <c r="E64" s="4">
        <v>26</v>
      </c>
      <c r="F64" s="4">
        <v>5</v>
      </c>
      <c r="G64" s="4">
        <v>10</v>
      </c>
      <c r="H64" s="4">
        <f t="shared" si="0"/>
        <v>20</v>
      </c>
      <c r="I64" s="4">
        <f>VLOOKUP(A64,[1]Sheet5!$A$1:$G$65536,7,0)</f>
        <v>3</v>
      </c>
      <c r="J64" s="4">
        <f>VLOOKUP(A64,[1]Sheet5!$A$1:$H$65536,8,0)</f>
        <v>0</v>
      </c>
      <c r="K64" s="4">
        <f t="shared" si="1"/>
        <v>3</v>
      </c>
      <c r="L64" s="8">
        <f t="shared" si="2"/>
        <v>0.0652173913043478</v>
      </c>
    </row>
    <row r="65" s="1" customFormat="1" spans="1:12">
      <c r="A65" s="6">
        <v>514</v>
      </c>
      <c r="B65" s="6" t="s">
        <v>102</v>
      </c>
      <c r="C65" s="6" t="s">
        <v>51</v>
      </c>
      <c r="D65" s="4">
        <v>17</v>
      </c>
      <c r="E65" s="4">
        <v>26</v>
      </c>
      <c r="F65" s="4">
        <v>5</v>
      </c>
      <c r="G65" s="4">
        <v>10</v>
      </c>
      <c r="H65" s="4">
        <f t="shared" si="0"/>
        <v>20</v>
      </c>
      <c r="I65" s="4">
        <f>VLOOKUP(A65,[1]Sheet5!$A$1:$G$65536,7,0)</f>
        <v>9</v>
      </c>
      <c r="J65" s="4">
        <f>VLOOKUP(A65,[1]Sheet5!$A$1:$H$65536,8,0)</f>
        <v>0</v>
      </c>
      <c r="K65" s="4">
        <f t="shared" si="1"/>
        <v>9</v>
      </c>
      <c r="L65" s="8">
        <f t="shared" si="2"/>
        <v>0.195652173913043</v>
      </c>
    </row>
    <row r="66" s="1" customFormat="1" spans="1:12">
      <c r="A66" s="6">
        <v>511</v>
      </c>
      <c r="B66" s="6" t="s">
        <v>103</v>
      </c>
      <c r="C66" s="6" t="s">
        <v>32</v>
      </c>
      <c r="D66" s="4">
        <v>17</v>
      </c>
      <c r="E66" s="4">
        <v>26</v>
      </c>
      <c r="F66" s="4">
        <v>5</v>
      </c>
      <c r="G66" s="4">
        <v>10</v>
      </c>
      <c r="H66" s="4">
        <f t="shared" si="0"/>
        <v>20</v>
      </c>
      <c r="I66" s="4">
        <f>VLOOKUP(A66,[1]Sheet5!$A$1:$G$65536,7,0)</f>
        <v>12</v>
      </c>
      <c r="J66" s="4">
        <f>VLOOKUP(A66,[1]Sheet5!$A$1:$H$65536,8,0)</f>
        <v>0</v>
      </c>
      <c r="K66" s="4">
        <f t="shared" si="1"/>
        <v>12</v>
      </c>
      <c r="L66" s="8">
        <f t="shared" si="2"/>
        <v>0.260869565217391</v>
      </c>
    </row>
    <row r="67" s="1" customFormat="1" spans="1:12">
      <c r="A67" s="6">
        <v>379</v>
      </c>
      <c r="B67" s="6" t="s">
        <v>104</v>
      </c>
      <c r="C67" s="6" t="s">
        <v>50</v>
      </c>
      <c r="D67" s="4">
        <v>17</v>
      </c>
      <c r="E67" s="4">
        <v>26</v>
      </c>
      <c r="F67" s="4">
        <v>5</v>
      </c>
      <c r="G67" s="4">
        <v>10</v>
      </c>
      <c r="H67" s="4">
        <f t="shared" si="0"/>
        <v>20</v>
      </c>
      <c r="I67" s="4"/>
      <c r="J67" s="4"/>
      <c r="K67" s="4">
        <f t="shared" si="1"/>
        <v>0</v>
      </c>
      <c r="L67" s="8">
        <f t="shared" si="2"/>
        <v>0</v>
      </c>
    </row>
    <row r="68" s="1" customFormat="1" spans="1:12">
      <c r="A68" s="6">
        <v>387</v>
      </c>
      <c r="B68" s="6" t="s">
        <v>105</v>
      </c>
      <c r="C68" s="6" t="s">
        <v>32</v>
      </c>
      <c r="D68" s="4">
        <v>17</v>
      </c>
      <c r="E68" s="4">
        <v>26</v>
      </c>
      <c r="F68" s="4">
        <v>5</v>
      </c>
      <c r="G68" s="4">
        <v>10</v>
      </c>
      <c r="H68" s="4">
        <f t="shared" ref="H68:H131" si="3">G68*2</f>
        <v>20</v>
      </c>
      <c r="I68" s="4">
        <f>VLOOKUP(A68,[1]Sheet5!$A$1:$G$65536,7,0)</f>
        <v>6</v>
      </c>
      <c r="J68" s="4">
        <f>VLOOKUP(A68,[1]Sheet5!$A$1:$H$65536,8,0)</f>
        <v>0</v>
      </c>
      <c r="K68" s="4">
        <f t="shared" ref="K68:K131" si="4">I68+J68*2</f>
        <v>6</v>
      </c>
      <c r="L68" s="8">
        <f t="shared" ref="L68:L131" si="5">K68/(E68+H68)</f>
        <v>0.130434782608696</v>
      </c>
    </row>
    <row r="69" s="1" customFormat="1" spans="1:12">
      <c r="A69" s="6">
        <v>585</v>
      </c>
      <c r="B69" s="6" t="s">
        <v>106</v>
      </c>
      <c r="C69" s="6" t="s">
        <v>28</v>
      </c>
      <c r="D69" s="4">
        <v>17</v>
      </c>
      <c r="E69" s="4">
        <v>26</v>
      </c>
      <c r="F69" s="4">
        <v>5</v>
      </c>
      <c r="G69" s="4">
        <v>10</v>
      </c>
      <c r="H69" s="4">
        <f t="shared" si="3"/>
        <v>20</v>
      </c>
      <c r="I69" s="4"/>
      <c r="J69" s="4"/>
      <c r="K69" s="4">
        <f t="shared" si="4"/>
        <v>0</v>
      </c>
      <c r="L69" s="8">
        <f t="shared" si="5"/>
        <v>0</v>
      </c>
    </row>
    <row r="70" s="1" customFormat="1" spans="1:12">
      <c r="A70" s="6">
        <v>107658</v>
      </c>
      <c r="B70" s="6" t="s">
        <v>107</v>
      </c>
      <c r="C70" s="6" t="s">
        <v>18</v>
      </c>
      <c r="D70" s="4">
        <v>17</v>
      </c>
      <c r="E70" s="4">
        <v>26</v>
      </c>
      <c r="F70" s="4">
        <v>5</v>
      </c>
      <c r="G70" s="4">
        <v>10</v>
      </c>
      <c r="H70" s="4">
        <f t="shared" si="3"/>
        <v>20</v>
      </c>
      <c r="I70" s="4">
        <f>VLOOKUP(A70,[1]Sheet5!$A$1:$G$65536,7,0)</f>
        <v>9</v>
      </c>
      <c r="J70" s="4">
        <f>VLOOKUP(A70,[1]Sheet5!$A$1:$H$65536,8,0)</f>
        <v>3</v>
      </c>
      <c r="K70" s="4">
        <f t="shared" si="4"/>
        <v>15</v>
      </c>
      <c r="L70" s="8">
        <f t="shared" si="5"/>
        <v>0.326086956521739</v>
      </c>
    </row>
    <row r="71" s="1" customFormat="1" spans="1:12">
      <c r="A71" s="6">
        <v>724</v>
      </c>
      <c r="B71" s="6" t="s">
        <v>108</v>
      </c>
      <c r="C71" s="6" t="s">
        <v>28</v>
      </c>
      <c r="D71" s="4">
        <v>17</v>
      </c>
      <c r="E71" s="4">
        <v>26</v>
      </c>
      <c r="F71" s="4">
        <v>5</v>
      </c>
      <c r="G71" s="4">
        <v>10</v>
      </c>
      <c r="H71" s="4">
        <f t="shared" si="3"/>
        <v>20</v>
      </c>
      <c r="I71" s="4">
        <f>VLOOKUP(A71,[1]Sheet5!$A$1:$G$65536,7,0)</f>
        <v>5</v>
      </c>
      <c r="J71" s="4">
        <f>VLOOKUP(A71,[1]Sheet5!$A$1:$H$65536,8,0)</f>
        <v>0</v>
      </c>
      <c r="K71" s="4">
        <f t="shared" si="4"/>
        <v>5</v>
      </c>
      <c r="L71" s="8">
        <f t="shared" si="5"/>
        <v>0.108695652173913</v>
      </c>
    </row>
    <row r="72" s="1" customFormat="1" spans="1:12">
      <c r="A72" s="6">
        <v>102934</v>
      </c>
      <c r="B72" s="6" t="s">
        <v>109</v>
      </c>
      <c r="C72" s="6" t="s">
        <v>50</v>
      </c>
      <c r="D72" s="4">
        <v>17</v>
      </c>
      <c r="E72" s="4">
        <v>26</v>
      </c>
      <c r="F72" s="4">
        <v>5</v>
      </c>
      <c r="G72" s="4">
        <v>10</v>
      </c>
      <c r="H72" s="4">
        <f t="shared" si="3"/>
        <v>20</v>
      </c>
      <c r="I72" s="4"/>
      <c r="J72" s="4"/>
      <c r="K72" s="4">
        <f t="shared" si="4"/>
        <v>0</v>
      </c>
      <c r="L72" s="8">
        <f t="shared" si="5"/>
        <v>0</v>
      </c>
    </row>
    <row r="73" s="1" customFormat="1" spans="1:12">
      <c r="A73" s="6">
        <v>513</v>
      </c>
      <c r="B73" s="6" t="s">
        <v>110</v>
      </c>
      <c r="C73" s="6" t="s">
        <v>50</v>
      </c>
      <c r="D73" s="4">
        <v>17</v>
      </c>
      <c r="E73" s="4">
        <v>26</v>
      </c>
      <c r="F73" s="4">
        <v>5</v>
      </c>
      <c r="G73" s="4">
        <v>10</v>
      </c>
      <c r="H73" s="4">
        <f t="shared" si="3"/>
        <v>20</v>
      </c>
      <c r="I73" s="4">
        <f>VLOOKUP(A73,[1]Sheet5!$A$1:$G$65536,7,0)</f>
        <v>3</v>
      </c>
      <c r="J73" s="4">
        <f>VLOOKUP(A73,[1]Sheet5!$A$1:$H$65536,8,0)</f>
        <v>0</v>
      </c>
      <c r="K73" s="4">
        <f t="shared" si="4"/>
        <v>3</v>
      </c>
      <c r="L73" s="8">
        <f t="shared" si="5"/>
        <v>0.0652173913043478</v>
      </c>
    </row>
    <row r="74" s="1" customFormat="1" spans="1:12">
      <c r="A74" s="6">
        <v>726</v>
      </c>
      <c r="B74" s="6" t="s">
        <v>111</v>
      </c>
      <c r="C74" s="6" t="s">
        <v>50</v>
      </c>
      <c r="D74" s="4">
        <v>17</v>
      </c>
      <c r="E74" s="4">
        <v>26</v>
      </c>
      <c r="F74" s="4">
        <v>5</v>
      </c>
      <c r="G74" s="4">
        <v>10</v>
      </c>
      <c r="H74" s="4">
        <f t="shared" si="3"/>
        <v>20</v>
      </c>
      <c r="I74" s="4">
        <f>VLOOKUP(A74,[1]Sheet5!$A$1:$G$65536,7,0)</f>
        <v>16</v>
      </c>
      <c r="J74" s="4">
        <f>VLOOKUP(A74,[1]Sheet5!$A$1:$H$65536,8,0)</f>
        <v>13</v>
      </c>
      <c r="K74" s="4">
        <f t="shared" si="4"/>
        <v>42</v>
      </c>
      <c r="L74" s="8">
        <f t="shared" si="5"/>
        <v>0.91304347826087</v>
      </c>
    </row>
    <row r="75" s="1" customFormat="1" spans="1:12">
      <c r="A75" s="6">
        <v>108656</v>
      </c>
      <c r="B75" s="6" t="s">
        <v>112</v>
      </c>
      <c r="C75" s="6" t="s">
        <v>51</v>
      </c>
      <c r="D75" s="4">
        <v>17</v>
      </c>
      <c r="E75" s="4">
        <v>26</v>
      </c>
      <c r="F75" s="4">
        <v>5</v>
      </c>
      <c r="G75" s="4">
        <v>9</v>
      </c>
      <c r="H75" s="4">
        <f t="shared" si="3"/>
        <v>18</v>
      </c>
      <c r="I75" s="4">
        <f>VLOOKUP(A75,[1]Sheet5!$A$1:$G$65536,7,0)</f>
        <v>6</v>
      </c>
      <c r="J75" s="4">
        <f>VLOOKUP(A75,[1]Sheet5!$A$1:$H$65536,8,0)</f>
        <v>0</v>
      </c>
      <c r="K75" s="4">
        <f t="shared" si="4"/>
        <v>6</v>
      </c>
      <c r="L75" s="8">
        <f t="shared" si="5"/>
        <v>0.136363636363636</v>
      </c>
    </row>
    <row r="76" s="1" customFormat="1" spans="1:12">
      <c r="A76" s="6">
        <v>598</v>
      </c>
      <c r="B76" s="6" t="s">
        <v>113</v>
      </c>
      <c r="C76" s="6" t="s">
        <v>28</v>
      </c>
      <c r="D76" s="4">
        <v>17</v>
      </c>
      <c r="E76" s="4">
        <v>26</v>
      </c>
      <c r="F76" s="4">
        <v>5</v>
      </c>
      <c r="G76" s="4">
        <v>9</v>
      </c>
      <c r="H76" s="4">
        <f t="shared" si="3"/>
        <v>18</v>
      </c>
      <c r="I76" s="4">
        <f>VLOOKUP(A76,[1]Sheet5!$A$1:$G$65536,7,0)</f>
        <v>10</v>
      </c>
      <c r="J76" s="4">
        <f>VLOOKUP(A76,[1]Sheet5!$A$1:$H$65536,8,0)</f>
        <v>0</v>
      </c>
      <c r="K76" s="4">
        <f t="shared" si="4"/>
        <v>10</v>
      </c>
      <c r="L76" s="8">
        <f t="shared" si="5"/>
        <v>0.227272727272727</v>
      </c>
    </row>
    <row r="77" s="1" customFormat="1" spans="1:12">
      <c r="A77" s="6">
        <v>111219</v>
      </c>
      <c r="B77" s="6" t="s">
        <v>114</v>
      </c>
      <c r="C77" s="6" t="s">
        <v>50</v>
      </c>
      <c r="D77" s="4">
        <v>17</v>
      </c>
      <c r="E77" s="4">
        <v>26</v>
      </c>
      <c r="F77" s="4">
        <v>5</v>
      </c>
      <c r="G77" s="4">
        <v>9</v>
      </c>
      <c r="H77" s="4">
        <f t="shared" si="3"/>
        <v>18</v>
      </c>
      <c r="I77" s="4">
        <f>VLOOKUP(A77,[1]Sheet5!$A$1:$G$65536,7,0)</f>
        <v>6</v>
      </c>
      <c r="J77" s="4">
        <f>VLOOKUP(A77,[1]Sheet5!$A$1:$H$65536,8,0)</f>
        <v>0</v>
      </c>
      <c r="K77" s="4">
        <f t="shared" si="4"/>
        <v>6</v>
      </c>
      <c r="L77" s="8">
        <f t="shared" si="5"/>
        <v>0.136363636363636</v>
      </c>
    </row>
    <row r="78" s="1" customFormat="1" spans="1:12">
      <c r="A78" s="6">
        <v>377</v>
      </c>
      <c r="B78" s="6" t="s">
        <v>115</v>
      </c>
      <c r="C78" s="6" t="s">
        <v>32</v>
      </c>
      <c r="D78" s="4">
        <v>17</v>
      </c>
      <c r="E78" s="4">
        <v>26</v>
      </c>
      <c r="F78" s="4">
        <v>5</v>
      </c>
      <c r="G78" s="4">
        <v>9</v>
      </c>
      <c r="H78" s="4">
        <f t="shared" si="3"/>
        <v>18</v>
      </c>
      <c r="I78" s="4">
        <f>VLOOKUP(A78,[1]Sheet5!$A$1:$G$65536,7,0)</f>
        <v>0</v>
      </c>
      <c r="J78" s="4">
        <f>VLOOKUP(A78,[1]Sheet5!$A$1:$H$65536,8,0)</f>
        <v>11</v>
      </c>
      <c r="K78" s="4">
        <f t="shared" si="4"/>
        <v>22</v>
      </c>
      <c r="L78" s="8">
        <f t="shared" si="5"/>
        <v>0.5</v>
      </c>
    </row>
    <row r="79" s="1" customFormat="1" spans="1:12">
      <c r="A79" s="6">
        <v>399</v>
      </c>
      <c r="B79" s="6" t="s">
        <v>116</v>
      </c>
      <c r="C79" s="6" t="s">
        <v>28</v>
      </c>
      <c r="D79" s="4">
        <v>17</v>
      </c>
      <c r="E79" s="4">
        <v>26</v>
      </c>
      <c r="F79" s="4">
        <v>5</v>
      </c>
      <c r="G79" s="4">
        <v>9</v>
      </c>
      <c r="H79" s="4">
        <f t="shared" si="3"/>
        <v>18</v>
      </c>
      <c r="I79" s="4">
        <f>VLOOKUP(A79,[1]Sheet5!$A$1:$G$65536,7,0)</f>
        <v>15</v>
      </c>
      <c r="J79" s="4">
        <f>VLOOKUP(A79,[1]Sheet5!$A$1:$H$65536,8,0)</f>
        <v>0</v>
      </c>
      <c r="K79" s="4">
        <f t="shared" si="4"/>
        <v>15</v>
      </c>
      <c r="L79" s="8">
        <f t="shared" si="5"/>
        <v>0.340909090909091</v>
      </c>
    </row>
    <row r="80" s="1" customFormat="1" spans="1:12">
      <c r="A80" s="6">
        <v>106399</v>
      </c>
      <c r="B80" s="6" t="s">
        <v>117</v>
      </c>
      <c r="C80" s="6" t="s">
        <v>50</v>
      </c>
      <c r="D80" s="4">
        <v>17</v>
      </c>
      <c r="E80" s="4">
        <v>26</v>
      </c>
      <c r="F80" s="4">
        <v>5</v>
      </c>
      <c r="G80" s="4">
        <v>9</v>
      </c>
      <c r="H80" s="4">
        <f t="shared" si="3"/>
        <v>18</v>
      </c>
      <c r="I80" s="4"/>
      <c r="J80" s="4"/>
      <c r="K80" s="4">
        <f t="shared" si="4"/>
        <v>0</v>
      </c>
      <c r="L80" s="8">
        <f t="shared" si="5"/>
        <v>0</v>
      </c>
    </row>
    <row r="81" s="1" customFormat="1" spans="1:12">
      <c r="A81" s="6">
        <v>105267</v>
      </c>
      <c r="B81" s="6" t="s">
        <v>118</v>
      </c>
      <c r="C81" s="6" t="s">
        <v>50</v>
      </c>
      <c r="D81" s="4">
        <v>17</v>
      </c>
      <c r="E81" s="4">
        <v>26</v>
      </c>
      <c r="F81" s="4">
        <v>5</v>
      </c>
      <c r="G81" s="4">
        <v>9</v>
      </c>
      <c r="H81" s="4">
        <f t="shared" si="3"/>
        <v>18</v>
      </c>
      <c r="I81" s="4">
        <f>VLOOKUP(A81,[1]Sheet5!$A$1:$G$65536,7,0)</f>
        <v>10</v>
      </c>
      <c r="J81" s="4">
        <f>VLOOKUP(A81,[1]Sheet5!$A$1:$H$65536,8,0)</f>
        <v>0</v>
      </c>
      <c r="K81" s="4">
        <f t="shared" si="4"/>
        <v>10</v>
      </c>
      <c r="L81" s="8">
        <f t="shared" si="5"/>
        <v>0.227272727272727</v>
      </c>
    </row>
    <row r="82" s="1" customFormat="1" spans="1:12">
      <c r="A82" s="6">
        <v>117184</v>
      </c>
      <c r="B82" s="6" t="s">
        <v>119</v>
      </c>
      <c r="C82" s="6" t="s">
        <v>28</v>
      </c>
      <c r="D82" s="4">
        <v>17</v>
      </c>
      <c r="E82" s="4">
        <v>26</v>
      </c>
      <c r="F82" s="4">
        <v>5</v>
      </c>
      <c r="G82" s="4">
        <v>9</v>
      </c>
      <c r="H82" s="4">
        <f t="shared" si="3"/>
        <v>18</v>
      </c>
      <c r="I82" s="4">
        <f>VLOOKUP(A82,[1]Sheet5!$A$1:$G$65536,7,0)</f>
        <v>3</v>
      </c>
      <c r="J82" s="4">
        <f>VLOOKUP(A82,[1]Sheet5!$A$1:$H$65536,8,0)</f>
        <v>7</v>
      </c>
      <c r="K82" s="4">
        <f t="shared" si="4"/>
        <v>17</v>
      </c>
      <c r="L82" s="8">
        <f t="shared" si="5"/>
        <v>0.386363636363636</v>
      </c>
    </row>
    <row r="83" s="1" customFormat="1" spans="1:12">
      <c r="A83" s="6">
        <v>721</v>
      </c>
      <c r="B83" s="6" t="s">
        <v>120</v>
      </c>
      <c r="C83" s="6" t="s">
        <v>21</v>
      </c>
      <c r="D83" s="4">
        <v>17</v>
      </c>
      <c r="E83" s="4">
        <v>26</v>
      </c>
      <c r="F83" s="4">
        <v>5</v>
      </c>
      <c r="G83" s="4">
        <v>9</v>
      </c>
      <c r="H83" s="4">
        <f t="shared" si="3"/>
        <v>18</v>
      </c>
      <c r="I83" s="4">
        <f>VLOOKUP(A83,[1]Sheet5!$A$1:$G$65536,7,0)</f>
        <v>3</v>
      </c>
      <c r="J83" s="4">
        <f>VLOOKUP(A83,[1]Sheet5!$A$1:$H$65536,8,0)</f>
        <v>0</v>
      </c>
      <c r="K83" s="4">
        <f t="shared" si="4"/>
        <v>3</v>
      </c>
      <c r="L83" s="8">
        <f t="shared" si="5"/>
        <v>0.0681818181818182</v>
      </c>
    </row>
    <row r="84" s="1" customFormat="1" spans="1:12">
      <c r="A84" s="6">
        <v>539</v>
      </c>
      <c r="B84" s="6" t="s">
        <v>121</v>
      </c>
      <c r="C84" s="6" t="s">
        <v>21</v>
      </c>
      <c r="D84" s="4">
        <v>17</v>
      </c>
      <c r="E84" s="4">
        <v>26</v>
      </c>
      <c r="F84" s="4">
        <v>5</v>
      </c>
      <c r="G84" s="4">
        <v>9</v>
      </c>
      <c r="H84" s="4">
        <f t="shared" si="3"/>
        <v>18</v>
      </c>
      <c r="I84" s="4">
        <f>VLOOKUP(A84,[1]Sheet5!$A$1:$G$65536,7,0)</f>
        <v>6</v>
      </c>
      <c r="J84" s="4">
        <f>VLOOKUP(A84,[1]Sheet5!$A$1:$H$65536,8,0)</f>
        <v>0</v>
      </c>
      <c r="K84" s="4">
        <f t="shared" si="4"/>
        <v>6</v>
      </c>
      <c r="L84" s="8">
        <f t="shared" si="5"/>
        <v>0.136363636363636</v>
      </c>
    </row>
    <row r="85" s="1" customFormat="1" spans="1:12">
      <c r="A85" s="6">
        <v>748</v>
      </c>
      <c r="B85" s="6" t="s">
        <v>122</v>
      </c>
      <c r="C85" s="6" t="s">
        <v>21</v>
      </c>
      <c r="D85" s="4">
        <v>17</v>
      </c>
      <c r="E85" s="4">
        <v>26</v>
      </c>
      <c r="F85" s="4">
        <v>5</v>
      </c>
      <c r="G85" s="4">
        <v>9</v>
      </c>
      <c r="H85" s="4">
        <f t="shared" si="3"/>
        <v>18</v>
      </c>
      <c r="I85" s="4"/>
      <c r="J85" s="4"/>
      <c r="K85" s="4">
        <f t="shared" si="4"/>
        <v>0</v>
      </c>
      <c r="L85" s="8">
        <f t="shared" si="5"/>
        <v>0</v>
      </c>
    </row>
    <row r="86" s="1" customFormat="1" spans="1:12">
      <c r="A86" s="6">
        <v>747</v>
      </c>
      <c r="B86" s="6" t="s">
        <v>123</v>
      </c>
      <c r="C86" s="6" t="s">
        <v>28</v>
      </c>
      <c r="D86" s="4">
        <v>17</v>
      </c>
      <c r="E86" s="4">
        <v>26</v>
      </c>
      <c r="F86" s="4">
        <v>5</v>
      </c>
      <c r="G86" s="4">
        <v>9</v>
      </c>
      <c r="H86" s="4">
        <f t="shared" si="3"/>
        <v>18</v>
      </c>
      <c r="I86" s="4">
        <f>VLOOKUP(A86,[1]Sheet5!$A$1:$G$65536,7,0)</f>
        <v>9</v>
      </c>
      <c r="J86" s="4">
        <f>VLOOKUP(A86,[1]Sheet5!$A$1:$H$65536,8,0)</f>
        <v>0</v>
      </c>
      <c r="K86" s="4">
        <f t="shared" si="4"/>
        <v>9</v>
      </c>
      <c r="L86" s="8">
        <f t="shared" si="5"/>
        <v>0.204545454545455</v>
      </c>
    </row>
    <row r="87" s="1" customFormat="1" spans="1:12">
      <c r="A87" s="6">
        <v>355</v>
      </c>
      <c r="B87" s="6" t="s">
        <v>124</v>
      </c>
      <c r="C87" s="6" t="s">
        <v>32</v>
      </c>
      <c r="D87" s="4">
        <v>17</v>
      </c>
      <c r="E87" s="4">
        <v>26</v>
      </c>
      <c r="F87" s="4">
        <v>5</v>
      </c>
      <c r="G87" s="4">
        <v>9</v>
      </c>
      <c r="H87" s="4">
        <f t="shared" si="3"/>
        <v>18</v>
      </c>
      <c r="I87" s="4">
        <f>VLOOKUP(A87,[1]Sheet5!$A$1:$G$65536,7,0)</f>
        <v>3</v>
      </c>
      <c r="J87" s="4">
        <f>VLOOKUP(A87,[1]Sheet5!$A$1:$H$65536,8,0)</f>
        <v>0</v>
      </c>
      <c r="K87" s="4">
        <f t="shared" si="4"/>
        <v>3</v>
      </c>
      <c r="L87" s="8">
        <f t="shared" si="5"/>
        <v>0.0681818181818182</v>
      </c>
    </row>
    <row r="88" s="1" customFormat="1" spans="1:12">
      <c r="A88" s="6">
        <v>102565</v>
      </c>
      <c r="B88" s="6" t="s">
        <v>125</v>
      </c>
      <c r="C88" s="6" t="s">
        <v>50</v>
      </c>
      <c r="D88" s="4">
        <v>11</v>
      </c>
      <c r="E88" s="4">
        <v>17</v>
      </c>
      <c r="F88" s="4">
        <v>3</v>
      </c>
      <c r="G88" s="4">
        <v>5</v>
      </c>
      <c r="H88" s="4">
        <f t="shared" si="3"/>
        <v>10</v>
      </c>
      <c r="I88" s="4">
        <f>VLOOKUP(A88,[1]Sheet5!$A$1:$G$65536,7,0)</f>
        <v>3</v>
      </c>
      <c r="J88" s="4">
        <f>VLOOKUP(A88,[1]Sheet5!$A$1:$H$65536,8,0)</f>
        <v>0</v>
      </c>
      <c r="K88" s="4">
        <f t="shared" si="4"/>
        <v>3</v>
      </c>
      <c r="L88" s="8">
        <f t="shared" si="5"/>
        <v>0.111111111111111</v>
      </c>
    </row>
    <row r="89" s="1" customFormat="1" spans="1:12">
      <c r="A89" s="6">
        <v>572</v>
      </c>
      <c r="B89" s="6" t="s">
        <v>126</v>
      </c>
      <c r="C89" s="6" t="s">
        <v>28</v>
      </c>
      <c r="D89" s="4">
        <v>11</v>
      </c>
      <c r="E89" s="4">
        <v>17</v>
      </c>
      <c r="F89" s="4">
        <v>3</v>
      </c>
      <c r="G89" s="4">
        <v>5</v>
      </c>
      <c r="H89" s="4">
        <f t="shared" si="3"/>
        <v>10</v>
      </c>
      <c r="I89" s="4">
        <f>VLOOKUP(A89,[1]Sheet5!$A$1:$G$65536,7,0)</f>
        <v>6</v>
      </c>
      <c r="J89" s="4">
        <f>VLOOKUP(A89,[1]Sheet5!$A$1:$H$65536,8,0)</f>
        <v>0</v>
      </c>
      <c r="K89" s="4">
        <f t="shared" si="4"/>
        <v>6</v>
      </c>
      <c r="L89" s="8">
        <f t="shared" si="5"/>
        <v>0.222222222222222</v>
      </c>
    </row>
    <row r="90" s="1" customFormat="1" spans="1:12">
      <c r="A90" s="6">
        <v>106569</v>
      </c>
      <c r="B90" s="6" t="s">
        <v>127</v>
      </c>
      <c r="C90" s="6" t="s">
        <v>50</v>
      </c>
      <c r="D90" s="4">
        <v>11</v>
      </c>
      <c r="E90" s="4">
        <v>17</v>
      </c>
      <c r="F90" s="4">
        <v>3</v>
      </c>
      <c r="G90" s="4">
        <v>5</v>
      </c>
      <c r="H90" s="4">
        <f t="shared" si="3"/>
        <v>10</v>
      </c>
      <c r="I90" s="4">
        <f>VLOOKUP(A90,[1]Sheet5!$A$1:$G$65536,7,0)</f>
        <v>0</v>
      </c>
      <c r="J90" s="4">
        <f>VLOOKUP(A90,[1]Sheet5!$A$1:$H$65536,8,0)</f>
        <v>6</v>
      </c>
      <c r="K90" s="4">
        <f t="shared" si="4"/>
        <v>12</v>
      </c>
      <c r="L90" s="8">
        <f t="shared" si="5"/>
        <v>0.444444444444444</v>
      </c>
    </row>
    <row r="91" s="1" customFormat="1" spans="1:12">
      <c r="A91" s="6">
        <v>754</v>
      </c>
      <c r="B91" s="6" t="s">
        <v>128</v>
      </c>
      <c r="C91" s="6" t="s">
        <v>18</v>
      </c>
      <c r="D91" s="4">
        <v>11</v>
      </c>
      <c r="E91" s="4">
        <v>17</v>
      </c>
      <c r="F91" s="4">
        <v>3</v>
      </c>
      <c r="G91" s="4">
        <v>5</v>
      </c>
      <c r="H91" s="4">
        <f t="shared" si="3"/>
        <v>10</v>
      </c>
      <c r="I91" s="4">
        <f>VLOOKUP(A91,[1]Sheet5!$A$1:$G$65536,7,0)</f>
        <v>14</v>
      </c>
      <c r="J91" s="4">
        <f>VLOOKUP(A91,[1]Sheet5!$A$1:$H$65536,8,0)</f>
        <v>0</v>
      </c>
      <c r="K91" s="4">
        <f t="shared" si="4"/>
        <v>14</v>
      </c>
      <c r="L91" s="8">
        <f t="shared" si="5"/>
        <v>0.518518518518518</v>
      </c>
    </row>
    <row r="92" s="1" customFormat="1" spans="1:12">
      <c r="A92" s="6">
        <v>515</v>
      </c>
      <c r="B92" s="6" t="s">
        <v>129</v>
      </c>
      <c r="C92" s="6" t="s">
        <v>32</v>
      </c>
      <c r="D92" s="4">
        <v>11</v>
      </c>
      <c r="E92" s="4">
        <v>17</v>
      </c>
      <c r="F92" s="4">
        <v>3</v>
      </c>
      <c r="G92" s="4">
        <v>5</v>
      </c>
      <c r="H92" s="4">
        <f t="shared" si="3"/>
        <v>10</v>
      </c>
      <c r="I92" s="4">
        <f>VLOOKUP(A92,[1]Sheet5!$A$1:$G$65536,7,0)</f>
        <v>11</v>
      </c>
      <c r="J92" s="4">
        <f>VLOOKUP(A92,[1]Sheet5!$A$1:$H$65536,8,0)</f>
        <v>4</v>
      </c>
      <c r="K92" s="4">
        <f t="shared" si="4"/>
        <v>19</v>
      </c>
      <c r="L92" s="8">
        <f t="shared" si="5"/>
        <v>0.703703703703704</v>
      </c>
    </row>
    <row r="93" s="1" customFormat="1" spans="1:12">
      <c r="A93" s="6">
        <v>116482</v>
      </c>
      <c r="B93" s="6" t="s">
        <v>130</v>
      </c>
      <c r="C93" s="6" t="s">
        <v>28</v>
      </c>
      <c r="D93" s="4">
        <v>11</v>
      </c>
      <c r="E93" s="4">
        <v>17</v>
      </c>
      <c r="F93" s="4">
        <v>3</v>
      </c>
      <c r="G93" s="4">
        <v>5</v>
      </c>
      <c r="H93" s="4">
        <f t="shared" si="3"/>
        <v>10</v>
      </c>
      <c r="I93" s="4">
        <f>VLOOKUP(A93,[1]Sheet5!$A$1:$G$65536,7,0)</f>
        <v>11</v>
      </c>
      <c r="J93" s="4">
        <f>VLOOKUP(A93,[1]Sheet5!$A$1:$H$65536,8,0)</f>
        <v>5</v>
      </c>
      <c r="K93" s="4">
        <f t="shared" si="4"/>
        <v>21</v>
      </c>
      <c r="L93" s="8">
        <f t="shared" si="5"/>
        <v>0.777777777777778</v>
      </c>
    </row>
    <row r="94" s="1" customFormat="1" spans="1:12">
      <c r="A94" s="6">
        <v>108277</v>
      </c>
      <c r="B94" s="6" t="s">
        <v>131</v>
      </c>
      <c r="C94" s="6" t="s">
        <v>50</v>
      </c>
      <c r="D94" s="4">
        <v>11</v>
      </c>
      <c r="E94" s="4">
        <v>17</v>
      </c>
      <c r="F94" s="4">
        <v>3</v>
      </c>
      <c r="G94" s="4">
        <v>5</v>
      </c>
      <c r="H94" s="4">
        <f t="shared" si="3"/>
        <v>10</v>
      </c>
      <c r="I94" s="4">
        <f>VLOOKUP(A94,[1]Sheet5!$A$1:$G$65536,7,0)</f>
        <v>4</v>
      </c>
      <c r="J94" s="4">
        <f>VLOOKUP(A94,[1]Sheet5!$A$1:$H$65536,8,0)</f>
        <v>0</v>
      </c>
      <c r="K94" s="4">
        <f t="shared" si="4"/>
        <v>4</v>
      </c>
      <c r="L94" s="8">
        <f t="shared" si="5"/>
        <v>0.148148148148148</v>
      </c>
    </row>
    <row r="95" s="1" customFormat="1" spans="1:12">
      <c r="A95" s="6">
        <v>717</v>
      </c>
      <c r="B95" s="6" t="s">
        <v>132</v>
      </c>
      <c r="C95" s="6" t="s">
        <v>21</v>
      </c>
      <c r="D95" s="4">
        <v>11</v>
      </c>
      <c r="E95" s="4">
        <v>17</v>
      </c>
      <c r="F95" s="4">
        <v>3</v>
      </c>
      <c r="G95" s="4">
        <v>5</v>
      </c>
      <c r="H95" s="4">
        <f t="shared" si="3"/>
        <v>10</v>
      </c>
      <c r="I95" s="4">
        <f>VLOOKUP(A95,[1]Sheet5!$A$1:$G$65536,7,0)</f>
        <v>11</v>
      </c>
      <c r="J95" s="4">
        <f>VLOOKUP(A95,[1]Sheet5!$A$1:$H$65536,8,0)</f>
        <v>0</v>
      </c>
      <c r="K95" s="4">
        <f t="shared" si="4"/>
        <v>11</v>
      </c>
      <c r="L95" s="8">
        <f t="shared" si="5"/>
        <v>0.407407407407407</v>
      </c>
    </row>
    <row r="96" s="1" customFormat="1" spans="1:12">
      <c r="A96" s="6">
        <v>745</v>
      </c>
      <c r="B96" s="6" t="s">
        <v>133</v>
      </c>
      <c r="C96" s="6" t="s">
        <v>50</v>
      </c>
      <c r="D96" s="4">
        <v>11</v>
      </c>
      <c r="E96" s="4">
        <v>17</v>
      </c>
      <c r="F96" s="4">
        <v>3</v>
      </c>
      <c r="G96" s="4">
        <v>5</v>
      </c>
      <c r="H96" s="4">
        <f t="shared" si="3"/>
        <v>10</v>
      </c>
      <c r="I96" s="4">
        <f>VLOOKUP(A96,[1]Sheet5!$A$1:$G$65536,7,0)</f>
        <v>0</v>
      </c>
      <c r="J96" s="4">
        <f>VLOOKUP(A96,[1]Sheet5!$A$1:$H$65536,8,0)</f>
        <v>2</v>
      </c>
      <c r="K96" s="4">
        <f t="shared" si="4"/>
        <v>4</v>
      </c>
      <c r="L96" s="8">
        <f t="shared" si="5"/>
        <v>0.148148148148148</v>
      </c>
    </row>
    <row r="97" s="1" customFormat="1" spans="1:12">
      <c r="A97" s="6">
        <v>587</v>
      </c>
      <c r="B97" s="6" t="s">
        <v>134</v>
      </c>
      <c r="C97" s="6" t="s">
        <v>18</v>
      </c>
      <c r="D97" s="4">
        <v>11</v>
      </c>
      <c r="E97" s="4">
        <v>17</v>
      </c>
      <c r="F97" s="4">
        <v>3</v>
      </c>
      <c r="G97" s="4">
        <v>5</v>
      </c>
      <c r="H97" s="4">
        <f t="shared" si="3"/>
        <v>10</v>
      </c>
      <c r="I97" s="4">
        <f>VLOOKUP(A97,[1]Sheet5!$A$1:$G$65536,7,0)</f>
        <v>4</v>
      </c>
      <c r="J97" s="4">
        <f>VLOOKUP(A97,[1]Sheet5!$A$1:$H$65536,8,0)</f>
        <v>0</v>
      </c>
      <c r="K97" s="4">
        <f t="shared" si="4"/>
        <v>4</v>
      </c>
      <c r="L97" s="8">
        <f t="shared" si="5"/>
        <v>0.148148148148148</v>
      </c>
    </row>
    <row r="98" s="1" customFormat="1" spans="1:12">
      <c r="A98" s="6">
        <v>391</v>
      </c>
      <c r="B98" s="6" t="s">
        <v>135</v>
      </c>
      <c r="C98" s="6" t="s">
        <v>28</v>
      </c>
      <c r="D98" s="4">
        <v>11</v>
      </c>
      <c r="E98" s="4">
        <v>17</v>
      </c>
      <c r="F98" s="4">
        <v>3</v>
      </c>
      <c r="G98" s="4">
        <v>5</v>
      </c>
      <c r="H98" s="4">
        <f t="shared" si="3"/>
        <v>10</v>
      </c>
      <c r="I98" s="4">
        <f>VLOOKUP(A98,[1]Sheet5!$A$1:$G$65536,7,0)</f>
        <v>4</v>
      </c>
      <c r="J98" s="4">
        <f>VLOOKUP(A98,[1]Sheet5!$A$1:$H$65536,8,0)</f>
        <v>3</v>
      </c>
      <c r="K98" s="4">
        <f t="shared" si="4"/>
        <v>10</v>
      </c>
      <c r="L98" s="8">
        <f t="shared" si="5"/>
        <v>0.37037037037037</v>
      </c>
    </row>
    <row r="99" s="1" customFormat="1" spans="1:12">
      <c r="A99" s="6">
        <v>733</v>
      </c>
      <c r="B99" s="6" t="s">
        <v>136</v>
      </c>
      <c r="C99" s="6" t="s">
        <v>32</v>
      </c>
      <c r="D99" s="4">
        <v>11</v>
      </c>
      <c r="E99" s="4">
        <v>17</v>
      </c>
      <c r="F99" s="4">
        <v>3</v>
      </c>
      <c r="G99" s="4">
        <v>5</v>
      </c>
      <c r="H99" s="4">
        <f t="shared" si="3"/>
        <v>10</v>
      </c>
      <c r="I99" s="4">
        <f>VLOOKUP(A99,[1]Sheet5!$A$1:$G$65536,7,0)</f>
        <v>3</v>
      </c>
      <c r="J99" s="4">
        <f>VLOOKUP(A99,[1]Sheet5!$A$1:$H$65536,8,0)</f>
        <v>0</v>
      </c>
      <c r="K99" s="4">
        <f t="shared" si="4"/>
        <v>3</v>
      </c>
      <c r="L99" s="8">
        <f t="shared" si="5"/>
        <v>0.111111111111111</v>
      </c>
    </row>
    <row r="100" s="1" customFormat="1" spans="1:12">
      <c r="A100" s="6">
        <v>116919</v>
      </c>
      <c r="B100" s="6" t="s">
        <v>137</v>
      </c>
      <c r="C100" s="6" t="s">
        <v>28</v>
      </c>
      <c r="D100" s="4">
        <v>11</v>
      </c>
      <c r="E100" s="4">
        <v>17</v>
      </c>
      <c r="F100" s="4">
        <v>3</v>
      </c>
      <c r="G100" s="4">
        <v>5</v>
      </c>
      <c r="H100" s="4">
        <f t="shared" si="3"/>
        <v>10</v>
      </c>
      <c r="I100" s="4"/>
      <c r="J100" s="4"/>
      <c r="K100" s="4">
        <f t="shared" si="4"/>
        <v>0</v>
      </c>
      <c r="L100" s="8">
        <f t="shared" si="5"/>
        <v>0</v>
      </c>
    </row>
    <row r="101" s="1" customFormat="1" spans="1:12">
      <c r="A101" s="6">
        <v>106865</v>
      </c>
      <c r="B101" s="6" t="s">
        <v>138</v>
      </c>
      <c r="C101" s="6" t="s">
        <v>26</v>
      </c>
      <c r="D101" s="4">
        <v>11</v>
      </c>
      <c r="E101" s="4">
        <v>17</v>
      </c>
      <c r="F101" s="4">
        <v>3</v>
      </c>
      <c r="G101" s="4">
        <v>5</v>
      </c>
      <c r="H101" s="4">
        <f t="shared" si="3"/>
        <v>10</v>
      </c>
      <c r="I101" s="4"/>
      <c r="J101" s="4"/>
      <c r="K101" s="4">
        <f t="shared" si="4"/>
        <v>0</v>
      </c>
      <c r="L101" s="8">
        <f t="shared" si="5"/>
        <v>0</v>
      </c>
    </row>
    <row r="102" s="1" customFormat="1" spans="1:12">
      <c r="A102" s="6">
        <v>347</v>
      </c>
      <c r="B102" s="6" t="s">
        <v>139</v>
      </c>
      <c r="C102" s="6" t="s">
        <v>50</v>
      </c>
      <c r="D102" s="4">
        <v>11</v>
      </c>
      <c r="E102" s="4">
        <v>17</v>
      </c>
      <c r="F102" s="4">
        <v>3</v>
      </c>
      <c r="G102" s="4">
        <v>5</v>
      </c>
      <c r="H102" s="4">
        <f t="shared" si="3"/>
        <v>10</v>
      </c>
      <c r="I102" s="4"/>
      <c r="J102" s="4"/>
      <c r="K102" s="4">
        <f t="shared" si="4"/>
        <v>0</v>
      </c>
      <c r="L102" s="8">
        <f t="shared" si="5"/>
        <v>0</v>
      </c>
    </row>
    <row r="103" s="1" customFormat="1" spans="1:12">
      <c r="A103" s="6">
        <v>704</v>
      </c>
      <c r="B103" s="6" t="s">
        <v>36</v>
      </c>
      <c r="C103" s="6" t="s">
        <v>18</v>
      </c>
      <c r="D103" s="4">
        <v>11</v>
      </c>
      <c r="E103" s="4">
        <v>17</v>
      </c>
      <c r="F103" s="4">
        <v>3</v>
      </c>
      <c r="G103" s="4">
        <v>5</v>
      </c>
      <c r="H103" s="4">
        <f t="shared" si="3"/>
        <v>10</v>
      </c>
      <c r="I103" s="4">
        <f>VLOOKUP(A103,[1]Sheet5!$A$1:$G$65536,7,0)</f>
        <v>25</v>
      </c>
      <c r="J103" s="4">
        <f>VLOOKUP(A103,[1]Sheet5!$A$1:$H$65536,8,0)</f>
        <v>4</v>
      </c>
      <c r="K103" s="4">
        <f t="shared" si="4"/>
        <v>33</v>
      </c>
      <c r="L103" s="8">
        <f t="shared" si="5"/>
        <v>1.22222222222222</v>
      </c>
    </row>
    <row r="104" s="1" customFormat="1" spans="1:12">
      <c r="A104" s="6">
        <v>710</v>
      </c>
      <c r="B104" s="6" t="s">
        <v>140</v>
      </c>
      <c r="C104" s="6" t="s">
        <v>18</v>
      </c>
      <c r="D104" s="4">
        <v>11</v>
      </c>
      <c r="E104" s="4">
        <v>17</v>
      </c>
      <c r="F104" s="4">
        <v>3</v>
      </c>
      <c r="G104" s="4">
        <v>5</v>
      </c>
      <c r="H104" s="4">
        <f t="shared" si="3"/>
        <v>10</v>
      </c>
      <c r="I104" s="4">
        <f>VLOOKUP(A104,[1]Sheet5!$A$1:$G$65536,7,0)</f>
        <v>15</v>
      </c>
      <c r="J104" s="4">
        <f>VLOOKUP(A104,[1]Sheet5!$A$1:$H$65536,8,0)</f>
        <v>0</v>
      </c>
      <c r="K104" s="4">
        <f t="shared" si="4"/>
        <v>15</v>
      </c>
      <c r="L104" s="8">
        <f t="shared" si="5"/>
        <v>0.555555555555556</v>
      </c>
    </row>
    <row r="105" s="1" customFormat="1" spans="1:12">
      <c r="A105" s="6">
        <v>720</v>
      </c>
      <c r="B105" s="6" t="s">
        <v>141</v>
      </c>
      <c r="C105" s="6" t="s">
        <v>21</v>
      </c>
      <c r="D105" s="4">
        <v>11</v>
      </c>
      <c r="E105" s="4">
        <v>17</v>
      </c>
      <c r="F105" s="4">
        <v>3</v>
      </c>
      <c r="G105" s="4">
        <v>5</v>
      </c>
      <c r="H105" s="4">
        <f t="shared" si="3"/>
        <v>10</v>
      </c>
      <c r="I105" s="4">
        <f>VLOOKUP(A105,[1]Sheet5!$A$1:$G$65536,7,0)</f>
        <v>6</v>
      </c>
      <c r="J105" s="4">
        <f>VLOOKUP(A105,[1]Sheet5!$A$1:$H$65536,8,0)</f>
        <v>3</v>
      </c>
      <c r="K105" s="4">
        <f t="shared" si="4"/>
        <v>12</v>
      </c>
      <c r="L105" s="8">
        <f t="shared" si="5"/>
        <v>0.444444444444444</v>
      </c>
    </row>
    <row r="106" s="1" customFormat="1" spans="1:12">
      <c r="A106" s="6">
        <v>114286</v>
      </c>
      <c r="B106" s="6" t="s">
        <v>142</v>
      </c>
      <c r="C106" s="6" t="s">
        <v>50</v>
      </c>
      <c r="D106" s="4">
        <v>11</v>
      </c>
      <c r="E106" s="4">
        <v>17</v>
      </c>
      <c r="F106" s="4">
        <v>3</v>
      </c>
      <c r="G106" s="4">
        <v>5</v>
      </c>
      <c r="H106" s="4">
        <f t="shared" si="3"/>
        <v>10</v>
      </c>
      <c r="I106" s="4">
        <f>VLOOKUP(A106,[1]Sheet5!$A$1:$G$65536,7,0)</f>
        <v>9</v>
      </c>
      <c r="J106" s="4">
        <f>VLOOKUP(A106,[1]Sheet5!$A$1:$H$65536,8,0)</f>
        <v>6</v>
      </c>
      <c r="K106" s="4">
        <f t="shared" si="4"/>
        <v>21</v>
      </c>
      <c r="L106" s="8">
        <f t="shared" si="5"/>
        <v>0.777777777777778</v>
      </c>
    </row>
    <row r="107" s="1" customFormat="1" spans="1:12">
      <c r="A107" s="6">
        <v>107728</v>
      </c>
      <c r="B107" s="6" t="s">
        <v>143</v>
      </c>
      <c r="C107" s="6" t="s">
        <v>21</v>
      </c>
      <c r="D107" s="4">
        <v>11</v>
      </c>
      <c r="E107" s="4">
        <v>17</v>
      </c>
      <c r="F107" s="4">
        <v>3</v>
      </c>
      <c r="G107" s="4">
        <v>5</v>
      </c>
      <c r="H107" s="4">
        <f t="shared" si="3"/>
        <v>10</v>
      </c>
      <c r="I107" s="4"/>
      <c r="J107" s="4"/>
      <c r="K107" s="4">
        <f t="shared" si="4"/>
        <v>0</v>
      </c>
      <c r="L107" s="8">
        <f t="shared" si="5"/>
        <v>0</v>
      </c>
    </row>
    <row r="108" s="1" customFormat="1" spans="1:12">
      <c r="A108" s="6">
        <v>104430</v>
      </c>
      <c r="B108" s="6" t="s">
        <v>144</v>
      </c>
      <c r="C108" s="6" t="s">
        <v>32</v>
      </c>
      <c r="D108" s="4">
        <v>11</v>
      </c>
      <c r="E108" s="4">
        <v>17</v>
      </c>
      <c r="F108" s="4">
        <v>3</v>
      </c>
      <c r="G108" s="4">
        <v>5</v>
      </c>
      <c r="H108" s="4">
        <f t="shared" si="3"/>
        <v>10</v>
      </c>
      <c r="I108" s="4">
        <f>VLOOKUP(A108,[1]Sheet5!$A$1:$G$65536,7,0)</f>
        <v>10</v>
      </c>
      <c r="J108" s="4">
        <f>VLOOKUP(A108,[1]Sheet5!$A$1:$H$65536,8,0)</f>
        <v>0</v>
      </c>
      <c r="K108" s="4">
        <f t="shared" si="4"/>
        <v>10</v>
      </c>
      <c r="L108" s="8">
        <f t="shared" si="5"/>
        <v>0.37037037037037</v>
      </c>
    </row>
    <row r="109" s="1" customFormat="1" spans="1:12">
      <c r="A109" s="6">
        <v>570</v>
      </c>
      <c r="B109" s="6" t="s">
        <v>145</v>
      </c>
      <c r="C109" s="6" t="s">
        <v>50</v>
      </c>
      <c r="D109" s="4">
        <v>11</v>
      </c>
      <c r="E109" s="4">
        <v>17</v>
      </c>
      <c r="F109" s="4">
        <v>3</v>
      </c>
      <c r="G109" s="4">
        <v>5</v>
      </c>
      <c r="H109" s="4">
        <f t="shared" si="3"/>
        <v>10</v>
      </c>
      <c r="I109" s="4">
        <f>VLOOKUP(A109,[1]Sheet5!$A$1:$G$65536,7,0)</f>
        <v>6</v>
      </c>
      <c r="J109" s="4">
        <f>VLOOKUP(A109,[1]Sheet5!$A$1:$H$65536,8,0)</f>
        <v>1</v>
      </c>
      <c r="K109" s="4">
        <f t="shared" si="4"/>
        <v>8</v>
      </c>
      <c r="L109" s="8">
        <f t="shared" si="5"/>
        <v>0.296296296296296</v>
      </c>
    </row>
    <row r="110" s="1" customFormat="1" spans="1:12">
      <c r="A110" s="6">
        <v>594</v>
      </c>
      <c r="B110" s="6" t="s">
        <v>37</v>
      </c>
      <c r="C110" s="6" t="s">
        <v>21</v>
      </c>
      <c r="D110" s="4">
        <v>11</v>
      </c>
      <c r="E110" s="4">
        <v>17</v>
      </c>
      <c r="F110" s="4">
        <v>3</v>
      </c>
      <c r="G110" s="4">
        <v>5</v>
      </c>
      <c r="H110" s="4">
        <f t="shared" si="3"/>
        <v>10</v>
      </c>
      <c r="I110" s="4">
        <f>VLOOKUP(A110,[1]Sheet5!$A$1:$G$65536,7,0)</f>
        <v>15</v>
      </c>
      <c r="J110" s="4">
        <f>VLOOKUP(A110,[1]Sheet5!$A$1:$H$65536,8,0)</f>
        <v>8</v>
      </c>
      <c r="K110" s="4">
        <f t="shared" si="4"/>
        <v>31</v>
      </c>
      <c r="L110" s="8">
        <f t="shared" si="5"/>
        <v>1.14814814814815</v>
      </c>
    </row>
    <row r="111" s="1" customFormat="1" spans="1:12">
      <c r="A111" s="6">
        <v>752</v>
      </c>
      <c r="B111" s="6" t="s">
        <v>146</v>
      </c>
      <c r="C111" s="6" t="s">
        <v>50</v>
      </c>
      <c r="D111" s="4">
        <v>11</v>
      </c>
      <c r="E111" s="4">
        <v>17</v>
      </c>
      <c r="F111" s="4">
        <v>3</v>
      </c>
      <c r="G111" s="4">
        <v>5</v>
      </c>
      <c r="H111" s="4">
        <f t="shared" si="3"/>
        <v>10</v>
      </c>
      <c r="I111" s="4">
        <f>VLOOKUP(A111,[1]Sheet5!$A$1:$G$65536,7,0)</f>
        <v>9</v>
      </c>
      <c r="J111" s="4">
        <f>VLOOKUP(A111,[1]Sheet5!$A$1:$H$65536,8,0)</f>
        <v>0</v>
      </c>
      <c r="K111" s="4">
        <f t="shared" si="4"/>
        <v>9</v>
      </c>
      <c r="L111" s="8">
        <f t="shared" si="5"/>
        <v>0.333333333333333</v>
      </c>
    </row>
    <row r="112" s="1" customFormat="1" spans="1:12">
      <c r="A112" s="6">
        <v>102935</v>
      </c>
      <c r="B112" s="6" t="s">
        <v>147</v>
      </c>
      <c r="C112" s="6" t="s">
        <v>26</v>
      </c>
      <c r="D112" s="4">
        <v>11</v>
      </c>
      <c r="E112" s="4">
        <v>17</v>
      </c>
      <c r="F112" s="4">
        <v>3</v>
      </c>
      <c r="G112" s="4">
        <v>5</v>
      </c>
      <c r="H112" s="4">
        <f t="shared" si="3"/>
        <v>10</v>
      </c>
      <c r="I112" s="4">
        <f>VLOOKUP(A112,[1]Sheet5!$A$1:$G$65536,7,0)</f>
        <v>3</v>
      </c>
      <c r="J112" s="4">
        <f>VLOOKUP(A112,[1]Sheet5!$A$1:$H$65536,8,0)</f>
        <v>0</v>
      </c>
      <c r="K112" s="4">
        <f t="shared" si="4"/>
        <v>3</v>
      </c>
      <c r="L112" s="8">
        <f t="shared" si="5"/>
        <v>0.111111111111111</v>
      </c>
    </row>
    <row r="113" s="1" customFormat="1" spans="1:12">
      <c r="A113" s="6">
        <v>339</v>
      </c>
      <c r="B113" s="6" t="s">
        <v>148</v>
      </c>
      <c r="C113" s="6" t="s">
        <v>50</v>
      </c>
      <c r="D113" s="4">
        <v>11</v>
      </c>
      <c r="E113" s="4">
        <v>17</v>
      </c>
      <c r="F113" s="4">
        <v>3</v>
      </c>
      <c r="G113" s="4">
        <v>5</v>
      </c>
      <c r="H113" s="4">
        <f t="shared" si="3"/>
        <v>10</v>
      </c>
      <c r="I113" s="4">
        <f>VLOOKUP(A113,[1]Sheet5!$A$1:$G$65536,7,0)</f>
        <v>4</v>
      </c>
      <c r="J113" s="4">
        <f>VLOOKUP(A113,[1]Sheet5!$A$1:$H$65536,8,0)</f>
        <v>0</v>
      </c>
      <c r="K113" s="4">
        <f t="shared" si="4"/>
        <v>4</v>
      </c>
      <c r="L113" s="8">
        <f t="shared" si="5"/>
        <v>0.148148148148148</v>
      </c>
    </row>
    <row r="114" s="1" customFormat="1" spans="1:12">
      <c r="A114" s="6">
        <v>102564</v>
      </c>
      <c r="B114" s="6" t="s">
        <v>149</v>
      </c>
      <c r="C114" s="6" t="s">
        <v>21</v>
      </c>
      <c r="D114" s="4">
        <v>11</v>
      </c>
      <c r="E114" s="4">
        <v>17</v>
      </c>
      <c r="F114" s="4">
        <v>3</v>
      </c>
      <c r="G114" s="4">
        <v>5</v>
      </c>
      <c r="H114" s="4">
        <f t="shared" si="3"/>
        <v>10</v>
      </c>
      <c r="I114" s="4">
        <f>VLOOKUP(A114,[1]Sheet5!$A$1:$G$65536,7,0)</f>
        <v>3</v>
      </c>
      <c r="J114" s="4">
        <f>VLOOKUP(A114,[1]Sheet5!$A$1:$H$65536,8,0)</f>
        <v>0</v>
      </c>
      <c r="K114" s="4">
        <f t="shared" si="4"/>
        <v>3</v>
      </c>
      <c r="L114" s="8">
        <f t="shared" si="5"/>
        <v>0.111111111111111</v>
      </c>
    </row>
    <row r="115" s="1" customFormat="1" spans="1:12">
      <c r="A115" s="6">
        <v>103199</v>
      </c>
      <c r="B115" s="6" t="s">
        <v>150</v>
      </c>
      <c r="C115" s="6" t="s">
        <v>28</v>
      </c>
      <c r="D115" s="4">
        <v>11</v>
      </c>
      <c r="E115" s="4">
        <v>17</v>
      </c>
      <c r="F115" s="4">
        <v>3</v>
      </c>
      <c r="G115" s="4">
        <v>5</v>
      </c>
      <c r="H115" s="4">
        <f t="shared" si="3"/>
        <v>10</v>
      </c>
      <c r="I115" s="4"/>
      <c r="J115" s="4"/>
      <c r="K115" s="4">
        <f t="shared" si="4"/>
        <v>0</v>
      </c>
      <c r="L115" s="8">
        <f t="shared" si="5"/>
        <v>0</v>
      </c>
    </row>
    <row r="116" s="1" customFormat="1" spans="1:12">
      <c r="A116" s="6">
        <v>549</v>
      </c>
      <c r="B116" s="6" t="s">
        <v>151</v>
      </c>
      <c r="C116" s="6" t="s">
        <v>21</v>
      </c>
      <c r="D116" s="4">
        <v>11</v>
      </c>
      <c r="E116" s="4">
        <v>17</v>
      </c>
      <c r="F116" s="4">
        <v>3</v>
      </c>
      <c r="G116" s="4">
        <v>5</v>
      </c>
      <c r="H116" s="4">
        <f t="shared" si="3"/>
        <v>10</v>
      </c>
      <c r="I116" s="4"/>
      <c r="J116" s="4"/>
      <c r="K116" s="4">
        <f t="shared" si="4"/>
        <v>0</v>
      </c>
      <c r="L116" s="8">
        <f t="shared" si="5"/>
        <v>0</v>
      </c>
    </row>
    <row r="117" s="1" customFormat="1" spans="1:12">
      <c r="A117" s="6">
        <v>104533</v>
      </c>
      <c r="B117" s="6" t="s">
        <v>152</v>
      </c>
      <c r="C117" s="6" t="s">
        <v>21</v>
      </c>
      <c r="D117" s="4">
        <v>11</v>
      </c>
      <c r="E117" s="4">
        <v>17</v>
      </c>
      <c r="F117" s="4">
        <v>3</v>
      </c>
      <c r="G117" s="4">
        <v>5</v>
      </c>
      <c r="H117" s="4">
        <f t="shared" si="3"/>
        <v>10</v>
      </c>
      <c r="I117" s="4"/>
      <c r="J117" s="4"/>
      <c r="K117" s="4">
        <f t="shared" si="4"/>
        <v>0</v>
      </c>
      <c r="L117" s="8">
        <f t="shared" si="5"/>
        <v>0</v>
      </c>
    </row>
    <row r="118" s="1" customFormat="1" spans="1:12">
      <c r="A118" s="6">
        <v>723</v>
      </c>
      <c r="B118" s="6" t="s">
        <v>153</v>
      </c>
      <c r="C118" s="6" t="s">
        <v>32</v>
      </c>
      <c r="D118" s="4">
        <v>11</v>
      </c>
      <c r="E118" s="4">
        <v>17</v>
      </c>
      <c r="F118" s="4">
        <v>3</v>
      </c>
      <c r="G118" s="4">
        <v>5</v>
      </c>
      <c r="H118" s="4">
        <f t="shared" si="3"/>
        <v>10</v>
      </c>
      <c r="I118" s="4">
        <f>VLOOKUP(A118,[1]Sheet5!$A$1:$G$65536,7,0)</f>
        <v>8</v>
      </c>
      <c r="J118" s="4">
        <f>VLOOKUP(A118,[1]Sheet5!$A$1:$H$65536,8,0)</f>
        <v>0</v>
      </c>
      <c r="K118" s="4">
        <f t="shared" si="4"/>
        <v>8</v>
      </c>
      <c r="L118" s="8">
        <f t="shared" si="5"/>
        <v>0.296296296296296</v>
      </c>
    </row>
    <row r="119" s="1" customFormat="1" spans="1:12">
      <c r="A119" s="6">
        <v>112415</v>
      </c>
      <c r="B119" s="6" t="s">
        <v>154</v>
      </c>
      <c r="C119" s="6" t="s">
        <v>50</v>
      </c>
      <c r="D119" s="4">
        <v>11</v>
      </c>
      <c r="E119" s="4">
        <v>17</v>
      </c>
      <c r="F119" s="4">
        <v>3</v>
      </c>
      <c r="G119" s="4">
        <v>5</v>
      </c>
      <c r="H119" s="4">
        <f t="shared" si="3"/>
        <v>10</v>
      </c>
      <c r="I119" s="4">
        <f>VLOOKUP(A119,[1]Sheet5!$A$1:$G$65536,7,0)</f>
        <v>6</v>
      </c>
      <c r="J119" s="4">
        <f>VLOOKUP(A119,[1]Sheet5!$A$1:$H$65536,8,0)</f>
        <v>0</v>
      </c>
      <c r="K119" s="4">
        <f t="shared" si="4"/>
        <v>6</v>
      </c>
      <c r="L119" s="8">
        <f t="shared" si="5"/>
        <v>0.222222222222222</v>
      </c>
    </row>
    <row r="120" s="1" customFormat="1" spans="1:12">
      <c r="A120" s="6">
        <v>113299</v>
      </c>
      <c r="B120" s="6" t="s">
        <v>155</v>
      </c>
      <c r="C120" s="6" t="s">
        <v>28</v>
      </c>
      <c r="D120" s="4">
        <v>11</v>
      </c>
      <c r="E120" s="4">
        <v>17</v>
      </c>
      <c r="F120" s="4">
        <v>3</v>
      </c>
      <c r="G120" s="4">
        <v>5</v>
      </c>
      <c r="H120" s="4">
        <f t="shared" si="3"/>
        <v>10</v>
      </c>
      <c r="I120" s="4"/>
      <c r="J120" s="4"/>
      <c r="K120" s="4">
        <f t="shared" si="4"/>
        <v>0</v>
      </c>
      <c r="L120" s="8">
        <f t="shared" si="5"/>
        <v>0</v>
      </c>
    </row>
    <row r="121" s="1" customFormat="1" spans="1:12">
      <c r="A121" s="6">
        <v>713</v>
      </c>
      <c r="B121" s="6" t="s">
        <v>156</v>
      </c>
      <c r="C121" s="6" t="s">
        <v>18</v>
      </c>
      <c r="D121" s="4">
        <v>11</v>
      </c>
      <c r="E121" s="4">
        <v>17</v>
      </c>
      <c r="F121" s="4">
        <v>3</v>
      </c>
      <c r="G121" s="4">
        <v>5</v>
      </c>
      <c r="H121" s="4">
        <f t="shared" si="3"/>
        <v>10</v>
      </c>
      <c r="I121" s="4">
        <f>VLOOKUP(A121,[1]Sheet5!$A$1:$G$65536,7,0)</f>
        <v>18</v>
      </c>
      <c r="J121" s="4">
        <f>VLOOKUP(A121,[1]Sheet5!$A$1:$H$65536,8,0)</f>
        <v>0</v>
      </c>
      <c r="K121" s="4">
        <f t="shared" si="4"/>
        <v>18</v>
      </c>
      <c r="L121" s="8">
        <f t="shared" si="5"/>
        <v>0.666666666666667</v>
      </c>
    </row>
    <row r="122" s="1" customFormat="1" spans="1:12">
      <c r="A122" s="6">
        <v>573</v>
      </c>
      <c r="B122" s="6" t="s">
        <v>157</v>
      </c>
      <c r="C122" s="6" t="s">
        <v>32</v>
      </c>
      <c r="D122" s="4">
        <v>9</v>
      </c>
      <c r="E122" s="4">
        <v>14</v>
      </c>
      <c r="F122" s="4">
        <v>2</v>
      </c>
      <c r="G122" s="4">
        <v>4</v>
      </c>
      <c r="H122" s="4">
        <f t="shared" si="3"/>
        <v>8</v>
      </c>
      <c r="I122" s="4">
        <f>VLOOKUP(A122,[1]Sheet5!$A$1:$G$65536,7,0)</f>
        <v>1</v>
      </c>
      <c r="J122" s="4">
        <f>VLOOKUP(A122,[1]Sheet5!$A$1:$H$65536,8,0)</f>
        <v>3</v>
      </c>
      <c r="K122" s="4">
        <f t="shared" si="4"/>
        <v>7</v>
      </c>
      <c r="L122" s="8">
        <f t="shared" si="5"/>
        <v>0.318181818181818</v>
      </c>
    </row>
    <row r="123" s="1" customFormat="1" spans="1:12">
      <c r="A123" s="6">
        <v>105396</v>
      </c>
      <c r="B123" s="6" t="s">
        <v>158</v>
      </c>
      <c r="C123" s="6" t="s">
        <v>28</v>
      </c>
      <c r="D123" s="4">
        <v>9</v>
      </c>
      <c r="E123" s="4">
        <v>14</v>
      </c>
      <c r="F123" s="4">
        <v>2</v>
      </c>
      <c r="G123" s="4">
        <v>4</v>
      </c>
      <c r="H123" s="4">
        <f t="shared" si="3"/>
        <v>8</v>
      </c>
      <c r="I123" s="4">
        <f>VLOOKUP(A123,[1]Sheet5!$A$1:$G$65536,7,0)</f>
        <v>3</v>
      </c>
      <c r="J123" s="4">
        <f>VLOOKUP(A123,[1]Sheet5!$A$1:$H$65536,8,0)</f>
        <v>0</v>
      </c>
      <c r="K123" s="4">
        <f t="shared" si="4"/>
        <v>3</v>
      </c>
      <c r="L123" s="8">
        <f t="shared" si="5"/>
        <v>0.136363636363636</v>
      </c>
    </row>
    <row r="124" s="1" customFormat="1" spans="1:12">
      <c r="A124" s="6">
        <v>115971</v>
      </c>
      <c r="B124" s="6" t="s">
        <v>38</v>
      </c>
      <c r="C124" s="6" t="s">
        <v>28</v>
      </c>
      <c r="D124" s="4">
        <v>9</v>
      </c>
      <c r="E124" s="4">
        <v>14</v>
      </c>
      <c r="F124" s="4">
        <v>2</v>
      </c>
      <c r="G124" s="4">
        <v>4</v>
      </c>
      <c r="H124" s="4">
        <f t="shared" si="3"/>
        <v>8</v>
      </c>
      <c r="I124" s="4">
        <f>VLOOKUP(A124,[1]Sheet5!$A$1:$G$65536,7,0)</f>
        <v>13</v>
      </c>
      <c r="J124" s="4">
        <f>VLOOKUP(A124,[1]Sheet5!$A$1:$H$65536,8,0)</f>
        <v>6</v>
      </c>
      <c r="K124" s="4">
        <f t="shared" si="4"/>
        <v>25</v>
      </c>
      <c r="L124" s="8">
        <f t="shared" si="5"/>
        <v>1.13636363636364</v>
      </c>
    </row>
    <row r="125" s="1" customFormat="1" spans="1:12">
      <c r="A125" s="6">
        <v>113025</v>
      </c>
      <c r="B125" s="6" t="s">
        <v>159</v>
      </c>
      <c r="C125" s="6" t="s">
        <v>50</v>
      </c>
      <c r="D125" s="4">
        <v>9</v>
      </c>
      <c r="E125" s="4">
        <v>14</v>
      </c>
      <c r="F125" s="4">
        <v>2</v>
      </c>
      <c r="G125" s="4">
        <v>4</v>
      </c>
      <c r="H125" s="4">
        <f t="shared" si="3"/>
        <v>8</v>
      </c>
      <c r="I125" s="4">
        <f>VLOOKUP(A125,[1]Sheet5!$A$1:$G$65536,7,0)</f>
        <v>3</v>
      </c>
      <c r="J125" s="4">
        <f>VLOOKUP(A125,[1]Sheet5!$A$1:$H$65536,8,0)</f>
        <v>0</v>
      </c>
      <c r="K125" s="4">
        <f t="shared" si="4"/>
        <v>3</v>
      </c>
      <c r="L125" s="8">
        <f t="shared" si="5"/>
        <v>0.136363636363636</v>
      </c>
    </row>
    <row r="126" s="1" customFormat="1" spans="1:12">
      <c r="A126" s="6">
        <v>104429</v>
      </c>
      <c r="B126" s="6" t="s">
        <v>160</v>
      </c>
      <c r="C126" s="6" t="s">
        <v>50</v>
      </c>
      <c r="D126" s="4">
        <v>9</v>
      </c>
      <c r="E126" s="4">
        <v>14</v>
      </c>
      <c r="F126" s="4">
        <v>2</v>
      </c>
      <c r="G126" s="4">
        <v>4</v>
      </c>
      <c r="H126" s="4">
        <f t="shared" si="3"/>
        <v>8</v>
      </c>
      <c r="I126" s="4">
        <f>VLOOKUP(A126,[1]Sheet5!$A$1:$G$65536,7,0)</f>
        <v>3</v>
      </c>
      <c r="J126" s="4">
        <f>VLOOKUP(A126,[1]Sheet5!$A$1:$H$65536,8,0)</f>
        <v>0</v>
      </c>
      <c r="K126" s="4">
        <f t="shared" si="4"/>
        <v>3</v>
      </c>
      <c r="L126" s="8">
        <f t="shared" si="5"/>
        <v>0.136363636363636</v>
      </c>
    </row>
    <row r="127" s="1" customFormat="1" spans="1:12">
      <c r="A127" s="6">
        <v>113298</v>
      </c>
      <c r="B127" s="6" t="s">
        <v>161</v>
      </c>
      <c r="C127" s="6" t="s">
        <v>50</v>
      </c>
      <c r="D127" s="4">
        <v>9</v>
      </c>
      <c r="E127" s="4">
        <v>14</v>
      </c>
      <c r="F127" s="4">
        <v>2</v>
      </c>
      <c r="G127" s="4">
        <v>4</v>
      </c>
      <c r="H127" s="4">
        <f t="shared" si="3"/>
        <v>8</v>
      </c>
      <c r="I127" s="4">
        <f>VLOOKUP(A127,[1]Sheet5!$A$1:$G$65536,7,0)</f>
        <v>3</v>
      </c>
      <c r="J127" s="4">
        <f>VLOOKUP(A127,[1]Sheet5!$A$1:$H$65536,8,0)</f>
        <v>0</v>
      </c>
      <c r="K127" s="4">
        <f t="shared" si="4"/>
        <v>3</v>
      </c>
      <c r="L127" s="8">
        <f t="shared" si="5"/>
        <v>0.136363636363636</v>
      </c>
    </row>
    <row r="128" s="1" customFormat="1" spans="1:12">
      <c r="A128" s="6">
        <v>118074</v>
      </c>
      <c r="B128" s="6" t="s">
        <v>162</v>
      </c>
      <c r="C128" s="6" t="s">
        <v>32</v>
      </c>
      <c r="D128" s="4">
        <v>9</v>
      </c>
      <c r="E128" s="4">
        <v>14</v>
      </c>
      <c r="F128" s="4">
        <v>2</v>
      </c>
      <c r="G128" s="4">
        <v>4</v>
      </c>
      <c r="H128" s="4">
        <f t="shared" si="3"/>
        <v>8</v>
      </c>
      <c r="I128" s="4"/>
      <c r="J128" s="4"/>
      <c r="K128" s="4">
        <f t="shared" si="4"/>
        <v>0</v>
      </c>
      <c r="L128" s="8">
        <f t="shared" si="5"/>
        <v>0</v>
      </c>
    </row>
    <row r="129" s="1" customFormat="1" spans="1:12">
      <c r="A129" s="6">
        <v>102567</v>
      </c>
      <c r="B129" s="6" t="s">
        <v>163</v>
      </c>
      <c r="C129" s="6" t="s">
        <v>51</v>
      </c>
      <c r="D129" s="4">
        <v>9</v>
      </c>
      <c r="E129" s="4">
        <v>14</v>
      </c>
      <c r="F129" s="4">
        <v>2</v>
      </c>
      <c r="G129" s="4">
        <v>4</v>
      </c>
      <c r="H129" s="4">
        <f t="shared" si="3"/>
        <v>8</v>
      </c>
      <c r="I129" s="4">
        <f>VLOOKUP(A129,[1]Sheet5!$A$1:$G$65536,7,0)</f>
        <v>3</v>
      </c>
      <c r="J129" s="4">
        <f>VLOOKUP(A129,[1]Sheet5!$A$1:$H$65536,8,0)</f>
        <v>0</v>
      </c>
      <c r="K129" s="4">
        <f t="shared" si="4"/>
        <v>3</v>
      </c>
      <c r="L129" s="8">
        <f t="shared" si="5"/>
        <v>0.136363636363636</v>
      </c>
    </row>
    <row r="130" s="1" customFormat="1" spans="1:12">
      <c r="A130" s="6">
        <v>113833</v>
      </c>
      <c r="B130" s="6" t="s">
        <v>164</v>
      </c>
      <c r="C130" s="6" t="s">
        <v>50</v>
      </c>
      <c r="D130" s="4">
        <v>9</v>
      </c>
      <c r="E130" s="4">
        <v>14</v>
      </c>
      <c r="F130" s="4">
        <v>2</v>
      </c>
      <c r="G130" s="4">
        <v>4</v>
      </c>
      <c r="H130" s="4">
        <f t="shared" si="3"/>
        <v>8</v>
      </c>
      <c r="I130" s="4">
        <f>VLOOKUP(A130,[1]Sheet5!$A$1:$G$65536,7,0)</f>
        <v>3</v>
      </c>
      <c r="J130" s="4">
        <f>VLOOKUP(A130,[1]Sheet5!$A$1:$H$65536,8,0)</f>
        <v>0</v>
      </c>
      <c r="K130" s="4">
        <f t="shared" si="4"/>
        <v>3</v>
      </c>
      <c r="L130" s="8">
        <f t="shared" si="5"/>
        <v>0.136363636363636</v>
      </c>
    </row>
    <row r="131" s="1" customFormat="1" spans="1:12">
      <c r="A131" s="6">
        <v>110378</v>
      </c>
      <c r="B131" s="6" t="s">
        <v>165</v>
      </c>
      <c r="C131" s="6" t="s">
        <v>18</v>
      </c>
      <c r="D131" s="4">
        <v>9</v>
      </c>
      <c r="E131" s="4">
        <v>14</v>
      </c>
      <c r="F131" s="4">
        <v>2</v>
      </c>
      <c r="G131" s="4">
        <v>4</v>
      </c>
      <c r="H131" s="4">
        <f t="shared" si="3"/>
        <v>8</v>
      </c>
      <c r="I131" s="4">
        <f>VLOOKUP(A131,[1]Sheet5!$A$1:$G$65536,7,0)</f>
        <v>3</v>
      </c>
      <c r="J131" s="4">
        <f>VLOOKUP(A131,[1]Sheet5!$A$1:$H$65536,8,0)</f>
        <v>4</v>
      </c>
      <c r="K131" s="4">
        <f t="shared" si="4"/>
        <v>11</v>
      </c>
      <c r="L131" s="8">
        <f t="shared" si="5"/>
        <v>0.5</v>
      </c>
    </row>
    <row r="132" s="1" customFormat="1" spans="1:12">
      <c r="A132" s="6">
        <v>116773</v>
      </c>
      <c r="B132" s="6" t="s">
        <v>166</v>
      </c>
      <c r="C132" s="6" t="s">
        <v>50</v>
      </c>
      <c r="D132" s="4">
        <v>9</v>
      </c>
      <c r="E132" s="4">
        <v>14</v>
      </c>
      <c r="F132" s="4">
        <v>2</v>
      </c>
      <c r="G132" s="4">
        <v>4</v>
      </c>
      <c r="H132" s="4">
        <f>G132*2</f>
        <v>8</v>
      </c>
      <c r="I132" s="4"/>
      <c r="J132" s="4"/>
      <c r="K132" s="4">
        <f t="shared" ref="K132:K148" si="6">I132+J132*2</f>
        <v>0</v>
      </c>
      <c r="L132" s="8">
        <f>K132/(E132+H132)</f>
        <v>0</v>
      </c>
    </row>
    <row r="133" s="1" customFormat="1" spans="1:12">
      <c r="A133" s="6">
        <v>371</v>
      </c>
      <c r="B133" s="6" t="s">
        <v>167</v>
      </c>
      <c r="C133" s="6" t="s">
        <v>51</v>
      </c>
      <c r="D133" s="4">
        <v>9</v>
      </c>
      <c r="E133" s="4">
        <v>14</v>
      </c>
      <c r="F133" s="4">
        <v>2</v>
      </c>
      <c r="G133" s="4">
        <v>4</v>
      </c>
      <c r="H133" s="4">
        <f>G133*2</f>
        <v>8</v>
      </c>
      <c r="I133" s="4">
        <f>VLOOKUP(A133,[1]Sheet5!$A$1:$G$65536,7,0)</f>
        <v>5</v>
      </c>
      <c r="J133" s="4">
        <f>VLOOKUP(A133,[1]Sheet5!$A$1:$H$65536,8,0)</f>
        <v>0</v>
      </c>
      <c r="K133" s="4">
        <f t="shared" si="6"/>
        <v>5</v>
      </c>
      <c r="L133" s="8">
        <f>K133/(E133+H133)</f>
        <v>0.227272727272727</v>
      </c>
    </row>
    <row r="134" s="1" customFormat="1" spans="1:12">
      <c r="A134" s="6">
        <v>106568</v>
      </c>
      <c r="B134" s="6" t="s">
        <v>168</v>
      </c>
      <c r="C134" s="6" t="s">
        <v>32</v>
      </c>
      <c r="D134" s="4">
        <v>9</v>
      </c>
      <c r="E134" s="4">
        <v>14</v>
      </c>
      <c r="F134" s="4">
        <v>2</v>
      </c>
      <c r="G134" s="4">
        <v>4</v>
      </c>
      <c r="H134" s="4">
        <f t="shared" ref="H132:H147" si="7">G134*2</f>
        <v>8</v>
      </c>
      <c r="I134" s="4">
        <f>VLOOKUP(A134,[1]Sheet5!$A$1:$G$65536,7,0)</f>
        <v>6</v>
      </c>
      <c r="J134" s="4">
        <f>VLOOKUP(A134,[1]Sheet5!$A$1:$H$65536,8,0)</f>
        <v>0</v>
      </c>
      <c r="K134" s="4">
        <f t="shared" si="6"/>
        <v>6</v>
      </c>
      <c r="L134" s="8">
        <f t="shared" ref="L132:L148" si="8">K134/(E134+H134)</f>
        <v>0.272727272727273</v>
      </c>
    </row>
    <row r="135" s="1" customFormat="1" spans="1:12">
      <c r="A135" s="6">
        <v>118951</v>
      </c>
      <c r="B135" s="6" t="s">
        <v>169</v>
      </c>
      <c r="C135" s="6" t="s">
        <v>50</v>
      </c>
      <c r="D135" s="4">
        <v>9</v>
      </c>
      <c r="E135" s="4">
        <v>14</v>
      </c>
      <c r="F135" s="4">
        <v>2</v>
      </c>
      <c r="G135" s="4">
        <v>4</v>
      </c>
      <c r="H135" s="4">
        <f t="shared" si="7"/>
        <v>8</v>
      </c>
      <c r="I135" s="4"/>
      <c r="J135" s="4"/>
      <c r="K135" s="4">
        <f t="shared" si="6"/>
        <v>0</v>
      </c>
      <c r="L135" s="8">
        <f t="shared" si="8"/>
        <v>0</v>
      </c>
    </row>
    <row r="136" s="1" customFormat="1" spans="1:12">
      <c r="A136" s="6">
        <v>545</v>
      </c>
      <c r="B136" s="6" t="s">
        <v>170</v>
      </c>
      <c r="C136" s="6" t="s">
        <v>32</v>
      </c>
      <c r="D136" s="4">
        <v>9</v>
      </c>
      <c r="E136" s="4">
        <v>14</v>
      </c>
      <c r="F136" s="4">
        <v>2</v>
      </c>
      <c r="G136" s="4">
        <v>4</v>
      </c>
      <c r="H136" s="4">
        <f t="shared" si="7"/>
        <v>8</v>
      </c>
      <c r="I136" s="4">
        <f>VLOOKUP(A136,[1]Sheet5!$A$1:$G$65536,7,0)</f>
        <v>3</v>
      </c>
      <c r="J136" s="4">
        <f>VLOOKUP(A136,[1]Sheet5!$A$1:$H$65536,8,0)</f>
        <v>0</v>
      </c>
      <c r="K136" s="4">
        <f t="shared" si="6"/>
        <v>3</v>
      </c>
      <c r="L136" s="8">
        <f t="shared" si="8"/>
        <v>0.136363636363636</v>
      </c>
    </row>
    <row r="137" s="1" customFormat="1" spans="1:12">
      <c r="A137" s="6">
        <v>117637</v>
      </c>
      <c r="B137" s="6" t="s">
        <v>171</v>
      </c>
      <c r="C137" s="6" t="s">
        <v>21</v>
      </c>
      <c r="D137" s="4">
        <v>7</v>
      </c>
      <c r="E137" s="4">
        <v>11</v>
      </c>
      <c r="F137" s="4">
        <v>2</v>
      </c>
      <c r="G137" s="4">
        <v>4</v>
      </c>
      <c r="H137" s="4">
        <f t="shared" si="7"/>
        <v>8</v>
      </c>
      <c r="I137" s="4"/>
      <c r="J137" s="4"/>
      <c r="K137" s="4">
        <f t="shared" si="6"/>
        <v>0</v>
      </c>
      <c r="L137" s="8">
        <f t="shared" si="8"/>
        <v>0</v>
      </c>
    </row>
    <row r="138" s="1" customFormat="1" spans="1:12">
      <c r="A138" s="6">
        <v>118758</v>
      </c>
      <c r="B138" s="6" t="s">
        <v>172</v>
      </c>
      <c r="C138" s="6" t="s">
        <v>32</v>
      </c>
      <c r="D138" s="4">
        <v>7</v>
      </c>
      <c r="E138" s="4">
        <v>11</v>
      </c>
      <c r="F138" s="4">
        <v>2</v>
      </c>
      <c r="G138" s="4">
        <v>4</v>
      </c>
      <c r="H138" s="4">
        <f t="shared" si="7"/>
        <v>8</v>
      </c>
      <c r="I138" s="4"/>
      <c r="J138" s="4"/>
      <c r="K138" s="4">
        <f t="shared" si="6"/>
        <v>0</v>
      </c>
      <c r="L138" s="8">
        <f t="shared" si="8"/>
        <v>0</v>
      </c>
    </row>
    <row r="139" s="1" customFormat="1" spans="1:12">
      <c r="A139" s="6">
        <v>111064</v>
      </c>
      <c r="B139" s="6" t="s">
        <v>173</v>
      </c>
      <c r="C139" s="6" t="s">
        <v>21</v>
      </c>
      <c r="D139" s="4">
        <v>7</v>
      </c>
      <c r="E139" s="4">
        <v>11</v>
      </c>
      <c r="F139" s="4">
        <v>2</v>
      </c>
      <c r="G139" s="4">
        <v>4</v>
      </c>
      <c r="H139" s="4">
        <f t="shared" si="7"/>
        <v>8</v>
      </c>
      <c r="I139" s="4"/>
      <c r="J139" s="4"/>
      <c r="K139" s="4">
        <f t="shared" si="6"/>
        <v>0</v>
      </c>
      <c r="L139" s="8">
        <f t="shared" si="8"/>
        <v>0</v>
      </c>
    </row>
    <row r="140" s="1" customFormat="1" spans="1:12">
      <c r="A140" s="6">
        <v>753</v>
      </c>
      <c r="B140" s="6" t="s">
        <v>174</v>
      </c>
      <c r="C140" s="6" t="s">
        <v>28</v>
      </c>
      <c r="D140" s="4">
        <v>7</v>
      </c>
      <c r="E140" s="4">
        <v>11</v>
      </c>
      <c r="F140" s="4">
        <v>2</v>
      </c>
      <c r="G140" s="4">
        <v>4</v>
      </c>
      <c r="H140" s="4">
        <f t="shared" si="7"/>
        <v>8</v>
      </c>
      <c r="I140" s="4"/>
      <c r="J140" s="4"/>
      <c r="K140" s="4">
        <f t="shared" si="6"/>
        <v>0</v>
      </c>
      <c r="L140" s="8">
        <f t="shared" si="8"/>
        <v>0</v>
      </c>
    </row>
    <row r="141" s="1" customFormat="1" spans="1:12">
      <c r="A141" s="6">
        <v>591</v>
      </c>
      <c r="B141" s="6" t="s">
        <v>175</v>
      </c>
      <c r="C141" s="6" t="s">
        <v>21</v>
      </c>
      <c r="D141" s="4">
        <v>7</v>
      </c>
      <c r="E141" s="4">
        <v>11</v>
      </c>
      <c r="F141" s="4">
        <v>2</v>
      </c>
      <c r="G141" s="4">
        <v>4</v>
      </c>
      <c r="H141" s="4">
        <f t="shared" si="7"/>
        <v>8</v>
      </c>
      <c r="I141" s="4">
        <f>VLOOKUP(A141,[1]Sheet5!$A$1:$G$65536,7,0)</f>
        <v>0</v>
      </c>
      <c r="J141" s="4">
        <f>VLOOKUP(A141,[1]Sheet5!$A$1:$H$65536,8,0)</f>
        <v>0</v>
      </c>
      <c r="K141" s="4">
        <f t="shared" si="6"/>
        <v>0</v>
      </c>
      <c r="L141" s="8">
        <f t="shared" si="8"/>
        <v>0</v>
      </c>
    </row>
    <row r="142" s="1" customFormat="1" spans="1:12">
      <c r="A142" s="6">
        <v>119262</v>
      </c>
      <c r="B142" s="6" t="s">
        <v>176</v>
      </c>
      <c r="C142" s="6" t="s">
        <v>28</v>
      </c>
      <c r="D142" s="4">
        <v>7</v>
      </c>
      <c r="E142" s="4">
        <v>11</v>
      </c>
      <c r="F142" s="4">
        <v>2</v>
      </c>
      <c r="G142" s="4">
        <v>4</v>
      </c>
      <c r="H142" s="4">
        <f t="shared" si="7"/>
        <v>8</v>
      </c>
      <c r="I142" s="4"/>
      <c r="J142" s="4"/>
      <c r="K142" s="4">
        <f t="shared" si="6"/>
        <v>0</v>
      </c>
      <c r="L142" s="8">
        <f t="shared" si="8"/>
        <v>0</v>
      </c>
    </row>
    <row r="143" s="1" customFormat="1" spans="1:12">
      <c r="A143" s="9">
        <v>119622</v>
      </c>
      <c r="B143" s="6" t="s">
        <v>177</v>
      </c>
      <c r="C143" s="9" t="s">
        <v>50</v>
      </c>
      <c r="D143" s="4">
        <v>7</v>
      </c>
      <c r="E143" s="4">
        <v>11</v>
      </c>
      <c r="F143" s="4">
        <v>2</v>
      </c>
      <c r="G143" s="4">
        <v>4</v>
      </c>
      <c r="H143" s="4">
        <f t="shared" si="7"/>
        <v>8</v>
      </c>
      <c r="I143" s="4"/>
      <c r="J143" s="4"/>
      <c r="K143" s="4">
        <f t="shared" si="6"/>
        <v>0</v>
      </c>
      <c r="L143" s="8">
        <f t="shared" si="8"/>
        <v>0</v>
      </c>
    </row>
    <row r="144" s="1" customFormat="1" spans="1:12">
      <c r="A144" s="9">
        <v>113008</v>
      </c>
      <c r="B144" s="6" t="s">
        <v>178</v>
      </c>
      <c r="C144" s="9" t="s">
        <v>32</v>
      </c>
      <c r="D144" s="4">
        <v>7</v>
      </c>
      <c r="E144" s="4">
        <v>11</v>
      </c>
      <c r="F144" s="4">
        <v>2</v>
      </c>
      <c r="G144" s="4">
        <v>4</v>
      </c>
      <c r="H144" s="4">
        <f t="shared" si="7"/>
        <v>8</v>
      </c>
      <c r="I144" s="4"/>
      <c r="J144" s="4"/>
      <c r="K144" s="4">
        <f t="shared" si="6"/>
        <v>0</v>
      </c>
      <c r="L144" s="8">
        <f t="shared" si="8"/>
        <v>0</v>
      </c>
    </row>
    <row r="145" s="1" customFormat="1" spans="1:12">
      <c r="A145" s="9">
        <v>122176</v>
      </c>
      <c r="B145" s="6" t="s">
        <v>179</v>
      </c>
      <c r="C145" s="9" t="s">
        <v>18</v>
      </c>
      <c r="D145" s="4">
        <v>7</v>
      </c>
      <c r="E145" s="4">
        <v>11</v>
      </c>
      <c r="F145" s="4">
        <v>2</v>
      </c>
      <c r="G145" s="4">
        <v>4</v>
      </c>
      <c r="H145" s="4">
        <f t="shared" si="7"/>
        <v>8</v>
      </c>
      <c r="I145" s="4">
        <f>VLOOKUP(A145,[1]Sheet5!$A$1:$G$65536,7,0)</f>
        <v>6</v>
      </c>
      <c r="J145" s="4">
        <f>VLOOKUP(A145,[1]Sheet5!$A$1:$H$65536,8,0)</f>
        <v>0</v>
      </c>
      <c r="K145" s="4">
        <f t="shared" si="6"/>
        <v>6</v>
      </c>
      <c r="L145" s="8">
        <f t="shared" si="8"/>
        <v>0.315789473684211</v>
      </c>
    </row>
    <row r="146" s="1" customFormat="1" spans="1:12">
      <c r="A146" s="6">
        <v>112888</v>
      </c>
      <c r="B146" s="6" t="s">
        <v>180</v>
      </c>
      <c r="C146" s="6" t="s">
        <v>50</v>
      </c>
      <c r="D146" s="4">
        <v>11</v>
      </c>
      <c r="E146" s="4">
        <v>17</v>
      </c>
      <c r="F146" s="4">
        <v>3</v>
      </c>
      <c r="G146" s="4">
        <v>5</v>
      </c>
      <c r="H146" s="4">
        <f t="shared" si="7"/>
        <v>10</v>
      </c>
      <c r="I146" s="4">
        <f>VLOOKUP(A146,[1]Sheet5!$A$1:$G$65536,7,0)</f>
        <v>-2</v>
      </c>
      <c r="J146" s="4">
        <f>VLOOKUP(A146,[1]Sheet5!$A$1:$H$65536,8,0)</f>
        <v>0</v>
      </c>
      <c r="K146" s="4">
        <f t="shared" si="6"/>
        <v>-2</v>
      </c>
      <c r="L146" s="8">
        <f t="shared" si="8"/>
        <v>-0.0740740740740741</v>
      </c>
    </row>
    <row r="147" s="1" customFormat="1" spans="1:12">
      <c r="A147" s="6">
        <v>106485</v>
      </c>
      <c r="B147" s="6" t="s">
        <v>181</v>
      </c>
      <c r="C147" s="6" t="s">
        <v>28</v>
      </c>
      <c r="D147" s="4">
        <v>11</v>
      </c>
      <c r="E147" s="4">
        <v>17</v>
      </c>
      <c r="F147" s="4">
        <v>3</v>
      </c>
      <c r="G147" s="4">
        <v>5</v>
      </c>
      <c r="H147" s="4">
        <f t="shared" si="7"/>
        <v>10</v>
      </c>
      <c r="I147" s="4">
        <f>VLOOKUP(A147,[1]Sheet5!$A$1:$G$65536,7,0)</f>
        <v>-1</v>
      </c>
      <c r="J147" s="4">
        <f>VLOOKUP(A147,[1]Sheet5!$A$1:$H$65536,8,0)</f>
        <v>0</v>
      </c>
      <c r="K147" s="4">
        <f t="shared" si="6"/>
        <v>-1</v>
      </c>
      <c r="L147" s="8">
        <f t="shared" si="8"/>
        <v>-0.037037037037037</v>
      </c>
    </row>
    <row r="148" s="1" customFormat="1" spans="1:12">
      <c r="A148" s="10">
        <v>122198</v>
      </c>
      <c r="B148" s="11" t="s">
        <v>182</v>
      </c>
      <c r="C148" s="6"/>
      <c r="D148" s="4"/>
      <c r="E148" s="4"/>
      <c r="F148" s="4"/>
      <c r="G148" s="4"/>
      <c r="H148" s="4"/>
      <c r="I148" s="4">
        <f>VLOOKUP(A148,[1]Sheet5!$A$1:$G$65536,7,0)</f>
        <v>1</v>
      </c>
      <c r="J148" s="4">
        <f>VLOOKUP(A148,[1]Sheet5!$A$1:$H$65536,8,0)</f>
        <v>0</v>
      </c>
      <c r="K148" s="4"/>
      <c r="L148" s="8"/>
    </row>
    <row r="149" s="1" customFormat="1" spans="1:12">
      <c r="A149" s="10">
        <v>122686</v>
      </c>
      <c r="B149" s="11" t="s">
        <v>183</v>
      </c>
      <c r="C149" s="6"/>
      <c r="D149" s="4"/>
      <c r="E149" s="4"/>
      <c r="F149" s="4"/>
      <c r="G149" s="4"/>
      <c r="H149" s="4"/>
      <c r="I149" s="4">
        <f>VLOOKUP(A149,[1]Sheet5!$A$1:$G$65536,7,0)</f>
        <v>3</v>
      </c>
      <c r="J149" s="4">
        <f>VLOOKUP(A149,[1]Sheet5!$A$1:$H$65536,8,0)</f>
        <v>0</v>
      </c>
      <c r="K149" s="4"/>
      <c r="L149" s="8"/>
    </row>
    <row r="150" spans="1:12">
      <c r="A150" s="12"/>
      <c r="B150" s="12"/>
      <c r="C150" s="12"/>
      <c r="D150" s="4">
        <f>SUM(D4:D147)</f>
        <v>2011</v>
      </c>
      <c r="E150" s="4">
        <f>SUM(E4:E147)</f>
        <v>3087</v>
      </c>
      <c r="F150" s="4">
        <f>SUM(F4:F147)</f>
        <v>550</v>
      </c>
      <c r="G150" s="4">
        <f>SUM(G4:G147)</f>
        <v>1000</v>
      </c>
      <c r="H150" s="4">
        <f>SUM(H4:H147)</f>
        <v>2000</v>
      </c>
      <c r="I150" s="4"/>
      <c r="J150" s="4"/>
      <c r="K150" s="4">
        <f>I150+J150*2</f>
        <v>0</v>
      </c>
      <c r="L150" s="8">
        <f>K150/(E150+H150)</f>
        <v>0</v>
      </c>
    </row>
  </sheetData>
  <autoFilter ref="A3:L150">
    <extLst/>
  </autoFilter>
  <sortState ref="A1:Q144">
    <sortCondition ref="L1" descending="1"/>
  </sortState>
  <mergeCells count="9">
    <mergeCell ref="A1:L1"/>
    <mergeCell ref="D2:E2"/>
    <mergeCell ref="F2:H2"/>
    <mergeCell ref="I2:J2"/>
    <mergeCell ref="A2:A3"/>
    <mergeCell ref="B2:B3"/>
    <mergeCell ref="C2:C3"/>
    <mergeCell ref="K2:K3"/>
    <mergeCell ref="L2:L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还少丹店员加提汇总表</vt:lpstr>
      <vt:lpstr>片区经理奖励</vt:lpstr>
      <vt:lpstr>门店销售统计表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2021-10-08T03:26:00Z</dcterms:created>
  <dcterms:modified xsi:type="dcterms:W3CDTF">2021-12-09T08:56:16Z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FE8B414DA7784182883F9B895351F0AA</vt:lpwstr>
  </property>
  <property fmtid="{D5CDD505-2E9C-101B-9397-08002B2CF9AE}" pid="3" name="KSOProductBuildVer">
    <vt:lpwstr>2052-11.1.0.11115</vt:lpwstr>
  </property>
  <property fmtid="{D5CDD505-2E9C-101B-9397-08002B2CF9AE}" pid="4" name="KSOReadingLayout">
    <vt:bool>true</vt:bool>
  </property>
</Properties>
</file>