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3" hidden="1">存健康考试!$A$1:$H$529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<sst xmlns="http://schemas.openxmlformats.org/spreadsheetml/2006/main" count="4942" uniqueCount="1580">
  <si>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</si>
  <si>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</si>
  <si>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</si>
  <si>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</si>
  <si>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</si>
  <si>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</si>
  <si>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</si>
  <si>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</si>
  <si>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</si>
  <si>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</si>
  <si>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</si>
  <si>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</si>
  <si>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</si>
  <si>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</si>
  <si>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</si>
  <si>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</si>
  <si>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</si>
  <si>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</si>
  <si>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</si>
  <si>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</si>
  <si>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</si>
  <si>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</si>
  <si>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</si>
  <si>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</si>
  <si>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</si>
  <si>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</si>
  <si>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</si>
  <si>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</si>
  <si>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</si>
  <si>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</si>
  <si>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</si>
  <si>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</si>
  <si>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</si>
  <si>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</si>
  <si>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</si>
  <si>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</si>
  <si>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</si>
  <si>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</si>
  <si>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</si>
  <si>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</si>
  <si>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</si>
  <si>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</si>
  <si>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</si>
  <si>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</si>
  <si>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</si>
  <si>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</si>
  <si>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</si>
  <si>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</si>
  <si>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</si>
  <si>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</si>
  <si>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</si>
  <si>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</si>
  <si>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</si>
  <si>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</si>
  <si>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</si>
  <si>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</si>
  <si>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</si>
  <si>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</si>
  <si>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</si>
  <si>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</si>
  <si>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</si>
  <si>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</si>
  <si>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</si>
  <si>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</si>
  <si>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</si>
  <si>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</si>
  <si>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</si>
  <si>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</si>
  <si>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</si>
  <si>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</si>
  <si>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</si>
  <si>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</si>
  <si>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</si>
  <si>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</si>
  <si>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</si>
  <si>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</si>
  <si>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</si>
  <si>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</si>
  <si>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</si>
  <si>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</si>
  <si>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</si>
  <si>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</si>
  <si>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</si>
  <si>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</si>
  <si>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</si>
  <si>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</si>
  <si>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</si>
  <si>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</si>
  <si>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</si>
  <si>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</si>
  <si>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</si>
  <si>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</si>
  <si>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</si>
  <si>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</si>
  <si>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</si>
  <si>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</si>
  <si>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</si>
  <si>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</si>
  <si>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</si>
  <si>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</si>
  <si>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</si>
  <si>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</si>
  <si>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</si>
  <si>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</si>
  <si>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</si>
  <si>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</si>
  <si>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</si>
  <si>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</si>
  <si>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</si>
  <si>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</si>
  <si>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</si>
  <si>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</si>
  <si>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</si>
  <si>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</si>
  <si>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</si>
  <si>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</si>
  <si>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</si>
  <si>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</si>
  <si>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</si>
  <si>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</si>
  <si>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</si>
  <si>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</si>
  <si>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</si>
  <si>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</si>
  <si>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</si>
  <si>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</si>
  <si>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</si>
  <si>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</si>
  <si>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</si>
  <si>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</si>
  <si>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</si>
  <si>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</si>
  <si>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</si>
  <si>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</si>
  <si>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</si>
  <si>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</si>
  <si>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</si>
  <si>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</si>
  <si>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</si>
  <si>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</si>
  <si>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</si>
  <si>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</si>
  <si>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</si>
  <si>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</si>
  <si>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</si>
  <si>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</si>
  <si>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</si>
  <si>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</si>
  <si>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</si>
  <si>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</si>
  <si>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</si>
  <si>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</si>
  <si>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</si>
  <si>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</si>
  <si>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</si>
  <si>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</si>
  <si>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</si>
  <si>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</si>
  <si>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</si>
  <si>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</si>
  <si>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</si>
  <si>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</si>
  <si>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</si>
  <si>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</si>
  <si>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</si>
  <si>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</si>
  <si>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</si>
  <si>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</si>
  <si>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</si>
  <si>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</si>
  <si>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</si>
  <si>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</si>
  <si>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</si>
  <si>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</si>
  <si>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</si>
  <si>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</si>
  <si>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</si>
  <si>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</si>
  <si>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</si>
  <si>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</si>
  <si>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</si>
  <si>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</si>
  <si>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</si>
  <si>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</si>
  <si>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</si>
  <si>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</si>
  <si>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</si>
  <si>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</si>
  <si>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</si>
  <si>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</si>
  <si>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</si>
  <si>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</si>
  <si>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</si>
  <si>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</si>
  <si>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</si>
  <si>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</si>
  <si>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</si>
  <si>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</si>
  <si>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</si>
  <si>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</si>
  <si>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</si>
  <si>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</si>
  <si>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</si>
  <si>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</si>
  <si>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</si>
  <si>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</si>
  <si>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</si>
  <si>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</si>
  <si>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</si>
  <si>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</si>
  <si>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</si>
  <si>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</si>
  <si>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</si>
  <si>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</si>
  <si>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</si>
  <si>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</si>
  <si>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</si>
  <si>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</si>
  <si>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</si>
  <si>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</si>
  <si>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</si>
  <si>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</si>
  <si>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</si>
  <si>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</si>
  <si>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</si>
  <si>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</si>
  <si>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</si>
  <si>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</si>
  <si>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</si>
  <si>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</si>
  <si>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</si>
  <si>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</si>
  <si>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</si>
  <si>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</si>
  <si>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</si>
  <si>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</si>
  <si>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</si>
  <si>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</si>
  <si>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</si>
  <si>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</si>
  <si>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</si>
  <si>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</si>
  <si>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</si>
  <si>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</si>
  <si>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</si>
  <si>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</si>
  <si>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</si>
  <si>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</si>
  <si>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</si>
  <si>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</si>
  <si>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</si>
  <si>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</si>
  <si>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</si>
  <si>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</si>
  <si>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</si>
  <si>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</si>
  <si>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</si>
  <si>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</si>
  <si>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</si>
  <si>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</si>
  <si>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</si>
  <si>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</si>
  <si>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</si>
  <si>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</si>
  <si>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</si>
  <si>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</si>
  <si>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</si>
  <si>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</si>
  <si>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</si>
  <si>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</si>
  <si>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</si>
  <si>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</si>
  <si>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</si>
  <si>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</si>
  <si>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</si>
  <si>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</si>
  <si>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</si>
  <si>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</si>
  <si>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</si>
  <si>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</si>
  <si>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</si>
  <si>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</si>
  <si>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</si>
  <si>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</si>
  <si>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</si>
  <si>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</si>
  <si>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</si>
  <si>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</si>
  <si>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</si>
  <si>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</si>
  <si>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</si>
  <si>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</si>
  <si>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</si>
  <si>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</si>
  <si>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</si>
  <si>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</si>
  <si>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</si>
  <si>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</si>
  <si>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</si>
  <si>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</si>
  <si>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</si>
  <si>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</si>
  <si>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</si>
  <si>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</si>
  <si>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</si>
  <si>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</si>
  <si>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</si>
  <si>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</si>
  <si>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</si>
  <si>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</si>
  <si>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</si>
  <si>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</si>
  <si>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</si>
  <si>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</si>
  <si>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</si>
  <si>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</si>
  <si>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</si>
  <si>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</si>
  <si>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</si>
  <si>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</si>
  <si>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</si>
  <si>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</si>
  <si>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</si>
  <si>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</si>
  <si>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</si>
  <si>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</si>
  <si>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</si>
  <si>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</si>
  <si>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</si>
  <si>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</si>
  <si>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</si>
  <si>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</si>
  <si>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</si>
  <si>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</si>
  <si>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</si>
  <si>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</si>
  <si>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</si>
  <si>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</si>
  <si>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</si>
  <si>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</si>
  <si>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</si>
  <si>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</si>
  <si>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</si>
  <si>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</si>
  <si>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</si>
  <si>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</si>
  <si>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</si>
  <si>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</si>
  <si>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</si>
  <si>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</si>
  <si>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</si>
  <si>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</si>
  <si>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</si>
  <si>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</si>
  <si>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</si>
  <si>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</si>
  <si>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</si>
  <si>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</si>
  <si>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</si>
  <si>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</si>
  <si>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</si>
  <si>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</si>
  <si>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</si>
  <si>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</si>
  <si>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</si>
  <si>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</si>
  <si>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</si>
  <si>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</si>
  <si>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</si>
  <si>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</si>
  <si>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</si>
  <si>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</si>
  <si>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</si>
  <si>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</si>
  <si>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</si>
  <si>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</si>
  <si>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</si>
  <si>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</si>
  <si>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</si>
  <si>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</si>
  <si>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</si>
  <si>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</si>
  <si>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</si>
  <si>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</si>
  <si>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</si>
  <si>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</si>
  <si>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</si>
  <si>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</si>
  <si>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</si>
  <si>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</si>
  <si>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</si>
  <si>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</si>
  <si>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</si>
  <si>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</si>
  <si>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</si>
  <si>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</si>
  <si>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</si>
  <si>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</si>
  <si>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</si>
  <si>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</si>
  <si>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</si>
  <si>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</si>
  <si>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</si>
  <si>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</si>
  <si>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</si>
  <si>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</si>
  <si>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</si>
  <si>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</si>
  <si>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</si>
  <si>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</si>
  <si>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</si>
  <si>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</si>
  <si>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</si>
  <si>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</si>
  <si>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</si>
  <si>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</si>
  <si>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</si>
  <si>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</si>
  <si>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</si>
  <si>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</si>
  <si>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</si>
  <si>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</si>
  <si>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</si>
  <si>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</si>
  <si>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</si>
  <si>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</si>
  <si>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</si>
  <si>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</si>
  <si>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</si>
  <si>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</si>
  <si>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</si>
  <si>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</si>
  <si>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</si>
  <si>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</si>
  <si>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</si>
  <si>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</si>
  <si>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</si>
  <si>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</si>
  <si>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</si>
  <si>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</si>
  <si>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</si>
  <si>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</si>
  <si>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</si>
  <si>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</si>
  <si>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</si>
  <si>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</si>
  <si>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</si>
  <si>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</si>
  <si>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</si>
  <si>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</si>
  <si>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</si>
  <si>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</si>
  <si>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</si>
  <si>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</si>
  <si>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</si>
  <si>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</si>
  <si>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</si>
  <si>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</si>
  <si>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</si>
  <si>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</si>
  <si>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</si>
  <si>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</si>
  <si>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</si>
  <si>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</si>
  <si>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</si>
  <si>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</si>
  <si>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</si>
  <si>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</si>
  <si>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</si>
  <si>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</si>
  <si>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</si>
  <si>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</si>
  <si>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</si>
  <si>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</si>
  <si>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</si>
  <si>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</si>
  <si>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</si>
  <si>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</si>
  <si>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</si>
  <si>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</si>
  <si>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</si>
  <si>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</si>
  <si>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</si>
  <si>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</si>
  <si>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</si>
  <si>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</si>
  <si>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</si>
  <si>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</si>
  <si>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</si>
  <si>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</si>
  <si>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</si>
  <si>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</si>
  <si>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</si>
  <si>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</si>
  <si>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</si>
  <si>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</si>
  <si>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</si>
  <si>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</si>
  <si>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</si>
  <si>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</si>
  <si>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</si>
  <si>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</si>
  <si>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</si>
  <si>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</si>
  <si>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</si>
  <si>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</si>
  <si>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</si>
  <si>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</si>
  <si>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</si>
  <si>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</si>
  <si>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</si>
  <si>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</si>
  <si>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</si>
  <si>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</si>
  <si>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</si>
  <si>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</si>
  <si>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</si>
  <si>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</si>
  <si>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</si>
  <si>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</si>
  <si>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</si>
  <si>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</si>
  <si>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</si>
  <si>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</si>
  <si>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</si>
  <si>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</si>
  <si>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</si>
  <si>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</si>
  <si>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</si>
  <si>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</si>
  <si>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</si>
  <si>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</si>
  <si>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</si>
  <si>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</si>
  <si>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</si>
  <si>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</si>
  <si>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</si>
  <si>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</si>
  <si>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</si>
  <si>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</si>
  <si>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</si>
  <si>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</si>
  <si>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</si>
  <si>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</si>
  <si>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</si>
  <si>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</si>
  <si>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</si>
  <si>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</si>
  <si>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</si>
  <si>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</si>
  <si>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</si>
  <si>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</si>
  <si>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</si>
  <si>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</si>
  <si>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</si>
  <si>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</si>
  <si>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</si>
  <si>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</si>
  <si>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</si>
  <si>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</si>
  <si>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</si>
  <si>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</si>
  <si>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</si>
  <si>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</si>
  <si>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</si>
  <si>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</si>
  <si>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</si>
  <si>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</si>
  <si>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</si>
  <si>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</si>
  <si>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</si>
  <si>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</si>
  <si>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</si>
  <si>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</si>
  <si>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</si>
  <si>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</si>
  <si>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</si>
  <si>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</si>
  <si>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</si>
  <si>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</si>
  <si>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</si>
  <si>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</si>
  <si>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</si>
  <si>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</si>
  <si>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</si>
  <si>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</si>
  <si>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</si>
  <si>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</si>
  <si>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</si>
  <si>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</si>
  <si>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</si>
  <si>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</si>
  <si>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</si>
  <si>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</si>
  <si>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</si>
  <si>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</si>
  <si>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</si>
  <si>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</si>
  <si>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</si>
  <si>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</si>
  <si>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</si>
  <si>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</si>
  <si>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</si>
  <si>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</si>
  <si>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</si>
  <si>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</si>
  <si>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</si>
  <si>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</si>
  <si>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</si>
  <si>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</si>
  <si>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</si>
  <si>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</si>
  <si>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</si>
  <si>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</si>
  <si>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</si>
  <si>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</si>
  <si>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</si>
  <si>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</si>
  <si>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</si>
  <si>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</si>
  <si>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</si>
  <si>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</si>
  <si>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</si>
  <si>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</si>
  <si>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</si>
  <si>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</si>
  <si>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</si>
  <si>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</si>
  <si>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</si>
  <si>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</si>
  <si>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</si>
  <si>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</si>
  <si>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</si>
  <si>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</si>
  <si>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</si>
  <si>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</si>
  <si>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</si>
  <si>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</si>
  <si>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</si>
  <si>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</si>
  <si>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</si>
  <si>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</si>
  <si>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</si>
  <si>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</si>
  <si>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</si>
  <si>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</si>
  <si>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</si>
  <si>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</si>
  <si>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</si>
  <si>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</si>
  <si>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</si>
  <si>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</si>
  <si>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</si>
  <si>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</si>
  <si>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</si>
  <si>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</si>
  <si>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</si>
  <si>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</si>
  <si>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</si>
  <si>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</si>
  <si>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</si>
  <si>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</si>
  <si>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</si>
  <si>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</si>
  <si>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</si>
  <si>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</si>
  <si>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</si>
  <si>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</si>
  <si>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</si>
  <si>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</si>
  <si>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</si>
  <si>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</si>
  <si>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</si>
  <si>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</si>
  <si>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</si>
  <si>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</si>
  <si>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</si>
  <si>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</si>
  <si>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</si>
  <si>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</si>
  <si>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</si>
  <si>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</si>
  <si>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</si>
  <si>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</si>
  <si>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</si>
  <si>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</si>
  <si>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</si>
  <si>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</si>
  <si>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</si>
  <si>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</si>
  <si>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</si>
  <si>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</si>
  <si>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</si>
  <si>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</si>
  <si>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</si>
  <si>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</si>
  <si>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</si>
  <si>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</si>
  <si>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</si>
  <si>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</si>
  <si>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</si>
  <si>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</si>
  <si>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</si>
  <si>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</si>
  <si>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</si>
  <si>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</si>
  <si>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</si>
  <si>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</si>
  <si>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</si>
  <si>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</si>
  <si>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</si>
  <si>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</si>
  <si>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</si>
  <si>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</si>
  <si>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</si>
  <si>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</si>
  <si>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</si>
  <si>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</si>
  <si>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</si>
  <si>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</si>
  <si>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</si>
  <si>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</si>
  <si>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</si>
  <si>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</si>
  <si>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</si>
  <si>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</si>
  <si>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</si>
  <si>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</si>
  <si>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</si>
  <si>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</si>
  <si>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</si>
  <si>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</si>
  <si>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</si>
  <si>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</si>
  <si>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</si>
  <si>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</si>
  <si>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</si>
  <si>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</si>
  <si>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</si>
  <si>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</si>
  <si>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</si>
  <si>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</si>
  <si>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</si>
  <si>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</si>
  <si>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</si>
  <si>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</si>
  <si>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</si>
  <si>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</si>
  <si>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</si>
  <si>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</si>
  <si>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</si>
  <si>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</si>
  <si>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</si>
  <si>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</si>
  <si>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</si>
  <si>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</si>
  <si>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</si>
  <si>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</si>
  <si>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</si>
  <si>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</si>
  <si>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</si>
  <si>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</si>
  <si>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</si>
  <si>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</si>
  <si>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</si>
  <si>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</si>
  <si>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</si>
  <si>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</si>
  <si>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</si>
  <si>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</si>
  <si>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</si>
  <si>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</si>
  <si>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</si>
  <si>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</si>
  <si>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</si>
  <si>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</si>
  <si>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</si>
  <si>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</si>
  <si>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</si>
  <si>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</si>
  <si>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</si>
  <si>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</si>
  <si>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</si>
  <si>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</si>
  <si>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</si>
  <si>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</si>
  <si>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</si>
  <si>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</si>
  <si>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</si>
  <si>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</si>
  <si>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</si>
  <si>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</si>
  <si>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</si>
  <si>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</si>
  <si>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</si>
  <si>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</si>
  <si>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</si>
  <si>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</si>
  <si>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</si>
  <si>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</si>
  <si>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</si>
  <si>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</si>
  <si>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</si>
  <si>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</si>
  <si>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</si>
  <si>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</si>
  <si>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</si>
  <si>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</si>
  <si>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</si>
  <si>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</si>
  <si>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</si>
  <si>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</si>
  <si>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</si>
  <si>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</si>
  <si>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</si>
  <si>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</si>
  <si>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</si>
  <si>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</si>
  <si>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</si>
  <si>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</si>
  <si>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</si>
  <si>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</si>
  <si>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</si>
  <si>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</si>
  <si>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</si>
  <si>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</si>
  <si>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</si>
  <si>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</si>
  <si>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</si>
  <si>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</si>
  <si>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</si>
  <si>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</si>
  <si>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</si>
  <si>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</si>
  <si>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</si>
  <si>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</si>
  <si>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</si>
  <si>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</si>
  <si>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</si>
  <si>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</si>
  <si>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</si>
  <si>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</si>
  <si>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</si>
  <si>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</si>
  <si>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</si>
  <si>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</si>
  <si>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</si>
  <si>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</si>
  <si>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</si>
  <si>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</si>
  <si>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</si>
  <si>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</si>
  <si>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</si>
  <si>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</si>
  <si>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</si>
  <si>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</si>
  <si>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</si>
  <si>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</si>
  <si>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</si>
  <si>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</si>
  <si>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</si>
  <si>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</si>
  <si>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</si>
  <si>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</si>
  <si>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</si>
  <si>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</si>
  <si>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</si>
  <si>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</si>
  <si>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</si>
  <si>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</si>
  <si>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</si>
  <si>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</si>
  <si>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</si>
  <si>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</si>
  <si>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</si>
  <si>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</si>
  <si>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</si>
  <si>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</si>
  <si>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</si>
  <si>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</si>
  <si>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</si>
  <si>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</si>
  <si>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</si>
  <si>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</si>
  <si>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</si>
  <si>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</si>
  <si>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</si>
  <si>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</si>
  <si>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</si>
  <si>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</si>
  <si>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</si>
  <si>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</si>
  <si>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</si>
  <si>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</si>
  <si>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</si>
  <si>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</si>
  <si>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</si>
  <si>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</si>
  <si>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</si>
  <si>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</si>
  <si>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</si>
  <si>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</si>
  <si>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</si>
  <si>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</si>
  <si>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</si>
  <si>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</si>
  <si>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</si>
  <si>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</si>
  <si>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</si>
  <si>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</si>
  <si>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</si>
  <si>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</si>
  <si>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</si>
  <si>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</si>
  <si>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</si>
  <si>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</si>
  <si>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</si>
  <si>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</si>
  <si>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</si>
  <si>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</si>
  <si>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</si>
  <si>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</si>
  <si>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</si>
  <si>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</si>
  <si>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</si>
  <si>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</si>
  <si>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</si>
  <si>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</si>
  <si>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</si>
  <si>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</si>
  <si>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</si>
  <si>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</si>
  <si>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</si>
  <si>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</si>
  <si>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</si>
  <si>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</si>
  <si>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</si>
  <si>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</si>
  <si>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</si>
  <si>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</si>
  <si>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</si>
  <si>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</si>
  <si>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</si>
  <si>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</si>
  <si>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</si>
  <si>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</si>
  <si>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</si>
  <si>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</si>
  <si>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</si>
  <si>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</si>
  <si>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</si>
  <si>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</si>
  <si>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</si>
  <si>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</si>
  <si>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</si>
  <si>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</si>
  <si>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</si>
  <si>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</si>
  <si>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</si>
  <si>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</si>
  <si>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</si>
  <si>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</si>
  <si>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</si>
  <si>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</si>
  <si>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</si>
  <si>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</si>
  <si>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</si>
  <si>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</si>
  <si>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</si>
  <si>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</si>
  <si>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</si>
  <si>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</si>
  <si>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</si>
  <si>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</si>
  <si>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</si>
  <si>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</si>
  <si>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</si>
  <si>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</si>
  <si>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</si>
  <si>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</si>
  <si>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</si>
  <si>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</si>
  <si>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</si>
  <si>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</si>
  <si>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</si>
  <si>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</si>
  <si>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</si>
  <si>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</si>
  <si>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</si>
  <si>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</si>
  <si>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</si>
  <si>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</si>
  <si>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</si>
  <si>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</si>
  <si>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</si>
  <si>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</si>
  <si>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</si>
  <si>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</si>
  <si>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</si>
  <si>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</si>
  <si>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</si>
  <si>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</si>
  <si>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</si>
  <si>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</si>
  <si>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</si>
  <si>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</si>
  <si>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</si>
  <si>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</si>
  <si>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</si>
  <si>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</si>
  <si>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</si>
  <si>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</si>
  <si>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</si>
  <si>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</si>
  <si>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</si>
  <si>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</si>
  <si>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</si>
  <si>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</si>
  <si>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</si>
  <si>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</si>
  <si>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</si>
  <si>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</si>
  <si>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</si>
  <si>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</si>
  <si>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</si>
  <si>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</si>
  <si>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</si>
  <si>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</si>
  <si>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</si>
  <si>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</si>
  <si>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</si>
  <si>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</si>
  <si>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</si>
  <si>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</si>
  <si>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</si>
  <si>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</si>
  <si>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</si>
  <si>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</si>
  <si>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</si>
  <si>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</si>
  <si>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</si>
  <si>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</si>
  <si>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</si>
  <si>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</si>
  <si>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</si>
  <si>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</si>
  <si>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</si>
  <si>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</si>
  <si>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</si>
  <si>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</si>
  <si>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</si>
  <si>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</si>
  <si>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</si>
  <si>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</si>
  <si>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</si>
  <si>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</si>
  <si>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</si>
  <si>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</si>
  <si>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</si>
  <si>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</si>
  <si>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</si>
  <si>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</si>
  <si>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</si>
  <si>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</si>
  <si>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</si>
  <si>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</si>
  <si>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</si>
  <si>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</si>
  <si>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</si>
  <si>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</si>
  <si>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</si>
  <si>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</si>
  <si>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</si>
  <si>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</si>
  <si>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</si>
  <si>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</si>
  <si>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</si>
  <si>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</si>
  <si>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</si>
  <si>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</si>
  <si>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</si>
  <si>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</si>
  <si>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</si>
  <si>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</si>
  <si>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</si>
  <si>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</si>
  <si>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</si>
  <si>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</si>
  <si>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</si>
  <si>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</si>
  <si>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</si>
  <si>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</si>
  <si>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</si>
  <si>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</si>
  <si>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</si>
  <si>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</si>
  <si>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</si>
  <si>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</si>
  <si>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</si>
  <si>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</si>
  <si>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</si>
  <si>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</si>
  <si>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</si>
  <si>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</si>
  <si>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</si>
  <si>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</si>
  <si>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</si>
  <si>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</si>
  <si>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</si>
  <si>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</si>
  <si>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</si>
  <si>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</si>
  <si>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</si>
  <si>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</si>
  <si>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</si>
  <si>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</si>
  <si>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</si>
  <si>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</si>
  <si>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</si>
  <si>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</si>
  <si>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</si>
  <si>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</si>
  <si>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</si>
  <si>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</si>
  <si>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</si>
  <si>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</si>
  <si>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</si>
  <si>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</si>
  <si>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</si>
  <si>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</si>
  <si>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</si>
  <si>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</si>
  <si>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</si>
  <si>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</si>
  <si>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</si>
  <si>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</si>
  <si>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</si>
  <si>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</si>
  <si>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</si>
  <si>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</si>
  <si>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</si>
  <si>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</si>
  <si>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</si>
  <si>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</si>
  <si>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</si>
  <si>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</si>
  <si>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</si>
  <si>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</si>
  <si>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</si>
  <si>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</si>
  <si>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</si>
  <si>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</si>
  <si>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</si>
  <si>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</si>
  <si>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</si>
  <si>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</si>
  <si>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</si>
  <si>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</si>
  <si>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</si>
  <si>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</si>
  <si>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</si>
  <si>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</si>
  <si>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</si>
  <si>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</si>
  <si>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</si>
  <si>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</si>
  <si>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</si>
  <si>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</si>
  <si>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</si>
  <si>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</si>
  <si>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</si>
  <si>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</si>
  <si>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</si>
  <si>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</si>
  <si>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</si>
  <si>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</si>
  <si>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</si>
  <si>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</si>
  <si>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</si>
  <si>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</si>
  <si>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</si>
  <si>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</si>
  <si>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</si>
  <si>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</si>
  <si>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</si>
  <si>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</si>
  <si>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</si>
  <si>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</si>
  <si>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</si>
  <si>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</si>
  <si>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</si>
  <si>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</si>
  <si>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</si>
  <si>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</si>
  <si>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</si>
  <si>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</si>
  <si>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</si>
  <si>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</si>
  <si>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</si>
  <si>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</si>
  <si>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</si>
  <si>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</si>
  <si>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</si>
  <si>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</si>
  <si>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</si>
  <si>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</si>
  <si>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</si>
  <si>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</si>
  <si>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</si>
  <si>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</si>
  <si>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</si>
  <si>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</si>
  <si>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</si>
  <si>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</si>
  <si>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</si>
  <si>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</si>
  <si>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</si>
  <si>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</si>
  <si>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</si>
  <si>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</si>
  <si>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</si>
  <si>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</si>
  <si>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</si>
  <si>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</si>
  <si>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</si>
  <si>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</si>
  <si>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</si>
  <si>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</si>
  <si>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</si>
  <si>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</si>
  <si>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</si>
  <si>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</si>
  <si>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</si>
  <si>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</si>
  <si>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</si>
  <si>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</si>
  <si>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</si>
  <si>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</si>
  <si>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</si>
  <si>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</si>
  <si>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</si>
  <si>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</si>
  <si>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</si>
  <si>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</si>
  <si>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</si>
  <si>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</si>
  <si>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</si>
  <si>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</si>
  <si>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</si>
  <si>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</si>
  <si>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</si>
  <si>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</si>
  <si>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</si>
  <si>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</si>
  <si>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</si>
  <si>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</si>
  <si>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</si>
  <si>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</si>
  <si>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</si>
  <si>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</si>
  <si>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</si>
  <si>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</si>
  <si>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</si>
  <si>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</si>
  <si>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</si>
  <si>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</si>
  <si>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</si>
  <si>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</si>
  <si>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</si>
  <si>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</si>
  <si>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</si>
  <si>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</si>
  <si>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</si>
  <si>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</si>
  <si>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</si>
  <si>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</si>
  <si>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</si>
  <si>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</si>
  <si>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</si>
  <si>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</si>
  <si>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</si>
  <si>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</si>
  <si>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</si>
  <si>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</si>
  <si>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</si>
  <si>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</si>
  <si>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</si>
  <si>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</si>
  <si>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</si>
  <si>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</si>
  <si>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</si>
  <si>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</si>
  <si>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</si>
  <si>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</si>
  <si>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</si>
  <si>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</si>
  <si>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</si>
  <si>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</si>
  <si>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</si>
  <si>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</si>
  <si>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</si>
  <si>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</si>
  <si>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</si>
  <si>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</si>
  <si>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</si>
  <si>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</si>
  <si>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</si>
  <si>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</si>
  <si>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</si>
  <si>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</si>
  <si>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</si>
  <si>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</si>
  <si>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</si>
  <si>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</si>
  <si>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</si>
  <si>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</si>
  <si>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</si>
  <si>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</si>
  <si>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</si>
  <si>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</si>
  <si>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</si>
  <si>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</si>
  <si>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</si>
  <si>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</si>
  <si>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</si>
  <si>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</si>
  <si>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</si>
  <si>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</si>
  <si>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</si>
  <si>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</si>
  <si>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</si>
  <si>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</si>
  <si>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</si>
  <si>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</si>
  <si>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</si>
  <si>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</si>
  <si>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</si>
  <si>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</si>
  <si>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</si>
  <si>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</si>
  <si>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</si>
  <si>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</si>
  <si>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</si>
  <si>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</si>
  <si>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</si>
  <si>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</si>
  <si>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</si>
  <si>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</si>
  <si>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</si>
  <si>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</si>
  <si>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</si>
  <si>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</si>
  <si>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</si>
  <si>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</si>
  <si>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</si>
  <si>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</si>
  <si>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</si>
  <si>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</si>
  <si>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</si>
  <si>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</si>
  <si>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</si>
  <si>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</si>
  <si>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</si>
  <si>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</si>
  <si>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</si>
  <si>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</si>
  <si>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</si>
  <si>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</si>
  <si>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</si>
  <si>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</si>
  <si>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</si>
  <si>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</si>
  <si>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</si>
  <si>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</si>
  <si>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</si>
  <si>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</si>
  <si>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</si>
  <si>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</si>
  <si>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</si>
  <si>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</si>
  <si>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</si>
  <si>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</si>
  <si>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</si>
  <si>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</si>
  <si>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</si>
  <si>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</si>
  <si>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</si>
  <si>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</si>
  <si>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</si>
  <si>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</si>
  <si>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</si>
  <si>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</si>
  <si>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</si>
  <si>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</si>
  <si>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</si>
  <si>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</si>
  <si>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</si>
  <si>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</si>
  <si>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</si>
  <si>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</si>
  <si>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</si>
  <si>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</si>
  <si>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</si>
  <si>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</si>
  <si>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</si>
  <si>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</si>
  <si>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</si>
  <si>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</si>
  <si>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</si>
  <si>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</si>
  <si>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</si>
  <si>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</si>
  <si>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</si>
  <si>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</si>
  <si>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</si>
  <si>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</si>
  <si>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</si>
  <si>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</si>
  <si>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</si>
  <si>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</si>
  <si>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</si>
  <si>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</si>
  <si>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</si>
  <si>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</si>
  <si>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</si>
  <si>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</si>
  <si>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</si>
  <si>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</si>
  <si>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</si>
  <si>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</si>
  <si>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</si>
  <si>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</si>
  <si>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</si>
  <si>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</si>
  <si>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</si>
  <si>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</si>
  <si>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</si>
  <si>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</si>
  <si>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</si>
  <si>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</si>
  <si>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</si>
  <si>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</si>
  <si>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</si>
  <si>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</si>
  <si>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</si>
  <si>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</si>
  <si>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</si>
  <si>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</si>
  <si>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</si>
  <si>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</si>
  <si>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</si>
  <si>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</si>
  <si>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</si>
  <si>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</si>
  <si>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</si>
  <si>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</si>
  <si>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</si>
  <si>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</si>
  <si>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</si>
  <si>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</si>
  <si>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</si>
  <si>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</si>
  <si>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</si>
  <si>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</si>
  <si>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</si>
  <si>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</si>
  <si>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</si>
  <si>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</si>
  <si>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</si>
  <si>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</si>
  <si>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</si>
  <si>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</si>
  <si>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</si>
  <si>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</si>
  <si>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</si>
  <si>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</si>
  <si>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</si>
  <si>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</si>
  <si>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</si>
  <si>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</si>
  <si>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</si>
  <si>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</si>
  <si>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</si>
  <si>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</si>
  <si>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</si>
  <si>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</si>
  <si>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</si>
  <si>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</si>
  <si>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</si>
  <si>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</si>
  <si>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</si>
  <si>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</si>
  <si>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</si>
  <si>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</si>
  <si>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</si>
  <si>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</si>
  <si>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</si>
  <si>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</si>
  <si>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</si>
  <si>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</si>
  <si>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</si>
  <si>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</si>
  <si>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</si>
  <si>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</si>
  <si>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</si>
  <si>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</si>
  <si>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</si>
  <si>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</si>
  <si>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</si>
  <si>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</si>
  <si>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</si>
  <si>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</si>
  <si>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</si>
  <si>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</si>
  <si>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</si>
  <si>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</si>
  <si>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</si>
  <si>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</si>
  <si>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</si>
  <si>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</si>
  <si>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</si>
  <si>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</si>
  <si>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</si>
  <si>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</si>
  <si>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</si>
  <si>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</si>
  <si>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</si>
  <si>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</si>
  <si>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</si>
  <si>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</si>
  <si>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</si>
  <si>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</si>
  <si>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城中</t>
  </si>
  <si>
    <t>青龙街</t>
  </si>
  <si>
    <t>黄天萍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</si>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</sst>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0" fillId="21" borderId="19" applyNumberFormat="0" applyAlignment="0" applyProtection="0">
      <alignment vertical="center"/>
    </xf>
    <xf numFmtId="0" fontId="46" fillId="21" borderId="13" applyNumberFormat="0" applyAlignment="0" applyProtection="0">
      <alignment vertical="center"/>
    </xf>
    <xf numFmtId="0" fontId="48" fillId="23" borderId="17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12D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1"/>
  <sheetViews>
    <sheetView workbookViewId="0">
      <pane xSplit="9" topLeftCell="J1" activePane="topRight" state="frozen"/>
      <selection/>
      <selection pane="topRight" activeCell="AM141" sqref="AM141"/>
    </sheetView>
  </sheetViews>
  <sheetFormatPr defaultColWidth="9" defaultRowHeight="17" customHeight="1"/>
  <cols>
    <col min="1" max="1" width="4.625" style="32" customWidth="1"/>
    <col min="2" max="2" width="7.75" style="32" customWidth="1"/>
    <col min="3" max="3" width="22.625" style="33" customWidth="1"/>
    <col min="4" max="4" width="13.25" style="34" customWidth="1"/>
    <col min="5" max="5" width="4.875" style="55" customWidth="1"/>
    <col min="6" max="6" width="4.5" style="191" hidden="1" customWidth="1"/>
    <col min="7" max="7" width="6.375" style="191" hidden="1" customWidth="1"/>
    <col min="8" max="9" width="5.125" style="192" customWidth="1"/>
    <col min="10" max="10" width="7.625" style="193" hidden="1" customWidth="1"/>
    <col min="11" max="11" width="7.875" style="193" customWidth="1"/>
    <col min="12" max="12" width="10" style="58" hidden="1" customWidth="1"/>
    <col min="13" max="13" width="10" style="58" customWidth="1"/>
    <col min="14" max="14" width="7.625" style="59" hidden="1" customWidth="1"/>
    <col min="15" max="15" width="7.875" style="1" hidden="1" customWidth="1"/>
    <col min="16" max="16" width="7.875" style="1" customWidth="1"/>
    <col min="17" max="17" width="9" style="194" hidden="1" customWidth="1"/>
    <col min="18" max="18" width="10.125" style="194" customWidth="1"/>
    <col min="19" max="19" width="7.875" style="195" hidden="1" customWidth="1"/>
    <col min="20" max="20" width="10.375" style="196"/>
    <col min="21" max="21" width="10.125" style="191"/>
    <col min="22" max="22" width="8.75" style="160" customWidth="1"/>
    <col min="23" max="24" width="8.25" style="4" customWidth="1"/>
    <col min="25" max="25" width="7.5" style="197" customWidth="1"/>
    <col min="26" max="26" width="7.25" style="198" customWidth="1"/>
    <col min="27" max="27" width="8.75" style="199" customWidth="1"/>
    <col min="28" max="28" width="6.25" style="200" hidden="1" customWidth="1"/>
    <col min="29" max="29" width="7.875" style="200" customWidth="1"/>
    <col min="30" max="30" width="9.25" style="194" hidden="1" customWidth="1"/>
    <col min="31" max="31" width="9.25" style="194" customWidth="1"/>
    <col min="32" max="32" width="7.875" style="195" hidden="1" customWidth="1"/>
    <col min="33" max="33" width="7.875" style="1" hidden="1" customWidth="1"/>
    <col min="34" max="34" width="7.875" style="1" customWidth="1"/>
    <col min="35" max="35" width="9.5" style="201" hidden="1" customWidth="1"/>
    <col min="36" max="36" width="10" style="201" customWidth="1"/>
    <col min="37" max="37" width="7.875" style="195" hidden="1" customWidth="1"/>
    <col min="38" max="38" width="10.375" style="56"/>
    <col min="39" max="39" width="9.375" style="56"/>
    <col min="40" max="40" width="8.5" style="195" customWidth="1"/>
    <col min="41" max="41" width="7.625" style="195" customWidth="1"/>
    <col min="42" max="42" width="9.625" style="195" customWidth="1"/>
    <col min="43" max="43" width="7.875" style="195" customWidth="1"/>
    <col min="44" max="44" width="9" style="16"/>
    <col min="45" max="45" width="11.125" style="202"/>
    <col min="46" max="46" width="5.75" style="17" customWidth="1"/>
    <col min="47" max="48" width="5.75" style="15" customWidth="1"/>
    <col min="49" max="49" width="6.25" style="15" customWidth="1"/>
    <col min="50" max="16384" width="9" style="56"/>
  </cols>
  <sheetData>
    <row r="1" ht="20" customHeight="1" spans="1:49">
      <c r="A1" s="203" t="s">
        <v>0</v>
      </c>
      <c r="B1" s="204"/>
      <c r="C1" s="204"/>
      <c r="D1" s="204"/>
      <c r="E1" s="204"/>
      <c r="F1" s="204"/>
      <c r="G1" s="205"/>
      <c r="H1" s="206"/>
      <c r="I1" s="206"/>
      <c r="J1" s="80" t="s">
        <v>1</v>
      </c>
      <c r="K1" s="209" t="s">
        <v>1</v>
      </c>
      <c r="L1" s="210"/>
      <c r="M1" s="210"/>
      <c r="N1" s="210"/>
      <c r="O1" s="210"/>
      <c r="P1" s="210"/>
      <c r="Q1" s="210"/>
      <c r="R1" s="212"/>
      <c r="S1" s="80"/>
      <c r="T1" s="218" t="s">
        <v>2</v>
      </c>
      <c r="U1" s="218"/>
      <c r="V1" s="218"/>
      <c r="W1" s="218"/>
      <c r="X1" s="218"/>
      <c r="Y1" s="230"/>
      <c r="Z1" s="231" t="s">
        <v>3</v>
      </c>
      <c r="AA1" s="232"/>
      <c r="AC1" s="233" t="s">
        <v>4</v>
      </c>
      <c r="AD1" s="234"/>
      <c r="AE1" s="234"/>
      <c r="AF1" s="234"/>
      <c r="AG1" s="234"/>
      <c r="AH1" s="234"/>
      <c r="AI1" s="234"/>
      <c r="AJ1" s="236"/>
      <c r="AK1" s="237"/>
      <c r="AL1" s="218" t="s">
        <v>5</v>
      </c>
      <c r="AM1" s="218"/>
      <c r="AN1" s="123"/>
      <c r="AO1" s="123"/>
      <c r="AP1" s="123"/>
      <c r="AQ1" s="123"/>
      <c r="AR1" s="238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3" t="s">
        <v>9</v>
      </c>
      <c r="B2" s="63" t="s">
        <v>10</v>
      </c>
      <c r="C2" s="64" t="s">
        <v>11</v>
      </c>
      <c r="D2" s="64" t="s">
        <v>12</v>
      </c>
      <c r="E2" s="63" t="s">
        <v>13</v>
      </c>
      <c r="F2" s="65" t="s">
        <v>14</v>
      </c>
      <c r="G2" s="66" t="s">
        <v>15</v>
      </c>
      <c r="H2" s="207" t="s">
        <v>16</v>
      </c>
      <c r="I2" s="207" t="s">
        <v>17</v>
      </c>
      <c r="J2" s="211"/>
      <c r="K2" s="209" t="s">
        <v>18</v>
      </c>
      <c r="L2" s="210"/>
      <c r="M2" s="212"/>
      <c r="N2" s="80"/>
      <c r="P2" s="213" t="s">
        <v>19</v>
      </c>
      <c r="Q2" s="219"/>
      <c r="R2" s="220"/>
      <c r="S2" s="81"/>
      <c r="T2" s="218" t="s">
        <v>20</v>
      </c>
      <c r="U2" s="221" t="s">
        <v>21</v>
      </c>
      <c r="V2" s="222" t="s">
        <v>22</v>
      </c>
      <c r="W2" s="223"/>
      <c r="X2" s="224" t="s">
        <v>23</v>
      </c>
      <c r="Y2" s="235"/>
      <c r="Z2" s="231"/>
      <c r="AA2" s="232"/>
      <c r="AC2" s="233" t="s">
        <v>18</v>
      </c>
      <c r="AD2" s="234"/>
      <c r="AE2" s="236"/>
      <c r="AF2" s="237"/>
      <c r="AH2" s="233" t="s">
        <v>19</v>
      </c>
      <c r="AI2" s="234"/>
      <c r="AJ2" s="236"/>
      <c r="AK2" s="237"/>
      <c r="AL2" s="218" t="s">
        <v>20</v>
      </c>
      <c r="AM2" s="122" t="s">
        <v>21</v>
      </c>
      <c r="AN2" s="245" t="s">
        <v>22</v>
      </c>
      <c r="AO2" s="245"/>
      <c r="AP2" s="245" t="s">
        <v>23</v>
      </c>
      <c r="AQ2" s="245"/>
      <c r="AR2" s="238"/>
      <c r="AS2" s="248"/>
      <c r="AT2" s="247"/>
      <c r="AU2" s="247"/>
      <c r="AV2" s="247"/>
      <c r="AW2" s="247"/>
    </row>
    <row r="3" ht="30" customHeight="1" spans="1:49">
      <c r="A3" s="39"/>
      <c r="B3" s="39"/>
      <c r="C3" s="40"/>
      <c r="D3" s="40"/>
      <c r="E3" s="39"/>
      <c r="F3" s="67"/>
      <c r="G3" s="68"/>
      <c r="H3" s="207"/>
      <c r="I3" s="207"/>
      <c r="J3" s="80" t="s">
        <v>20</v>
      </c>
      <c r="K3" s="80" t="s">
        <v>24</v>
      </c>
      <c r="L3" s="80" t="s">
        <v>21</v>
      </c>
      <c r="M3" s="80" t="s">
        <v>25</v>
      </c>
      <c r="N3" s="81" t="s">
        <v>26</v>
      </c>
      <c r="O3" s="214" t="s">
        <v>20</v>
      </c>
      <c r="P3" s="214" t="s">
        <v>24</v>
      </c>
      <c r="Q3" s="214" t="s">
        <v>21</v>
      </c>
      <c r="R3" s="214" t="s">
        <v>25</v>
      </c>
      <c r="S3" s="81" t="s">
        <v>26</v>
      </c>
      <c r="T3" s="218"/>
      <c r="U3" s="225"/>
      <c r="V3" s="170" t="s">
        <v>27</v>
      </c>
      <c r="W3" s="170" t="s">
        <v>28</v>
      </c>
      <c r="X3" s="170" t="s">
        <v>29</v>
      </c>
      <c r="Y3" s="170" t="s">
        <v>30</v>
      </c>
      <c r="Z3" s="238" t="s">
        <v>31</v>
      </c>
      <c r="AA3" s="239" t="s">
        <v>32</v>
      </c>
      <c r="AB3" s="237" t="s">
        <v>20</v>
      </c>
      <c r="AC3" s="237" t="s">
        <v>33</v>
      </c>
      <c r="AD3" s="237" t="s">
        <v>21</v>
      </c>
      <c r="AE3" s="237" t="s">
        <v>34</v>
      </c>
      <c r="AF3" s="240" t="s">
        <v>26</v>
      </c>
      <c r="AG3" s="237" t="s">
        <v>20</v>
      </c>
      <c r="AH3" s="237" t="s">
        <v>33</v>
      </c>
      <c r="AI3" s="237" t="s">
        <v>21</v>
      </c>
      <c r="AJ3" s="237" t="s">
        <v>34</v>
      </c>
      <c r="AK3" s="240" t="s">
        <v>26</v>
      </c>
      <c r="AL3" s="218"/>
      <c r="AM3" s="122"/>
      <c r="AN3" s="245" t="s">
        <v>35</v>
      </c>
      <c r="AO3" s="245" t="s">
        <v>28</v>
      </c>
      <c r="AP3" s="245" t="s">
        <v>29</v>
      </c>
      <c r="AQ3" s="245" t="s">
        <v>30</v>
      </c>
      <c r="AR3" s="241" t="s">
        <v>36</v>
      </c>
      <c r="AS3" s="249"/>
      <c r="AT3" s="247" t="s">
        <v>37</v>
      </c>
      <c r="AU3" s="173" t="s">
        <v>38</v>
      </c>
      <c r="AV3" s="173" t="s">
        <v>39</v>
      </c>
      <c r="AW3" s="252" t="s">
        <v>40</v>
      </c>
    </row>
    <row r="4" s="190" customFormat="1" hidden="1" customHeight="1" spans="1:49">
      <c r="A4" s="9">
        <v>1</v>
      </c>
      <c r="B4" s="9">
        <v>511</v>
      </c>
      <c r="C4" s="44" t="s">
        <v>41</v>
      </c>
      <c r="D4" s="44" t="s">
        <v>42</v>
      </c>
      <c r="E4" s="9" t="s">
        <v>43</v>
      </c>
      <c r="F4" s="150">
        <v>13</v>
      </c>
      <c r="G4" s="150">
        <v>150</v>
      </c>
      <c r="H4" s="50">
        <v>2</v>
      </c>
      <c r="I4" s="50">
        <v>3</v>
      </c>
      <c r="J4" s="215">
        <v>16000</v>
      </c>
      <c r="K4" s="215">
        <f t="shared" ref="K4:K67" si="0">J4*3</f>
        <v>48000</v>
      </c>
      <c r="L4" s="216">
        <f t="shared" ref="L4:L67" si="1">J4*N4</f>
        <v>3402.30608359085</v>
      </c>
      <c r="M4" s="216">
        <f t="shared" ref="M4:M67" si="2">L4*3</f>
        <v>10206.9182507725</v>
      </c>
      <c r="N4" s="217">
        <v>0.212644130224428</v>
      </c>
      <c r="O4" s="215">
        <v>20000</v>
      </c>
      <c r="P4" s="215">
        <f t="shared" ref="P4:P67" si="3">O4*3</f>
        <v>60000</v>
      </c>
      <c r="Q4" s="216">
        <f t="shared" ref="Q4:Q67" si="4">O4*S4</f>
        <v>3933.91640915192</v>
      </c>
      <c r="R4" s="216">
        <f t="shared" ref="R4:R67" si="5">Q4*3</f>
        <v>11801.7492274558</v>
      </c>
      <c r="S4" s="217">
        <v>0.196695820457596</v>
      </c>
      <c r="T4" s="226">
        <v>61443.61</v>
      </c>
      <c r="U4" s="227">
        <v>13883.01</v>
      </c>
      <c r="V4" s="170">
        <f t="shared" ref="V4:V67" si="6">T4/K4</f>
        <v>1.28007520833333</v>
      </c>
      <c r="W4" s="170">
        <f t="shared" ref="W4:W67" si="7">U4/M4</f>
        <v>1.36015687192844</v>
      </c>
      <c r="X4" s="170">
        <f t="shared" ref="X4:X67" si="8">T4/P4</f>
        <v>1.02406016666667</v>
      </c>
      <c r="Y4" s="170">
        <f t="shared" ref="Y4:Y67" si="9">U4/R4</f>
        <v>1.1763518892354</v>
      </c>
      <c r="Z4" s="241">
        <f>H4*500+I4*260</f>
        <v>1780</v>
      </c>
      <c r="AA4" s="242">
        <f t="shared" ref="AA4:AA7" si="10">(U4-M4)*0.3</f>
        <v>1102.82752476825</v>
      </c>
      <c r="AB4" s="71">
        <v>10400</v>
      </c>
      <c r="AC4" s="71">
        <f t="shared" ref="AC4:AC67" si="11">AB4*2</f>
        <v>20800</v>
      </c>
      <c r="AD4" s="91">
        <f t="shared" ref="AD4:AD67" si="12">AB4*AF4</f>
        <v>2698.70360365048</v>
      </c>
      <c r="AE4" s="91">
        <f t="shared" ref="AE4:AE67" si="13">AD4*2</f>
        <v>5397.40720730095</v>
      </c>
      <c r="AF4" s="92">
        <v>0.259490731120238</v>
      </c>
      <c r="AG4" s="71">
        <v>12000</v>
      </c>
      <c r="AH4" s="71">
        <f t="shared" ref="AH4:AH67" si="14">AG4*2</f>
        <v>24000</v>
      </c>
      <c r="AI4" s="91">
        <f t="shared" ref="AI4:AI67" si="15">AG4*AK4</f>
        <v>2882.00343925031</v>
      </c>
      <c r="AJ4" s="91">
        <f t="shared" ref="AJ4:AJ67" si="16">AI4*2</f>
        <v>5764.00687850062</v>
      </c>
      <c r="AK4" s="92">
        <v>0.240166953270859</v>
      </c>
      <c r="AL4" s="31">
        <v>22834.64</v>
      </c>
      <c r="AM4" s="31">
        <v>5552.67</v>
      </c>
      <c r="AN4" s="107">
        <f>AL4/AC4</f>
        <v>1.09781923076923</v>
      </c>
      <c r="AO4" s="107">
        <f>AM4/AE4</f>
        <v>1.02876618100799</v>
      </c>
      <c r="AP4" s="92">
        <f>AL4/AH4</f>
        <v>0.951443333333333</v>
      </c>
      <c r="AQ4" s="92">
        <f>AM4/AJ4</f>
        <v>0.963335075242729</v>
      </c>
      <c r="AR4" s="113">
        <v>800</v>
      </c>
      <c r="AS4" s="250">
        <f>Z4+AA4+AR4</f>
        <v>3682.82752476825</v>
      </c>
      <c r="AT4" s="31">
        <v>10</v>
      </c>
      <c r="AU4" s="251">
        <v>16</v>
      </c>
      <c r="AV4" s="251">
        <f>AU4-AT4</f>
        <v>6</v>
      </c>
      <c r="AW4" s="253">
        <v>12</v>
      </c>
    </row>
    <row r="5" s="190" customFormat="1" hidden="1" customHeight="1" spans="1:49">
      <c r="A5" s="9">
        <v>2</v>
      </c>
      <c r="B5" s="9">
        <v>54</v>
      </c>
      <c r="C5" s="44" t="s">
        <v>44</v>
      </c>
      <c r="D5" s="44" t="s">
        <v>45</v>
      </c>
      <c r="E5" s="9" t="s">
        <v>46</v>
      </c>
      <c r="F5" s="150">
        <v>16</v>
      </c>
      <c r="G5" s="150">
        <v>150</v>
      </c>
      <c r="H5" s="50">
        <v>4</v>
      </c>
      <c r="I5" s="50">
        <v>0</v>
      </c>
      <c r="J5" s="215">
        <v>16000</v>
      </c>
      <c r="K5" s="215">
        <f t="shared" si="0"/>
        <v>48000</v>
      </c>
      <c r="L5" s="216">
        <f t="shared" si="1"/>
        <v>3914.25054076997</v>
      </c>
      <c r="M5" s="216">
        <f t="shared" si="2"/>
        <v>11742.7516223099</v>
      </c>
      <c r="N5" s="217">
        <v>0.244640658798123</v>
      </c>
      <c r="O5" s="215">
        <v>20000</v>
      </c>
      <c r="P5" s="215">
        <f t="shared" si="3"/>
        <v>60000</v>
      </c>
      <c r="Q5" s="216">
        <f t="shared" si="4"/>
        <v>4525.85218776528</v>
      </c>
      <c r="R5" s="216">
        <f t="shared" si="5"/>
        <v>13577.5565632958</v>
      </c>
      <c r="S5" s="217">
        <v>0.226292609388264</v>
      </c>
      <c r="T5" s="226">
        <v>61098.82</v>
      </c>
      <c r="U5" s="227">
        <v>13938.09</v>
      </c>
      <c r="V5" s="170">
        <f t="shared" si="6"/>
        <v>1.27289208333333</v>
      </c>
      <c r="W5" s="170">
        <f t="shared" si="7"/>
        <v>1.18695263668178</v>
      </c>
      <c r="X5" s="170">
        <f t="shared" si="8"/>
        <v>1.01831366666667</v>
      </c>
      <c r="Y5" s="170">
        <f t="shared" si="9"/>
        <v>1.02655363172479</v>
      </c>
      <c r="Z5" s="241">
        <f>H5*500+I5*260</f>
        <v>2000</v>
      </c>
      <c r="AA5" s="242">
        <f t="shared" si="10"/>
        <v>658.60151330703</v>
      </c>
      <c r="AB5" s="71">
        <v>10000</v>
      </c>
      <c r="AC5" s="71">
        <f t="shared" si="11"/>
        <v>20000</v>
      </c>
      <c r="AD5" s="91">
        <f t="shared" si="12"/>
        <v>2956.31322003212</v>
      </c>
      <c r="AE5" s="91">
        <f t="shared" si="13"/>
        <v>5912.62644006424</v>
      </c>
      <c r="AF5" s="92">
        <v>0.295631322003212</v>
      </c>
      <c r="AG5" s="71">
        <v>12000</v>
      </c>
      <c r="AH5" s="71">
        <f t="shared" si="14"/>
        <v>24000</v>
      </c>
      <c r="AI5" s="91">
        <f t="shared" si="15"/>
        <v>3283.39468267397</v>
      </c>
      <c r="AJ5" s="91">
        <f t="shared" si="16"/>
        <v>6566.78936534794</v>
      </c>
      <c r="AK5" s="92">
        <v>0.273616223556164</v>
      </c>
      <c r="AL5" s="31">
        <v>20679.27</v>
      </c>
      <c r="AM5" s="31">
        <v>4809.72</v>
      </c>
      <c r="AN5" s="107">
        <f t="shared" ref="AN5:AN36" si="17">AL5/AC5</f>
        <v>1.0339635</v>
      </c>
      <c r="AO5" s="92">
        <f t="shared" ref="AO5:AO36" si="18">AM5/AE5</f>
        <v>0.813465901956719</v>
      </c>
      <c r="AP5" s="92">
        <f t="shared" ref="AP5:AP36" si="19">AL5/AH5</f>
        <v>0.86163625</v>
      </c>
      <c r="AQ5" s="92">
        <f t="shared" ref="AQ5:AQ36" si="20">AM5/AJ5</f>
        <v>0.732430984520418</v>
      </c>
      <c r="AR5" s="113"/>
      <c r="AS5" s="250">
        <f t="shared" ref="AS5:AS36" si="21">Z5+AA5+AR5</f>
        <v>2658.60151330703</v>
      </c>
      <c r="AT5" s="31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90" customFormat="1" hidden="1" customHeight="1" spans="1:49">
      <c r="A6" s="9">
        <v>3</v>
      </c>
      <c r="B6" s="9">
        <v>108656</v>
      </c>
      <c r="C6" s="44" t="s">
        <v>47</v>
      </c>
      <c r="D6" s="44" t="s">
        <v>48</v>
      </c>
      <c r="E6" s="9" t="s">
        <v>43</v>
      </c>
      <c r="F6" s="150">
        <v>17</v>
      </c>
      <c r="G6" s="150">
        <v>150</v>
      </c>
      <c r="H6" s="50">
        <v>2</v>
      </c>
      <c r="I6" s="50">
        <v>2</v>
      </c>
      <c r="J6" s="215">
        <v>13500</v>
      </c>
      <c r="K6" s="215">
        <f t="shared" si="0"/>
        <v>40500</v>
      </c>
      <c r="L6" s="216">
        <f t="shared" si="1"/>
        <v>2160</v>
      </c>
      <c r="M6" s="216">
        <f t="shared" si="2"/>
        <v>6480</v>
      </c>
      <c r="N6" s="217">
        <v>0.16</v>
      </c>
      <c r="O6" s="215">
        <v>16875</v>
      </c>
      <c r="P6" s="215">
        <f t="shared" si="3"/>
        <v>50625</v>
      </c>
      <c r="Q6" s="216">
        <f t="shared" si="4"/>
        <v>2531.25</v>
      </c>
      <c r="R6" s="216">
        <f t="shared" si="5"/>
        <v>7593.75</v>
      </c>
      <c r="S6" s="217">
        <v>0.15</v>
      </c>
      <c r="T6" s="226">
        <v>51231.26</v>
      </c>
      <c r="U6" s="227">
        <v>5602.61</v>
      </c>
      <c r="V6" s="170">
        <f t="shared" si="6"/>
        <v>1.26496938271605</v>
      </c>
      <c r="W6" s="228">
        <f t="shared" si="7"/>
        <v>0.864600308641975</v>
      </c>
      <c r="X6" s="170">
        <f t="shared" si="8"/>
        <v>1.01197550617284</v>
      </c>
      <c r="Y6" s="228">
        <f t="shared" si="9"/>
        <v>0.737792263374486</v>
      </c>
      <c r="Z6" s="241">
        <f>H6*500+I6*260</f>
        <v>1520</v>
      </c>
      <c r="AA6" s="243"/>
      <c r="AB6" s="71">
        <v>9000</v>
      </c>
      <c r="AC6" s="71">
        <f t="shared" si="11"/>
        <v>18000</v>
      </c>
      <c r="AD6" s="91">
        <f t="shared" si="12"/>
        <v>1629.26358144929</v>
      </c>
      <c r="AE6" s="91">
        <f t="shared" si="13"/>
        <v>3258.52716289858</v>
      </c>
      <c r="AF6" s="92">
        <v>0.181029286827699</v>
      </c>
      <c r="AG6" s="71">
        <v>11000</v>
      </c>
      <c r="AH6" s="71">
        <f t="shared" si="14"/>
        <v>22000</v>
      </c>
      <c r="AI6" s="91">
        <f t="shared" si="15"/>
        <v>1843.03220738414</v>
      </c>
      <c r="AJ6" s="91">
        <f t="shared" si="16"/>
        <v>3686.06441476827</v>
      </c>
      <c r="AK6" s="92">
        <v>0.167548382489467</v>
      </c>
      <c r="AL6" s="31">
        <v>25173.01</v>
      </c>
      <c r="AM6" s="31">
        <v>3901.86</v>
      </c>
      <c r="AN6" s="107">
        <f t="shared" si="17"/>
        <v>1.39850055555556</v>
      </c>
      <c r="AO6" s="107">
        <f t="shared" si="18"/>
        <v>1.19743055832904</v>
      </c>
      <c r="AP6" s="107">
        <f t="shared" si="19"/>
        <v>1.14422772727273</v>
      </c>
      <c r="AQ6" s="107">
        <f t="shared" si="20"/>
        <v>1.05854362836611</v>
      </c>
      <c r="AR6" s="113">
        <v>1200</v>
      </c>
      <c r="AS6" s="250">
        <f t="shared" si="21"/>
        <v>2720</v>
      </c>
      <c r="AT6" s="31">
        <v>10</v>
      </c>
      <c r="AU6" s="251">
        <v>7</v>
      </c>
      <c r="AV6" s="251">
        <f t="shared" si="22"/>
        <v>-3</v>
      </c>
      <c r="AW6" s="251">
        <v>0</v>
      </c>
    </row>
    <row r="7" s="190" customFormat="1" hidden="1" customHeight="1" spans="1:49">
      <c r="A7" s="9">
        <v>4</v>
      </c>
      <c r="B7" s="9">
        <v>726</v>
      </c>
      <c r="C7" s="44" t="s">
        <v>49</v>
      </c>
      <c r="D7" s="44" t="s">
        <v>50</v>
      </c>
      <c r="E7" s="9" t="s">
        <v>46</v>
      </c>
      <c r="F7" s="150">
        <v>15</v>
      </c>
      <c r="G7" s="150">
        <v>150</v>
      </c>
      <c r="H7" s="50">
        <v>2</v>
      </c>
      <c r="I7" s="50">
        <v>2</v>
      </c>
      <c r="J7" s="215">
        <v>16000</v>
      </c>
      <c r="K7" s="215">
        <f t="shared" si="0"/>
        <v>48000</v>
      </c>
      <c r="L7" s="216">
        <f t="shared" si="1"/>
        <v>3243.04983114806</v>
      </c>
      <c r="M7" s="216">
        <f t="shared" si="2"/>
        <v>9729.14949344419</v>
      </c>
      <c r="N7" s="217">
        <v>0.202690614446754</v>
      </c>
      <c r="O7" s="215">
        <v>20000</v>
      </c>
      <c r="P7" s="215">
        <f t="shared" si="3"/>
        <v>60000</v>
      </c>
      <c r="Q7" s="216">
        <f t="shared" si="4"/>
        <v>3749.77636726494</v>
      </c>
      <c r="R7" s="216">
        <f t="shared" si="5"/>
        <v>11249.3291017948</v>
      </c>
      <c r="S7" s="217">
        <v>0.187488818363247</v>
      </c>
      <c r="T7" s="226">
        <v>60282.64</v>
      </c>
      <c r="U7" s="227">
        <v>10280.71</v>
      </c>
      <c r="V7" s="170">
        <f t="shared" si="6"/>
        <v>1.25588833333333</v>
      </c>
      <c r="W7" s="170">
        <f t="shared" si="7"/>
        <v>1.05669154399647</v>
      </c>
      <c r="X7" s="170">
        <f t="shared" si="8"/>
        <v>1.00471066666667</v>
      </c>
      <c r="Y7" s="228">
        <f t="shared" si="9"/>
        <v>0.913895389402355</v>
      </c>
      <c r="Z7" s="241">
        <f>H7*500+I7*260</f>
        <v>1520</v>
      </c>
      <c r="AA7" s="242">
        <f t="shared" ref="AA7:AA10" si="23">(U7-M7)*0.2</f>
        <v>110.312101311162</v>
      </c>
      <c r="AB7" s="71">
        <v>10400</v>
      </c>
      <c r="AC7" s="71">
        <f t="shared" si="11"/>
        <v>20800</v>
      </c>
      <c r="AD7" s="91">
        <f t="shared" si="12"/>
        <v>3029.54758459721</v>
      </c>
      <c r="AE7" s="91">
        <f t="shared" si="13"/>
        <v>6059.09516919441</v>
      </c>
      <c r="AF7" s="92">
        <v>0.291302652365116</v>
      </c>
      <c r="AG7" s="71">
        <v>12000</v>
      </c>
      <c r="AH7" s="71">
        <f t="shared" si="14"/>
        <v>24000</v>
      </c>
      <c r="AI7" s="91">
        <f t="shared" si="15"/>
        <v>3235.31881988491</v>
      </c>
      <c r="AJ7" s="91">
        <f t="shared" si="16"/>
        <v>6470.63763976982</v>
      </c>
      <c r="AK7" s="92">
        <v>0.269609901657076</v>
      </c>
      <c r="AL7" s="31">
        <v>22793.64</v>
      </c>
      <c r="AM7" s="31">
        <v>4493.96</v>
      </c>
      <c r="AN7" s="107">
        <f t="shared" si="17"/>
        <v>1.09584807692308</v>
      </c>
      <c r="AO7" s="92">
        <f t="shared" si="18"/>
        <v>0.741688300729809</v>
      </c>
      <c r="AP7" s="92">
        <f t="shared" si="19"/>
        <v>0.949735</v>
      </c>
      <c r="AQ7" s="92">
        <f t="shared" si="20"/>
        <v>0.694515788116341</v>
      </c>
      <c r="AR7" s="113"/>
      <c r="AS7" s="250">
        <f t="shared" si="21"/>
        <v>1630.31210131116</v>
      </c>
      <c r="AT7" s="31">
        <v>15</v>
      </c>
      <c r="AU7" s="251">
        <v>27</v>
      </c>
      <c r="AV7" s="251">
        <f t="shared" si="22"/>
        <v>12</v>
      </c>
      <c r="AW7" s="253">
        <v>24</v>
      </c>
    </row>
    <row r="8" s="190" customFormat="1" hidden="1" customHeight="1" spans="1:49">
      <c r="A8" s="9">
        <v>5</v>
      </c>
      <c r="B8" s="9">
        <v>329</v>
      </c>
      <c r="C8" s="44" t="s">
        <v>51</v>
      </c>
      <c r="D8" s="44" t="s">
        <v>45</v>
      </c>
      <c r="E8" s="9" t="s">
        <v>52</v>
      </c>
      <c r="F8" s="150">
        <v>35</v>
      </c>
      <c r="G8" s="150">
        <v>150</v>
      </c>
      <c r="H8" s="50">
        <v>2</v>
      </c>
      <c r="I8" s="50">
        <v>2</v>
      </c>
      <c r="J8" s="215">
        <v>12000</v>
      </c>
      <c r="K8" s="215">
        <f t="shared" si="0"/>
        <v>36000</v>
      </c>
      <c r="L8" s="216">
        <f t="shared" si="1"/>
        <v>2603.03260543782</v>
      </c>
      <c r="M8" s="216">
        <f t="shared" si="2"/>
        <v>7809.09781631346</v>
      </c>
      <c r="N8" s="217">
        <v>0.216919383786485</v>
      </c>
      <c r="O8" s="215">
        <v>15500</v>
      </c>
      <c r="P8" s="215">
        <f t="shared" si="3"/>
        <v>46500</v>
      </c>
      <c r="Q8" s="216">
        <f t="shared" si="4"/>
        <v>3110.08166503873</v>
      </c>
      <c r="R8" s="216">
        <f t="shared" si="5"/>
        <v>9330.2449951162</v>
      </c>
      <c r="S8" s="217">
        <v>0.200650430002499</v>
      </c>
      <c r="T8" s="226">
        <v>45720.18</v>
      </c>
      <c r="U8" s="227">
        <v>7312.73</v>
      </c>
      <c r="V8" s="170">
        <f t="shared" si="6"/>
        <v>1.270005</v>
      </c>
      <c r="W8" s="228">
        <f t="shared" si="7"/>
        <v>0.936437239231844</v>
      </c>
      <c r="X8" s="228">
        <f t="shared" si="8"/>
        <v>0.983229677419355</v>
      </c>
      <c r="Y8" s="228">
        <f t="shared" si="9"/>
        <v>0.783766128738072</v>
      </c>
      <c r="Z8" s="241">
        <f t="shared" ref="Z5:Z36" si="24">H8*200+I8*100</f>
        <v>600</v>
      </c>
      <c r="AA8" s="243"/>
      <c r="AB8" s="71">
        <v>7800</v>
      </c>
      <c r="AC8" s="71">
        <f t="shared" si="11"/>
        <v>15600</v>
      </c>
      <c r="AD8" s="91">
        <f t="shared" si="12"/>
        <v>920.43777725087</v>
      </c>
      <c r="AE8" s="91">
        <f t="shared" si="13"/>
        <v>1840.87555450174</v>
      </c>
      <c r="AF8" s="92">
        <v>0.118004843237291</v>
      </c>
      <c r="AG8" s="71">
        <v>9200</v>
      </c>
      <c r="AH8" s="71">
        <f t="shared" si="14"/>
        <v>18400</v>
      </c>
      <c r="AI8" s="91">
        <f t="shared" si="15"/>
        <v>1012</v>
      </c>
      <c r="AJ8" s="91">
        <f t="shared" si="16"/>
        <v>2024</v>
      </c>
      <c r="AK8" s="92">
        <v>0.11</v>
      </c>
      <c r="AL8" s="31">
        <v>15018.67</v>
      </c>
      <c r="AM8" s="31">
        <v>1751.11</v>
      </c>
      <c r="AN8" s="92">
        <f t="shared" si="17"/>
        <v>0.962735256410256</v>
      </c>
      <c r="AO8" s="92">
        <f t="shared" si="18"/>
        <v>0.951237575901193</v>
      </c>
      <c r="AP8" s="92">
        <f t="shared" si="19"/>
        <v>0.816232065217391</v>
      </c>
      <c r="AQ8" s="92">
        <f t="shared" si="20"/>
        <v>0.865172924901186</v>
      </c>
      <c r="AR8" s="113"/>
      <c r="AS8" s="250">
        <f t="shared" si="21"/>
        <v>600</v>
      </c>
      <c r="AT8" s="31">
        <v>8</v>
      </c>
      <c r="AU8" s="251">
        <v>6</v>
      </c>
      <c r="AV8" s="251">
        <f t="shared" si="22"/>
        <v>-2</v>
      </c>
      <c r="AW8" s="251">
        <v>0</v>
      </c>
    </row>
    <row r="9" s="190" customFormat="1" hidden="1" customHeight="1" spans="1:49">
      <c r="A9" s="9">
        <v>6</v>
      </c>
      <c r="B9" s="9">
        <v>733</v>
      </c>
      <c r="C9" s="44" t="s">
        <v>53</v>
      </c>
      <c r="D9" s="44" t="s">
        <v>54</v>
      </c>
      <c r="E9" s="9" t="s">
        <v>52</v>
      </c>
      <c r="F9" s="150">
        <v>30</v>
      </c>
      <c r="G9" s="150">
        <v>150</v>
      </c>
      <c r="H9" s="50">
        <v>3</v>
      </c>
      <c r="I9" s="50">
        <v>2</v>
      </c>
      <c r="J9" s="215">
        <v>9500</v>
      </c>
      <c r="K9" s="215">
        <f t="shared" si="0"/>
        <v>28500</v>
      </c>
      <c r="L9" s="216">
        <f t="shared" si="1"/>
        <v>2311.82854096569</v>
      </c>
      <c r="M9" s="216">
        <f t="shared" si="2"/>
        <v>6935.48562289708</v>
      </c>
      <c r="N9" s="217">
        <v>0.243350372733231</v>
      </c>
      <c r="O9" s="215">
        <v>12000</v>
      </c>
      <c r="P9" s="215">
        <f t="shared" si="3"/>
        <v>36000</v>
      </c>
      <c r="Q9" s="216">
        <f t="shared" si="4"/>
        <v>2701.18913733887</v>
      </c>
      <c r="R9" s="216">
        <f t="shared" si="5"/>
        <v>8103.5674120166</v>
      </c>
      <c r="S9" s="217">
        <v>0.225099094778239</v>
      </c>
      <c r="T9" s="226">
        <v>34794.9</v>
      </c>
      <c r="U9" s="227">
        <v>7470.93</v>
      </c>
      <c r="V9" s="170">
        <f t="shared" si="6"/>
        <v>1.22087368421053</v>
      </c>
      <c r="W9" s="170">
        <f t="shared" si="7"/>
        <v>1.07720358835943</v>
      </c>
      <c r="X9" s="228">
        <f t="shared" si="8"/>
        <v>0.966525</v>
      </c>
      <c r="Y9" s="228">
        <f t="shared" si="9"/>
        <v>0.921930999046361</v>
      </c>
      <c r="Z9" s="241">
        <f t="shared" si="24"/>
        <v>800</v>
      </c>
      <c r="AA9" s="242">
        <f t="shared" si="23"/>
        <v>107.088875420584</v>
      </c>
      <c r="AB9" s="71">
        <v>6500</v>
      </c>
      <c r="AC9" s="71">
        <f t="shared" si="11"/>
        <v>13000</v>
      </c>
      <c r="AD9" s="91">
        <f t="shared" si="12"/>
        <v>2080.55876815979</v>
      </c>
      <c r="AE9" s="91">
        <f t="shared" si="13"/>
        <v>4161.11753631959</v>
      </c>
      <c r="AF9" s="92">
        <v>0.320085964332276</v>
      </c>
      <c r="AG9" s="71">
        <v>7600</v>
      </c>
      <c r="AH9" s="71">
        <f t="shared" si="14"/>
        <v>15200</v>
      </c>
      <c r="AI9" s="91">
        <f t="shared" si="15"/>
        <v>2251.49829379256</v>
      </c>
      <c r="AJ9" s="91">
        <f t="shared" si="16"/>
        <v>4502.99658758512</v>
      </c>
      <c r="AK9" s="92">
        <v>0.296249775499021</v>
      </c>
      <c r="AL9" s="31">
        <v>10600.87</v>
      </c>
      <c r="AM9" s="31">
        <v>2880.63</v>
      </c>
      <c r="AN9" s="92">
        <f t="shared" si="17"/>
        <v>0.815451538461539</v>
      </c>
      <c r="AO9" s="92">
        <f t="shared" si="18"/>
        <v>0.692273163364631</v>
      </c>
      <c r="AP9" s="92">
        <f t="shared" si="19"/>
        <v>0.697425657894737</v>
      </c>
      <c r="AQ9" s="92">
        <f t="shared" si="20"/>
        <v>0.639714009098291</v>
      </c>
      <c r="AR9" s="113"/>
      <c r="AS9" s="250">
        <f t="shared" si="21"/>
        <v>907.088875420584</v>
      </c>
      <c r="AT9" s="31">
        <v>8</v>
      </c>
      <c r="AU9" s="251">
        <v>10</v>
      </c>
      <c r="AV9" s="251">
        <f t="shared" si="22"/>
        <v>2</v>
      </c>
      <c r="AW9" s="253">
        <v>4</v>
      </c>
    </row>
    <row r="10" hidden="1" customHeight="1" spans="1:49">
      <c r="A10" s="9">
        <v>7</v>
      </c>
      <c r="B10" s="9">
        <v>52</v>
      </c>
      <c r="C10" s="44" t="s">
        <v>55</v>
      </c>
      <c r="D10" s="44" t="s">
        <v>45</v>
      </c>
      <c r="E10" s="9" t="s">
        <v>52</v>
      </c>
      <c r="F10" s="150">
        <v>37</v>
      </c>
      <c r="G10" s="150">
        <v>100</v>
      </c>
      <c r="H10" s="50">
        <v>2</v>
      </c>
      <c r="I10" s="50">
        <v>1</v>
      </c>
      <c r="J10" s="215">
        <v>8000</v>
      </c>
      <c r="K10" s="215">
        <f t="shared" si="0"/>
        <v>24000</v>
      </c>
      <c r="L10" s="216">
        <f t="shared" si="1"/>
        <v>1820.55742085789</v>
      </c>
      <c r="M10" s="216">
        <f t="shared" si="2"/>
        <v>5461.67226257366</v>
      </c>
      <c r="N10" s="217">
        <v>0.227569677607236</v>
      </c>
      <c r="O10" s="215">
        <v>10000</v>
      </c>
      <c r="P10" s="215">
        <f t="shared" si="3"/>
        <v>30000</v>
      </c>
      <c r="Q10" s="216">
        <f t="shared" si="4"/>
        <v>2105.01951786693</v>
      </c>
      <c r="R10" s="216">
        <f t="shared" si="5"/>
        <v>6315.05855360079</v>
      </c>
      <c r="S10" s="217">
        <v>0.210501951786693</v>
      </c>
      <c r="T10" s="226">
        <v>28376.85</v>
      </c>
      <c r="U10" s="227">
        <v>6658.95</v>
      </c>
      <c r="V10" s="170">
        <f t="shared" si="6"/>
        <v>1.18236875</v>
      </c>
      <c r="W10" s="170">
        <f t="shared" si="7"/>
        <v>1.21921449692812</v>
      </c>
      <c r="X10" s="228">
        <f t="shared" si="8"/>
        <v>0.945895</v>
      </c>
      <c r="Y10" s="228">
        <f t="shared" si="9"/>
        <v>1.05445578112702</v>
      </c>
      <c r="Z10" s="241">
        <f t="shared" si="24"/>
        <v>500</v>
      </c>
      <c r="AA10" s="242">
        <f t="shared" si="23"/>
        <v>239.455547485268</v>
      </c>
      <c r="AB10" s="71">
        <v>6500</v>
      </c>
      <c r="AC10" s="71">
        <f t="shared" si="11"/>
        <v>13000</v>
      </c>
      <c r="AD10" s="91">
        <f t="shared" si="12"/>
        <v>2099.38086792007</v>
      </c>
      <c r="AE10" s="91">
        <f t="shared" si="13"/>
        <v>4198.76173584014</v>
      </c>
      <c r="AF10" s="92">
        <v>0.322981671987703</v>
      </c>
      <c r="AG10" s="71">
        <v>7800</v>
      </c>
      <c r="AH10" s="71">
        <f t="shared" si="14"/>
        <v>15600</v>
      </c>
      <c r="AI10" s="91">
        <f t="shared" si="15"/>
        <v>2331.6527937325</v>
      </c>
      <c r="AJ10" s="91">
        <f t="shared" si="16"/>
        <v>4663.30558746499</v>
      </c>
      <c r="AK10" s="92">
        <v>0.29892984535032</v>
      </c>
      <c r="AL10" s="31">
        <v>8477.48</v>
      </c>
      <c r="AM10" s="31">
        <v>2221.52</v>
      </c>
      <c r="AN10" s="92">
        <f t="shared" si="17"/>
        <v>0.652113846153846</v>
      </c>
      <c r="AO10" s="92">
        <f t="shared" si="18"/>
        <v>0.529089321986853</v>
      </c>
      <c r="AP10" s="92">
        <f t="shared" si="19"/>
        <v>0.543428205128205</v>
      </c>
      <c r="AQ10" s="92">
        <f t="shared" si="20"/>
        <v>0.476383106003489</v>
      </c>
      <c r="AR10" s="113"/>
      <c r="AS10" s="250">
        <f t="shared" si="21"/>
        <v>739.455547485268</v>
      </c>
      <c r="AT10" s="31">
        <v>8</v>
      </c>
      <c r="AU10" s="251">
        <v>2</v>
      </c>
      <c r="AV10" s="251">
        <f t="shared" si="22"/>
        <v>-6</v>
      </c>
      <c r="AW10" s="251">
        <v>0</v>
      </c>
    </row>
    <row r="11" hidden="1" customHeight="1" spans="1:49">
      <c r="A11" s="9">
        <v>8</v>
      </c>
      <c r="B11" s="9">
        <v>573</v>
      </c>
      <c r="C11" s="44" t="s">
        <v>56</v>
      </c>
      <c r="D11" s="44" t="s">
        <v>54</v>
      </c>
      <c r="E11" s="9" t="s">
        <v>52</v>
      </c>
      <c r="F11" s="150">
        <v>32</v>
      </c>
      <c r="G11" s="150">
        <v>150</v>
      </c>
      <c r="H11" s="50">
        <v>2</v>
      </c>
      <c r="I11" s="50">
        <v>2</v>
      </c>
      <c r="J11" s="215">
        <v>10000</v>
      </c>
      <c r="K11" s="215">
        <f t="shared" si="0"/>
        <v>30000</v>
      </c>
      <c r="L11" s="216">
        <f t="shared" si="1"/>
        <v>2103.34478047153</v>
      </c>
      <c r="M11" s="216">
        <f t="shared" si="2"/>
        <v>6310.03434141459</v>
      </c>
      <c r="N11" s="217">
        <v>0.210334478047153</v>
      </c>
      <c r="O11" s="215">
        <v>12800</v>
      </c>
      <c r="P11" s="215">
        <f t="shared" si="3"/>
        <v>38400</v>
      </c>
      <c r="Q11" s="216">
        <f t="shared" si="4"/>
        <v>2490.36022007828</v>
      </c>
      <c r="R11" s="216">
        <f t="shared" si="5"/>
        <v>7471.08066023485</v>
      </c>
      <c r="S11" s="217">
        <v>0.194559392193616</v>
      </c>
      <c r="T11" s="226">
        <v>36213.17</v>
      </c>
      <c r="U11" s="227">
        <v>5280.38</v>
      </c>
      <c r="V11" s="170">
        <f t="shared" si="6"/>
        <v>1.20710566666667</v>
      </c>
      <c r="W11" s="228">
        <f t="shared" si="7"/>
        <v>0.836822704013405</v>
      </c>
      <c r="X11" s="228">
        <f t="shared" si="8"/>
        <v>0.943051302083333</v>
      </c>
      <c r="Y11" s="228">
        <f t="shared" si="9"/>
        <v>0.706775932443756</v>
      </c>
      <c r="Z11" s="241">
        <f t="shared" si="24"/>
        <v>600</v>
      </c>
      <c r="AA11" s="243"/>
      <c r="AB11" s="71">
        <v>6500</v>
      </c>
      <c r="AC11" s="71">
        <f t="shared" si="11"/>
        <v>13000</v>
      </c>
      <c r="AD11" s="91">
        <f t="shared" si="12"/>
        <v>1886.07498937958</v>
      </c>
      <c r="AE11" s="91">
        <f t="shared" si="13"/>
        <v>3772.14997875916</v>
      </c>
      <c r="AF11" s="92">
        <v>0.290165382981474</v>
      </c>
      <c r="AG11" s="71">
        <v>7800</v>
      </c>
      <c r="AH11" s="71">
        <f t="shared" si="14"/>
        <v>15600</v>
      </c>
      <c r="AI11" s="91">
        <f t="shared" si="15"/>
        <v>2094.74711586414</v>
      </c>
      <c r="AJ11" s="91">
        <f t="shared" si="16"/>
        <v>4189.49423172827</v>
      </c>
      <c r="AK11" s="92">
        <v>0.268557322546684</v>
      </c>
      <c r="AL11" s="31">
        <v>10567.47</v>
      </c>
      <c r="AM11" s="31">
        <v>2024.1</v>
      </c>
      <c r="AN11" s="92">
        <f t="shared" si="17"/>
        <v>0.812882307692308</v>
      </c>
      <c r="AO11" s="92">
        <f t="shared" si="18"/>
        <v>0.536590541573806</v>
      </c>
      <c r="AP11" s="92">
        <f t="shared" si="19"/>
        <v>0.677401923076923</v>
      </c>
      <c r="AQ11" s="92">
        <f t="shared" si="20"/>
        <v>0.483137077662238</v>
      </c>
      <c r="AR11" s="113"/>
      <c r="AS11" s="250">
        <f t="shared" si="21"/>
        <v>600</v>
      </c>
      <c r="AT11" s="31">
        <v>8</v>
      </c>
      <c r="AU11" s="251">
        <v>3</v>
      </c>
      <c r="AV11" s="251">
        <f t="shared" si="22"/>
        <v>-5</v>
      </c>
      <c r="AW11" s="251">
        <v>0</v>
      </c>
    </row>
    <row r="12" hidden="1" customHeight="1" spans="1:49">
      <c r="A12" s="9">
        <v>9</v>
      </c>
      <c r="B12" s="9">
        <v>359</v>
      </c>
      <c r="C12" s="44" t="s">
        <v>57</v>
      </c>
      <c r="D12" s="44" t="s">
        <v>50</v>
      </c>
      <c r="E12" s="9" t="s">
        <v>43</v>
      </c>
      <c r="F12" s="150">
        <v>6</v>
      </c>
      <c r="G12" s="150">
        <v>200</v>
      </c>
      <c r="H12" s="50">
        <v>2</v>
      </c>
      <c r="I12" s="50">
        <v>3</v>
      </c>
      <c r="J12" s="215">
        <v>17000</v>
      </c>
      <c r="K12" s="215">
        <f t="shared" si="0"/>
        <v>51000</v>
      </c>
      <c r="L12" s="216">
        <f t="shared" si="1"/>
        <v>3740</v>
      </c>
      <c r="M12" s="216">
        <f t="shared" si="2"/>
        <v>11220</v>
      </c>
      <c r="N12" s="217">
        <v>0.22</v>
      </c>
      <c r="O12" s="215">
        <v>21250</v>
      </c>
      <c r="P12" s="215">
        <f t="shared" si="3"/>
        <v>63750</v>
      </c>
      <c r="Q12" s="216">
        <f t="shared" si="4"/>
        <v>4324.375</v>
      </c>
      <c r="R12" s="216">
        <f t="shared" si="5"/>
        <v>12973.125</v>
      </c>
      <c r="S12" s="217">
        <v>0.2035</v>
      </c>
      <c r="T12" s="226">
        <v>59727.54</v>
      </c>
      <c r="U12" s="227">
        <v>10805.15</v>
      </c>
      <c r="V12" s="170">
        <f t="shared" si="6"/>
        <v>1.17112823529412</v>
      </c>
      <c r="W12" s="228">
        <f t="shared" si="7"/>
        <v>0.963025846702317</v>
      </c>
      <c r="X12" s="228">
        <f t="shared" si="8"/>
        <v>0.936902588235294</v>
      </c>
      <c r="Y12" s="228">
        <f t="shared" si="9"/>
        <v>0.832887218769572</v>
      </c>
      <c r="Z12" s="241">
        <f t="shared" si="24"/>
        <v>700</v>
      </c>
      <c r="AA12" s="243"/>
      <c r="AB12" s="71">
        <v>10725</v>
      </c>
      <c r="AC12" s="71">
        <f t="shared" si="11"/>
        <v>21450</v>
      </c>
      <c r="AD12" s="91">
        <f t="shared" si="12"/>
        <v>2581.61049810069</v>
      </c>
      <c r="AE12" s="91">
        <f t="shared" si="13"/>
        <v>5163.22099620138</v>
      </c>
      <c r="AF12" s="92">
        <v>0.240709603552512</v>
      </c>
      <c r="AG12" s="71">
        <v>13000</v>
      </c>
      <c r="AH12" s="71">
        <f t="shared" si="14"/>
        <v>26000</v>
      </c>
      <c r="AI12" s="91">
        <f t="shared" si="15"/>
        <v>2896.19746402012</v>
      </c>
      <c r="AJ12" s="91">
        <f t="shared" si="16"/>
        <v>5792.39492804024</v>
      </c>
      <c r="AK12" s="92">
        <v>0.22278442030924</v>
      </c>
      <c r="AL12" s="31">
        <v>22593.37</v>
      </c>
      <c r="AM12" s="31">
        <v>4724.42</v>
      </c>
      <c r="AN12" s="107">
        <f t="shared" si="17"/>
        <v>1.05330396270396</v>
      </c>
      <c r="AO12" s="92">
        <f t="shared" si="18"/>
        <v>0.915014097493752</v>
      </c>
      <c r="AP12" s="92">
        <f t="shared" si="19"/>
        <v>0.868975769230769</v>
      </c>
      <c r="AQ12" s="92">
        <f t="shared" si="20"/>
        <v>0.815624635179775</v>
      </c>
      <c r="AR12" s="113"/>
      <c r="AS12" s="250">
        <f t="shared" si="21"/>
        <v>700</v>
      </c>
      <c r="AT12" s="31">
        <v>10</v>
      </c>
      <c r="AU12" s="251">
        <v>0</v>
      </c>
      <c r="AV12" s="251">
        <f t="shared" si="22"/>
        <v>-10</v>
      </c>
      <c r="AW12" s="251">
        <v>0</v>
      </c>
    </row>
    <row r="13" hidden="1" customHeight="1" spans="1:49">
      <c r="A13" s="9">
        <v>10</v>
      </c>
      <c r="B13" s="9">
        <v>102934</v>
      </c>
      <c r="C13" s="44" t="s">
        <v>58</v>
      </c>
      <c r="D13" s="44" t="s">
        <v>50</v>
      </c>
      <c r="E13" s="9" t="s">
        <v>43</v>
      </c>
      <c r="F13" s="150">
        <v>11</v>
      </c>
      <c r="G13" s="150">
        <v>150</v>
      </c>
      <c r="H13" s="50">
        <v>2</v>
      </c>
      <c r="I13" s="50">
        <v>3</v>
      </c>
      <c r="J13" s="215">
        <v>18000</v>
      </c>
      <c r="K13" s="215">
        <f t="shared" si="0"/>
        <v>54000</v>
      </c>
      <c r="L13" s="216">
        <f t="shared" si="1"/>
        <v>3780</v>
      </c>
      <c r="M13" s="216">
        <f t="shared" si="2"/>
        <v>11340</v>
      </c>
      <c r="N13" s="217">
        <v>0.21</v>
      </c>
      <c r="O13" s="215">
        <v>22500</v>
      </c>
      <c r="P13" s="215">
        <f t="shared" si="3"/>
        <v>67500</v>
      </c>
      <c r="Q13" s="216">
        <f t="shared" si="4"/>
        <v>4370.625</v>
      </c>
      <c r="R13" s="216">
        <f t="shared" si="5"/>
        <v>13111.875</v>
      </c>
      <c r="S13" s="217">
        <v>0.19425</v>
      </c>
      <c r="T13" s="226">
        <v>63119.59</v>
      </c>
      <c r="U13" s="227">
        <v>8054.84</v>
      </c>
      <c r="V13" s="170">
        <f t="shared" si="6"/>
        <v>1.1688812962963</v>
      </c>
      <c r="W13" s="228">
        <f t="shared" si="7"/>
        <v>0.710303350970018</v>
      </c>
      <c r="X13" s="228">
        <f t="shared" si="8"/>
        <v>0.935105037037037</v>
      </c>
      <c r="Y13" s="228">
        <f t="shared" si="9"/>
        <v>0.614316411649745</v>
      </c>
      <c r="Z13" s="241">
        <f t="shared" si="24"/>
        <v>700</v>
      </c>
      <c r="AA13" s="243"/>
      <c r="AB13" s="71">
        <v>12000</v>
      </c>
      <c r="AC13" s="71">
        <f t="shared" si="11"/>
        <v>24000</v>
      </c>
      <c r="AD13" s="91">
        <f t="shared" si="12"/>
        <v>2895.41056914487</v>
      </c>
      <c r="AE13" s="91">
        <f t="shared" si="13"/>
        <v>5790.82113828974</v>
      </c>
      <c r="AF13" s="92">
        <v>0.241284214095406</v>
      </c>
      <c r="AG13" s="71">
        <v>14000</v>
      </c>
      <c r="AH13" s="71">
        <f t="shared" si="14"/>
        <v>28000</v>
      </c>
      <c r="AI13" s="91">
        <f t="shared" si="15"/>
        <v>3126.42736987451</v>
      </c>
      <c r="AJ13" s="91">
        <f t="shared" si="16"/>
        <v>6252.85473974902</v>
      </c>
      <c r="AK13" s="92">
        <v>0.223316240705322</v>
      </c>
      <c r="AL13" s="31">
        <v>18651.36</v>
      </c>
      <c r="AM13" s="31">
        <v>3967.92</v>
      </c>
      <c r="AN13" s="92">
        <f t="shared" si="17"/>
        <v>0.77714</v>
      </c>
      <c r="AO13" s="92">
        <f t="shared" si="18"/>
        <v>0.685208523151154</v>
      </c>
      <c r="AP13" s="92">
        <f t="shared" si="19"/>
        <v>0.66612</v>
      </c>
      <c r="AQ13" s="92">
        <f t="shared" si="20"/>
        <v>0.63457735148974</v>
      </c>
      <c r="AR13" s="113"/>
      <c r="AS13" s="250">
        <f t="shared" si="21"/>
        <v>700</v>
      </c>
      <c r="AT13" s="31">
        <v>10</v>
      </c>
      <c r="AU13" s="251">
        <v>10</v>
      </c>
      <c r="AV13" s="251">
        <f t="shared" si="22"/>
        <v>0</v>
      </c>
      <c r="AW13" s="251">
        <v>0</v>
      </c>
    </row>
    <row r="14" hidden="1" customHeight="1" spans="1:49">
      <c r="A14" s="9">
        <v>11</v>
      </c>
      <c r="B14" s="9">
        <v>365</v>
      </c>
      <c r="C14" s="44" t="s">
        <v>59</v>
      </c>
      <c r="D14" s="44" t="s">
        <v>50</v>
      </c>
      <c r="E14" s="9" t="s">
        <v>60</v>
      </c>
      <c r="F14" s="150">
        <v>10</v>
      </c>
      <c r="G14" s="150">
        <v>200</v>
      </c>
      <c r="H14" s="50">
        <v>3</v>
      </c>
      <c r="I14" s="50">
        <v>1</v>
      </c>
      <c r="J14" s="215">
        <v>24000</v>
      </c>
      <c r="K14" s="215">
        <f t="shared" si="0"/>
        <v>72000</v>
      </c>
      <c r="L14" s="216">
        <f t="shared" si="1"/>
        <v>5280</v>
      </c>
      <c r="M14" s="216">
        <f t="shared" si="2"/>
        <v>15840</v>
      </c>
      <c r="N14" s="217">
        <v>0.22</v>
      </c>
      <c r="O14" s="215">
        <v>28800</v>
      </c>
      <c r="P14" s="215">
        <f t="shared" si="3"/>
        <v>86400</v>
      </c>
      <c r="Q14" s="216">
        <f t="shared" si="4"/>
        <v>5860.8</v>
      </c>
      <c r="R14" s="216">
        <f t="shared" si="5"/>
        <v>17582.4</v>
      </c>
      <c r="S14" s="217">
        <v>0.2035</v>
      </c>
      <c r="T14" s="226">
        <v>80582.56</v>
      </c>
      <c r="U14" s="227">
        <v>15468.1</v>
      </c>
      <c r="V14" s="170">
        <f t="shared" si="6"/>
        <v>1.11920222222222</v>
      </c>
      <c r="W14" s="228">
        <f t="shared" si="7"/>
        <v>0.976521464646465</v>
      </c>
      <c r="X14" s="228">
        <f t="shared" si="8"/>
        <v>0.932668518518519</v>
      </c>
      <c r="Y14" s="228">
        <f t="shared" si="9"/>
        <v>0.879749067249067</v>
      </c>
      <c r="Z14" s="241">
        <f t="shared" si="24"/>
        <v>700</v>
      </c>
      <c r="AA14" s="243"/>
      <c r="AB14" s="71">
        <v>15000</v>
      </c>
      <c r="AC14" s="71">
        <f t="shared" si="11"/>
        <v>30000</v>
      </c>
      <c r="AD14" s="91">
        <f t="shared" si="12"/>
        <v>3639.95830677405</v>
      </c>
      <c r="AE14" s="91">
        <f t="shared" si="13"/>
        <v>7279.9166135481</v>
      </c>
      <c r="AF14" s="92">
        <v>0.24266388711827</v>
      </c>
      <c r="AG14" s="71">
        <v>17500</v>
      </c>
      <c r="AH14" s="71">
        <f t="shared" si="14"/>
        <v>35000</v>
      </c>
      <c r="AI14" s="91">
        <f t="shared" si="15"/>
        <v>3930.38051210177</v>
      </c>
      <c r="AJ14" s="91">
        <f t="shared" si="16"/>
        <v>7860.76102420353</v>
      </c>
      <c r="AK14" s="92">
        <v>0.224593172120101</v>
      </c>
      <c r="AL14" s="31">
        <v>24721.11</v>
      </c>
      <c r="AM14" s="31">
        <v>3659.6</v>
      </c>
      <c r="AN14" s="92">
        <f t="shared" si="17"/>
        <v>0.824037</v>
      </c>
      <c r="AO14" s="92">
        <f t="shared" si="18"/>
        <v>0.502698065687922</v>
      </c>
      <c r="AP14" s="92">
        <f t="shared" si="19"/>
        <v>0.706317428571429</v>
      </c>
      <c r="AQ14" s="92">
        <f t="shared" si="20"/>
        <v>0.465552888420342</v>
      </c>
      <c r="AR14" s="113"/>
      <c r="AS14" s="250">
        <f t="shared" si="21"/>
        <v>700</v>
      </c>
      <c r="AT14" s="31">
        <v>15</v>
      </c>
      <c r="AU14" s="251">
        <v>63</v>
      </c>
      <c r="AV14" s="251">
        <f t="shared" si="22"/>
        <v>48</v>
      </c>
      <c r="AW14" s="253">
        <v>96</v>
      </c>
    </row>
    <row r="15" hidden="1" customHeight="1" spans="1:49">
      <c r="A15" s="9">
        <v>12</v>
      </c>
      <c r="B15" s="9">
        <v>748</v>
      </c>
      <c r="C15" s="44" t="s">
        <v>61</v>
      </c>
      <c r="D15" s="44" t="s">
        <v>62</v>
      </c>
      <c r="E15" s="9" t="s">
        <v>46</v>
      </c>
      <c r="F15" s="150">
        <v>20</v>
      </c>
      <c r="G15" s="150">
        <v>150</v>
      </c>
      <c r="H15" s="50">
        <v>2</v>
      </c>
      <c r="I15" s="50">
        <v>1</v>
      </c>
      <c r="J15" s="215">
        <v>12000</v>
      </c>
      <c r="K15" s="215">
        <f t="shared" si="0"/>
        <v>36000</v>
      </c>
      <c r="L15" s="216">
        <f t="shared" si="1"/>
        <v>2796.02082924546</v>
      </c>
      <c r="M15" s="216">
        <f t="shared" si="2"/>
        <v>8388.06248773638</v>
      </c>
      <c r="N15" s="217">
        <v>0.233001735770455</v>
      </c>
      <c r="O15" s="215">
        <v>15500</v>
      </c>
      <c r="P15" s="215">
        <f t="shared" si="3"/>
        <v>46500</v>
      </c>
      <c r="Q15" s="216">
        <f t="shared" si="4"/>
        <v>3340.6623866089</v>
      </c>
      <c r="R15" s="216">
        <f t="shared" si="5"/>
        <v>10021.9871598267</v>
      </c>
      <c r="S15" s="217">
        <v>0.215526605587671</v>
      </c>
      <c r="T15" s="226">
        <v>43136.57</v>
      </c>
      <c r="U15" s="227">
        <v>10802.39</v>
      </c>
      <c r="V15" s="170">
        <f t="shared" si="6"/>
        <v>1.19823805555556</v>
      </c>
      <c r="W15" s="170">
        <f t="shared" si="7"/>
        <v>1.28782898503599</v>
      </c>
      <c r="X15" s="228">
        <f t="shared" si="8"/>
        <v>0.927668172043011</v>
      </c>
      <c r="Y15" s="228">
        <f t="shared" si="9"/>
        <v>1.07786907204407</v>
      </c>
      <c r="Z15" s="241">
        <f t="shared" si="24"/>
        <v>500</v>
      </c>
      <c r="AA15" s="242">
        <f t="shared" ref="AA15:AA21" si="25">(U15-M15)*0.2</f>
        <v>482.865502452724</v>
      </c>
      <c r="AB15" s="71">
        <v>8000</v>
      </c>
      <c r="AC15" s="71">
        <f t="shared" si="11"/>
        <v>16000</v>
      </c>
      <c r="AD15" s="91">
        <f t="shared" si="12"/>
        <v>2233.76225534804</v>
      </c>
      <c r="AE15" s="91">
        <f t="shared" si="13"/>
        <v>4467.52451069608</v>
      </c>
      <c r="AF15" s="92">
        <v>0.279220281918505</v>
      </c>
      <c r="AG15" s="71">
        <v>9500</v>
      </c>
      <c r="AH15" s="71">
        <f t="shared" si="14"/>
        <v>19000</v>
      </c>
      <c r="AI15" s="91">
        <f t="shared" si="15"/>
        <v>2455.05918091112</v>
      </c>
      <c r="AJ15" s="91">
        <f t="shared" si="16"/>
        <v>4910.11836182223</v>
      </c>
      <c r="AK15" s="92">
        <v>0.25842728220117</v>
      </c>
      <c r="AL15" s="31">
        <v>28082.2</v>
      </c>
      <c r="AM15" s="31">
        <v>8999.39</v>
      </c>
      <c r="AN15" s="107">
        <f t="shared" si="17"/>
        <v>1.7551375</v>
      </c>
      <c r="AO15" s="107">
        <f t="shared" si="18"/>
        <v>2.01440193074572</v>
      </c>
      <c r="AP15" s="107">
        <f t="shared" si="19"/>
        <v>1.47801052631579</v>
      </c>
      <c r="AQ15" s="107">
        <f t="shared" si="20"/>
        <v>1.83282547116851</v>
      </c>
      <c r="AR15" s="113">
        <v>800</v>
      </c>
      <c r="AS15" s="250">
        <f t="shared" si="21"/>
        <v>1782.86550245272</v>
      </c>
      <c r="AT15" s="31">
        <v>10</v>
      </c>
      <c r="AU15" s="251">
        <v>2</v>
      </c>
      <c r="AV15" s="251">
        <f t="shared" si="22"/>
        <v>-8</v>
      </c>
      <c r="AW15" s="251">
        <v>0</v>
      </c>
    </row>
    <row r="16" hidden="1" customHeight="1" spans="1:49">
      <c r="A16" s="9">
        <v>13</v>
      </c>
      <c r="B16" s="9">
        <v>111400</v>
      </c>
      <c r="C16" s="44" t="s">
        <v>63</v>
      </c>
      <c r="D16" s="44" t="s">
        <v>64</v>
      </c>
      <c r="E16" s="9" t="s">
        <v>60</v>
      </c>
      <c r="F16" s="150">
        <v>8</v>
      </c>
      <c r="G16" s="150">
        <v>200</v>
      </c>
      <c r="H16" s="50">
        <v>3</v>
      </c>
      <c r="I16" s="50">
        <v>1</v>
      </c>
      <c r="J16" s="215">
        <v>18000</v>
      </c>
      <c r="K16" s="215">
        <f t="shared" si="0"/>
        <v>54000</v>
      </c>
      <c r="L16" s="216">
        <f t="shared" si="1"/>
        <v>3330</v>
      </c>
      <c r="M16" s="216">
        <f t="shared" si="2"/>
        <v>9990</v>
      </c>
      <c r="N16" s="217">
        <v>0.185</v>
      </c>
      <c r="O16" s="215">
        <v>22500</v>
      </c>
      <c r="P16" s="215">
        <f t="shared" si="3"/>
        <v>67500</v>
      </c>
      <c r="Q16" s="216">
        <f t="shared" si="4"/>
        <v>3850.3125</v>
      </c>
      <c r="R16" s="216">
        <f t="shared" si="5"/>
        <v>11550.9375</v>
      </c>
      <c r="S16" s="217">
        <v>0.171125</v>
      </c>
      <c r="T16" s="226">
        <v>62510.52</v>
      </c>
      <c r="U16" s="227">
        <v>9062.68</v>
      </c>
      <c r="V16" s="170">
        <f t="shared" si="6"/>
        <v>1.15760222222222</v>
      </c>
      <c r="W16" s="228">
        <f t="shared" si="7"/>
        <v>0.907175175175175</v>
      </c>
      <c r="X16" s="228">
        <f t="shared" si="8"/>
        <v>0.926081777777778</v>
      </c>
      <c r="Y16" s="228">
        <f t="shared" si="9"/>
        <v>0.784583935286638</v>
      </c>
      <c r="Z16" s="241">
        <f t="shared" si="24"/>
        <v>700</v>
      </c>
      <c r="AA16" s="243"/>
      <c r="AB16" s="71">
        <v>15000</v>
      </c>
      <c r="AC16" s="71">
        <f t="shared" si="11"/>
        <v>30000</v>
      </c>
      <c r="AD16" s="91">
        <f t="shared" si="12"/>
        <v>2858.42307366678</v>
      </c>
      <c r="AE16" s="91">
        <f t="shared" si="13"/>
        <v>5716.84614733356</v>
      </c>
      <c r="AF16" s="92">
        <v>0.190561538244452</v>
      </c>
      <c r="AG16" s="71">
        <v>17550</v>
      </c>
      <c r="AH16" s="71">
        <f t="shared" si="14"/>
        <v>35100</v>
      </c>
      <c r="AI16" s="91">
        <f t="shared" si="15"/>
        <v>3095.30728370789</v>
      </c>
      <c r="AJ16" s="91">
        <f t="shared" si="16"/>
        <v>6190.61456741578</v>
      </c>
      <c r="AK16" s="92">
        <v>0.176370785396461</v>
      </c>
      <c r="AL16" s="31">
        <v>33810.96</v>
      </c>
      <c r="AM16" s="31">
        <v>5604.07</v>
      </c>
      <c r="AN16" s="107">
        <f t="shared" si="17"/>
        <v>1.127032</v>
      </c>
      <c r="AO16" s="92">
        <f t="shared" si="18"/>
        <v>0.980273013401601</v>
      </c>
      <c r="AP16" s="92">
        <f t="shared" si="19"/>
        <v>0.963275213675214</v>
      </c>
      <c r="AQ16" s="92">
        <f t="shared" si="20"/>
        <v>0.905252610863055</v>
      </c>
      <c r="AR16" s="113"/>
      <c r="AS16" s="250">
        <f t="shared" si="21"/>
        <v>700</v>
      </c>
      <c r="AT16" s="31">
        <v>10</v>
      </c>
      <c r="AU16" s="251">
        <v>14</v>
      </c>
      <c r="AV16" s="251">
        <f t="shared" si="22"/>
        <v>4</v>
      </c>
      <c r="AW16" s="253">
        <v>8</v>
      </c>
    </row>
    <row r="17" hidden="1" customHeight="1" spans="1:49">
      <c r="A17" s="9">
        <v>14</v>
      </c>
      <c r="B17" s="9">
        <v>549</v>
      </c>
      <c r="C17" s="44" t="s">
        <v>65</v>
      </c>
      <c r="D17" s="44" t="s">
        <v>62</v>
      </c>
      <c r="E17" s="9" t="s">
        <v>52</v>
      </c>
      <c r="F17" s="150">
        <v>34</v>
      </c>
      <c r="G17" s="150">
        <v>150</v>
      </c>
      <c r="H17" s="50">
        <v>2</v>
      </c>
      <c r="I17" s="50">
        <v>0</v>
      </c>
      <c r="J17" s="215">
        <v>10500</v>
      </c>
      <c r="K17" s="215">
        <f t="shared" si="0"/>
        <v>31500</v>
      </c>
      <c r="L17" s="216">
        <f t="shared" si="1"/>
        <v>2100</v>
      </c>
      <c r="M17" s="216">
        <f t="shared" si="2"/>
        <v>6300</v>
      </c>
      <c r="N17" s="217">
        <v>0.2</v>
      </c>
      <c r="O17" s="215">
        <v>13500</v>
      </c>
      <c r="P17" s="215">
        <f t="shared" si="3"/>
        <v>40500</v>
      </c>
      <c r="Q17" s="216">
        <f t="shared" si="4"/>
        <v>2497.5</v>
      </c>
      <c r="R17" s="216">
        <f t="shared" si="5"/>
        <v>7492.5</v>
      </c>
      <c r="S17" s="217">
        <v>0.185</v>
      </c>
      <c r="T17" s="226">
        <v>37153.28</v>
      </c>
      <c r="U17" s="227">
        <v>7253.65</v>
      </c>
      <c r="V17" s="170">
        <f t="shared" si="6"/>
        <v>1.17946920634921</v>
      </c>
      <c r="W17" s="170">
        <f t="shared" si="7"/>
        <v>1.15137301587302</v>
      </c>
      <c r="X17" s="228">
        <f t="shared" si="8"/>
        <v>0.917364938271605</v>
      </c>
      <c r="Y17" s="228">
        <f t="shared" si="9"/>
        <v>0.968121454788121</v>
      </c>
      <c r="Z17" s="241">
        <f t="shared" si="24"/>
        <v>400</v>
      </c>
      <c r="AA17" s="242">
        <f t="shared" si="25"/>
        <v>190.73</v>
      </c>
      <c r="AB17" s="71">
        <v>7000</v>
      </c>
      <c r="AC17" s="71">
        <f t="shared" si="11"/>
        <v>14000</v>
      </c>
      <c r="AD17" s="91">
        <f t="shared" si="12"/>
        <v>1918.23404686602</v>
      </c>
      <c r="AE17" s="91">
        <f t="shared" si="13"/>
        <v>3836.46809373205</v>
      </c>
      <c r="AF17" s="92">
        <v>0.274033435266575</v>
      </c>
      <c r="AG17" s="71">
        <v>8200</v>
      </c>
      <c r="AH17" s="71">
        <f t="shared" si="14"/>
        <v>16400</v>
      </c>
      <c r="AI17" s="91">
        <f t="shared" si="15"/>
        <v>2079.73885871462</v>
      </c>
      <c r="AJ17" s="91">
        <f t="shared" si="16"/>
        <v>4159.47771742924</v>
      </c>
      <c r="AK17" s="92">
        <v>0.253626690087149</v>
      </c>
      <c r="AL17" s="31">
        <v>23145.47</v>
      </c>
      <c r="AM17" s="31">
        <v>7449.29</v>
      </c>
      <c r="AN17" s="107">
        <f t="shared" si="17"/>
        <v>1.65324785714286</v>
      </c>
      <c r="AO17" s="107">
        <f t="shared" si="18"/>
        <v>1.94170518768826</v>
      </c>
      <c r="AP17" s="107">
        <f t="shared" si="19"/>
        <v>1.41130914634146</v>
      </c>
      <c r="AQ17" s="107">
        <f t="shared" si="20"/>
        <v>1.79091955915177</v>
      </c>
      <c r="AR17" s="113">
        <v>500</v>
      </c>
      <c r="AS17" s="250">
        <f t="shared" si="21"/>
        <v>1090.73</v>
      </c>
      <c r="AT17" s="31">
        <v>8</v>
      </c>
      <c r="AU17" s="251">
        <v>8</v>
      </c>
      <c r="AV17" s="251">
        <f t="shared" si="22"/>
        <v>0</v>
      </c>
      <c r="AW17" s="251">
        <v>0</v>
      </c>
    </row>
    <row r="18" hidden="1" customHeight="1" spans="1:49">
      <c r="A18" s="9">
        <v>15</v>
      </c>
      <c r="B18" s="9">
        <v>514</v>
      </c>
      <c r="C18" s="44" t="s">
        <v>66</v>
      </c>
      <c r="D18" s="44" t="s">
        <v>48</v>
      </c>
      <c r="E18" s="9" t="s">
        <v>43</v>
      </c>
      <c r="F18" s="150">
        <v>9</v>
      </c>
      <c r="G18" s="150">
        <v>200</v>
      </c>
      <c r="H18" s="50">
        <v>4</v>
      </c>
      <c r="I18" s="50">
        <v>0</v>
      </c>
      <c r="J18" s="215">
        <v>20000</v>
      </c>
      <c r="K18" s="215">
        <f t="shared" si="0"/>
        <v>60000</v>
      </c>
      <c r="L18" s="216">
        <f t="shared" si="1"/>
        <v>5082.61172183964</v>
      </c>
      <c r="M18" s="216">
        <f t="shared" si="2"/>
        <v>15247.8351655189</v>
      </c>
      <c r="N18" s="217">
        <v>0.254130586091982</v>
      </c>
      <c r="O18" s="215">
        <v>25000</v>
      </c>
      <c r="P18" s="215">
        <f t="shared" si="3"/>
        <v>75000</v>
      </c>
      <c r="Q18" s="216">
        <f t="shared" si="4"/>
        <v>5876.76980337707</v>
      </c>
      <c r="R18" s="216">
        <f t="shared" si="5"/>
        <v>17630.3094101312</v>
      </c>
      <c r="S18" s="217">
        <v>0.235070792135083</v>
      </c>
      <c r="T18" s="226">
        <v>68477.09</v>
      </c>
      <c r="U18" s="227">
        <v>10663.22</v>
      </c>
      <c r="V18" s="170">
        <f t="shared" si="6"/>
        <v>1.14128483333333</v>
      </c>
      <c r="W18" s="228">
        <f t="shared" si="7"/>
        <v>0.699326814872288</v>
      </c>
      <c r="X18" s="228">
        <f t="shared" si="8"/>
        <v>0.913027866666667</v>
      </c>
      <c r="Y18" s="228">
        <f t="shared" si="9"/>
        <v>0.604823191240899</v>
      </c>
      <c r="Z18" s="241">
        <f t="shared" si="24"/>
        <v>800</v>
      </c>
      <c r="AA18" s="243"/>
      <c r="AB18" s="71">
        <v>13000</v>
      </c>
      <c r="AC18" s="71">
        <f t="shared" si="11"/>
        <v>26000</v>
      </c>
      <c r="AD18" s="91">
        <f t="shared" si="12"/>
        <v>4303.51192839113</v>
      </c>
      <c r="AE18" s="91">
        <f t="shared" si="13"/>
        <v>8607.02385678226</v>
      </c>
      <c r="AF18" s="92">
        <v>0.33103937910701</v>
      </c>
      <c r="AG18" s="71">
        <v>15500</v>
      </c>
      <c r="AH18" s="71">
        <f t="shared" si="14"/>
        <v>31000</v>
      </c>
      <c r="AI18" s="91">
        <f t="shared" si="15"/>
        <v>4749.00641197663</v>
      </c>
      <c r="AJ18" s="91">
        <f t="shared" si="16"/>
        <v>9498.01282395326</v>
      </c>
      <c r="AK18" s="92">
        <v>0.306387510450105</v>
      </c>
      <c r="AL18" s="31">
        <v>27612.58</v>
      </c>
      <c r="AM18" s="31">
        <v>4140.13</v>
      </c>
      <c r="AN18" s="107">
        <f t="shared" si="17"/>
        <v>1.06202230769231</v>
      </c>
      <c r="AO18" s="92">
        <f t="shared" si="18"/>
        <v>0.481017604794672</v>
      </c>
      <c r="AP18" s="92">
        <f t="shared" si="19"/>
        <v>0.890728387096774</v>
      </c>
      <c r="AQ18" s="92">
        <f t="shared" si="20"/>
        <v>0.435894336714193</v>
      </c>
      <c r="AR18" s="113"/>
      <c r="AS18" s="250">
        <f t="shared" si="21"/>
        <v>800</v>
      </c>
      <c r="AT18" s="31">
        <v>12</v>
      </c>
      <c r="AU18" s="251">
        <v>14</v>
      </c>
      <c r="AV18" s="251">
        <f t="shared" si="22"/>
        <v>2</v>
      </c>
      <c r="AW18" s="253">
        <v>4</v>
      </c>
    </row>
    <row r="19" hidden="1" customHeight="1" spans="1:49">
      <c r="A19" s="9">
        <v>16</v>
      </c>
      <c r="B19" s="46">
        <v>116482</v>
      </c>
      <c r="C19" s="47" t="s">
        <v>67</v>
      </c>
      <c r="D19" s="44" t="s">
        <v>42</v>
      </c>
      <c r="E19" s="9" t="s">
        <v>52</v>
      </c>
      <c r="F19" s="150">
        <v>43</v>
      </c>
      <c r="G19" s="150">
        <v>100</v>
      </c>
      <c r="H19" s="50">
        <v>3</v>
      </c>
      <c r="I19" s="50">
        <v>2</v>
      </c>
      <c r="J19" s="215">
        <v>6000</v>
      </c>
      <c r="K19" s="215">
        <f t="shared" si="0"/>
        <v>18000</v>
      </c>
      <c r="L19" s="216">
        <f t="shared" si="1"/>
        <v>1260</v>
      </c>
      <c r="M19" s="216">
        <f t="shared" si="2"/>
        <v>3780</v>
      </c>
      <c r="N19" s="217">
        <v>0.21</v>
      </c>
      <c r="O19" s="215">
        <v>8000</v>
      </c>
      <c r="P19" s="215">
        <f t="shared" si="3"/>
        <v>24000</v>
      </c>
      <c r="Q19" s="216">
        <f t="shared" si="4"/>
        <v>1520</v>
      </c>
      <c r="R19" s="216">
        <f t="shared" si="5"/>
        <v>4560</v>
      </c>
      <c r="S19" s="217">
        <v>0.19</v>
      </c>
      <c r="T19" s="226">
        <v>21911</v>
      </c>
      <c r="U19" s="227">
        <v>3530.78</v>
      </c>
      <c r="V19" s="170">
        <f t="shared" si="6"/>
        <v>1.21727777777778</v>
      </c>
      <c r="W19" s="228">
        <f t="shared" si="7"/>
        <v>0.934068783068783</v>
      </c>
      <c r="X19" s="228">
        <f t="shared" si="8"/>
        <v>0.912958333333333</v>
      </c>
      <c r="Y19" s="228">
        <f t="shared" si="9"/>
        <v>0.774293859649123</v>
      </c>
      <c r="Z19" s="241">
        <f t="shared" si="24"/>
        <v>800</v>
      </c>
      <c r="AA19" s="243"/>
      <c r="AB19" s="71">
        <v>4500</v>
      </c>
      <c r="AC19" s="71">
        <f t="shared" si="11"/>
        <v>9000</v>
      </c>
      <c r="AD19" s="91">
        <f t="shared" si="12"/>
        <v>1175.69862018603</v>
      </c>
      <c r="AE19" s="91">
        <f t="shared" si="13"/>
        <v>2351.39724037206</v>
      </c>
      <c r="AF19" s="92">
        <v>0.26126636004134</v>
      </c>
      <c r="AG19" s="71">
        <v>5300</v>
      </c>
      <c r="AH19" s="71">
        <f t="shared" si="14"/>
        <v>10600</v>
      </c>
      <c r="AI19" s="91">
        <f t="shared" si="15"/>
        <v>1281.59487888363</v>
      </c>
      <c r="AJ19" s="91">
        <f t="shared" si="16"/>
        <v>2563.18975776727</v>
      </c>
      <c r="AK19" s="92">
        <v>0.241810354506346</v>
      </c>
      <c r="AL19" s="31">
        <v>10518.31</v>
      </c>
      <c r="AM19" s="31">
        <v>2532.65</v>
      </c>
      <c r="AN19" s="107">
        <f t="shared" si="17"/>
        <v>1.16870111111111</v>
      </c>
      <c r="AO19" s="107">
        <f t="shared" si="18"/>
        <v>1.07708300261476</v>
      </c>
      <c r="AP19" s="92">
        <f t="shared" si="19"/>
        <v>0.992293396226415</v>
      </c>
      <c r="AQ19" s="92">
        <f t="shared" si="20"/>
        <v>0.988085252886673</v>
      </c>
      <c r="AR19" s="113">
        <v>300</v>
      </c>
      <c r="AS19" s="250">
        <f t="shared" si="21"/>
        <v>1100</v>
      </c>
      <c r="AT19" s="31">
        <v>4</v>
      </c>
      <c r="AU19" s="251">
        <v>2</v>
      </c>
      <c r="AV19" s="251">
        <f t="shared" si="22"/>
        <v>-2</v>
      </c>
      <c r="AW19" s="251">
        <v>0</v>
      </c>
    </row>
    <row r="20" hidden="1" customHeight="1" spans="1:49">
      <c r="A20" s="9">
        <v>17</v>
      </c>
      <c r="B20" s="9">
        <v>307</v>
      </c>
      <c r="C20" s="44" t="s">
        <v>68</v>
      </c>
      <c r="D20" s="44" t="s">
        <v>69</v>
      </c>
      <c r="E20" s="9" t="s">
        <v>70</v>
      </c>
      <c r="F20" s="150">
        <v>5</v>
      </c>
      <c r="G20" s="150">
        <v>200</v>
      </c>
      <c r="H20" s="50">
        <v>19</v>
      </c>
      <c r="I20" s="50">
        <v>3</v>
      </c>
      <c r="J20" s="215">
        <v>110000</v>
      </c>
      <c r="K20" s="215">
        <f t="shared" si="0"/>
        <v>330000</v>
      </c>
      <c r="L20" s="216">
        <f t="shared" si="1"/>
        <v>23100</v>
      </c>
      <c r="M20" s="216">
        <f t="shared" si="2"/>
        <v>69300</v>
      </c>
      <c r="N20" s="217">
        <v>0.21</v>
      </c>
      <c r="O20" s="215">
        <v>132000</v>
      </c>
      <c r="P20" s="215">
        <f t="shared" si="3"/>
        <v>396000</v>
      </c>
      <c r="Q20" s="216">
        <f t="shared" si="4"/>
        <v>25641</v>
      </c>
      <c r="R20" s="216">
        <f t="shared" si="5"/>
        <v>76923</v>
      </c>
      <c r="S20" s="217">
        <v>0.19425</v>
      </c>
      <c r="T20" s="226">
        <v>357995.47</v>
      </c>
      <c r="U20" s="227">
        <v>74160.96</v>
      </c>
      <c r="V20" s="170">
        <f t="shared" si="6"/>
        <v>1.08483475757576</v>
      </c>
      <c r="W20" s="170">
        <f t="shared" si="7"/>
        <v>1.07014372294372</v>
      </c>
      <c r="X20" s="228">
        <f t="shared" si="8"/>
        <v>0.904028964646465</v>
      </c>
      <c r="Y20" s="228">
        <f t="shared" si="9"/>
        <v>0.964093444093444</v>
      </c>
      <c r="Z20" s="241">
        <v>0</v>
      </c>
      <c r="AA20" s="242"/>
      <c r="AB20" s="71">
        <v>80000</v>
      </c>
      <c r="AC20" s="71">
        <f t="shared" si="11"/>
        <v>160000</v>
      </c>
      <c r="AD20" s="91">
        <f t="shared" si="12"/>
        <v>21144.0898118857</v>
      </c>
      <c r="AE20" s="91">
        <f t="shared" si="13"/>
        <v>42288.1796237714</v>
      </c>
      <c r="AF20" s="92">
        <v>0.264301122648571</v>
      </c>
      <c r="AG20" s="71">
        <v>94000</v>
      </c>
      <c r="AH20" s="71">
        <f t="shared" si="14"/>
        <v>188000</v>
      </c>
      <c r="AI20" s="91">
        <f t="shared" si="15"/>
        <v>22994.1976704257</v>
      </c>
      <c r="AJ20" s="91">
        <f t="shared" si="16"/>
        <v>45988.3953408514</v>
      </c>
      <c r="AK20" s="92">
        <v>0.244619124153465</v>
      </c>
      <c r="AL20" s="31">
        <v>144867.52</v>
      </c>
      <c r="AM20" s="31">
        <v>26066.51</v>
      </c>
      <c r="AN20" s="92">
        <f t="shared" si="17"/>
        <v>0.905422</v>
      </c>
      <c r="AO20" s="92">
        <f t="shared" si="18"/>
        <v>0.616401799082108</v>
      </c>
      <c r="AP20" s="92">
        <f t="shared" si="19"/>
        <v>0.770571914893617</v>
      </c>
      <c r="AQ20" s="92">
        <f t="shared" si="20"/>
        <v>0.566806252029524</v>
      </c>
      <c r="AR20" s="113"/>
      <c r="AS20" s="250">
        <f t="shared" si="21"/>
        <v>0</v>
      </c>
      <c r="AT20" s="31">
        <v>30</v>
      </c>
      <c r="AU20" s="251">
        <v>6</v>
      </c>
      <c r="AV20" s="251">
        <f t="shared" si="22"/>
        <v>-24</v>
      </c>
      <c r="AW20" s="251">
        <v>0</v>
      </c>
    </row>
    <row r="21" hidden="1" customHeight="1" spans="1:49">
      <c r="A21" s="9">
        <v>18</v>
      </c>
      <c r="B21" s="9">
        <v>112888</v>
      </c>
      <c r="C21" s="44" t="s">
        <v>71</v>
      </c>
      <c r="D21" s="44" t="s">
        <v>50</v>
      </c>
      <c r="E21" s="9" t="s">
        <v>52</v>
      </c>
      <c r="F21" s="150">
        <v>36</v>
      </c>
      <c r="G21" s="150">
        <v>100</v>
      </c>
      <c r="H21" s="50">
        <v>2</v>
      </c>
      <c r="I21" s="50">
        <v>2</v>
      </c>
      <c r="J21" s="215">
        <v>9500</v>
      </c>
      <c r="K21" s="215">
        <f t="shared" si="0"/>
        <v>28500</v>
      </c>
      <c r="L21" s="216">
        <f t="shared" si="1"/>
        <v>1900</v>
      </c>
      <c r="M21" s="216">
        <f t="shared" si="2"/>
        <v>5700</v>
      </c>
      <c r="N21" s="217">
        <v>0.2</v>
      </c>
      <c r="O21" s="215">
        <v>12000</v>
      </c>
      <c r="P21" s="215">
        <f t="shared" si="3"/>
        <v>36000</v>
      </c>
      <c r="Q21" s="216">
        <f t="shared" si="4"/>
        <v>2220</v>
      </c>
      <c r="R21" s="216">
        <f t="shared" si="5"/>
        <v>6660</v>
      </c>
      <c r="S21" s="217">
        <v>0.185</v>
      </c>
      <c r="T21" s="226">
        <v>32257.24</v>
      </c>
      <c r="U21" s="227">
        <v>7211.44</v>
      </c>
      <c r="V21" s="170">
        <f t="shared" si="6"/>
        <v>1.13183298245614</v>
      </c>
      <c r="W21" s="170">
        <f t="shared" si="7"/>
        <v>1.2651649122807</v>
      </c>
      <c r="X21" s="228">
        <f t="shared" si="8"/>
        <v>0.896034444444444</v>
      </c>
      <c r="Y21" s="228">
        <f t="shared" si="9"/>
        <v>1.0827987987988</v>
      </c>
      <c r="Z21" s="241">
        <f t="shared" si="24"/>
        <v>600</v>
      </c>
      <c r="AA21" s="242">
        <f t="shared" si="25"/>
        <v>302.288</v>
      </c>
      <c r="AB21" s="71">
        <v>6500</v>
      </c>
      <c r="AC21" s="71">
        <f t="shared" si="11"/>
        <v>13000</v>
      </c>
      <c r="AD21" s="91">
        <f t="shared" si="12"/>
        <v>1882.8765860917</v>
      </c>
      <c r="AE21" s="91">
        <f t="shared" si="13"/>
        <v>3765.75317218339</v>
      </c>
      <c r="AF21" s="92">
        <v>0.289673320937184</v>
      </c>
      <c r="AG21" s="71">
        <v>7800</v>
      </c>
      <c r="AH21" s="71">
        <f t="shared" si="14"/>
        <v>15600</v>
      </c>
      <c r="AI21" s="91">
        <f t="shared" si="15"/>
        <v>2091.19484668056</v>
      </c>
      <c r="AJ21" s="91">
        <f t="shared" si="16"/>
        <v>4182.38969336113</v>
      </c>
      <c r="AK21" s="92">
        <v>0.268101903420585</v>
      </c>
      <c r="AL21" s="31">
        <v>10840.33</v>
      </c>
      <c r="AM21" s="31">
        <v>2061.53</v>
      </c>
      <c r="AN21" s="92">
        <f t="shared" si="17"/>
        <v>0.833871538461538</v>
      </c>
      <c r="AO21" s="92">
        <f t="shared" si="18"/>
        <v>0.547441615459019</v>
      </c>
      <c r="AP21" s="92">
        <f t="shared" si="19"/>
        <v>0.694892948717949</v>
      </c>
      <c r="AQ21" s="92">
        <f t="shared" si="20"/>
        <v>0.492907201658504</v>
      </c>
      <c r="AR21" s="113"/>
      <c r="AS21" s="250">
        <f t="shared" si="21"/>
        <v>902.288</v>
      </c>
      <c r="AT21" s="31">
        <v>6</v>
      </c>
      <c r="AU21" s="251">
        <v>2</v>
      </c>
      <c r="AV21" s="251">
        <f t="shared" si="22"/>
        <v>-4</v>
      </c>
      <c r="AW21" s="251">
        <v>0</v>
      </c>
    </row>
    <row r="22" hidden="1" customHeight="1" spans="1:49">
      <c r="A22" s="9">
        <v>19</v>
      </c>
      <c r="B22" s="9">
        <v>106066</v>
      </c>
      <c r="C22" s="44" t="s">
        <v>72</v>
      </c>
      <c r="D22" s="44" t="s">
        <v>69</v>
      </c>
      <c r="E22" s="9" t="s">
        <v>46</v>
      </c>
      <c r="F22" s="150">
        <v>7</v>
      </c>
      <c r="G22" s="150">
        <v>200</v>
      </c>
      <c r="H22" s="50">
        <v>0</v>
      </c>
      <c r="I22" s="50">
        <v>0</v>
      </c>
      <c r="J22" s="215">
        <v>16000</v>
      </c>
      <c r="K22" s="215">
        <f t="shared" si="0"/>
        <v>48000</v>
      </c>
      <c r="L22" s="216">
        <f t="shared" si="1"/>
        <v>4150.83706676891</v>
      </c>
      <c r="M22" s="216">
        <f t="shared" si="2"/>
        <v>12452.5112003067</v>
      </c>
      <c r="N22" s="217">
        <v>0.259427316673057</v>
      </c>
      <c r="O22" s="215">
        <v>20000</v>
      </c>
      <c r="P22" s="215">
        <f t="shared" si="3"/>
        <v>60000</v>
      </c>
      <c r="Q22" s="216">
        <f t="shared" si="4"/>
        <v>4799.40535845156</v>
      </c>
      <c r="R22" s="216">
        <f t="shared" si="5"/>
        <v>14398.2160753547</v>
      </c>
      <c r="S22" s="217">
        <v>0.239970267922578</v>
      </c>
      <c r="T22" s="226">
        <v>53756.42</v>
      </c>
      <c r="U22" s="227">
        <v>9987.8</v>
      </c>
      <c r="V22" s="170">
        <f t="shared" si="6"/>
        <v>1.11992541666667</v>
      </c>
      <c r="W22" s="228">
        <f t="shared" si="7"/>
        <v>0.802071151701032</v>
      </c>
      <c r="X22" s="228">
        <f t="shared" si="8"/>
        <v>0.895940333333333</v>
      </c>
      <c r="Y22" s="228">
        <f t="shared" si="9"/>
        <v>0.693683158227916</v>
      </c>
      <c r="Z22" s="241">
        <f t="shared" si="24"/>
        <v>0</v>
      </c>
      <c r="AA22" s="243"/>
      <c r="AB22" s="71">
        <v>10400</v>
      </c>
      <c r="AC22" s="71">
        <f t="shared" si="11"/>
        <v>20800</v>
      </c>
      <c r="AD22" s="91">
        <f t="shared" si="12"/>
        <v>3626.94406227368</v>
      </c>
      <c r="AE22" s="91">
        <f t="shared" si="13"/>
        <v>7253.88812454735</v>
      </c>
      <c r="AF22" s="92">
        <v>0.348744621372469</v>
      </c>
      <c r="AG22" s="71">
        <v>13000</v>
      </c>
      <c r="AH22" s="71">
        <f t="shared" si="14"/>
        <v>26000</v>
      </c>
      <c r="AI22" s="91">
        <f t="shared" si="15"/>
        <v>4196.06560396024</v>
      </c>
      <c r="AJ22" s="91">
        <f t="shared" si="16"/>
        <v>8392.13120792049</v>
      </c>
      <c r="AK22" s="92">
        <v>0.322774277227711</v>
      </c>
      <c r="AL22" s="31">
        <v>13582.87</v>
      </c>
      <c r="AM22" s="31">
        <v>3237.93</v>
      </c>
      <c r="AN22" s="92">
        <f t="shared" si="17"/>
        <v>0.653022596153846</v>
      </c>
      <c r="AO22" s="92">
        <f t="shared" si="18"/>
        <v>0.446371648473976</v>
      </c>
      <c r="AP22" s="92">
        <f t="shared" si="19"/>
        <v>0.522418076923077</v>
      </c>
      <c r="AQ22" s="92">
        <f t="shared" si="20"/>
        <v>0.385829286956815</v>
      </c>
      <c r="AR22" s="113"/>
      <c r="AS22" s="250">
        <f t="shared" si="21"/>
        <v>0</v>
      </c>
      <c r="AT22" s="31">
        <v>10</v>
      </c>
      <c r="AU22" s="251">
        <v>8</v>
      </c>
      <c r="AV22" s="251">
        <f t="shared" si="22"/>
        <v>-2</v>
      </c>
      <c r="AW22" s="251">
        <v>0</v>
      </c>
    </row>
    <row r="23" hidden="1" customHeight="1" spans="1:49">
      <c r="A23" s="9">
        <v>20</v>
      </c>
      <c r="B23" s="9">
        <v>111219</v>
      </c>
      <c r="C23" s="44" t="s">
        <v>73</v>
      </c>
      <c r="D23" s="44" t="s">
        <v>50</v>
      </c>
      <c r="E23" s="9" t="s">
        <v>46</v>
      </c>
      <c r="F23" s="150">
        <v>13</v>
      </c>
      <c r="G23" s="150">
        <v>150</v>
      </c>
      <c r="H23" s="50">
        <v>3</v>
      </c>
      <c r="I23" s="50">
        <v>1</v>
      </c>
      <c r="J23" s="215">
        <v>16000</v>
      </c>
      <c r="K23" s="215">
        <f t="shared" si="0"/>
        <v>48000</v>
      </c>
      <c r="L23" s="216">
        <f t="shared" si="1"/>
        <v>3882.23202412019</v>
      </c>
      <c r="M23" s="216">
        <f t="shared" si="2"/>
        <v>11646.6960723606</v>
      </c>
      <c r="N23" s="217">
        <v>0.242639501507512</v>
      </c>
      <c r="O23" s="215">
        <v>20000</v>
      </c>
      <c r="P23" s="215">
        <f t="shared" si="3"/>
        <v>60000</v>
      </c>
      <c r="Q23" s="216">
        <f t="shared" si="4"/>
        <v>4488.83077788896</v>
      </c>
      <c r="R23" s="216">
        <f t="shared" si="5"/>
        <v>13466.4923336669</v>
      </c>
      <c r="S23" s="217">
        <v>0.224441538894448</v>
      </c>
      <c r="T23" s="226">
        <v>53639.39</v>
      </c>
      <c r="U23" s="227">
        <v>11778.08</v>
      </c>
      <c r="V23" s="170">
        <f t="shared" si="6"/>
        <v>1.11748729166667</v>
      </c>
      <c r="W23" s="170">
        <f t="shared" si="7"/>
        <v>1.01128078957527</v>
      </c>
      <c r="X23" s="228">
        <f t="shared" si="8"/>
        <v>0.893989833333333</v>
      </c>
      <c r="Y23" s="228">
        <f t="shared" si="9"/>
        <v>0.874621223416451</v>
      </c>
      <c r="Z23" s="241">
        <f t="shared" si="24"/>
        <v>700</v>
      </c>
      <c r="AA23" s="242">
        <f t="shared" ref="AA23:AA26" si="26">(U23-M23)*0.2</f>
        <v>26.2767855278798</v>
      </c>
      <c r="AB23" s="71">
        <v>10400</v>
      </c>
      <c r="AC23" s="71">
        <f t="shared" si="11"/>
        <v>20800</v>
      </c>
      <c r="AD23" s="91">
        <f t="shared" si="12"/>
        <v>3085.70431007675</v>
      </c>
      <c r="AE23" s="91">
        <f t="shared" si="13"/>
        <v>6171.4086201535</v>
      </c>
      <c r="AF23" s="92">
        <v>0.29670233750738</v>
      </c>
      <c r="AG23" s="71">
        <v>12000</v>
      </c>
      <c r="AH23" s="71">
        <f t="shared" si="14"/>
        <v>24000</v>
      </c>
      <c r="AI23" s="91">
        <f t="shared" si="15"/>
        <v>3295.28979103942</v>
      </c>
      <c r="AJ23" s="91">
        <f t="shared" si="16"/>
        <v>6590.57958207883</v>
      </c>
      <c r="AK23" s="92">
        <v>0.274607482586618</v>
      </c>
      <c r="AL23" s="31">
        <v>19336.89</v>
      </c>
      <c r="AM23" s="31">
        <v>4688.34</v>
      </c>
      <c r="AN23" s="92">
        <f t="shared" si="17"/>
        <v>0.929658173076923</v>
      </c>
      <c r="AO23" s="92">
        <f t="shared" si="18"/>
        <v>0.759687178173495</v>
      </c>
      <c r="AP23" s="92">
        <f t="shared" si="19"/>
        <v>0.80570375</v>
      </c>
      <c r="AQ23" s="92">
        <f t="shared" si="20"/>
        <v>0.711369909370123</v>
      </c>
      <c r="AR23" s="113"/>
      <c r="AS23" s="250">
        <f t="shared" si="21"/>
        <v>726.27678552788</v>
      </c>
      <c r="AT23" s="31">
        <v>12</v>
      </c>
      <c r="AU23" s="251">
        <v>6</v>
      </c>
      <c r="AV23" s="251">
        <f t="shared" si="22"/>
        <v>-6</v>
      </c>
      <c r="AW23" s="251">
        <v>0</v>
      </c>
    </row>
    <row r="24" hidden="1" customHeight="1" spans="1:49">
      <c r="A24" s="9">
        <v>21</v>
      </c>
      <c r="B24" s="9">
        <v>581</v>
      </c>
      <c r="C24" s="44" t="s">
        <v>74</v>
      </c>
      <c r="D24" s="44" t="s">
        <v>42</v>
      </c>
      <c r="E24" s="9" t="s">
        <v>43</v>
      </c>
      <c r="F24" s="150">
        <v>8</v>
      </c>
      <c r="G24" s="150">
        <v>200</v>
      </c>
      <c r="H24" s="50">
        <v>3</v>
      </c>
      <c r="I24" s="50">
        <v>1</v>
      </c>
      <c r="J24" s="215">
        <v>22000</v>
      </c>
      <c r="K24" s="215">
        <f t="shared" si="0"/>
        <v>66000</v>
      </c>
      <c r="L24" s="216">
        <f t="shared" si="1"/>
        <v>4070</v>
      </c>
      <c r="M24" s="216">
        <f t="shared" si="2"/>
        <v>12210</v>
      </c>
      <c r="N24" s="217">
        <v>0.185</v>
      </c>
      <c r="O24" s="215">
        <v>27500</v>
      </c>
      <c r="P24" s="215">
        <f t="shared" si="3"/>
        <v>82500</v>
      </c>
      <c r="Q24" s="216">
        <f t="shared" si="4"/>
        <v>4705.9375</v>
      </c>
      <c r="R24" s="216">
        <f t="shared" si="5"/>
        <v>14117.8125</v>
      </c>
      <c r="S24" s="217">
        <v>0.171125</v>
      </c>
      <c r="T24" s="226">
        <v>73739.24</v>
      </c>
      <c r="U24" s="227">
        <v>13179.55</v>
      </c>
      <c r="V24" s="170">
        <f t="shared" si="6"/>
        <v>1.11726121212121</v>
      </c>
      <c r="W24" s="170">
        <f t="shared" si="7"/>
        <v>1.07940622440622</v>
      </c>
      <c r="X24" s="228">
        <f t="shared" si="8"/>
        <v>0.89380896969697</v>
      </c>
      <c r="Y24" s="228">
        <f t="shared" si="9"/>
        <v>0.933540518405383</v>
      </c>
      <c r="Z24" s="241">
        <f t="shared" si="24"/>
        <v>700</v>
      </c>
      <c r="AA24" s="242">
        <f t="shared" si="26"/>
        <v>193.91</v>
      </c>
      <c r="AB24" s="71">
        <v>14300</v>
      </c>
      <c r="AC24" s="71">
        <f t="shared" si="11"/>
        <v>28600</v>
      </c>
      <c r="AD24" s="91">
        <f t="shared" si="12"/>
        <v>3239.62120135691</v>
      </c>
      <c r="AE24" s="91">
        <f t="shared" si="13"/>
        <v>6479.24240271382</v>
      </c>
      <c r="AF24" s="92">
        <v>0.226546937157826</v>
      </c>
      <c r="AG24" s="71">
        <v>16800</v>
      </c>
      <c r="AH24" s="71">
        <f t="shared" si="14"/>
        <v>33600</v>
      </c>
      <c r="AI24" s="91">
        <f t="shared" si="15"/>
        <v>3522.56386542425</v>
      </c>
      <c r="AJ24" s="91">
        <f t="shared" si="16"/>
        <v>7045.12773084849</v>
      </c>
      <c r="AK24" s="92">
        <v>0.209676420560967</v>
      </c>
      <c r="AL24" s="31">
        <v>20951.21</v>
      </c>
      <c r="AM24" s="31">
        <v>4595.79</v>
      </c>
      <c r="AN24" s="92">
        <f t="shared" si="17"/>
        <v>0.73255979020979</v>
      </c>
      <c r="AO24" s="92">
        <f t="shared" si="18"/>
        <v>0.709309779500618</v>
      </c>
      <c r="AP24" s="92">
        <f t="shared" si="19"/>
        <v>0.623547916666667</v>
      </c>
      <c r="AQ24" s="92">
        <f t="shared" si="20"/>
        <v>0.652335937058518</v>
      </c>
      <c r="AR24" s="113"/>
      <c r="AS24" s="250">
        <f t="shared" si="21"/>
        <v>893.91</v>
      </c>
      <c r="AT24" s="31">
        <v>15</v>
      </c>
      <c r="AU24" s="251">
        <v>11</v>
      </c>
      <c r="AV24" s="251">
        <f t="shared" si="22"/>
        <v>-4</v>
      </c>
      <c r="AW24" s="251">
        <v>0</v>
      </c>
    </row>
    <row r="25" hidden="1" customHeight="1" spans="1:49">
      <c r="A25" s="9">
        <v>22</v>
      </c>
      <c r="B25" s="9">
        <v>311</v>
      </c>
      <c r="C25" s="44" t="s">
        <v>75</v>
      </c>
      <c r="D25" s="44" t="s">
        <v>50</v>
      </c>
      <c r="E25" s="9" t="s">
        <v>76</v>
      </c>
      <c r="F25" s="150">
        <v>22</v>
      </c>
      <c r="G25" s="150">
        <v>150</v>
      </c>
      <c r="H25" s="50">
        <v>2</v>
      </c>
      <c r="I25" s="50">
        <v>0</v>
      </c>
      <c r="J25" s="215">
        <v>12000</v>
      </c>
      <c r="K25" s="215">
        <f t="shared" si="0"/>
        <v>36000</v>
      </c>
      <c r="L25" s="216">
        <f t="shared" si="1"/>
        <v>2220</v>
      </c>
      <c r="M25" s="216">
        <f t="shared" si="2"/>
        <v>6660</v>
      </c>
      <c r="N25" s="217">
        <v>0.185</v>
      </c>
      <c r="O25" s="215">
        <v>15500</v>
      </c>
      <c r="P25" s="215">
        <f t="shared" si="3"/>
        <v>46500</v>
      </c>
      <c r="Q25" s="216">
        <f t="shared" si="4"/>
        <v>2652.4375</v>
      </c>
      <c r="R25" s="216">
        <f t="shared" si="5"/>
        <v>7957.3125</v>
      </c>
      <c r="S25" s="217">
        <v>0.171125</v>
      </c>
      <c r="T25" s="226">
        <v>40644.45</v>
      </c>
      <c r="U25" s="227">
        <v>5606.51</v>
      </c>
      <c r="V25" s="170">
        <f t="shared" si="6"/>
        <v>1.1290125</v>
      </c>
      <c r="W25" s="228">
        <f t="shared" si="7"/>
        <v>0.841818318318318</v>
      </c>
      <c r="X25" s="228">
        <f t="shared" si="8"/>
        <v>0.874074193548387</v>
      </c>
      <c r="Y25" s="228">
        <f t="shared" si="9"/>
        <v>0.704573309141749</v>
      </c>
      <c r="Z25" s="241">
        <f t="shared" si="24"/>
        <v>400</v>
      </c>
      <c r="AA25" s="243"/>
      <c r="AB25" s="71">
        <v>7800</v>
      </c>
      <c r="AC25" s="71">
        <f t="shared" si="11"/>
        <v>15600</v>
      </c>
      <c r="AD25" s="91">
        <f t="shared" si="12"/>
        <v>2005.15518282933</v>
      </c>
      <c r="AE25" s="91">
        <f t="shared" si="13"/>
        <v>4010.31036565865</v>
      </c>
      <c r="AF25" s="92">
        <v>0.257071177285811</v>
      </c>
      <c r="AG25" s="71">
        <v>9200</v>
      </c>
      <c r="AH25" s="71">
        <f t="shared" si="14"/>
        <v>18400</v>
      </c>
      <c r="AI25" s="91">
        <f t="shared" si="15"/>
        <v>2188.9337265911</v>
      </c>
      <c r="AJ25" s="91">
        <f t="shared" si="16"/>
        <v>4377.86745318219</v>
      </c>
      <c r="AK25" s="92">
        <v>0.237927578977293</v>
      </c>
      <c r="AL25" s="31">
        <v>13358.79</v>
      </c>
      <c r="AM25" s="31">
        <v>2862.37</v>
      </c>
      <c r="AN25" s="92">
        <f t="shared" si="17"/>
        <v>0.856332692307692</v>
      </c>
      <c r="AO25" s="92">
        <f t="shared" si="18"/>
        <v>0.713752737072729</v>
      </c>
      <c r="AP25" s="92">
        <f t="shared" si="19"/>
        <v>0.726021195652174</v>
      </c>
      <c r="AQ25" s="92">
        <f t="shared" si="20"/>
        <v>0.653827469792261</v>
      </c>
      <c r="AR25" s="113"/>
      <c r="AS25" s="250">
        <f t="shared" si="21"/>
        <v>400</v>
      </c>
      <c r="AT25" s="31">
        <v>8</v>
      </c>
      <c r="AU25" s="251">
        <v>0</v>
      </c>
      <c r="AV25" s="251">
        <f t="shared" si="22"/>
        <v>-8</v>
      </c>
      <c r="AW25" s="251">
        <v>0</v>
      </c>
    </row>
    <row r="26" hidden="1" customHeight="1" spans="1:49">
      <c r="A26" s="9">
        <v>23</v>
      </c>
      <c r="B26" s="9">
        <v>114286</v>
      </c>
      <c r="C26" s="44" t="s">
        <v>77</v>
      </c>
      <c r="D26" s="44" t="s">
        <v>50</v>
      </c>
      <c r="E26" s="9" t="s">
        <v>76</v>
      </c>
      <c r="F26" s="150">
        <v>40</v>
      </c>
      <c r="G26" s="150">
        <v>100</v>
      </c>
      <c r="H26" s="50">
        <v>3</v>
      </c>
      <c r="I26" s="50">
        <v>1</v>
      </c>
      <c r="J26" s="215">
        <v>8000</v>
      </c>
      <c r="K26" s="215">
        <f t="shared" si="0"/>
        <v>24000</v>
      </c>
      <c r="L26" s="216">
        <f t="shared" si="1"/>
        <v>1320</v>
      </c>
      <c r="M26" s="216">
        <f t="shared" si="2"/>
        <v>3960</v>
      </c>
      <c r="N26" s="217">
        <v>0.165</v>
      </c>
      <c r="O26" s="215">
        <v>11500</v>
      </c>
      <c r="P26" s="215">
        <f t="shared" si="3"/>
        <v>34500</v>
      </c>
      <c r="Q26" s="216">
        <f t="shared" si="4"/>
        <v>1725</v>
      </c>
      <c r="R26" s="216">
        <f t="shared" si="5"/>
        <v>5175</v>
      </c>
      <c r="S26" s="217">
        <v>0.15</v>
      </c>
      <c r="T26" s="226">
        <v>30028.98</v>
      </c>
      <c r="U26" s="227">
        <v>5135.72</v>
      </c>
      <c r="V26" s="170">
        <f t="shared" si="6"/>
        <v>1.2512075</v>
      </c>
      <c r="W26" s="170">
        <f t="shared" si="7"/>
        <v>1.29689898989899</v>
      </c>
      <c r="X26" s="228">
        <f t="shared" si="8"/>
        <v>0.870405217391304</v>
      </c>
      <c r="Y26" s="228">
        <f t="shared" si="9"/>
        <v>0.992409661835749</v>
      </c>
      <c r="Z26" s="241">
        <f t="shared" si="24"/>
        <v>700</v>
      </c>
      <c r="AA26" s="242">
        <f t="shared" si="26"/>
        <v>235.144</v>
      </c>
      <c r="AB26" s="71">
        <v>6500</v>
      </c>
      <c r="AC26" s="71">
        <f t="shared" si="11"/>
        <v>13000</v>
      </c>
      <c r="AD26" s="91">
        <f t="shared" si="12"/>
        <v>1572.38180336663</v>
      </c>
      <c r="AE26" s="91">
        <f t="shared" si="13"/>
        <v>3144.76360673327</v>
      </c>
      <c r="AF26" s="92">
        <v>0.241904892825636</v>
      </c>
      <c r="AG26" s="71">
        <v>7800</v>
      </c>
      <c r="AH26" s="71">
        <f t="shared" si="14"/>
        <v>15600</v>
      </c>
      <c r="AI26" s="91">
        <f t="shared" si="15"/>
        <v>1746.34744969656</v>
      </c>
      <c r="AJ26" s="91">
        <f t="shared" si="16"/>
        <v>3492.69489939312</v>
      </c>
      <c r="AK26" s="92">
        <v>0.223890698679046</v>
      </c>
      <c r="AL26" s="31">
        <v>15160.48</v>
      </c>
      <c r="AM26" s="31">
        <v>2952.84</v>
      </c>
      <c r="AN26" s="107">
        <f t="shared" si="17"/>
        <v>1.16619076923077</v>
      </c>
      <c r="AO26" s="92">
        <f t="shared" si="18"/>
        <v>0.938970418532465</v>
      </c>
      <c r="AP26" s="92">
        <f t="shared" si="19"/>
        <v>0.971825641025641</v>
      </c>
      <c r="AQ26" s="92">
        <f t="shared" si="20"/>
        <v>0.845433135460266</v>
      </c>
      <c r="AR26" s="113"/>
      <c r="AS26" s="250">
        <f t="shared" si="21"/>
        <v>935.144</v>
      </c>
      <c r="AT26" s="31">
        <v>6</v>
      </c>
      <c r="AU26" s="251">
        <v>4</v>
      </c>
      <c r="AV26" s="251">
        <f t="shared" si="22"/>
        <v>-2</v>
      </c>
      <c r="AW26" s="251">
        <v>0</v>
      </c>
    </row>
    <row r="27" hidden="1" customHeight="1" spans="1:49">
      <c r="A27" s="9">
        <v>24</v>
      </c>
      <c r="B27" s="9">
        <v>737</v>
      </c>
      <c r="C27" s="44" t="s">
        <v>78</v>
      </c>
      <c r="D27" s="44" t="s">
        <v>54</v>
      </c>
      <c r="E27" s="9" t="s">
        <v>43</v>
      </c>
      <c r="F27" s="150">
        <v>12</v>
      </c>
      <c r="G27" s="150">
        <v>150</v>
      </c>
      <c r="H27" s="50">
        <v>2</v>
      </c>
      <c r="I27" s="50">
        <v>2</v>
      </c>
      <c r="J27" s="215">
        <v>16500</v>
      </c>
      <c r="K27" s="215">
        <f t="shared" si="0"/>
        <v>49500</v>
      </c>
      <c r="L27" s="216">
        <f t="shared" si="1"/>
        <v>4280.43907891489</v>
      </c>
      <c r="M27" s="216">
        <f t="shared" si="2"/>
        <v>12841.3172367447</v>
      </c>
      <c r="N27" s="217">
        <v>0.259420550237266</v>
      </c>
      <c r="O27" s="215">
        <v>19800</v>
      </c>
      <c r="P27" s="215">
        <f t="shared" si="3"/>
        <v>59400</v>
      </c>
      <c r="Q27" s="216">
        <f t="shared" si="4"/>
        <v>4751.28737759553</v>
      </c>
      <c r="R27" s="216">
        <f t="shared" si="5"/>
        <v>14253.8621327866</v>
      </c>
      <c r="S27" s="217">
        <v>0.239964008969471</v>
      </c>
      <c r="T27" s="226">
        <v>51577.05</v>
      </c>
      <c r="U27" s="227">
        <v>10171.91</v>
      </c>
      <c r="V27" s="170">
        <f t="shared" si="6"/>
        <v>1.04196060606061</v>
      </c>
      <c r="W27" s="228">
        <f t="shared" si="7"/>
        <v>0.792123565867032</v>
      </c>
      <c r="X27" s="228">
        <f t="shared" si="8"/>
        <v>0.868300505050505</v>
      </c>
      <c r="Y27" s="228">
        <f t="shared" si="9"/>
        <v>0.713624834114445</v>
      </c>
      <c r="Z27" s="241">
        <f t="shared" si="24"/>
        <v>600</v>
      </c>
      <c r="AA27" s="243"/>
      <c r="AB27" s="71">
        <v>10725</v>
      </c>
      <c r="AC27" s="71">
        <f t="shared" si="11"/>
        <v>21450</v>
      </c>
      <c r="AD27" s="91">
        <f t="shared" si="12"/>
        <v>3277.07066631255</v>
      </c>
      <c r="AE27" s="91">
        <f t="shared" si="13"/>
        <v>6554.14133262511</v>
      </c>
      <c r="AF27" s="92">
        <v>0.305554374481357</v>
      </c>
      <c r="AG27" s="71">
        <v>12500</v>
      </c>
      <c r="AH27" s="71">
        <f t="shared" si="14"/>
        <v>25000</v>
      </c>
      <c r="AI27" s="91">
        <f t="shared" si="15"/>
        <v>3535.00406647314</v>
      </c>
      <c r="AJ27" s="91">
        <f t="shared" si="16"/>
        <v>7070.00813294627</v>
      </c>
      <c r="AK27" s="92">
        <v>0.282800325317851</v>
      </c>
      <c r="AL27" s="31">
        <v>12912.93</v>
      </c>
      <c r="AM27" s="31">
        <v>3472.21</v>
      </c>
      <c r="AN27" s="92">
        <f t="shared" si="17"/>
        <v>0.602001398601399</v>
      </c>
      <c r="AO27" s="92">
        <f t="shared" si="18"/>
        <v>0.529773439995272</v>
      </c>
      <c r="AP27" s="92">
        <f t="shared" si="19"/>
        <v>0.5165172</v>
      </c>
      <c r="AQ27" s="92">
        <f t="shared" si="20"/>
        <v>0.491118246925273</v>
      </c>
      <c r="AR27" s="113"/>
      <c r="AS27" s="250">
        <f t="shared" si="21"/>
        <v>600</v>
      </c>
      <c r="AT27" s="31">
        <v>10</v>
      </c>
      <c r="AU27" s="251">
        <v>2</v>
      </c>
      <c r="AV27" s="251">
        <f t="shared" si="22"/>
        <v>-8</v>
      </c>
      <c r="AW27" s="251">
        <v>0</v>
      </c>
    </row>
    <row r="28" hidden="1" customHeight="1" spans="1:49">
      <c r="A28" s="9">
        <v>25</v>
      </c>
      <c r="B28" s="9">
        <v>399</v>
      </c>
      <c r="C28" s="44" t="s">
        <v>79</v>
      </c>
      <c r="D28" s="44" t="s">
        <v>54</v>
      </c>
      <c r="E28" s="9" t="s">
        <v>46</v>
      </c>
      <c r="F28" s="150">
        <v>11</v>
      </c>
      <c r="G28" s="150">
        <v>150</v>
      </c>
      <c r="H28" s="50">
        <v>3</v>
      </c>
      <c r="I28" s="50">
        <v>1</v>
      </c>
      <c r="J28" s="215">
        <v>15500</v>
      </c>
      <c r="K28" s="215">
        <f t="shared" si="0"/>
        <v>46500</v>
      </c>
      <c r="L28" s="216">
        <f t="shared" si="1"/>
        <v>3418.04248488085</v>
      </c>
      <c r="M28" s="216">
        <f t="shared" si="2"/>
        <v>10254.1274546426</v>
      </c>
      <c r="N28" s="217">
        <v>0.220518869992313</v>
      </c>
      <c r="O28" s="215">
        <v>18600</v>
      </c>
      <c r="P28" s="215">
        <f t="shared" si="3"/>
        <v>55800</v>
      </c>
      <c r="Q28" s="216">
        <f t="shared" si="4"/>
        <v>3794.02715821775</v>
      </c>
      <c r="R28" s="216">
        <f t="shared" si="5"/>
        <v>11382.0814746533</v>
      </c>
      <c r="S28" s="217">
        <v>0.20397995474289</v>
      </c>
      <c r="T28" s="226">
        <v>48202.11</v>
      </c>
      <c r="U28" s="227">
        <v>9426.75</v>
      </c>
      <c r="V28" s="170">
        <f t="shared" si="6"/>
        <v>1.03660451612903</v>
      </c>
      <c r="W28" s="228">
        <f t="shared" si="7"/>
        <v>0.919312739352776</v>
      </c>
      <c r="X28" s="228">
        <f t="shared" si="8"/>
        <v>0.863837096774194</v>
      </c>
      <c r="Y28" s="228">
        <f t="shared" si="9"/>
        <v>0.82820967509259</v>
      </c>
      <c r="Z28" s="241">
        <f t="shared" si="24"/>
        <v>700</v>
      </c>
      <c r="AA28" s="243"/>
      <c r="AB28" s="71">
        <v>10000</v>
      </c>
      <c r="AC28" s="71">
        <f t="shared" si="11"/>
        <v>20000</v>
      </c>
      <c r="AD28" s="91">
        <f t="shared" si="12"/>
        <v>2862.17491200324</v>
      </c>
      <c r="AE28" s="91">
        <f t="shared" si="13"/>
        <v>5724.34982400648</v>
      </c>
      <c r="AF28" s="92">
        <v>0.286217491200324</v>
      </c>
      <c r="AG28" s="71">
        <v>12000</v>
      </c>
      <c r="AH28" s="71">
        <f t="shared" si="14"/>
        <v>24000</v>
      </c>
      <c r="AI28" s="91">
        <f t="shared" si="15"/>
        <v>3178.8410724802</v>
      </c>
      <c r="AJ28" s="91">
        <f t="shared" si="16"/>
        <v>6357.68214496039</v>
      </c>
      <c r="AK28" s="92">
        <v>0.264903422706683</v>
      </c>
      <c r="AL28" s="31">
        <v>13200.59</v>
      </c>
      <c r="AM28" s="31">
        <v>3438.73</v>
      </c>
      <c r="AN28" s="92">
        <f t="shared" si="17"/>
        <v>0.6600295</v>
      </c>
      <c r="AO28" s="92">
        <f t="shared" si="18"/>
        <v>0.600719750840319</v>
      </c>
      <c r="AP28" s="92">
        <f t="shared" si="19"/>
        <v>0.550024583333333</v>
      </c>
      <c r="AQ28" s="92">
        <f t="shared" si="20"/>
        <v>0.540877936580364</v>
      </c>
      <c r="AR28" s="113"/>
      <c r="AS28" s="250">
        <f t="shared" si="21"/>
        <v>700</v>
      </c>
      <c r="AT28" s="31">
        <v>10</v>
      </c>
      <c r="AU28" s="251">
        <v>8</v>
      </c>
      <c r="AV28" s="251">
        <f t="shared" si="22"/>
        <v>-2</v>
      </c>
      <c r="AW28" s="251">
        <v>0</v>
      </c>
    </row>
    <row r="29" hidden="1" customHeight="1" spans="1:49">
      <c r="A29" s="9">
        <v>26</v>
      </c>
      <c r="B29" s="9">
        <v>373</v>
      </c>
      <c r="C29" s="44" t="s">
        <v>80</v>
      </c>
      <c r="D29" s="44" t="s">
        <v>42</v>
      </c>
      <c r="E29" s="9" t="s">
        <v>43</v>
      </c>
      <c r="F29" s="150">
        <v>6</v>
      </c>
      <c r="G29" s="150">
        <v>200</v>
      </c>
      <c r="H29" s="50">
        <v>3</v>
      </c>
      <c r="I29" s="50">
        <v>1</v>
      </c>
      <c r="J29" s="215">
        <v>20000</v>
      </c>
      <c r="K29" s="215">
        <f t="shared" si="0"/>
        <v>60000</v>
      </c>
      <c r="L29" s="216">
        <f t="shared" si="1"/>
        <v>4388.93422405688</v>
      </c>
      <c r="M29" s="216">
        <f t="shared" si="2"/>
        <v>13166.8026721706</v>
      </c>
      <c r="N29" s="217">
        <v>0.219446711202844</v>
      </c>
      <c r="O29" s="215">
        <v>25000</v>
      </c>
      <c r="P29" s="215">
        <f t="shared" si="3"/>
        <v>75000</v>
      </c>
      <c r="Q29" s="216">
        <f t="shared" si="4"/>
        <v>5074.70519656575</v>
      </c>
      <c r="R29" s="216">
        <f t="shared" si="5"/>
        <v>15224.1155896973</v>
      </c>
      <c r="S29" s="217">
        <v>0.20298820786263</v>
      </c>
      <c r="T29" s="226">
        <v>64730.15</v>
      </c>
      <c r="U29" s="227">
        <v>12756.64</v>
      </c>
      <c r="V29" s="170">
        <f t="shared" si="6"/>
        <v>1.07883583333333</v>
      </c>
      <c r="W29" s="228">
        <f t="shared" si="7"/>
        <v>0.968848726423346</v>
      </c>
      <c r="X29" s="228">
        <f t="shared" si="8"/>
        <v>0.863068666666667</v>
      </c>
      <c r="Y29" s="228">
        <f t="shared" si="9"/>
        <v>0.837923222852621</v>
      </c>
      <c r="Z29" s="241">
        <f t="shared" si="24"/>
        <v>700</v>
      </c>
      <c r="AA29" s="243"/>
      <c r="AB29" s="71">
        <v>13000</v>
      </c>
      <c r="AC29" s="71">
        <f t="shared" si="11"/>
        <v>26000</v>
      </c>
      <c r="AD29" s="91">
        <f t="shared" si="12"/>
        <v>4222.79866342742</v>
      </c>
      <c r="AE29" s="91">
        <f t="shared" si="13"/>
        <v>8445.59732685484</v>
      </c>
      <c r="AF29" s="92">
        <v>0.324830666417494</v>
      </c>
      <c r="AG29" s="71">
        <v>15500</v>
      </c>
      <c r="AH29" s="71">
        <f t="shared" si="14"/>
        <v>31000</v>
      </c>
      <c r="AI29" s="91">
        <f t="shared" si="15"/>
        <v>4659.93780493607</v>
      </c>
      <c r="AJ29" s="91">
        <f t="shared" si="16"/>
        <v>9319.87560987214</v>
      </c>
      <c r="AK29" s="92">
        <v>0.300641148705553</v>
      </c>
      <c r="AL29" s="31">
        <v>24715.7</v>
      </c>
      <c r="AM29" s="31">
        <v>5614.37</v>
      </c>
      <c r="AN29" s="92">
        <f t="shared" si="17"/>
        <v>0.950603846153846</v>
      </c>
      <c r="AO29" s="92">
        <f t="shared" si="18"/>
        <v>0.664768847331584</v>
      </c>
      <c r="AP29" s="92">
        <f t="shared" si="19"/>
        <v>0.79728064516129</v>
      </c>
      <c r="AQ29" s="92">
        <f t="shared" si="20"/>
        <v>0.602408254682384</v>
      </c>
      <c r="AR29" s="113"/>
      <c r="AS29" s="250">
        <f t="shared" si="21"/>
        <v>700</v>
      </c>
      <c r="AT29" s="31">
        <v>10</v>
      </c>
      <c r="AU29" s="251">
        <v>13</v>
      </c>
      <c r="AV29" s="251">
        <f t="shared" si="22"/>
        <v>3</v>
      </c>
      <c r="AW29" s="253">
        <v>6</v>
      </c>
    </row>
    <row r="30" hidden="1" customHeight="1" spans="1:49">
      <c r="A30" s="9">
        <v>27</v>
      </c>
      <c r="B30" s="9">
        <v>712</v>
      </c>
      <c r="C30" s="44" t="s">
        <v>81</v>
      </c>
      <c r="D30" s="44" t="s">
        <v>54</v>
      </c>
      <c r="E30" s="9" t="s">
        <v>60</v>
      </c>
      <c r="F30" s="150">
        <v>7</v>
      </c>
      <c r="G30" s="150">
        <v>200</v>
      </c>
      <c r="H30" s="50">
        <v>4</v>
      </c>
      <c r="I30" s="50">
        <v>1</v>
      </c>
      <c r="J30" s="215">
        <v>24000</v>
      </c>
      <c r="K30" s="215">
        <f t="shared" si="0"/>
        <v>72000</v>
      </c>
      <c r="L30" s="216">
        <f t="shared" si="1"/>
        <v>6035.52029852023</v>
      </c>
      <c r="M30" s="216">
        <f t="shared" si="2"/>
        <v>18106.5608955607</v>
      </c>
      <c r="N30" s="217">
        <v>0.251480012438343</v>
      </c>
      <c r="O30" s="215">
        <v>28800</v>
      </c>
      <c r="P30" s="215">
        <f t="shared" si="3"/>
        <v>86400</v>
      </c>
      <c r="Q30" s="216">
        <f t="shared" si="4"/>
        <v>6699.42753135745</v>
      </c>
      <c r="R30" s="216">
        <f t="shared" si="5"/>
        <v>20098.2825940723</v>
      </c>
      <c r="S30" s="217">
        <v>0.232619011505467</v>
      </c>
      <c r="T30" s="226">
        <v>74007.1</v>
      </c>
      <c r="U30" s="227">
        <v>18500.97</v>
      </c>
      <c r="V30" s="170">
        <f t="shared" si="6"/>
        <v>1.02787638888889</v>
      </c>
      <c r="W30" s="170">
        <f t="shared" si="7"/>
        <v>1.02178266246772</v>
      </c>
      <c r="X30" s="228">
        <f t="shared" si="8"/>
        <v>0.856563657407407</v>
      </c>
      <c r="Y30" s="228">
        <f t="shared" si="9"/>
        <v>0.920524921142098</v>
      </c>
      <c r="Z30" s="241">
        <f t="shared" si="24"/>
        <v>900</v>
      </c>
      <c r="AA30" s="242">
        <f t="shared" ref="AA30:AA34" si="27">(U30-M30)*0.2</f>
        <v>78.8818208878605</v>
      </c>
      <c r="AB30" s="71">
        <v>14300</v>
      </c>
      <c r="AC30" s="71">
        <f t="shared" si="11"/>
        <v>28600</v>
      </c>
      <c r="AD30" s="91">
        <f t="shared" si="12"/>
        <v>4983.37742276069</v>
      </c>
      <c r="AE30" s="91">
        <f t="shared" si="13"/>
        <v>9966.75484552139</v>
      </c>
      <c r="AF30" s="92">
        <v>0.348487931661587</v>
      </c>
      <c r="AG30" s="71">
        <v>16800</v>
      </c>
      <c r="AH30" s="71">
        <f t="shared" si="14"/>
        <v>33600</v>
      </c>
      <c r="AI30" s="91">
        <f t="shared" si="15"/>
        <v>5418.61660549549</v>
      </c>
      <c r="AJ30" s="91">
        <f t="shared" si="16"/>
        <v>10837.233210991</v>
      </c>
      <c r="AK30" s="92">
        <v>0.322536702708065</v>
      </c>
      <c r="AL30" s="31">
        <v>23979.96</v>
      </c>
      <c r="AM30" s="31">
        <v>7566.48</v>
      </c>
      <c r="AN30" s="92">
        <f t="shared" si="17"/>
        <v>0.83846013986014</v>
      </c>
      <c r="AO30" s="92">
        <f t="shared" si="18"/>
        <v>0.759171878638114</v>
      </c>
      <c r="AP30" s="92">
        <f t="shared" si="19"/>
        <v>0.713689285714286</v>
      </c>
      <c r="AQ30" s="92">
        <f t="shared" si="20"/>
        <v>0.698192966109299</v>
      </c>
      <c r="AR30" s="113"/>
      <c r="AS30" s="250">
        <f t="shared" si="21"/>
        <v>978.881820887861</v>
      </c>
      <c r="AT30" s="31">
        <v>15</v>
      </c>
      <c r="AU30" s="251">
        <v>6</v>
      </c>
      <c r="AV30" s="251">
        <f t="shared" si="22"/>
        <v>-9</v>
      </c>
      <c r="AW30" s="251">
        <v>0</v>
      </c>
    </row>
    <row r="31" hidden="1" customHeight="1" spans="1:49">
      <c r="A31" s="9">
        <v>28</v>
      </c>
      <c r="B31" s="9">
        <v>103639</v>
      </c>
      <c r="C31" s="44" t="s">
        <v>82</v>
      </c>
      <c r="D31" s="44" t="s">
        <v>54</v>
      </c>
      <c r="E31" s="9" t="s">
        <v>76</v>
      </c>
      <c r="F31" s="150">
        <v>18</v>
      </c>
      <c r="G31" s="150">
        <v>150</v>
      </c>
      <c r="H31" s="50">
        <v>2</v>
      </c>
      <c r="I31" s="50">
        <v>2</v>
      </c>
      <c r="J31" s="215">
        <v>12500</v>
      </c>
      <c r="K31" s="215">
        <f t="shared" si="0"/>
        <v>37500</v>
      </c>
      <c r="L31" s="216">
        <f t="shared" si="1"/>
        <v>2676.47507858221</v>
      </c>
      <c r="M31" s="216">
        <f t="shared" si="2"/>
        <v>8029.42523574664</v>
      </c>
      <c r="N31" s="217">
        <v>0.214118006286577</v>
      </c>
      <c r="O31" s="215">
        <v>15625</v>
      </c>
      <c r="P31" s="215">
        <f t="shared" si="3"/>
        <v>46875</v>
      </c>
      <c r="Q31" s="216">
        <f t="shared" si="4"/>
        <v>3094.67430961067</v>
      </c>
      <c r="R31" s="216">
        <f t="shared" si="5"/>
        <v>9284.02292883202</v>
      </c>
      <c r="S31" s="217">
        <v>0.198059155815083</v>
      </c>
      <c r="T31" s="226">
        <v>39842.5</v>
      </c>
      <c r="U31" s="227">
        <v>8370.85</v>
      </c>
      <c r="V31" s="170">
        <f t="shared" si="6"/>
        <v>1.06246666666667</v>
      </c>
      <c r="W31" s="170">
        <f t="shared" si="7"/>
        <v>1.04252169417225</v>
      </c>
      <c r="X31" s="228">
        <f t="shared" si="8"/>
        <v>0.849973333333333</v>
      </c>
      <c r="Y31" s="228">
        <f t="shared" si="9"/>
        <v>0.901640384148976</v>
      </c>
      <c r="Z31" s="241">
        <f t="shared" si="24"/>
        <v>600</v>
      </c>
      <c r="AA31" s="242">
        <f t="shared" si="27"/>
        <v>68.284952850672</v>
      </c>
      <c r="AB31" s="71">
        <v>8500</v>
      </c>
      <c r="AC31" s="71">
        <f t="shared" si="11"/>
        <v>17000</v>
      </c>
      <c r="AD31" s="91">
        <f t="shared" si="12"/>
        <v>2313.66171121929</v>
      </c>
      <c r="AE31" s="91">
        <f t="shared" si="13"/>
        <v>4627.32342243857</v>
      </c>
      <c r="AF31" s="92">
        <v>0.272195495437563</v>
      </c>
      <c r="AG31" s="71">
        <v>10000</v>
      </c>
      <c r="AH31" s="71">
        <f t="shared" si="14"/>
        <v>20000</v>
      </c>
      <c r="AI31" s="91">
        <f t="shared" si="15"/>
        <v>2519.25618117745</v>
      </c>
      <c r="AJ31" s="91">
        <f t="shared" si="16"/>
        <v>5038.5123623549</v>
      </c>
      <c r="AK31" s="92">
        <v>0.251925618117745</v>
      </c>
      <c r="AL31" s="31">
        <v>5636.73</v>
      </c>
      <c r="AM31" s="31">
        <v>1323.98</v>
      </c>
      <c r="AN31" s="92">
        <f t="shared" si="17"/>
        <v>0.331572352941176</v>
      </c>
      <c r="AO31" s="92">
        <f t="shared" si="18"/>
        <v>0.286122209132784</v>
      </c>
      <c r="AP31" s="92">
        <f t="shared" si="19"/>
        <v>0.2818365</v>
      </c>
      <c r="AQ31" s="92">
        <f t="shared" si="20"/>
        <v>0.262772005858729</v>
      </c>
      <c r="AR31" s="113"/>
      <c r="AS31" s="250">
        <f t="shared" si="21"/>
        <v>668.284952850672</v>
      </c>
      <c r="AT31" s="31">
        <v>10</v>
      </c>
      <c r="AU31" s="251">
        <v>4</v>
      </c>
      <c r="AV31" s="251">
        <f t="shared" si="22"/>
        <v>-6</v>
      </c>
      <c r="AW31" s="251">
        <v>0</v>
      </c>
    </row>
    <row r="32" hidden="1" customHeight="1" spans="1:49">
      <c r="A32" s="9">
        <v>29</v>
      </c>
      <c r="B32" s="9">
        <v>591</v>
      </c>
      <c r="C32" s="44" t="s">
        <v>83</v>
      </c>
      <c r="D32" s="44" t="s">
        <v>64</v>
      </c>
      <c r="E32" s="9" t="s">
        <v>84</v>
      </c>
      <c r="F32" s="150">
        <v>40</v>
      </c>
      <c r="G32" s="150">
        <v>100</v>
      </c>
      <c r="H32" s="50">
        <v>2</v>
      </c>
      <c r="I32" s="50">
        <v>1</v>
      </c>
      <c r="J32" s="215">
        <v>8500</v>
      </c>
      <c r="K32" s="215">
        <f t="shared" si="0"/>
        <v>25500</v>
      </c>
      <c r="L32" s="216">
        <f t="shared" si="1"/>
        <v>2209.47080860302</v>
      </c>
      <c r="M32" s="216">
        <f t="shared" si="2"/>
        <v>6628.41242580907</v>
      </c>
      <c r="N32" s="217">
        <v>0.259937742188591</v>
      </c>
      <c r="O32" s="215">
        <v>11000</v>
      </c>
      <c r="P32" s="215">
        <f t="shared" si="3"/>
        <v>33000</v>
      </c>
      <c r="Q32" s="216">
        <f t="shared" si="4"/>
        <v>2644.86652676892</v>
      </c>
      <c r="R32" s="216">
        <f t="shared" si="5"/>
        <v>7934.59958030675</v>
      </c>
      <c r="S32" s="217">
        <v>0.240442411524447</v>
      </c>
      <c r="T32" s="226">
        <v>27989.57</v>
      </c>
      <c r="U32" s="227">
        <v>7008.57</v>
      </c>
      <c r="V32" s="170">
        <f t="shared" si="6"/>
        <v>1.09763019607843</v>
      </c>
      <c r="W32" s="170">
        <f t="shared" si="7"/>
        <v>1.05735273392324</v>
      </c>
      <c r="X32" s="228">
        <f t="shared" si="8"/>
        <v>0.848168787878788</v>
      </c>
      <c r="Y32" s="228">
        <f t="shared" si="9"/>
        <v>0.883292210157006</v>
      </c>
      <c r="Z32" s="241">
        <f t="shared" si="24"/>
        <v>500</v>
      </c>
      <c r="AA32" s="242">
        <f t="shared" si="27"/>
        <v>76.031514838186</v>
      </c>
      <c r="AB32" s="71">
        <v>5525</v>
      </c>
      <c r="AC32" s="71">
        <f t="shared" si="11"/>
        <v>11050</v>
      </c>
      <c r="AD32" s="91">
        <f t="shared" si="12"/>
        <v>1793.95577544316</v>
      </c>
      <c r="AE32" s="91">
        <f t="shared" si="13"/>
        <v>3587.91155088633</v>
      </c>
      <c r="AF32" s="92">
        <v>0.324697877908265</v>
      </c>
      <c r="AG32" s="71">
        <v>6500</v>
      </c>
      <c r="AH32" s="71">
        <f t="shared" si="14"/>
        <v>13000</v>
      </c>
      <c r="AI32" s="91">
        <f t="shared" si="15"/>
        <v>1953.36861656515</v>
      </c>
      <c r="AJ32" s="91">
        <f t="shared" si="16"/>
        <v>3906.73723313029</v>
      </c>
      <c r="AK32" s="92">
        <v>0.30051824870233</v>
      </c>
      <c r="AL32" s="31">
        <v>7227.74</v>
      </c>
      <c r="AM32" s="31">
        <v>2089.75</v>
      </c>
      <c r="AN32" s="92">
        <f t="shared" si="17"/>
        <v>0.654094117647059</v>
      </c>
      <c r="AO32" s="92">
        <f t="shared" si="18"/>
        <v>0.582441894222215</v>
      </c>
      <c r="AP32" s="92">
        <f t="shared" si="19"/>
        <v>0.55598</v>
      </c>
      <c r="AQ32" s="92">
        <f t="shared" si="20"/>
        <v>0.53490927986615</v>
      </c>
      <c r="AR32" s="113"/>
      <c r="AS32" s="250">
        <f t="shared" si="21"/>
        <v>576.031514838186</v>
      </c>
      <c r="AT32" s="31">
        <v>6</v>
      </c>
      <c r="AU32" s="251">
        <v>2</v>
      </c>
      <c r="AV32" s="251">
        <f t="shared" si="22"/>
        <v>-4</v>
      </c>
      <c r="AW32" s="251">
        <v>0</v>
      </c>
    </row>
    <row r="33" hidden="1" customHeight="1" spans="1:49">
      <c r="A33" s="9">
        <v>30</v>
      </c>
      <c r="B33" s="9">
        <v>351</v>
      </c>
      <c r="C33" s="44" t="s">
        <v>85</v>
      </c>
      <c r="D33" s="44" t="s">
        <v>45</v>
      </c>
      <c r="E33" s="9" t="s">
        <v>52</v>
      </c>
      <c r="F33" s="150">
        <v>38</v>
      </c>
      <c r="G33" s="150">
        <v>100</v>
      </c>
      <c r="H33" s="50">
        <v>3</v>
      </c>
      <c r="I33" s="50">
        <v>1</v>
      </c>
      <c r="J33" s="215">
        <v>14000</v>
      </c>
      <c r="K33" s="215">
        <f t="shared" si="0"/>
        <v>42000</v>
      </c>
      <c r="L33" s="216">
        <f t="shared" si="1"/>
        <v>3007.94135761881</v>
      </c>
      <c r="M33" s="216">
        <f t="shared" si="2"/>
        <v>9023.82407285642</v>
      </c>
      <c r="N33" s="217">
        <v>0.214852954115629</v>
      </c>
      <c r="O33" s="215">
        <v>17500</v>
      </c>
      <c r="P33" s="215">
        <f t="shared" si="3"/>
        <v>52500</v>
      </c>
      <c r="Q33" s="216">
        <f t="shared" si="4"/>
        <v>3477.93219474675</v>
      </c>
      <c r="R33" s="216">
        <f t="shared" si="5"/>
        <v>10433.7965842402</v>
      </c>
      <c r="S33" s="217">
        <v>0.198738982556957</v>
      </c>
      <c r="T33" s="226">
        <v>44504.94</v>
      </c>
      <c r="U33" s="227">
        <v>10216.87</v>
      </c>
      <c r="V33" s="170">
        <f t="shared" si="6"/>
        <v>1.05964142857143</v>
      </c>
      <c r="W33" s="170">
        <f t="shared" si="7"/>
        <v>1.13221068113819</v>
      </c>
      <c r="X33" s="228">
        <f t="shared" si="8"/>
        <v>0.847713142857143</v>
      </c>
      <c r="Y33" s="228">
        <f t="shared" si="9"/>
        <v>0.979209237741144</v>
      </c>
      <c r="Z33" s="241">
        <f t="shared" si="24"/>
        <v>700</v>
      </c>
      <c r="AA33" s="242">
        <f t="shared" si="27"/>
        <v>238.609185428716</v>
      </c>
      <c r="AB33" s="71">
        <v>6825</v>
      </c>
      <c r="AC33" s="71">
        <f t="shared" si="11"/>
        <v>13650</v>
      </c>
      <c r="AD33" s="91">
        <f t="shared" si="12"/>
        <v>1807.00507464379</v>
      </c>
      <c r="AE33" s="91">
        <f t="shared" si="13"/>
        <v>3614.01014928759</v>
      </c>
      <c r="AF33" s="92">
        <v>0.264762648299457</v>
      </c>
      <c r="AG33" s="71">
        <v>8000</v>
      </c>
      <c r="AH33" s="71">
        <f t="shared" si="14"/>
        <v>16000</v>
      </c>
      <c r="AI33" s="91">
        <f t="shared" si="15"/>
        <v>1960.37024698322</v>
      </c>
      <c r="AJ33" s="91">
        <f t="shared" si="16"/>
        <v>3920.74049396643</v>
      </c>
      <c r="AK33" s="92">
        <v>0.245046280872902</v>
      </c>
      <c r="AL33" s="31">
        <v>14339.64</v>
      </c>
      <c r="AM33" s="31">
        <v>3660.28</v>
      </c>
      <c r="AN33" s="107">
        <f t="shared" si="17"/>
        <v>1.05052307692308</v>
      </c>
      <c r="AO33" s="107">
        <f t="shared" si="18"/>
        <v>1.01280291111566</v>
      </c>
      <c r="AP33" s="92">
        <f t="shared" si="19"/>
        <v>0.8962275</v>
      </c>
      <c r="AQ33" s="92">
        <f t="shared" si="20"/>
        <v>0.933568545440013</v>
      </c>
      <c r="AR33" s="113">
        <v>300</v>
      </c>
      <c r="AS33" s="250">
        <f t="shared" si="21"/>
        <v>1238.60918542872</v>
      </c>
      <c r="AT33" s="31">
        <v>8</v>
      </c>
      <c r="AU33" s="251">
        <v>4</v>
      </c>
      <c r="AV33" s="251">
        <f t="shared" si="22"/>
        <v>-4</v>
      </c>
      <c r="AW33" s="251">
        <v>0</v>
      </c>
    </row>
    <row r="34" hidden="1" customHeight="1" spans="1:49">
      <c r="A34" s="9">
        <v>31</v>
      </c>
      <c r="B34" s="9">
        <v>754</v>
      </c>
      <c r="C34" s="44" t="s">
        <v>86</v>
      </c>
      <c r="D34" s="44" t="s">
        <v>45</v>
      </c>
      <c r="E34" s="9" t="s">
        <v>46</v>
      </c>
      <c r="F34" s="150">
        <v>19</v>
      </c>
      <c r="G34" s="150">
        <v>150</v>
      </c>
      <c r="H34" s="50">
        <v>3</v>
      </c>
      <c r="I34" s="50">
        <v>0</v>
      </c>
      <c r="J34" s="215">
        <v>13000</v>
      </c>
      <c r="K34" s="215">
        <f t="shared" si="0"/>
        <v>39000</v>
      </c>
      <c r="L34" s="216">
        <f t="shared" si="1"/>
        <v>3031.35673149525</v>
      </c>
      <c r="M34" s="216">
        <f t="shared" si="2"/>
        <v>9094.07019448574</v>
      </c>
      <c r="N34" s="217">
        <v>0.233181287038096</v>
      </c>
      <c r="O34" s="215">
        <v>16250</v>
      </c>
      <c r="P34" s="215">
        <f t="shared" si="3"/>
        <v>48750</v>
      </c>
      <c r="Q34" s="216">
        <f t="shared" si="4"/>
        <v>3505.00622079138</v>
      </c>
      <c r="R34" s="216">
        <f t="shared" si="5"/>
        <v>10515.0186623742</v>
      </c>
      <c r="S34" s="217">
        <v>0.215692690510239</v>
      </c>
      <c r="T34" s="226">
        <v>41021.37</v>
      </c>
      <c r="U34" s="227">
        <v>9456.75</v>
      </c>
      <c r="V34" s="170">
        <f t="shared" si="6"/>
        <v>1.05183</v>
      </c>
      <c r="W34" s="170">
        <f t="shared" si="7"/>
        <v>1.03988091116057</v>
      </c>
      <c r="X34" s="228">
        <f t="shared" si="8"/>
        <v>0.841464</v>
      </c>
      <c r="Y34" s="228">
        <f t="shared" si="9"/>
        <v>0.899356463706432</v>
      </c>
      <c r="Z34" s="241">
        <f t="shared" si="24"/>
        <v>600</v>
      </c>
      <c r="AA34" s="242">
        <f t="shared" si="27"/>
        <v>72.5359611028522</v>
      </c>
      <c r="AB34" s="71">
        <v>9000</v>
      </c>
      <c r="AC34" s="71">
        <f t="shared" si="11"/>
        <v>18000</v>
      </c>
      <c r="AD34" s="91">
        <f t="shared" si="12"/>
        <v>2639.25177181364</v>
      </c>
      <c r="AE34" s="91">
        <f t="shared" si="13"/>
        <v>5278.50354362728</v>
      </c>
      <c r="AF34" s="92">
        <v>0.293250196868182</v>
      </c>
      <c r="AG34" s="71">
        <v>10500</v>
      </c>
      <c r="AH34" s="71">
        <f t="shared" si="14"/>
        <v>21000</v>
      </c>
      <c r="AI34" s="91">
        <f t="shared" si="15"/>
        <v>2849.83037062856</v>
      </c>
      <c r="AJ34" s="91">
        <f t="shared" si="16"/>
        <v>5699.66074125712</v>
      </c>
      <c r="AK34" s="92">
        <v>0.271412416250339</v>
      </c>
      <c r="AL34" s="31">
        <v>21227.15</v>
      </c>
      <c r="AM34" s="31">
        <v>5431.17</v>
      </c>
      <c r="AN34" s="107">
        <f t="shared" si="17"/>
        <v>1.17928611111111</v>
      </c>
      <c r="AO34" s="107">
        <f t="shared" si="18"/>
        <v>1.02892229873693</v>
      </c>
      <c r="AP34" s="107">
        <f t="shared" si="19"/>
        <v>1.01081666666667</v>
      </c>
      <c r="AQ34" s="92">
        <f t="shared" si="20"/>
        <v>0.952893557450947</v>
      </c>
      <c r="AR34" s="113">
        <v>500</v>
      </c>
      <c r="AS34" s="250">
        <f t="shared" si="21"/>
        <v>1172.53596110285</v>
      </c>
      <c r="AT34" s="31">
        <v>8</v>
      </c>
      <c r="AU34" s="251">
        <v>10</v>
      </c>
      <c r="AV34" s="251">
        <f t="shared" si="22"/>
        <v>2</v>
      </c>
      <c r="AW34" s="253">
        <v>4</v>
      </c>
    </row>
    <row r="35" hidden="1" customHeight="1" spans="1:49">
      <c r="A35" s="9">
        <v>32</v>
      </c>
      <c r="B35" s="9">
        <v>738</v>
      </c>
      <c r="C35" s="44" t="s">
        <v>87</v>
      </c>
      <c r="D35" s="44" t="s">
        <v>45</v>
      </c>
      <c r="E35" s="9" t="s">
        <v>52</v>
      </c>
      <c r="F35" s="150">
        <v>35</v>
      </c>
      <c r="G35" s="150">
        <v>150</v>
      </c>
      <c r="H35" s="50">
        <v>5</v>
      </c>
      <c r="I35" s="50">
        <v>0</v>
      </c>
      <c r="J35" s="215">
        <v>10500</v>
      </c>
      <c r="K35" s="215">
        <f t="shared" si="0"/>
        <v>31500</v>
      </c>
      <c r="L35" s="216">
        <f t="shared" si="1"/>
        <v>2495.10601372903</v>
      </c>
      <c r="M35" s="216">
        <f t="shared" si="2"/>
        <v>7485.3180411871</v>
      </c>
      <c r="N35" s="217">
        <v>0.23762914416467</v>
      </c>
      <c r="O35" s="215">
        <v>13500</v>
      </c>
      <c r="P35" s="215">
        <f t="shared" si="3"/>
        <v>40500</v>
      </c>
      <c r="Q35" s="216">
        <f t="shared" si="4"/>
        <v>2967.39393775632</v>
      </c>
      <c r="R35" s="216">
        <f t="shared" si="5"/>
        <v>8902.18181326896</v>
      </c>
      <c r="S35" s="217">
        <v>0.21980695835232</v>
      </c>
      <c r="T35" s="226">
        <v>33796.14</v>
      </c>
      <c r="U35" s="227">
        <v>7465.02</v>
      </c>
      <c r="V35" s="170">
        <f t="shared" si="6"/>
        <v>1.07289333333333</v>
      </c>
      <c r="W35" s="228">
        <f t="shared" si="7"/>
        <v>0.997288286072093</v>
      </c>
      <c r="X35" s="228">
        <f t="shared" si="8"/>
        <v>0.834472592592593</v>
      </c>
      <c r="Y35" s="228">
        <f t="shared" si="9"/>
        <v>0.838560721021578</v>
      </c>
      <c r="Z35" s="241">
        <f t="shared" si="24"/>
        <v>1000</v>
      </c>
      <c r="AA35" s="243"/>
      <c r="AB35" s="71">
        <v>6825</v>
      </c>
      <c r="AC35" s="71">
        <f t="shared" si="11"/>
        <v>13650</v>
      </c>
      <c r="AD35" s="91">
        <f t="shared" si="12"/>
        <v>1846.65437902029</v>
      </c>
      <c r="AE35" s="91">
        <f t="shared" si="13"/>
        <v>3693.30875804058</v>
      </c>
      <c r="AF35" s="92">
        <v>0.270572070186123</v>
      </c>
      <c r="AG35" s="71">
        <v>8000</v>
      </c>
      <c r="AH35" s="71">
        <f t="shared" si="14"/>
        <v>16000</v>
      </c>
      <c r="AI35" s="91">
        <f t="shared" si="15"/>
        <v>2003.38468988874</v>
      </c>
      <c r="AJ35" s="91">
        <f t="shared" si="16"/>
        <v>4006.76937977747</v>
      </c>
      <c r="AK35" s="92">
        <v>0.250423086236092</v>
      </c>
      <c r="AL35" s="31">
        <v>11889.34</v>
      </c>
      <c r="AM35" s="31">
        <v>1123.09</v>
      </c>
      <c r="AN35" s="92">
        <f t="shared" si="17"/>
        <v>0.871013919413919</v>
      </c>
      <c r="AO35" s="92">
        <f t="shared" si="18"/>
        <v>0.304087763460057</v>
      </c>
      <c r="AP35" s="92">
        <f t="shared" si="19"/>
        <v>0.74308375</v>
      </c>
      <c r="AQ35" s="92">
        <f t="shared" si="20"/>
        <v>0.280298138861782</v>
      </c>
      <c r="AR35" s="113"/>
      <c r="AS35" s="250">
        <f t="shared" si="21"/>
        <v>1000</v>
      </c>
      <c r="AT35" s="31">
        <v>8</v>
      </c>
      <c r="AU35" s="251">
        <v>10</v>
      </c>
      <c r="AV35" s="251">
        <f t="shared" si="22"/>
        <v>2</v>
      </c>
      <c r="AW35" s="253">
        <v>4</v>
      </c>
    </row>
    <row r="36" hidden="1" customHeight="1" spans="1:49">
      <c r="A36" s="9">
        <v>33</v>
      </c>
      <c r="B36" s="9">
        <v>587</v>
      </c>
      <c r="C36" s="44" t="s">
        <v>88</v>
      </c>
      <c r="D36" s="44" t="s">
        <v>45</v>
      </c>
      <c r="E36" s="9" t="s">
        <v>76</v>
      </c>
      <c r="F36" s="150">
        <v>25</v>
      </c>
      <c r="G36" s="150">
        <v>150</v>
      </c>
      <c r="H36" s="50">
        <v>2</v>
      </c>
      <c r="I36" s="50">
        <v>1</v>
      </c>
      <c r="J36" s="215">
        <v>13000</v>
      </c>
      <c r="K36" s="215">
        <f t="shared" si="0"/>
        <v>39000</v>
      </c>
      <c r="L36" s="216">
        <f t="shared" si="1"/>
        <v>2708.46907780052</v>
      </c>
      <c r="M36" s="216">
        <f t="shared" si="2"/>
        <v>8125.40723340157</v>
      </c>
      <c r="N36" s="217">
        <v>0.208343775215425</v>
      </c>
      <c r="O36" s="215">
        <v>16250</v>
      </c>
      <c r="P36" s="215">
        <f t="shared" si="3"/>
        <v>48750</v>
      </c>
      <c r="Q36" s="216">
        <f t="shared" si="4"/>
        <v>3131.66737120686</v>
      </c>
      <c r="R36" s="216">
        <f t="shared" si="5"/>
        <v>9395.00211362057</v>
      </c>
      <c r="S36" s="217">
        <v>0.192717992074268</v>
      </c>
      <c r="T36" s="226">
        <v>40451.96</v>
      </c>
      <c r="U36" s="227">
        <v>8770.7</v>
      </c>
      <c r="V36" s="170">
        <f t="shared" si="6"/>
        <v>1.03722974358974</v>
      </c>
      <c r="W36" s="170">
        <f t="shared" si="7"/>
        <v>1.07941666775122</v>
      </c>
      <c r="X36" s="228">
        <f t="shared" si="8"/>
        <v>0.829783794871795</v>
      </c>
      <c r="Y36" s="228">
        <f t="shared" si="9"/>
        <v>0.933549550487543</v>
      </c>
      <c r="Z36" s="241">
        <f t="shared" si="24"/>
        <v>500</v>
      </c>
      <c r="AA36" s="242">
        <f t="shared" ref="AA36:AA42" si="28">(U36-M36)*0.2</f>
        <v>129.058553319686</v>
      </c>
      <c r="AB36" s="71">
        <v>7800</v>
      </c>
      <c r="AC36" s="71">
        <f t="shared" si="11"/>
        <v>15600</v>
      </c>
      <c r="AD36" s="91">
        <f t="shared" si="12"/>
        <v>2149.076169779</v>
      </c>
      <c r="AE36" s="91">
        <f t="shared" si="13"/>
        <v>4298.15233955801</v>
      </c>
      <c r="AF36" s="92">
        <v>0.275522585869103</v>
      </c>
      <c r="AG36" s="71">
        <v>9200</v>
      </c>
      <c r="AH36" s="71">
        <f t="shared" si="14"/>
        <v>18400</v>
      </c>
      <c r="AI36" s="91">
        <f t="shared" si="15"/>
        <v>2346.04550776202</v>
      </c>
      <c r="AJ36" s="91">
        <f t="shared" si="16"/>
        <v>4692.09101552405</v>
      </c>
      <c r="AK36" s="92">
        <v>0.255004946495872</v>
      </c>
      <c r="AL36" s="31">
        <v>12463.32</v>
      </c>
      <c r="AM36" s="31">
        <v>3132.97</v>
      </c>
      <c r="AN36" s="92">
        <f t="shared" si="17"/>
        <v>0.798930769230769</v>
      </c>
      <c r="AO36" s="92">
        <f t="shared" si="18"/>
        <v>0.728910879022537</v>
      </c>
      <c r="AP36" s="92">
        <f t="shared" si="19"/>
        <v>0.677354347826087</v>
      </c>
      <c r="AQ36" s="92">
        <f t="shared" si="20"/>
        <v>0.667712964142084</v>
      </c>
      <c r="AR36" s="113"/>
      <c r="AS36" s="250">
        <f t="shared" si="21"/>
        <v>629.058553319686</v>
      </c>
      <c r="AT36" s="31">
        <v>8</v>
      </c>
      <c r="AU36" s="251">
        <v>10</v>
      </c>
      <c r="AV36" s="251">
        <f t="shared" si="22"/>
        <v>2</v>
      </c>
      <c r="AW36" s="253">
        <v>4</v>
      </c>
    </row>
    <row r="37" hidden="1" customHeight="1" spans="1:49">
      <c r="A37" s="9">
        <v>34</v>
      </c>
      <c r="B37" s="9">
        <v>367</v>
      </c>
      <c r="C37" s="44" t="s">
        <v>89</v>
      </c>
      <c r="D37" s="44" t="s">
        <v>45</v>
      </c>
      <c r="E37" s="9" t="s">
        <v>76</v>
      </c>
      <c r="F37" s="150">
        <v>24</v>
      </c>
      <c r="G37" s="150">
        <v>150</v>
      </c>
      <c r="H37" s="50">
        <v>2</v>
      </c>
      <c r="I37" s="50">
        <v>1</v>
      </c>
      <c r="J37" s="215">
        <v>12000</v>
      </c>
      <c r="K37" s="215">
        <f t="shared" si="0"/>
        <v>36000</v>
      </c>
      <c r="L37" s="216">
        <f t="shared" si="1"/>
        <v>2452.84224824324</v>
      </c>
      <c r="M37" s="216">
        <f t="shared" si="2"/>
        <v>7358.52674472973</v>
      </c>
      <c r="N37" s="217">
        <v>0.204403520686937</v>
      </c>
      <c r="O37" s="215">
        <v>15500</v>
      </c>
      <c r="P37" s="215">
        <f t="shared" si="3"/>
        <v>46500</v>
      </c>
      <c r="Q37" s="216">
        <f t="shared" si="4"/>
        <v>2930.63547784896</v>
      </c>
      <c r="R37" s="216">
        <f t="shared" si="5"/>
        <v>8791.90643354689</v>
      </c>
      <c r="S37" s="217">
        <v>0.189073256635417</v>
      </c>
      <c r="T37" s="226">
        <v>38511.66</v>
      </c>
      <c r="U37" s="227">
        <v>7394.87</v>
      </c>
      <c r="V37" s="170">
        <f t="shared" si="6"/>
        <v>1.06976833333333</v>
      </c>
      <c r="W37" s="170">
        <f t="shared" si="7"/>
        <v>1.00493893092069</v>
      </c>
      <c r="X37" s="228">
        <f t="shared" si="8"/>
        <v>0.828207741935484</v>
      </c>
      <c r="Y37" s="228">
        <f t="shared" si="9"/>
        <v>0.841099715504674</v>
      </c>
      <c r="Z37" s="241">
        <f t="shared" ref="Z37:Z55" si="29">H37*200+I37*100</f>
        <v>500</v>
      </c>
      <c r="AA37" s="242">
        <f t="shared" si="28"/>
        <v>7.26865105405395</v>
      </c>
      <c r="AB37" s="71">
        <v>7800</v>
      </c>
      <c r="AC37" s="71">
        <f t="shared" si="11"/>
        <v>15600</v>
      </c>
      <c r="AD37" s="91">
        <f t="shared" si="12"/>
        <v>2328.53541559791</v>
      </c>
      <c r="AE37" s="91">
        <f t="shared" si="13"/>
        <v>4657.07083119583</v>
      </c>
      <c r="AF37" s="92">
        <v>0.298530181486912</v>
      </c>
      <c r="AG37" s="71">
        <v>9200</v>
      </c>
      <c r="AH37" s="71">
        <f t="shared" si="14"/>
        <v>18400</v>
      </c>
      <c r="AI37" s="91">
        <f t="shared" si="15"/>
        <v>2541.95273683111</v>
      </c>
      <c r="AJ37" s="91">
        <f t="shared" si="16"/>
        <v>5083.90547366223</v>
      </c>
      <c r="AK37" s="92">
        <v>0.276299210525121</v>
      </c>
      <c r="AL37" s="31">
        <v>13717.36</v>
      </c>
      <c r="AM37" s="31">
        <v>2443.2</v>
      </c>
      <c r="AN37" s="92">
        <f t="shared" ref="AN37:AN68" si="30">AL37/AC37</f>
        <v>0.879317948717949</v>
      </c>
      <c r="AO37" s="92">
        <f t="shared" ref="AO37:AO68" si="31">AM37/AE37</f>
        <v>0.524621610569887</v>
      </c>
      <c r="AP37" s="92">
        <f t="shared" ref="AP37:AP68" si="32">AL37/AH37</f>
        <v>0.745508695652174</v>
      </c>
      <c r="AQ37" s="92">
        <f t="shared" ref="AQ37:AQ68" si="33">AM37/AJ37</f>
        <v>0.480575418378112</v>
      </c>
      <c r="AR37" s="113"/>
      <c r="AS37" s="250">
        <f t="shared" ref="AS37:AS68" si="34">Z37+AA37+AR37</f>
        <v>507.268651054054</v>
      </c>
      <c r="AT37" s="31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hidden="1" customHeight="1" spans="1:49">
      <c r="A38" s="9">
        <v>35</v>
      </c>
      <c r="B38" s="9">
        <v>379</v>
      </c>
      <c r="C38" s="44" t="s">
        <v>90</v>
      </c>
      <c r="D38" s="44" t="s">
        <v>50</v>
      </c>
      <c r="E38" s="9" t="s">
        <v>60</v>
      </c>
      <c r="F38" s="150">
        <v>10</v>
      </c>
      <c r="G38" s="150">
        <v>200</v>
      </c>
      <c r="H38" s="50">
        <v>3</v>
      </c>
      <c r="I38" s="50">
        <v>1</v>
      </c>
      <c r="J38" s="215">
        <v>20000</v>
      </c>
      <c r="K38" s="215">
        <f t="shared" si="0"/>
        <v>60000</v>
      </c>
      <c r="L38" s="216">
        <f t="shared" si="1"/>
        <v>4000</v>
      </c>
      <c r="M38" s="216">
        <f t="shared" si="2"/>
        <v>12000</v>
      </c>
      <c r="N38" s="217">
        <v>0.2</v>
      </c>
      <c r="O38" s="215">
        <v>25000</v>
      </c>
      <c r="P38" s="215">
        <f t="shared" si="3"/>
        <v>75000</v>
      </c>
      <c r="Q38" s="216">
        <f t="shared" si="4"/>
        <v>4625</v>
      </c>
      <c r="R38" s="216">
        <f t="shared" si="5"/>
        <v>13875</v>
      </c>
      <c r="S38" s="217">
        <v>0.185</v>
      </c>
      <c r="T38" s="226">
        <v>62035.32</v>
      </c>
      <c r="U38" s="227">
        <v>11176.32</v>
      </c>
      <c r="V38" s="170">
        <f t="shared" si="6"/>
        <v>1.033922</v>
      </c>
      <c r="W38" s="228">
        <f t="shared" si="7"/>
        <v>0.93136</v>
      </c>
      <c r="X38" s="228">
        <f t="shared" si="8"/>
        <v>0.8271376</v>
      </c>
      <c r="Y38" s="228">
        <f t="shared" si="9"/>
        <v>0.805500540540541</v>
      </c>
      <c r="Z38" s="241">
        <f t="shared" si="29"/>
        <v>700</v>
      </c>
      <c r="AA38" s="243"/>
      <c r="AB38" s="71">
        <v>13000</v>
      </c>
      <c r="AC38" s="71">
        <f t="shared" si="11"/>
        <v>26000</v>
      </c>
      <c r="AD38" s="91">
        <f t="shared" si="12"/>
        <v>3670.55962805032</v>
      </c>
      <c r="AE38" s="91">
        <f t="shared" si="13"/>
        <v>7341.11925610063</v>
      </c>
      <c r="AF38" s="92">
        <v>0.282350740619255</v>
      </c>
      <c r="AG38" s="71">
        <v>15500</v>
      </c>
      <c r="AH38" s="71">
        <f t="shared" si="14"/>
        <v>31000</v>
      </c>
      <c r="AI38" s="91">
        <f t="shared" si="15"/>
        <v>4050.53163537303</v>
      </c>
      <c r="AJ38" s="91">
        <f t="shared" si="16"/>
        <v>8101.06327074607</v>
      </c>
      <c r="AK38" s="92">
        <v>0.26132462163697</v>
      </c>
      <c r="AL38" s="31">
        <v>19148.71</v>
      </c>
      <c r="AM38" s="31">
        <v>3625.6</v>
      </c>
      <c r="AN38" s="92">
        <f t="shared" si="30"/>
        <v>0.736488846153846</v>
      </c>
      <c r="AO38" s="92">
        <f t="shared" si="31"/>
        <v>0.493875643960837</v>
      </c>
      <c r="AP38" s="92">
        <f t="shared" si="32"/>
        <v>0.617700322580645</v>
      </c>
      <c r="AQ38" s="92">
        <f t="shared" si="33"/>
        <v>0.447546189781344</v>
      </c>
      <c r="AR38" s="113"/>
      <c r="AS38" s="250">
        <f t="shared" si="34"/>
        <v>700</v>
      </c>
      <c r="AT38" s="31">
        <v>10</v>
      </c>
      <c r="AU38" s="251">
        <v>4</v>
      </c>
      <c r="AV38" s="251">
        <f t="shared" si="35"/>
        <v>-6</v>
      </c>
      <c r="AW38" s="251">
        <v>0</v>
      </c>
    </row>
    <row r="39" hidden="1" customHeight="1" spans="1:49">
      <c r="A39" s="9">
        <v>36</v>
      </c>
      <c r="B39" s="9">
        <v>347</v>
      </c>
      <c r="C39" s="44" t="s">
        <v>91</v>
      </c>
      <c r="D39" s="44" t="s">
        <v>50</v>
      </c>
      <c r="E39" s="9" t="s">
        <v>52</v>
      </c>
      <c r="F39" s="150">
        <v>35</v>
      </c>
      <c r="G39" s="150">
        <v>150</v>
      </c>
      <c r="H39" s="50">
        <v>3</v>
      </c>
      <c r="I39" s="50">
        <v>1</v>
      </c>
      <c r="J39" s="215">
        <v>10000</v>
      </c>
      <c r="K39" s="215">
        <f t="shared" si="0"/>
        <v>30000</v>
      </c>
      <c r="L39" s="216">
        <f t="shared" si="1"/>
        <v>2245.04272417238</v>
      </c>
      <c r="M39" s="216">
        <f t="shared" si="2"/>
        <v>6735.12817251714</v>
      </c>
      <c r="N39" s="217">
        <v>0.224504272417238</v>
      </c>
      <c r="O39" s="215">
        <v>12800</v>
      </c>
      <c r="P39" s="215">
        <f t="shared" si="3"/>
        <v>38400</v>
      </c>
      <c r="Q39" s="216">
        <f t="shared" si="4"/>
        <v>2658.1305854201</v>
      </c>
      <c r="R39" s="216">
        <f t="shared" si="5"/>
        <v>7974.39175626029</v>
      </c>
      <c r="S39" s="217">
        <v>0.207666451985945</v>
      </c>
      <c r="T39" s="226">
        <v>31137.65</v>
      </c>
      <c r="U39" s="227">
        <v>5160.75</v>
      </c>
      <c r="V39" s="170">
        <f t="shared" si="6"/>
        <v>1.03792166666667</v>
      </c>
      <c r="W39" s="228">
        <f t="shared" si="7"/>
        <v>0.76624376965216</v>
      </c>
      <c r="X39" s="228">
        <f t="shared" si="8"/>
        <v>0.810876302083333</v>
      </c>
      <c r="Y39" s="228">
        <f t="shared" si="9"/>
        <v>0.647165345990001</v>
      </c>
      <c r="Z39" s="241">
        <f t="shared" si="29"/>
        <v>700</v>
      </c>
      <c r="AA39" s="243"/>
      <c r="AB39" s="71">
        <v>6500</v>
      </c>
      <c r="AC39" s="71">
        <f t="shared" si="11"/>
        <v>13000</v>
      </c>
      <c r="AD39" s="91">
        <f t="shared" si="12"/>
        <v>1394.60873517841</v>
      </c>
      <c r="AE39" s="91">
        <f t="shared" si="13"/>
        <v>2789.21747035681</v>
      </c>
      <c r="AF39" s="92">
        <v>0.214555190027447</v>
      </c>
      <c r="AG39" s="71">
        <v>7800</v>
      </c>
      <c r="AH39" s="71">
        <f t="shared" si="14"/>
        <v>15600</v>
      </c>
      <c r="AI39" s="91">
        <f t="shared" si="15"/>
        <v>1548.90587183644</v>
      </c>
      <c r="AJ39" s="91">
        <f t="shared" si="16"/>
        <v>3097.81174367288</v>
      </c>
      <c r="AK39" s="92">
        <v>0.198577675876467</v>
      </c>
      <c r="AL39" s="31">
        <v>7983.27</v>
      </c>
      <c r="AM39" s="31">
        <v>1292.72</v>
      </c>
      <c r="AN39" s="92">
        <f t="shared" si="30"/>
        <v>0.614097692307692</v>
      </c>
      <c r="AO39" s="92">
        <f t="shared" si="31"/>
        <v>0.463470494408824</v>
      </c>
      <c r="AP39" s="92">
        <f t="shared" si="32"/>
        <v>0.511748076923077</v>
      </c>
      <c r="AQ39" s="92">
        <f t="shared" si="33"/>
        <v>0.417301019870014</v>
      </c>
      <c r="AR39" s="113"/>
      <c r="AS39" s="250">
        <f t="shared" si="34"/>
        <v>700</v>
      </c>
      <c r="AT39" s="31">
        <v>8</v>
      </c>
      <c r="AU39" s="251">
        <v>0</v>
      </c>
      <c r="AV39" s="251">
        <f t="shared" si="35"/>
        <v>-8</v>
      </c>
      <c r="AW39" s="251">
        <v>0</v>
      </c>
    </row>
    <row r="40" hidden="1" customHeight="1" spans="1:49">
      <c r="A40" s="9">
        <v>37</v>
      </c>
      <c r="B40" s="9">
        <v>102565</v>
      </c>
      <c r="C40" s="44" t="s">
        <v>92</v>
      </c>
      <c r="D40" s="44" t="s">
        <v>50</v>
      </c>
      <c r="E40" s="9" t="s">
        <v>46</v>
      </c>
      <c r="F40" s="150">
        <v>15</v>
      </c>
      <c r="G40" s="150">
        <v>150</v>
      </c>
      <c r="H40" s="50">
        <v>3</v>
      </c>
      <c r="I40" s="50">
        <v>1</v>
      </c>
      <c r="J40" s="215">
        <v>15000</v>
      </c>
      <c r="K40" s="215">
        <f t="shared" si="0"/>
        <v>45000</v>
      </c>
      <c r="L40" s="216">
        <f t="shared" si="1"/>
        <v>3757.73490129749</v>
      </c>
      <c r="M40" s="216">
        <f t="shared" si="2"/>
        <v>11273.2047038925</v>
      </c>
      <c r="N40" s="217">
        <v>0.250515660086499</v>
      </c>
      <c r="O40" s="215">
        <v>18800</v>
      </c>
      <c r="P40" s="215">
        <f t="shared" si="3"/>
        <v>56400</v>
      </c>
      <c r="Q40" s="216">
        <f t="shared" si="4"/>
        <v>4356.46732890421</v>
      </c>
      <c r="R40" s="216">
        <f t="shared" si="5"/>
        <v>13069.4019867126</v>
      </c>
      <c r="S40" s="217">
        <v>0.231726985580011</v>
      </c>
      <c r="T40" s="226">
        <v>45684.95</v>
      </c>
      <c r="U40" s="227">
        <v>11836.43</v>
      </c>
      <c r="V40" s="170">
        <f t="shared" si="6"/>
        <v>1.01522111111111</v>
      </c>
      <c r="W40" s="170">
        <f t="shared" si="7"/>
        <v>1.04996141832792</v>
      </c>
      <c r="X40" s="228">
        <f t="shared" si="8"/>
        <v>0.810016843971631</v>
      </c>
      <c r="Y40" s="228">
        <f t="shared" si="9"/>
        <v>0.905659647781426</v>
      </c>
      <c r="Z40" s="241">
        <f t="shared" si="29"/>
        <v>700</v>
      </c>
      <c r="AA40" s="242">
        <f t="shared" si="28"/>
        <v>112.6450592215</v>
      </c>
      <c r="AB40" s="71">
        <v>9750</v>
      </c>
      <c r="AC40" s="71">
        <f t="shared" si="11"/>
        <v>19500</v>
      </c>
      <c r="AD40" s="91">
        <f t="shared" si="12"/>
        <v>3193.64419330787</v>
      </c>
      <c r="AE40" s="91">
        <f t="shared" si="13"/>
        <v>6387.28838661574</v>
      </c>
      <c r="AF40" s="92">
        <v>0.327553250595679</v>
      </c>
      <c r="AG40" s="71">
        <v>11500</v>
      </c>
      <c r="AH40" s="71">
        <f t="shared" si="14"/>
        <v>23000</v>
      </c>
      <c r="AI40" s="91">
        <f t="shared" si="15"/>
        <v>3486.35135341464</v>
      </c>
      <c r="AJ40" s="91">
        <f t="shared" si="16"/>
        <v>6972.70270682928</v>
      </c>
      <c r="AK40" s="92">
        <v>0.303160987253447</v>
      </c>
      <c r="AL40" s="31">
        <v>16864.18</v>
      </c>
      <c r="AM40" s="31">
        <v>4541.17</v>
      </c>
      <c r="AN40" s="92">
        <f t="shared" si="30"/>
        <v>0.864829743589744</v>
      </c>
      <c r="AO40" s="92">
        <f t="shared" si="31"/>
        <v>0.710969933581801</v>
      </c>
      <c r="AP40" s="92">
        <f t="shared" si="32"/>
        <v>0.733225217391304</v>
      </c>
      <c r="AQ40" s="92">
        <f t="shared" si="33"/>
        <v>0.651278304975234</v>
      </c>
      <c r="AR40" s="113"/>
      <c r="AS40" s="250">
        <f t="shared" si="34"/>
        <v>812.6450592215</v>
      </c>
      <c r="AT40" s="31">
        <v>10</v>
      </c>
      <c r="AU40" s="251">
        <v>2</v>
      </c>
      <c r="AV40" s="251">
        <f t="shared" si="35"/>
        <v>-8</v>
      </c>
      <c r="AW40" s="251">
        <v>0</v>
      </c>
    </row>
    <row r="41" hidden="1" customHeight="1" spans="1:49">
      <c r="A41" s="9">
        <v>38</v>
      </c>
      <c r="B41" s="9">
        <v>720</v>
      </c>
      <c r="C41" s="44" t="s">
        <v>93</v>
      </c>
      <c r="D41" s="44" t="s">
        <v>62</v>
      </c>
      <c r="E41" s="9" t="s">
        <v>52</v>
      </c>
      <c r="F41" s="150">
        <v>31</v>
      </c>
      <c r="G41" s="150">
        <v>150</v>
      </c>
      <c r="H41" s="50">
        <v>3</v>
      </c>
      <c r="I41" s="50">
        <v>0</v>
      </c>
      <c r="J41" s="215">
        <v>9500</v>
      </c>
      <c r="K41" s="215">
        <f t="shared" si="0"/>
        <v>28500</v>
      </c>
      <c r="L41" s="216">
        <f t="shared" si="1"/>
        <v>1992.67507156291</v>
      </c>
      <c r="M41" s="216">
        <f t="shared" si="2"/>
        <v>5978.02521468874</v>
      </c>
      <c r="N41" s="217">
        <v>0.209755270690833</v>
      </c>
      <c r="O41" s="215">
        <v>15500</v>
      </c>
      <c r="P41" s="215">
        <f t="shared" si="3"/>
        <v>46500</v>
      </c>
      <c r="Q41" s="216">
        <f t="shared" si="4"/>
        <v>3007.36619352983</v>
      </c>
      <c r="R41" s="216">
        <f t="shared" si="5"/>
        <v>9022.09858058948</v>
      </c>
      <c r="S41" s="217">
        <v>0.194023625389021</v>
      </c>
      <c r="T41" s="226">
        <v>37581.01</v>
      </c>
      <c r="U41" s="227">
        <v>9044.85</v>
      </c>
      <c r="V41" s="170">
        <f t="shared" si="6"/>
        <v>1.31863192982456</v>
      </c>
      <c r="W41" s="170">
        <f t="shared" si="7"/>
        <v>1.51301636831101</v>
      </c>
      <c r="X41" s="228">
        <f t="shared" si="8"/>
        <v>0.80819376344086</v>
      </c>
      <c r="Y41" s="228">
        <f t="shared" si="9"/>
        <v>1.00252174360625</v>
      </c>
      <c r="Z41" s="241">
        <f t="shared" si="29"/>
        <v>600</v>
      </c>
      <c r="AA41" s="242">
        <f t="shared" si="28"/>
        <v>613.364957062252</v>
      </c>
      <c r="AB41" s="71">
        <v>8500</v>
      </c>
      <c r="AC41" s="71">
        <f t="shared" si="11"/>
        <v>17000</v>
      </c>
      <c r="AD41" s="91">
        <f t="shared" si="12"/>
        <v>2270.39907434971</v>
      </c>
      <c r="AE41" s="91">
        <f t="shared" si="13"/>
        <v>4540.79814869942</v>
      </c>
      <c r="AF41" s="92">
        <v>0.267105773452907</v>
      </c>
      <c r="AG41" s="71">
        <v>10000</v>
      </c>
      <c r="AH41" s="71">
        <f t="shared" si="14"/>
        <v>20000</v>
      </c>
      <c r="AI41" s="91">
        <f t="shared" si="15"/>
        <v>2472.1491798301</v>
      </c>
      <c r="AJ41" s="91">
        <f t="shared" si="16"/>
        <v>4944.2983596602</v>
      </c>
      <c r="AK41" s="92">
        <v>0.24721491798301</v>
      </c>
      <c r="AL41" s="31">
        <v>30784.01</v>
      </c>
      <c r="AM41" s="31">
        <v>8808.73</v>
      </c>
      <c r="AN41" s="107">
        <f t="shared" si="30"/>
        <v>1.81082411764706</v>
      </c>
      <c r="AO41" s="107">
        <f t="shared" si="31"/>
        <v>1.93990785574184</v>
      </c>
      <c r="AP41" s="107">
        <f t="shared" si="32"/>
        <v>1.5392005</v>
      </c>
      <c r="AQ41" s="107">
        <f t="shared" si="33"/>
        <v>1.78159353648015</v>
      </c>
      <c r="AR41" s="113">
        <v>500</v>
      </c>
      <c r="AS41" s="250">
        <f t="shared" si="34"/>
        <v>1713.36495706225</v>
      </c>
      <c r="AT41" s="31">
        <v>8</v>
      </c>
      <c r="AU41" s="251">
        <v>18</v>
      </c>
      <c r="AV41" s="251">
        <f t="shared" si="35"/>
        <v>10</v>
      </c>
      <c r="AW41" s="253">
        <v>20</v>
      </c>
    </row>
    <row r="42" hidden="1" customHeight="1" spans="1:49">
      <c r="A42" s="9">
        <v>39</v>
      </c>
      <c r="B42" s="48">
        <v>517</v>
      </c>
      <c r="C42" s="49" t="s">
        <v>94</v>
      </c>
      <c r="D42" s="49" t="s">
        <v>42</v>
      </c>
      <c r="E42" s="48" t="s">
        <v>95</v>
      </c>
      <c r="F42" s="208">
        <v>2</v>
      </c>
      <c r="G42" s="208">
        <v>200</v>
      </c>
      <c r="H42" s="50">
        <v>5</v>
      </c>
      <c r="I42" s="50">
        <v>1</v>
      </c>
      <c r="J42" s="215">
        <v>55000</v>
      </c>
      <c r="K42" s="215">
        <f t="shared" si="0"/>
        <v>165000</v>
      </c>
      <c r="L42" s="216">
        <f t="shared" si="1"/>
        <v>9075</v>
      </c>
      <c r="M42" s="216">
        <f t="shared" si="2"/>
        <v>27225</v>
      </c>
      <c r="N42" s="217">
        <v>0.165</v>
      </c>
      <c r="O42" s="215">
        <v>62000</v>
      </c>
      <c r="P42" s="215">
        <f t="shared" si="3"/>
        <v>186000</v>
      </c>
      <c r="Q42" s="216">
        <f t="shared" si="4"/>
        <v>9300</v>
      </c>
      <c r="R42" s="216">
        <f t="shared" si="5"/>
        <v>27900</v>
      </c>
      <c r="S42" s="217">
        <v>0.15</v>
      </c>
      <c r="T42" s="208">
        <v>169631.58</v>
      </c>
      <c r="U42" s="229">
        <v>31801.25</v>
      </c>
      <c r="V42" s="170">
        <f t="shared" si="6"/>
        <v>1.02807018181818</v>
      </c>
      <c r="W42" s="170">
        <f t="shared" si="7"/>
        <v>1.16808999081726</v>
      </c>
      <c r="X42" s="228">
        <f t="shared" si="8"/>
        <v>0.911997741935484</v>
      </c>
      <c r="Y42" s="228">
        <f t="shared" si="9"/>
        <v>1.13982974910394</v>
      </c>
      <c r="Z42" s="241">
        <f t="shared" si="29"/>
        <v>1100</v>
      </c>
      <c r="AA42" s="242">
        <f t="shared" si="28"/>
        <v>915.25</v>
      </c>
      <c r="AB42" s="71">
        <v>40000</v>
      </c>
      <c r="AC42" s="71">
        <f t="shared" si="11"/>
        <v>80000</v>
      </c>
      <c r="AD42" s="91">
        <f t="shared" si="12"/>
        <v>7800</v>
      </c>
      <c r="AE42" s="91">
        <f t="shared" si="13"/>
        <v>15600</v>
      </c>
      <c r="AF42" s="92">
        <v>0.195</v>
      </c>
      <c r="AG42" s="71">
        <v>43000</v>
      </c>
      <c r="AH42" s="71">
        <f t="shared" si="14"/>
        <v>86000</v>
      </c>
      <c r="AI42" s="91">
        <f t="shared" si="15"/>
        <v>7740</v>
      </c>
      <c r="AJ42" s="91">
        <f t="shared" si="16"/>
        <v>15480</v>
      </c>
      <c r="AK42" s="92">
        <v>0.18</v>
      </c>
      <c r="AL42" s="27">
        <v>87102.19</v>
      </c>
      <c r="AM42" s="27">
        <v>16837.39</v>
      </c>
      <c r="AN42" s="107">
        <f t="shared" si="30"/>
        <v>1.088777375</v>
      </c>
      <c r="AO42" s="107">
        <f t="shared" si="31"/>
        <v>1.07931987179487</v>
      </c>
      <c r="AP42" s="107">
        <f t="shared" si="32"/>
        <v>1.0128161627907</v>
      </c>
      <c r="AQ42" s="107">
        <f t="shared" si="33"/>
        <v>1.08768669250646</v>
      </c>
      <c r="AR42" s="113">
        <v>1200</v>
      </c>
      <c r="AS42" s="250">
        <f t="shared" si="34"/>
        <v>3215.25</v>
      </c>
      <c r="AT42" s="31">
        <v>10</v>
      </c>
      <c r="AU42" s="251">
        <v>4</v>
      </c>
      <c r="AV42" s="251">
        <f t="shared" si="35"/>
        <v>-6</v>
      </c>
      <c r="AW42" s="251">
        <v>0</v>
      </c>
    </row>
    <row r="43" hidden="1" customHeight="1" spans="1:49">
      <c r="A43" s="9">
        <v>40</v>
      </c>
      <c r="B43" s="9">
        <v>105267</v>
      </c>
      <c r="C43" s="44" t="s">
        <v>96</v>
      </c>
      <c r="D43" s="44" t="s">
        <v>50</v>
      </c>
      <c r="E43" s="9" t="s">
        <v>46</v>
      </c>
      <c r="F43" s="150">
        <v>13</v>
      </c>
      <c r="G43" s="150">
        <v>150</v>
      </c>
      <c r="H43" s="50">
        <v>3</v>
      </c>
      <c r="I43" s="50">
        <v>1</v>
      </c>
      <c r="J43" s="215">
        <v>15000</v>
      </c>
      <c r="K43" s="215">
        <f t="shared" si="0"/>
        <v>45000</v>
      </c>
      <c r="L43" s="216">
        <f t="shared" si="1"/>
        <v>3848.85997212381</v>
      </c>
      <c r="M43" s="216">
        <f t="shared" si="2"/>
        <v>11546.5799163714</v>
      </c>
      <c r="N43" s="217">
        <v>0.256590664808254</v>
      </c>
      <c r="O43" s="215">
        <v>18800</v>
      </c>
      <c r="P43" s="215">
        <f t="shared" si="3"/>
        <v>56400</v>
      </c>
      <c r="Q43" s="216">
        <f t="shared" si="4"/>
        <v>4462.11166101554</v>
      </c>
      <c r="R43" s="216">
        <f t="shared" si="5"/>
        <v>13386.3349830466</v>
      </c>
      <c r="S43" s="217">
        <v>0.237346364947635</v>
      </c>
      <c r="T43" s="226">
        <v>45409.68</v>
      </c>
      <c r="U43" s="227">
        <v>10297.06</v>
      </c>
      <c r="V43" s="170">
        <f t="shared" si="6"/>
        <v>1.009104</v>
      </c>
      <c r="W43" s="228">
        <f t="shared" si="7"/>
        <v>0.891784413616732</v>
      </c>
      <c r="X43" s="228">
        <f t="shared" si="8"/>
        <v>0.805136170212766</v>
      </c>
      <c r="Y43" s="228">
        <f t="shared" si="9"/>
        <v>0.769221748375558</v>
      </c>
      <c r="Z43" s="241">
        <f t="shared" si="29"/>
        <v>700</v>
      </c>
      <c r="AA43" s="243"/>
      <c r="AB43" s="71">
        <v>9750</v>
      </c>
      <c r="AC43" s="71">
        <f t="shared" si="11"/>
        <v>19500</v>
      </c>
      <c r="AD43" s="91">
        <f t="shared" si="12"/>
        <v>2906.72784954425</v>
      </c>
      <c r="AE43" s="91">
        <f t="shared" si="13"/>
        <v>5813.4556990885</v>
      </c>
      <c r="AF43" s="92">
        <v>0.29812593328659</v>
      </c>
      <c r="AG43" s="71">
        <v>11500</v>
      </c>
      <c r="AH43" s="71">
        <f t="shared" si="14"/>
        <v>23000</v>
      </c>
      <c r="AI43" s="91">
        <f t="shared" si="15"/>
        <v>3173.13825801312</v>
      </c>
      <c r="AJ43" s="91">
        <f t="shared" si="16"/>
        <v>6346.27651602623</v>
      </c>
      <c r="AK43" s="92">
        <v>0.275925065914184</v>
      </c>
      <c r="AL43" s="31">
        <v>19870.57</v>
      </c>
      <c r="AM43" s="31">
        <v>4873.56</v>
      </c>
      <c r="AN43" s="107">
        <f t="shared" si="30"/>
        <v>1.01900358974359</v>
      </c>
      <c r="AO43" s="92">
        <f t="shared" si="31"/>
        <v>0.838324097105295</v>
      </c>
      <c r="AP43" s="92">
        <f t="shared" si="32"/>
        <v>0.863937826086956</v>
      </c>
      <c r="AQ43" s="92">
        <f t="shared" si="33"/>
        <v>0.767940064964521</v>
      </c>
      <c r="AR43" s="113"/>
      <c r="AS43" s="250">
        <f t="shared" si="34"/>
        <v>700</v>
      </c>
      <c r="AT43" s="31">
        <v>12</v>
      </c>
      <c r="AU43" s="251">
        <v>13</v>
      </c>
      <c r="AV43" s="251">
        <f t="shared" si="35"/>
        <v>1</v>
      </c>
      <c r="AW43" s="253">
        <v>2</v>
      </c>
    </row>
    <row r="44" hidden="1" customHeight="1" spans="1:49">
      <c r="A44" s="9">
        <v>41</v>
      </c>
      <c r="B44" s="9">
        <v>585</v>
      </c>
      <c r="C44" s="44" t="s">
        <v>97</v>
      </c>
      <c r="D44" s="44" t="s">
        <v>42</v>
      </c>
      <c r="E44" s="9" t="s">
        <v>60</v>
      </c>
      <c r="F44" s="150">
        <v>5</v>
      </c>
      <c r="G44" s="150">
        <v>200</v>
      </c>
      <c r="H44" s="50">
        <v>4</v>
      </c>
      <c r="I44" s="50">
        <v>2</v>
      </c>
      <c r="J44" s="215">
        <v>21000</v>
      </c>
      <c r="K44" s="215">
        <f t="shared" si="0"/>
        <v>63000</v>
      </c>
      <c r="L44" s="216">
        <f t="shared" si="1"/>
        <v>4935</v>
      </c>
      <c r="M44" s="216">
        <f t="shared" si="2"/>
        <v>14805</v>
      </c>
      <c r="N44" s="217">
        <v>0.235</v>
      </c>
      <c r="O44" s="215">
        <v>26250</v>
      </c>
      <c r="P44" s="215">
        <f t="shared" si="3"/>
        <v>78750</v>
      </c>
      <c r="Q44" s="216">
        <f t="shared" si="4"/>
        <v>5706.09375</v>
      </c>
      <c r="R44" s="216">
        <f t="shared" si="5"/>
        <v>17118.28125</v>
      </c>
      <c r="S44" s="217">
        <v>0.217375</v>
      </c>
      <c r="T44" s="226">
        <v>62819.63</v>
      </c>
      <c r="U44" s="227">
        <v>13919.77</v>
      </c>
      <c r="V44" s="228">
        <f t="shared" si="6"/>
        <v>0.997136984126984</v>
      </c>
      <c r="W44" s="228">
        <f t="shared" si="7"/>
        <v>0.940207362377575</v>
      </c>
      <c r="X44" s="228">
        <f t="shared" si="8"/>
        <v>0.797709587301587</v>
      </c>
      <c r="Y44" s="228">
        <f t="shared" si="9"/>
        <v>0.813152313407633</v>
      </c>
      <c r="Z44" s="241">
        <v>0</v>
      </c>
      <c r="AA44" s="243"/>
      <c r="AB44" s="71">
        <v>13000</v>
      </c>
      <c r="AC44" s="71">
        <f t="shared" si="11"/>
        <v>26000</v>
      </c>
      <c r="AD44" s="91">
        <f t="shared" si="12"/>
        <v>3820.53449531068</v>
      </c>
      <c r="AE44" s="91">
        <f t="shared" si="13"/>
        <v>7641.06899062135</v>
      </c>
      <c r="AF44" s="92">
        <v>0.293887268870052</v>
      </c>
      <c r="AG44" s="71">
        <v>16000</v>
      </c>
      <c r="AH44" s="71">
        <f t="shared" si="14"/>
        <v>32000</v>
      </c>
      <c r="AI44" s="91">
        <f t="shared" si="15"/>
        <v>4352.03274752246</v>
      </c>
      <c r="AJ44" s="91">
        <f t="shared" si="16"/>
        <v>8704.06549504493</v>
      </c>
      <c r="AK44" s="92">
        <v>0.272002046720154</v>
      </c>
      <c r="AL44" s="31">
        <v>21790.3</v>
      </c>
      <c r="AM44" s="31">
        <v>5081.68</v>
      </c>
      <c r="AN44" s="92">
        <f t="shared" si="30"/>
        <v>0.838088461538462</v>
      </c>
      <c r="AO44" s="92">
        <f t="shared" si="31"/>
        <v>0.665048307538808</v>
      </c>
      <c r="AP44" s="92">
        <f t="shared" si="32"/>
        <v>0.680946875</v>
      </c>
      <c r="AQ44" s="92">
        <f t="shared" si="33"/>
        <v>0.583828327451455</v>
      </c>
      <c r="AR44" s="113"/>
      <c r="AS44" s="250">
        <f t="shared" si="34"/>
        <v>0</v>
      </c>
      <c r="AT44" s="31">
        <v>15</v>
      </c>
      <c r="AU44" s="251">
        <v>0</v>
      </c>
      <c r="AV44" s="251">
        <f t="shared" si="35"/>
        <v>-15</v>
      </c>
      <c r="AW44" s="251">
        <v>0</v>
      </c>
    </row>
    <row r="45" hidden="1" customHeight="1" spans="1:49">
      <c r="A45" s="9">
        <v>42</v>
      </c>
      <c r="B45" s="9">
        <v>385</v>
      </c>
      <c r="C45" s="44" t="s">
        <v>98</v>
      </c>
      <c r="D45" s="44" t="s">
        <v>48</v>
      </c>
      <c r="E45" s="9" t="s">
        <v>60</v>
      </c>
      <c r="F45" s="150">
        <v>4</v>
      </c>
      <c r="G45" s="150">
        <v>200</v>
      </c>
      <c r="H45" s="50">
        <v>2</v>
      </c>
      <c r="I45" s="50">
        <v>2</v>
      </c>
      <c r="J45" s="215">
        <v>26000</v>
      </c>
      <c r="K45" s="215">
        <f t="shared" si="0"/>
        <v>78000</v>
      </c>
      <c r="L45" s="216">
        <f t="shared" si="1"/>
        <v>4810</v>
      </c>
      <c r="M45" s="216">
        <f t="shared" si="2"/>
        <v>14430</v>
      </c>
      <c r="N45" s="217">
        <v>0.185</v>
      </c>
      <c r="O45" s="215">
        <v>31000</v>
      </c>
      <c r="P45" s="215">
        <f t="shared" si="3"/>
        <v>93000</v>
      </c>
      <c r="Q45" s="216">
        <f t="shared" si="4"/>
        <v>5304.875</v>
      </c>
      <c r="R45" s="216">
        <f t="shared" si="5"/>
        <v>15914.625</v>
      </c>
      <c r="S45" s="217">
        <v>0.171125</v>
      </c>
      <c r="T45" s="226">
        <v>74173.48</v>
      </c>
      <c r="U45" s="227">
        <v>12830.92</v>
      </c>
      <c r="V45" s="228">
        <f t="shared" si="6"/>
        <v>0.950942051282051</v>
      </c>
      <c r="W45" s="228">
        <f t="shared" si="7"/>
        <v>0.889183645183645</v>
      </c>
      <c r="X45" s="228">
        <f t="shared" si="8"/>
        <v>0.797564301075269</v>
      </c>
      <c r="Y45" s="228">
        <f t="shared" si="9"/>
        <v>0.806234516993017</v>
      </c>
      <c r="Z45" s="241">
        <v>0</v>
      </c>
      <c r="AA45" s="243"/>
      <c r="AB45" s="71">
        <v>16000</v>
      </c>
      <c r="AC45" s="71">
        <f t="shared" si="11"/>
        <v>32000</v>
      </c>
      <c r="AD45" s="91">
        <f t="shared" si="12"/>
        <v>3613.45477749354</v>
      </c>
      <c r="AE45" s="91">
        <f t="shared" si="13"/>
        <v>7226.90955498707</v>
      </c>
      <c r="AF45" s="92">
        <v>0.225840923593346</v>
      </c>
      <c r="AG45" s="71">
        <v>19000</v>
      </c>
      <c r="AH45" s="71">
        <f t="shared" si="14"/>
        <v>38000</v>
      </c>
      <c r="AI45" s="91">
        <f t="shared" si="15"/>
        <v>3971.43666701915</v>
      </c>
      <c r="AJ45" s="91">
        <f t="shared" si="16"/>
        <v>7942.8733340383</v>
      </c>
      <c r="AK45" s="92">
        <v>0.209022982474692</v>
      </c>
      <c r="AL45" s="31">
        <v>24253.05</v>
      </c>
      <c r="AM45" s="31">
        <v>5266.06</v>
      </c>
      <c r="AN45" s="92">
        <f t="shared" si="30"/>
        <v>0.7579078125</v>
      </c>
      <c r="AO45" s="92">
        <f t="shared" si="31"/>
        <v>0.72867384874992</v>
      </c>
      <c r="AP45" s="92">
        <f t="shared" si="32"/>
        <v>0.638238157894737</v>
      </c>
      <c r="AQ45" s="92">
        <f t="shared" si="33"/>
        <v>0.66299181398662</v>
      </c>
      <c r="AR45" s="113"/>
      <c r="AS45" s="250">
        <f t="shared" si="34"/>
        <v>0</v>
      </c>
      <c r="AT45" s="31">
        <v>15</v>
      </c>
      <c r="AU45" s="251">
        <v>14</v>
      </c>
      <c r="AV45" s="251">
        <f t="shared" si="35"/>
        <v>-1</v>
      </c>
      <c r="AW45" s="251">
        <v>0</v>
      </c>
    </row>
    <row r="46" hidden="1" customHeight="1" spans="1:49">
      <c r="A46" s="9">
        <v>43</v>
      </c>
      <c r="B46" s="9">
        <v>713</v>
      </c>
      <c r="C46" s="44" t="s">
        <v>99</v>
      </c>
      <c r="D46" s="44" t="s">
        <v>45</v>
      </c>
      <c r="E46" s="9" t="s">
        <v>52</v>
      </c>
      <c r="F46" s="150">
        <v>36</v>
      </c>
      <c r="G46" s="150">
        <v>100</v>
      </c>
      <c r="H46" s="50">
        <v>2</v>
      </c>
      <c r="I46" s="50">
        <v>0</v>
      </c>
      <c r="J46" s="215">
        <v>8500</v>
      </c>
      <c r="K46" s="215">
        <f t="shared" si="0"/>
        <v>25500</v>
      </c>
      <c r="L46" s="216">
        <f t="shared" si="1"/>
        <v>2090.57779295042</v>
      </c>
      <c r="M46" s="216">
        <f t="shared" si="2"/>
        <v>6271.73337885125</v>
      </c>
      <c r="N46" s="217">
        <v>0.245950328582402</v>
      </c>
      <c r="O46" s="215">
        <v>11000</v>
      </c>
      <c r="P46" s="215">
        <f t="shared" si="3"/>
        <v>33000</v>
      </c>
      <c r="Q46" s="216">
        <f t="shared" si="4"/>
        <v>2502.54459332594</v>
      </c>
      <c r="R46" s="216">
        <f t="shared" si="5"/>
        <v>7507.63377997783</v>
      </c>
      <c r="S46" s="217">
        <v>0.227504053938722</v>
      </c>
      <c r="T46" s="226">
        <v>26249.6</v>
      </c>
      <c r="U46" s="227">
        <v>6638.99</v>
      </c>
      <c r="V46" s="170">
        <f t="shared" si="6"/>
        <v>1.02939607843137</v>
      </c>
      <c r="W46" s="170">
        <f t="shared" si="7"/>
        <v>1.05855743523587</v>
      </c>
      <c r="X46" s="228">
        <f t="shared" si="8"/>
        <v>0.795442424242424</v>
      </c>
      <c r="Y46" s="228">
        <f t="shared" si="9"/>
        <v>0.884298594545938</v>
      </c>
      <c r="Z46" s="241">
        <f t="shared" si="29"/>
        <v>400</v>
      </c>
      <c r="AA46" s="242">
        <f>(U46-M46)*0.2</f>
        <v>73.45132422975</v>
      </c>
      <c r="AB46" s="71">
        <v>6000</v>
      </c>
      <c r="AC46" s="71">
        <f t="shared" si="11"/>
        <v>12000</v>
      </c>
      <c r="AD46" s="91">
        <f t="shared" si="12"/>
        <v>1980.31987324793</v>
      </c>
      <c r="AE46" s="91">
        <f t="shared" si="13"/>
        <v>3960.63974649586</v>
      </c>
      <c r="AF46" s="92">
        <v>0.330053312207988</v>
      </c>
      <c r="AG46" s="71">
        <v>7200</v>
      </c>
      <c r="AH46" s="71">
        <f t="shared" si="14"/>
        <v>14400</v>
      </c>
      <c r="AI46" s="91">
        <f t="shared" si="15"/>
        <v>2199.41909326685</v>
      </c>
      <c r="AJ46" s="91">
        <f t="shared" si="16"/>
        <v>4398.8381865337</v>
      </c>
      <c r="AK46" s="92">
        <v>0.30547487406484</v>
      </c>
      <c r="AL46" s="31">
        <v>14462.68</v>
      </c>
      <c r="AM46" s="31">
        <v>3816.23</v>
      </c>
      <c r="AN46" s="107">
        <f t="shared" si="30"/>
        <v>1.20522333333333</v>
      </c>
      <c r="AO46" s="92">
        <f t="shared" si="31"/>
        <v>0.963538782686908</v>
      </c>
      <c r="AP46" s="107">
        <f t="shared" si="32"/>
        <v>1.00435277777778</v>
      </c>
      <c r="AQ46" s="92">
        <f t="shared" si="33"/>
        <v>0.867554076365606</v>
      </c>
      <c r="AR46" s="113"/>
      <c r="AS46" s="250">
        <f t="shared" si="34"/>
        <v>473.45132422975</v>
      </c>
      <c r="AT46" s="31">
        <v>8</v>
      </c>
      <c r="AU46" s="251">
        <v>16</v>
      </c>
      <c r="AV46" s="251">
        <f t="shared" si="35"/>
        <v>8</v>
      </c>
      <c r="AW46" s="253">
        <v>16</v>
      </c>
    </row>
    <row r="47" hidden="1" customHeight="1" spans="1:49">
      <c r="A47" s="9">
        <v>44</v>
      </c>
      <c r="B47" s="9">
        <v>721</v>
      </c>
      <c r="C47" s="44" t="s">
        <v>100</v>
      </c>
      <c r="D47" s="44" t="s">
        <v>64</v>
      </c>
      <c r="E47" s="9" t="s">
        <v>46</v>
      </c>
      <c r="F47" s="150">
        <v>24</v>
      </c>
      <c r="G47" s="150">
        <v>150</v>
      </c>
      <c r="H47" s="50">
        <v>3</v>
      </c>
      <c r="I47" s="50">
        <v>1</v>
      </c>
      <c r="J47" s="215">
        <v>12000</v>
      </c>
      <c r="K47" s="215">
        <f t="shared" si="0"/>
        <v>36000</v>
      </c>
      <c r="L47" s="216">
        <f t="shared" si="1"/>
        <v>3002.82239236596</v>
      </c>
      <c r="M47" s="216">
        <f t="shared" si="2"/>
        <v>9008.46717709788</v>
      </c>
      <c r="N47" s="217">
        <v>0.25023519936383</v>
      </c>
      <c r="O47" s="215">
        <v>15500</v>
      </c>
      <c r="P47" s="215">
        <f t="shared" si="3"/>
        <v>46500</v>
      </c>
      <c r="Q47" s="216">
        <f t="shared" si="4"/>
        <v>3587.74717087892</v>
      </c>
      <c r="R47" s="216">
        <f t="shared" si="5"/>
        <v>10763.2415126368</v>
      </c>
      <c r="S47" s="217">
        <v>0.231467559411543</v>
      </c>
      <c r="T47" s="226">
        <v>36825.06</v>
      </c>
      <c r="U47" s="227">
        <v>8513.46</v>
      </c>
      <c r="V47" s="170">
        <f t="shared" si="6"/>
        <v>1.02291833333333</v>
      </c>
      <c r="W47" s="228">
        <f t="shared" si="7"/>
        <v>0.945050898519525</v>
      </c>
      <c r="X47" s="228">
        <f t="shared" si="8"/>
        <v>0.791936774193548</v>
      </c>
      <c r="Y47" s="228">
        <f t="shared" si="9"/>
        <v>0.790975468682423</v>
      </c>
      <c r="Z47" s="241">
        <f t="shared" si="29"/>
        <v>700</v>
      </c>
      <c r="AA47" s="243"/>
      <c r="AB47" s="71">
        <v>7800</v>
      </c>
      <c r="AC47" s="71">
        <f t="shared" si="11"/>
        <v>15600</v>
      </c>
      <c r="AD47" s="91">
        <f t="shared" si="12"/>
        <v>2560.0569111786</v>
      </c>
      <c r="AE47" s="91">
        <f t="shared" si="13"/>
        <v>5120.1138223572</v>
      </c>
      <c r="AF47" s="92">
        <v>0.328212424510077</v>
      </c>
      <c r="AG47" s="71">
        <v>9200</v>
      </c>
      <c r="AH47" s="71">
        <f t="shared" si="14"/>
        <v>18400</v>
      </c>
      <c r="AI47" s="91">
        <f t="shared" si="15"/>
        <v>2794.69387848793</v>
      </c>
      <c r="AJ47" s="91">
        <f t="shared" si="16"/>
        <v>5589.38775697586</v>
      </c>
      <c r="AK47" s="92">
        <v>0.303771073748688</v>
      </c>
      <c r="AL47" s="31">
        <v>20530.03</v>
      </c>
      <c r="AM47" s="31">
        <v>5127.01</v>
      </c>
      <c r="AN47" s="107">
        <f t="shared" si="30"/>
        <v>1.31602756410256</v>
      </c>
      <c r="AO47" s="107">
        <f t="shared" si="31"/>
        <v>1.00134687975347</v>
      </c>
      <c r="AP47" s="107">
        <f t="shared" si="32"/>
        <v>1.1157625</v>
      </c>
      <c r="AQ47" s="92">
        <f t="shared" si="33"/>
        <v>0.917275777405354</v>
      </c>
      <c r="AR47" s="113">
        <v>500</v>
      </c>
      <c r="AS47" s="250">
        <f t="shared" si="34"/>
        <v>1200</v>
      </c>
      <c r="AT47" s="31">
        <v>8</v>
      </c>
      <c r="AU47" s="251">
        <v>14</v>
      </c>
      <c r="AV47" s="251">
        <f t="shared" si="35"/>
        <v>6</v>
      </c>
      <c r="AW47" s="253">
        <v>12</v>
      </c>
    </row>
    <row r="48" hidden="1" customHeight="1" spans="1:49">
      <c r="A48" s="9">
        <v>45</v>
      </c>
      <c r="B48" s="46">
        <v>117184</v>
      </c>
      <c r="C48" s="47" t="s">
        <v>101</v>
      </c>
      <c r="D48" s="44" t="s">
        <v>42</v>
      </c>
      <c r="E48" s="9" t="s">
        <v>84</v>
      </c>
      <c r="F48" s="150">
        <v>43</v>
      </c>
      <c r="G48" s="150">
        <v>100</v>
      </c>
      <c r="H48" s="50">
        <v>2</v>
      </c>
      <c r="I48" s="50">
        <v>2</v>
      </c>
      <c r="J48" s="215">
        <v>5000</v>
      </c>
      <c r="K48" s="215">
        <f t="shared" si="0"/>
        <v>15000</v>
      </c>
      <c r="L48" s="216">
        <f t="shared" si="1"/>
        <v>1100</v>
      </c>
      <c r="M48" s="216">
        <f t="shared" si="2"/>
        <v>3300</v>
      </c>
      <c r="N48" s="217">
        <v>0.22</v>
      </c>
      <c r="O48" s="215">
        <v>7000</v>
      </c>
      <c r="P48" s="215">
        <f t="shared" si="3"/>
        <v>21000</v>
      </c>
      <c r="Q48" s="216">
        <f t="shared" si="4"/>
        <v>1400</v>
      </c>
      <c r="R48" s="216">
        <f t="shared" si="5"/>
        <v>4200</v>
      </c>
      <c r="S48" s="217">
        <v>0.2</v>
      </c>
      <c r="T48" s="226">
        <v>16611.27</v>
      </c>
      <c r="U48" s="227">
        <v>3425.54</v>
      </c>
      <c r="V48" s="170">
        <f t="shared" si="6"/>
        <v>1.107418</v>
      </c>
      <c r="W48" s="170">
        <f t="shared" si="7"/>
        <v>1.03804242424242</v>
      </c>
      <c r="X48" s="228">
        <f t="shared" si="8"/>
        <v>0.791012857142857</v>
      </c>
      <c r="Y48" s="228">
        <f t="shared" si="9"/>
        <v>0.815604761904762</v>
      </c>
      <c r="Z48" s="241">
        <f t="shared" si="29"/>
        <v>600</v>
      </c>
      <c r="AA48" s="242">
        <f>(U48-M48)*0.2</f>
        <v>25.108</v>
      </c>
      <c r="AB48" s="71">
        <v>4000</v>
      </c>
      <c r="AC48" s="71">
        <f t="shared" si="11"/>
        <v>8000</v>
      </c>
      <c r="AD48" s="91">
        <f t="shared" si="12"/>
        <v>1097.19396162424</v>
      </c>
      <c r="AE48" s="91">
        <f t="shared" si="13"/>
        <v>2194.38792324849</v>
      </c>
      <c r="AF48" s="92">
        <v>0.274298490406061</v>
      </c>
      <c r="AG48" s="71">
        <v>4680</v>
      </c>
      <c r="AH48" s="71">
        <f t="shared" si="14"/>
        <v>9360</v>
      </c>
      <c r="AI48" s="91">
        <f t="shared" si="15"/>
        <v>1188.12099312481</v>
      </c>
      <c r="AJ48" s="91">
        <f t="shared" si="16"/>
        <v>2376.24198624961</v>
      </c>
      <c r="AK48" s="92">
        <v>0.25387200707795</v>
      </c>
      <c r="AL48" s="31">
        <v>5450.43</v>
      </c>
      <c r="AM48" s="31">
        <v>1138.98</v>
      </c>
      <c r="AN48" s="92">
        <f t="shared" si="30"/>
        <v>0.68130375</v>
      </c>
      <c r="AO48" s="92">
        <f t="shared" si="31"/>
        <v>0.519042229467749</v>
      </c>
      <c r="AP48" s="92">
        <f t="shared" si="32"/>
        <v>0.582310897435897</v>
      </c>
      <c r="AQ48" s="92">
        <f t="shared" si="33"/>
        <v>0.479319870026216</v>
      </c>
      <c r="AR48" s="113"/>
      <c r="AS48" s="250">
        <f t="shared" si="34"/>
        <v>625.108</v>
      </c>
      <c r="AT48" s="31">
        <v>4</v>
      </c>
      <c r="AU48" s="251">
        <v>2</v>
      </c>
      <c r="AV48" s="251">
        <f t="shared" si="35"/>
        <v>-2</v>
      </c>
      <c r="AW48" s="251">
        <v>0</v>
      </c>
    </row>
    <row r="49" hidden="1" customHeight="1" spans="1:49">
      <c r="A49" s="9">
        <v>46</v>
      </c>
      <c r="B49" s="9">
        <v>706</v>
      </c>
      <c r="C49" s="44" t="s">
        <v>102</v>
      </c>
      <c r="D49" s="44" t="s">
        <v>45</v>
      </c>
      <c r="E49" s="9" t="s">
        <v>52</v>
      </c>
      <c r="F49" s="150">
        <v>34</v>
      </c>
      <c r="G49" s="150">
        <v>150</v>
      </c>
      <c r="H49" s="50">
        <v>4</v>
      </c>
      <c r="I49" s="50">
        <v>0</v>
      </c>
      <c r="J49" s="215">
        <v>10500</v>
      </c>
      <c r="K49" s="215">
        <f t="shared" si="0"/>
        <v>31500</v>
      </c>
      <c r="L49" s="216">
        <f t="shared" si="1"/>
        <v>2731.51624453103</v>
      </c>
      <c r="M49" s="216">
        <f t="shared" si="2"/>
        <v>8194.54873359308</v>
      </c>
      <c r="N49" s="217">
        <v>0.26014440424105</v>
      </c>
      <c r="O49" s="215">
        <v>13500</v>
      </c>
      <c r="P49" s="215">
        <f t="shared" si="3"/>
        <v>40500</v>
      </c>
      <c r="Q49" s="216">
        <f t="shared" si="4"/>
        <v>3248.55324796011</v>
      </c>
      <c r="R49" s="216">
        <f t="shared" si="5"/>
        <v>9745.65974388033</v>
      </c>
      <c r="S49" s="217">
        <v>0.240633573922971</v>
      </c>
      <c r="T49" s="226">
        <v>31978.33</v>
      </c>
      <c r="U49" s="227">
        <v>7158.6</v>
      </c>
      <c r="V49" s="170">
        <f t="shared" si="6"/>
        <v>1.01518507936508</v>
      </c>
      <c r="W49" s="228">
        <f t="shared" si="7"/>
        <v>0.873580746509412</v>
      </c>
      <c r="X49" s="228">
        <f t="shared" si="8"/>
        <v>0.789588395061728</v>
      </c>
      <c r="Y49" s="228">
        <f t="shared" si="9"/>
        <v>0.734542369437344</v>
      </c>
      <c r="Z49" s="241">
        <f t="shared" si="29"/>
        <v>800</v>
      </c>
      <c r="AA49" s="243"/>
      <c r="AB49" s="71">
        <v>6825</v>
      </c>
      <c r="AC49" s="71">
        <f t="shared" si="11"/>
        <v>13650</v>
      </c>
      <c r="AD49" s="91">
        <f t="shared" si="12"/>
        <v>2230.93408654295</v>
      </c>
      <c r="AE49" s="91">
        <f t="shared" si="13"/>
        <v>4461.8681730859</v>
      </c>
      <c r="AF49" s="92">
        <v>0.326876789237062</v>
      </c>
      <c r="AG49" s="71">
        <v>8000</v>
      </c>
      <c r="AH49" s="71">
        <f t="shared" si="14"/>
        <v>16000</v>
      </c>
      <c r="AI49" s="91">
        <f t="shared" si="15"/>
        <v>2420.27920541485</v>
      </c>
      <c r="AJ49" s="91">
        <f t="shared" si="16"/>
        <v>4840.5584108297</v>
      </c>
      <c r="AK49" s="92">
        <v>0.302534900676856</v>
      </c>
      <c r="AL49" s="31">
        <v>7503.22</v>
      </c>
      <c r="AM49" s="31">
        <v>1344.84</v>
      </c>
      <c r="AN49" s="92">
        <f t="shared" si="30"/>
        <v>0.549686446886447</v>
      </c>
      <c r="AO49" s="92">
        <f t="shared" si="31"/>
        <v>0.301407380906525</v>
      </c>
      <c r="AP49" s="92">
        <f t="shared" si="32"/>
        <v>0.46895125</v>
      </c>
      <c r="AQ49" s="92">
        <f t="shared" si="33"/>
        <v>0.27782745002957</v>
      </c>
      <c r="AR49" s="113"/>
      <c r="AS49" s="250">
        <f t="shared" si="34"/>
        <v>800</v>
      </c>
      <c r="AT49" s="31">
        <v>8</v>
      </c>
      <c r="AU49" s="251">
        <v>2</v>
      </c>
      <c r="AV49" s="251">
        <f t="shared" si="35"/>
        <v>-6</v>
      </c>
      <c r="AW49" s="251">
        <v>0</v>
      </c>
    </row>
    <row r="50" hidden="1" customHeight="1" spans="1:49">
      <c r="A50" s="9">
        <v>47</v>
      </c>
      <c r="B50" s="9">
        <v>727</v>
      </c>
      <c r="C50" s="44" t="s">
        <v>103</v>
      </c>
      <c r="D50" s="44" t="s">
        <v>50</v>
      </c>
      <c r="E50" s="9" t="s">
        <v>52</v>
      </c>
      <c r="F50" s="150">
        <v>28</v>
      </c>
      <c r="G50" s="150">
        <v>150</v>
      </c>
      <c r="H50" s="50">
        <v>3</v>
      </c>
      <c r="I50" s="50">
        <v>1</v>
      </c>
      <c r="J50" s="215">
        <v>10000</v>
      </c>
      <c r="K50" s="215">
        <f t="shared" si="0"/>
        <v>30000</v>
      </c>
      <c r="L50" s="216">
        <f t="shared" si="1"/>
        <v>2307.36372521544</v>
      </c>
      <c r="M50" s="216">
        <f t="shared" si="2"/>
        <v>6922.09117564632</v>
      </c>
      <c r="N50" s="217">
        <v>0.230736372521544</v>
      </c>
      <c r="O50" s="215">
        <v>12800</v>
      </c>
      <c r="P50" s="215">
        <f t="shared" si="3"/>
        <v>38400</v>
      </c>
      <c r="Q50" s="216">
        <f t="shared" si="4"/>
        <v>2731.91865065509</v>
      </c>
      <c r="R50" s="216">
        <f t="shared" si="5"/>
        <v>8195.75595196527</v>
      </c>
      <c r="S50" s="217">
        <v>0.213431144582429</v>
      </c>
      <c r="T50" s="226">
        <v>30235.05</v>
      </c>
      <c r="U50" s="227">
        <v>6371.17</v>
      </c>
      <c r="V50" s="170">
        <f t="shared" si="6"/>
        <v>1.007835</v>
      </c>
      <c r="W50" s="228">
        <f t="shared" si="7"/>
        <v>0.920411164535856</v>
      </c>
      <c r="X50" s="228">
        <f t="shared" si="8"/>
        <v>0.78737109375</v>
      </c>
      <c r="Y50" s="228">
        <f t="shared" si="9"/>
        <v>0.777374294371497</v>
      </c>
      <c r="Z50" s="241">
        <f t="shared" si="29"/>
        <v>700</v>
      </c>
      <c r="AA50" s="243"/>
      <c r="AB50" s="71">
        <v>6500</v>
      </c>
      <c r="AC50" s="71">
        <f t="shared" si="11"/>
        <v>13000</v>
      </c>
      <c r="AD50" s="91">
        <f t="shared" si="12"/>
        <v>1630.36982973467</v>
      </c>
      <c r="AE50" s="91">
        <f t="shared" si="13"/>
        <v>3260.73965946934</v>
      </c>
      <c r="AF50" s="92">
        <v>0.250826127651488</v>
      </c>
      <c r="AG50" s="71">
        <v>7800</v>
      </c>
      <c r="AH50" s="71">
        <f t="shared" si="14"/>
        <v>15600</v>
      </c>
      <c r="AI50" s="91">
        <f t="shared" si="15"/>
        <v>1810.75117259893</v>
      </c>
      <c r="AJ50" s="91">
        <f t="shared" si="16"/>
        <v>3621.50234519786</v>
      </c>
      <c r="AK50" s="92">
        <v>0.232147586230632</v>
      </c>
      <c r="AL50" s="31">
        <v>12652.27</v>
      </c>
      <c r="AM50" s="31">
        <v>2567.31</v>
      </c>
      <c r="AN50" s="92">
        <f t="shared" si="30"/>
        <v>0.973251538461538</v>
      </c>
      <c r="AO50" s="92">
        <f t="shared" si="31"/>
        <v>0.787339765854784</v>
      </c>
      <c r="AP50" s="92">
        <f t="shared" si="32"/>
        <v>0.811042948717949</v>
      </c>
      <c r="AQ50" s="92">
        <f t="shared" si="33"/>
        <v>0.708907452014845</v>
      </c>
      <c r="AR50" s="113"/>
      <c r="AS50" s="250">
        <f t="shared" si="34"/>
        <v>700</v>
      </c>
      <c r="AT50" s="31">
        <v>8</v>
      </c>
      <c r="AU50" s="251">
        <v>8</v>
      </c>
      <c r="AV50" s="251">
        <f t="shared" si="35"/>
        <v>0</v>
      </c>
      <c r="AW50" s="251">
        <v>0</v>
      </c>
    </row>
    <row r="51" hidden="1" customHeight="1" spans="1:49">
      <c r="A51" s="9">
        <v>48</v>
      </c>
      <c r="B51" s="9">
        <v>710</v>
      </c>
      <c r="C51" s="44" t="s">
        <v>104</v>
      </c>
      <c r="D51" s="44" t="s">
        <v>45</v>
      </c>
      <c r="E51" s="9" t="s">
        <v>52</v>
      </c>
      <c r="F51" s="150">
        <v>26</v>
      </c>
      <c r="G51" s="150">
        <v>150</v>
      </c>
      <c r="H51" s="50">
        <v>3</v>
      </c>
      <c r="I51" s="50">
        <v>0</v>
      </c>
      <c r="J51" s="215">
        <v>10500</v>
      </c>
      <c r="K51" s="215">
        <f t="shared" si="0"/>
        <v>31500</v>
      </c>
      <c r="L51" s="216">
        <f t="shared" si="1"/>
        <v>2760.00902010775</v>
      </c>
      <c r="M51" s="216">
        <f t="shared" si="2"/>
        <v>8280.02706032326</v>
      </c>
      <c r="N51" s="217">
        <v>0.262858001915024</v>
      </c>
      <c r="O51" s="215">
        <v>13500</v>
      </c>
      <c r="P51" s="215">
        <f t="shared" si="3"/>
        <v>40500</v>
      </c>
      <c r="Q51" s="216">
        <f t="shared" si="4"/>
        <v>3282.43929891386</v>
      </c>
      <c r="R51" s="216">
        <f t="shared" si="5"/>
        <v>9847.31789674158</v>
      </c>
      <c r="S51" s="217">
        <v>0.243143651771397</v>
      </c>
      <c r="T51" s="226">
        <v>31874.48</v>
      </c>
      <c r="U51" s="227">
        <v>6649.19</v>
      </c>
      <c r="V51" s="170">
        <f t="shared" si="6"/>
        <v>1.01188825396825</v>
      </c>
      <c r="W51" s="228">
        <f t="shared" si="7"/>
        <v>0.80303964607338</v>
      </c>
      <c r="X51" s="228">
        <f t="shared" si="8"/>
        <v>0.787024197530864</v>
      </c>
      <c r="Y51" s="228">
        <f t="shared" si="9"/>
        <v>0.675228531232873</v>
      </c>
      <c r="Z51" s="241">
        <f t="shared" si="29"/>
        <v>600</v>
      </c>
      <c r="AA51" s="243"/>
      <c r="AB51" s="71">
        <v>6825</v>
      </c>
      <c r="AC51" s="71">
        <f t="shared" si="11"/>
        <v>13650</v>
      </c>
      <c r="AD51" s="91">
        <f t="shared" si="12"/>
        <v>2286.44309842865</v>
      </c>
      <c r="AE51" s="91">
        <f t="shared" si="13"/>
        <v>4572.88619685729</v>
      </c>
      <c r="AF51" s="92">
        <v>0.335009977791743</v>
      </c>
      <c r="AG51" s="71">
        <v>8000</v>
      </c>
      <c r="AH51" s="71">
        <f t="shared" si="14"/>
        <v>16000</v>
      </c>
      <c r="AI51" s="91">
        <f t="shared" si="15"/>
        <v>2480.49941003248</v>
      </c>
      <c r="AJ51" s="91">
        <f t="shared" si="16"/>
        <v>4960.99882006496</v>
      </c>
      <c r="AK51" s="92">
        <v>0.31006242625406</v>
      </c>
      <c r="AL51" s="31">
        <v>9726.3</v>
      </c>
      <c r="AM51" s="31">
        <v>2890.04</v>
      </c>
      <c r="AN51" s="92">
        <f t="shared" si="30"/>
        <v>0.712549450549451</v>
      </c>
      <c r="AO51" s="92">
        <f t="shared" si="31"/>
        <v>0.631994734963266</v>
      </c>
      <c r="AP51" s="92">
        <f t="shared" si="32"/>
        <v>0.60789375</v>
      </c>
      <c r="AQ51" s="92">
        <f t="shared" si="33"/>
        <v>0.582552043413338</v>
      </c>
      <c r="AR51" s="113"/>
      <c r="AS51" s="250">
        <f t="shared" si="34"/>
        <v>600</v>
      </c>
      <c r="AT51" s="31">
        <v>8</v>
      </c>
      <c r="AU51" s="251">
        <v>3</v>
      </c>
      <c r="AV51" s="251">
        <f t="shared" si="35"/>
        <v>-5</v>
      </c>
      <c r="AW51" s="251">
        <v>0</v>
      </c>
    </row>
    <row r="52" hidden="1" customHeight="1" spans="1:49">
      <c r="A52" s="9">
        <v>49</v>
      </c>
      <c r="B52" s="9">
        <v>105910</v>
      </c>
      <c r="C52" s="44" t="s">
        <v>105</v>
      </c>
      <c r="D52" s="44" t="s">
        <v>54</v>
      </c>
      <c r="E52" s="9" t="s">
        <v>76</v>
      </c>
      <c r="F52" s="150">
        <v>23</v>
      </c>
      <c r="G52" s="150">
        <v>150</v>
      </c>
      <c r="H52" s="50">
        <v>2</v>
      </c>
      <c r="I52" s="50">
        <v>2</v>
      </c>
      <c r="J52" s="215">
        <v>12000</v>
      </c>
      <c r="K52" s="215">
        <f t="shared" si="0"/>
        <v>36000</v>
      </c>
      <c r="L52" s="216">
        <f t="shared" si="1"/>
        <v>3087.32656099038</v>
      </c>
      <c r="M52" s="216">
        <f t="shared" si="2"/>
        <v>9261.97968297114</v>
      </c>
      <c r="N52" s="217">
        <v>0.257277213415865</v>
      </c>
      <c r="O52" s="215">
        <v>15500</v>
      </c>
      <c r="P52" s="215">
        <f t="shared" si="3"/>
        <v>46500</v>
      </c>
      <c r="Q52" s="216">
        <f t="shared" si="4"/>
        <v>3688.71204734996</v>
      </c>
      <c r="R52" s="216">
        <f t="shared" si="5"/>
        <v>11066.1361420499</v>
      </c>
      <c r="S52" s="217">
        <v>0.237981422409675</v>
      </c>
      <c r="T52" s="226">
        <v>36528.11</v>
      </c>
      <c r="U52" s="227">
        <v>6675.03</v>
      </c>
      <c r="V52" s="170">
        <f t="shared" si="6"/>
        <v>1.01466972222222</v>
      </c>
      <c r="W52" s="228">
        <f t="shared" si="7"/>
        <v>0.720691496686454</v>
      </c>
      <c r="X52" s="228">
        <f t="shared" si="8"/>
        <v>0.785550752688172</v>
      </c>
      <c r="Y52" s="228">
        <f t="shared" si="9"/>
        <v>0.60319427795902</v>
      </c>
      <c r="Z52" s="241">
        <f t="shared" si="29"/>
        <v>600</v>
      </c>
      <c r="AA52" s="243"/>
      <c r="AB52" s="71">
        <v>6500</v>
      </c>
      <c r="AC52" s="71">
        <f t="shared" si="11"/>
        <v>13000</v>
      </c>
      <c r="AD52" s="91">
        <f t="shared" si="12"/>
        <v>1979.10267779855</v>
      </c>
      <c r="AE52" s="91">
        <f t="shared" si="13"/>
        <v>3958.20535559709</v>
      </c>
      <c r="AF52" s="92">
        <v>0.30447733504593</v>
      </c>
      <c r="AG52" s="71">
        <v>7800</v>
      </c>
      <c r="AH52" s="71">
        <f t="shared" si="14"/>
        <v>15600</v>
      </c>
      <c r="AI52" s="91">
        <f t="shared" si="15"/>
        <v>2198.06722938477</v>
      </c>
      <c r="AJ52" s="91">
        <f t="shared" si="16"/>
        <v>4396.13445876953</v>
      </c>
      <c r="AK52" s="92">
        <v>0.281803490946765</v>
      </c>
      <c r="AL52" s="31">
        <v>13238.72</v>
      </c>
      <c r="AM52" s="31">
        <v>3606.23</v>
      </c>
      <c r="AN52" s="107">
        <f t="shared" si="30"/>
        <v>1.01836307692308</v>
      </c>
      <c r="AO52" s="92">
        <f t="shared" si="31"/>
        <v>0.911077035177222</v>
      </c>
      <c r="AP52" s="92">
        <f t="shared" si="32"/>
        <v>0.848635897435897</v>
      </c>
      <c r="AQ52" s="92">
        <f t="shared" si="33"/>
        <v>0.820318403320488</v>
      </c>
      <c r="AR52" s="113"/>
      <c r="AS52" s="250">
        <f t="shared" si="34"/>
        <v>600</v>
      </c>
      <c r="AT52" s="31">
        <v>8</v>
      </c>
      <c r="AU52" s="251">
        <v>2</v>
      </c>
      <c r="AV52" s="251">
        <f t="shared" si="35"/>
        <v>-6</v>
      </c>
      <c r="AW52" s="251">
        <v>0</v>
      </c>
    </row>
    <row r="53" hidden="1" customHeight="1" spans="1:49">
      <c r="A53" s="9">
        <v>50</v>
      </c>
      <c r="B53" s="9">
        <v>570</v>
      </c>
      <c r="C53" s="44" t="s">
        <v>106</v>
      </c>
      <c r="D53" s="44" t="s">
        <v>50</v>
      </c>
      <c r="E53" s="9" t="s">
        <v>52</v>
      </c>
      <c r="F53" s="150">
        <v>26</v>
      </c>
      <c r="G53" s="150">
        <v>150</v>
      </c>
      <c r="H53" s="50">
        <v>2</v>
      </c>
      <c r="I53" s="50">
        <v>2</v>
      </c>
      <c r="J53" s="215">
        <v>10000</v>
      </c>
      <c r="K53" s="215">
        <f t="shared" si="0"/>
        <v>30000</v>
      </c>
      <c r="L53" s="216">
        <f t="shared" si="1"/>
        <v>2045.59926977135</v>
      </c>
      <c r="M53" s="216">
        <f t="shared" si="2"/>
        <v>6136.79780931405</v>
      </c>
      <c r="N53" s="217">
        <v>0.204559926977135</v>
      </c>
      <c r="O53" s="215">
        <v>12800</v>
      </c>
      <c r="P53" s="215">
        <f t="shared" si="3"/>
        <v>38400</v>
      </c>
      <c r="Q53" s="216">
        <f t="shared" si="4"/>
        <v>2421.98953540928</v>
      </c>
      <c r="R53" s="216">
        <f t="shared" si="5"/>
        <v>7265.96860622784</v>
      </c>
      <c r="S53" s="217">
        <v>0.18921793245385</v>
      </c>
      <c r="T53" s="226">
        <v>30026.11</v>
      </c>
      <c r="U53" s="227">
        <v>7029.24</v>
      </c>
      <c r="V53" s="170">
        <f t="shared" si="6"/>
        <v>1.00087033333333</v>
      </c>
      <c r="W53" s="170">
        <f t="shared" si="7"/>
        <v>1.14542473426963</v>
      </c>
      <c r="X53" s="228">
        <f t="shared" si="8"/>
        <v>0.781929947916667</v>
      </c>
      <c r="Y53" s="228">
        <f t="shared" si="9"/>
        <v>0.96741953907908</v>
      </c>
      <c r="Z53" s="241">
        <f t="shared" si="29"/>
        <v>600</v>
      </c>
      <c r="AA53" s="242">
        <f t="shared" ref="AA53:AA55" si="36">(U53-M53)*0.2</f>
        <v>178.48843813719</v>
      </c>
      <c r="AB53" s="71">
        <v>6500</v>
      </c>
      <c r="AC53" s="71">
        <f t="shared" si="11"/>
        <v>13000</v>
      </c>
      <c r="AD53" s="91">
        <f t="shared" si="12"/>
        <v>1932.33579058571</v>
      </c>
      <c r="AE53" s="91">
        <f t="shared" si="13"/>
        <v>3864.67158117143</v>
      </c>
      <c r="AF53" s="92">
        <v>0.297282429320879</v>
      </c>
      <c r="AG53" s="71">
        <v>7800</v>
      </c>
      <c r="AH53" s="71">
        <f t="shared" si="14"/>
        <v>15600</v>
      </c>
      <c r="AI53" s="91">
        <f t="shared" si="15"/>
        <v>2146.12613337392</v>
      </c>
      <c r="AJ53" s="91">
        <f t="shared" si="16"/>
        <v>4292.25226674785</v>
      </c>
      <c r="AK53" s="92">
        <v>0.27514437607358</v>
      </c>
      <c r="AL53" s="31">
        <v>8436.01</v>
      </c>
      <c r="AM53" s="31">
        <v>1764.31</v>
      </c>
      <c r="AN53" s="92">
        <f t="shared" si="30"/>
        <v>0.648923846153846</v>
      </c>
      <c r="AO53" s="92">
        <f t="shared" si="31"/>
        <v>0.456522621118873</v>
      </c>
      <c r="AP53" s="92">
        <f t="shared" si="32"/>
        <v>0.540769871794872</v>
      </c>
      <c r="AQ53" s="92">
        <f t="shared" si="33"/>
        <v>0.41104527188864</v>
      </c>
      <c r="AR53" s="113"/>
      <c r="AS53" s="250">
        <f t="shared" si="34"/>
        <v>778.48843813719</v>
      </c>
      <c r="AT53" s="31">
        <v>8</v>
      </c>
      <c r="AU53" s="251">
        <v>2</v>
      </c>
      <c r="AV53" s="251">
        <f t="shared" si="35"/>
        <v>-6</v>
      </c>
      <c r="AW53" s="251">
        <v>0</v>
      </c>
    </row>
    <row r="54" hidden="1" customHeight="1" spans="1:49">
      <c r="A54" s="9">
        <v>51</v>
      </c>
      <c r="B54" s="9">
        <v>745</v>
      </c>
      <c r="C54" s="44" t="s">
        <v>107</v>
      </c>
      <c r="D54" s="44" t="s">
        <v>50</v>
      </c>
      <c r="E54" s="9" t="s">
        <v>76</v>
      </c>
      <c r="F54" s="150">
        <v>21</v>
      </c>
      <c r="G54" s="150">
        <v>150</v>
      </c>
      <c r="H54" s="50">
        <v>2</v>
      </c>
      <c r="I54" s="50">
        <v>2</v>
      </c>
      <c r="J54" s="215">
        <v>12000</v>
      </c>
      <c r="K54" s="215">
        <f t="shared" si="0"/>
        <v>36000</v>
      </c>
      <c r="L54" s="216">
        <f t="shared" si="1"/>
        <v>2607.42358836976</v>
      </c>
      <c r="M54" s="216">
        <f t="shared" si="2"/>
        <v>7822.27076510927</v>
      </c>
      <c r="N54" s="217">
        <v>0.217285299030813</v>
      </c>
      <c r="O54" s="215">
        <v>15500</v>
      </c>
      <c r="P54" s="215">
        <f t="shared" si="3"/>
        <v>46500</v>
      </c>
      <c r="Q54" s="216">
        <f t="shared" si="4"/>
        <v>3115.32797485428</v>
      </c>
      <c r="R54" s="216">
        <f t="shared" si="5"/>
        <v>9345.98392456284</v>
      </c>
      <c r="S54" s="217">
        <v>0.200988901603502</v>
      </c>
      <c r="T54" s="226">
        <v>36098.92</v>
      </c>
      <c r="U54" s="227">
        <v>8025.82</v>
      </c>
      <c r="V54" s="170">
        <f t="shared" si="6"/>
        <v>1.00274777777778</v>
      </c>
      <c r="W54" s="170">
        <f t="shared" si="7"/>
        <v>1.02602175774823</v>
      </c>
      <c r="X54" s="228">
        <f t="shared" si="8"/>
        <v>0.776320860215054</v>
      </c>
      <c r="Y54" s="228">
        <f t="shared" si="9"/>
        <v>0.858745324706452</v>
      </c>
      <c r="Z54" s="241">
        <f t="shared" si="29"/>
        <v>600</v>
      </c>
      <c r="AA54" s="242">
        <f t="shared" si="36"/>
        <v>40.709846978146</v>
      </c>
      <c r="AB54" s="71">
        <v>7800</v>
      </c>
      <c r="AC54" s="71">
        <f t="shared" si="11"/>
        <v>15600</v>
      </c>
      <c r="AD54" s="91">
        <f t="shared" si="12"/>
        <v>1940.40629606378</v>
      </c>
      <c r="AE54" s="91">
        <f t="shared" si="13"/>
        <v>3880.81259212756</v>
      </c>
      <c r="AF54" s="92">
        <v>0.248770037956895</v>
      </c>
      <c r="AG54" s="71">
        <v>9200</v>
      </c>
      <c r="AH54" s="71">
        <f t="shared" si="14"/>
        <v>18400</v>
      </c>
      <c r="AI54" s="91">
        <f t="shared" si="15"/>
        <v>2118.25040830531</v>
      </c>
      <c r="AJ54" s="91">
        <f t="shared" si="16"/>
        <v>4236.50081661062</v>
      </c>
      <c r="AK54" s="92">
        <v>0.230244609598403</v>
      </c>
      <c r="AL54" s="31">
        <v>11612.55</v>
      </c>
      <c r="AM54" s="31">
        <v>2048.01</v>
      </c>
      <c r="AN54" s="92">
        <f t="shared" si="30"/>
        <v>0.744394230769231</v>
      </c>
      <c r="AO54" s="92">
        <f t="shared" si="31"/>
        <v>0.527727106471077</v>
      </c>
      <c r="AP54" s="92">
        <f t="shared" si="32"/>
        <v>0.631116847826087</v>
      </c>
      <c r="AQ54" s="92">
        <f t="shared" si="33"/>
        <v>0.483420182989247</v>
      </c>
      <c r="AR54" s="113"/>
      <c r="AS54" s="250">
        <f t="shared" si="34"/>
        <v>640.709846978146</v>
      </c>
      <c r="AT54" s="31">
        <v>8</v>
      </c>
      <c r="AU54" s="251">
        <v>2</v>
      </c>
      <c r="AV54" s="251">
        <f t="shared" si="35"/>
        <v>-6</v>
      </c>
      <c r="AW54" s="251">
        <v>0</v>
      </c>
    </row>
    <row r="55" hidden="1" customHeight="1" spans="1:49">
      <c r="A55" s="9">
        <v>52</v>
      </c>
      <c r="B55" s="9">
        <v>102567</v>
      </c>
      <c r="C55" s="44" t="s">
        <v>108</v>
      </c>
      <c r="D55" s="44" t="s">
        <v>48</v>
      </c>
      <c r="E55" s="9" t="s">
        <v>52</v>
      </c>
      <c r="F55" s="150">
        <v>33</v>
      </c>
      <c r="G55" s="150">
        <v>150</v>
      </c>
      <c r="H55" s="50">
        <v>3</v>
      </c>
      <c r="I55" s="50">
        <v>0</v>
      </c>
      <c r="J55" s="215">
        <v>8500</v>
      </c>
      <c r="K55" s="215">
        <f t="shared" si="0"/>
        <v>25500</v>
      </c>
      <c r="L55" s="216">
        <f t="shared" si="1"/>
        <v>1572.5</v>
      </c>
      <c r="M55" s="216">
        <f t="shared" si="2"/>
        <v>4717.5</v>
      </c>
      <c r="N55" s="217">
        <v>0.185</v>
      </c>
      <c r="O55" s="215">
        <v>11000</v>
      </c>
      <c r="P55" s="215">
        <f t="shared" si="3"/>
        <v>33000</v>
      </c>
      <c r="Q55" s="216">
        <f t="shared" si="4"/>
        <v>1882.375</v>
      </c>
      <c r="R55" s="216">
        <f t="shared" si="5"/>
        <v>5647.125</v>
      </c>
      <c r="S55" s="217">
        <v>0.171125</v>
      </c>
      <c r="T55" s="226">
        <v>25581.04</v>
      </c>
      <c r="U55" s="227">
        <v>5156.62</v>
      </c>
      <c r="V55" s="170">
        <f t="shared" si="6"/>
        <v>1.00317803921569</v>
      </c>
      <c r="W55" s="170">
        <f t="shared" si="7"/>
        <v>1.09308320084791</v>
      </c>
      <c r="X55" s="228">
        <f t="shared" si="8"/>
        <v>0.77518303030303</v>
      </c>
      <c r="Y55" s="228">
        <f t="shared" si="9"/>
        <v>0.913140757465082</v>
      </c>
      <c r="Z55" s="241">
        <f t="shared" si="29"/>
        <v>600</v>
      </c>
      <c r="AA55" s="242">
        <f t="shared" si="36"/>
        <v>87.824</v>
      </c>
      <c r="AB55" s="71">
        <v>5525</v>
      </c>
      <c r="AC55" s="71">
        <f t="shared" si="11"/>
        <v>11050</v>
      </c>
      <c r="AD55" s="91">
        <f t="shared" si="12"/>
        <v>1584.96983073965</v>
      </c>
      <c r="AE55" s="91">
        <f t="shared" si="13"/>
        <v>3169.93966147929</v>
      </c>
      <c r="AF55" s="92">
        <v>0.286872367554687</v>
      </c>
      <c r="AG55" s="71">
        <v>6500</v>
      </c>
      <c r="AH55" s="71">
        <f t="shared" si="14"/>
        <v>13000</v>
      </c>
      <c r="AI55" s="91">
        <f t="shared" si="15"/>
        <v>1725.81195587421</v>
      </c>
      <c r="AJ55" s="91">
        <f t="shared" si="16"/>
        <v>3451.62391174841</v>
      </c>
      <c r="AK55" s="92">
        <v>0.265509531672955</v>
      </c>
      <c r="AL55" s="31">
        <v>6598.97</v>
      </c>
      <c r="AM55" s="31">
        <v>1199.56</v>
      </c>
      <c r="AN55" s="92">
        <f t="shared" si="30"/>
        <v>0.59719185520362</v>
      </c>
      <c r="AO55" s="92">
        <f t="shared" si="31"/>
        <v>0.378417297520487</v>
      </c>
      <c r="AP55" s="92">
        <f t="shared" si="32"/>
        <v>0.507613076923077</v>
      </c>
      <c r="AQ55" s="92">
        <f t="shared" si="33"/>
        <v>0.347534966343527</v>
      </c>
      <c r="AR55" s="113"/>
      <c r="AS55" s="250">
        <f t="shared" si="34"/>
        <v>687.824</v>
      </c>
      <c r="AT55" s="31">
        <v>8</v>
      </c>
      <c r="AU55" s="251">
        <v>4</v>
      </c>
      <c r="AV55" s="251">
        <f t="shared" si="35"/>
        <v>-4</v>
      </c>
      <c r="AW55" s="251">
        <v>0</v>
      </c>
    </row>
    <row r="56" hidden="1" customHeight="1" spans="1:49">
      <c r="A56" s="9">
        <v>53</v>
      </c>
      <c r="B56" s="9">
        <v>387</v>
      </c>
      <c r="C56" s="44" t="s">
        <v>109</v>
      </c>
      <c r="D56" s="44" t="s">
        <v>54</v>
      </c>
      <c r="E56" s="9" t="s">
        <v>43</v>
      </c>
      <c r="F56" s="150">
        <v>9</v>
      </c>
      <c r="G56" s="150">
        <v>200</v>
      </c>
      <c r="H56" s="50">
        <v>2</v>
      </c>
      <c r="I56" s="50">
        <v>2</v>
      </c>
      <c r="J56" s="215">
        <v>18000</v>
      </c>
      <c r="K56" s="215">
        <f t="shared" si="0"/>
        <v>54000</v>
      </c>
      <c r="L56" s="216">
        <f t="shared" si="1"/>
        <v>3330</v>
      </c>
      <c r="M56" s="216">
        <f t="shared" si="2"/>
        <v>9990</v>
      </c>
      <c r="N56" s="217">
        <v>0.185</v>
      </c>
      <c r="O56" s="215">
        <v>22500</v>
      </c>
      <c r="P56" s="215">
        <f t="shared" si="3"/>
        <v>67500</v>
      </c>
      <c r="Q56" s="216">
        <f t="shared" si="4"/>
        <v>3850.3125</v>
      </c>
      <c r="R56" s="216">
        <f t="shared" si="5"/>
        <v>11550.9375</v>
      </c>
      <c r="S56" s="217">
        <v>0.171125</v>
      </c>
      <c r="T56" s="226">
        <v>50518.71</v>
      </c>
      <c r="U56" s="227">
        <v>9132.24</v>
      </c>
      <c r="V56" s="228">
        <f t="shared" si="6"/>
        <v>0.935531666666667</v>
      </c>
      <c r="W56" s="228">
        <f t="shared" si="7"/>
        <v>0.914138138138138</v>
      </c>
      <c r="X56" s="228">
        <f t="shared" si="8"/>
        <v>0.748425333333333</v>
      </c>
      <c r="Y56" s="228">
        <f t="shared" si="9"/>
        <v>0.79060595730866</v>
      </c>
      <c r="Z56" s="244"/>
      <c r="AA56" s="243"/>
      <c r="AB56" s="71">
        <v>11700</v>
      </c>
      <c r="AC56" s="71">
        <f t="shared" si="11"/>
        <v>23400</v>
      </c>
      <c r="AD56" s="91">
        <f t="shared" si="12"/>
        <v>2746.97431369217</v>
      </c>
      <c r="AE56" s="91">
        <f t="shared" si="13"/>
        <v>5493.94862738434</v>
      </c>
      <c r="AF56" s="92">
        <v>0.234784129375399</v>
      </c>
      <c r="AG56" s="71">
        <v>13800</v>
      </c>
      <c r="AH56" s="71">
        <f t="shared" si="14"/>
        <v>27600</v>
      </c>
      <c r="AI56" s="91">
        <f t="shared" si="15"/>
        <v>2998.74282689473</v>
      </c>
      <c r="AJ56" s="91">
        <f t="shared" si="16"/>
        <v>5997.48565378945</v>
      </c>
      <c r="AK56" s="92">
        <v>0.217300204847444</v>
      </c>
      <c r="AL56" s="31">
        <v>20744.67</v>
      </c>
      <c r="AM56" s="31">
        <v>4208.13</v>
      </c>
      <c r="AN56" s="92">
        <f t="shared" si="30"/>
        <v>0.886524358974359</v>
      </c>
      <c r="AO56" s="92">
        <f t="shared" si="31"/>
        <v>0.765957289630407</v>
      </c>
      <c r="AP56" s="92">
        <f t="shared" si="32"/>
        <v>0.751618478260869</v>
      </c>
      <c r="AQ56" s="92">
        <f t="shared" si="33"/>
        <v>0.701649031430552</v>
      </c>
      <c r="AR56" s="113"/>
      <c r="AS56" s="250">
        <f t="shared" si="34"/>
        <v>0</v>
      </c>
      <c r="AT56" s="31">
        <v>10</v>
      </c>
      <c r="AU56" s="251">
        <v>5</v>
      </c>
      <c r="AV56" s="251">
        <f t="shared" si="35"/>
        <v>-5</v>
      </c>
      <c r="AW56" s="251">
        <v>0</v>
      </c>
    </row>
    <row r="57" hidden="1" customHeight="1" spans="1:49">
      <c r="A57" s="9">
        <v>54</v>
      </c>
      <c r="B57" s="9">
        <v>539</v>
      </c>
      <c r="C57" s="44" t="s">
        <v>110</v>
      </c>
      <c r="D57" s="44" t="s">
        <v>62</v>
      </c>
      <c r="E57" s="9" t="s">
        <v>76</v>
      </c>
      <c r="F57" s="150">
        <v>21</v>
      </c>
      <c r="G57" s="150">
        <v>150</v>
      </c>
      <c r="H57" s="50">
        <v>2</v>
      </c>
      <c r="I57" s="50">
        <v>1</v>
      </c>
      <c r="J57" s="215">
        <v>12000</v>
      </c>
      <c r="K57" s="215">
        <f t="shared" si="0"/>
        <v>36000</v>
      </c>
      <c r="L57" s="216">
        <f t="shared" si="1"/>
        <v>2521.13822099543</v>
      </c>
      <c r="M57" s="216">
        <f t="shared" si="2"/>
        <v>7563.41466298628</v>
      </c>
      <c r="N57" s="217">
        <v>0.210094851749619</v>
      </c>
      <c r="O57" s="215">
        <v>15500</v>
      </c>
      <c r="P57" s="215">
        <f t="shared" si="3"/>
        <v>46500</v>
      </c>
      <c r="Q57" s="216">
        <f t="shared" si="4"/>
        <v>3012.23493696015</v>
      </c>
      <c r="R57" s="216">
        <f t="shared" si="5"/>
        <v>9036.70481088046</v>
      </c>
      <c r="S57" s="217">
        <v>0.194337737868397</v>
      </c>
      <c r="T57" s="226">
        <v>34639.09</v>
      </c>
      <c r="U57" s="227">
        <v>7587.33</v>
      </c>
      <c r="V57" s="228">
        <f t="shared" si="6"/>
        <v>0.962196944444444</v>
      </c>
      <c r="W57" s="228">
        <f t="shared" si="7"/>
        <v>1.00316197618131</v>
      </c>
      <c r="X57" s="228">
        <f t="shared" si="8"/>
        <v>0.744926666666667</v>
      </c>
      <c r="Y57" s="228">
        <f t="shared" si="9"/>
        <v>0.839612464807374</v>
      </c>
      <c r="Z57" s="244"/>
      <c r="AA57" s="243"/>
      <c r="AB57" s="71">
        <v>7800</v>
      </c>
      <c r="AC57" s="71">
        <f t="shared" si="11"/>
        <v>15600</v>
      </c>
      <c r="AD57" s="91">
        <f t="shared" si="12"/>
        <v>2223.67658652146</v>
      </c>
      <c r="AE57" s="91">
        <f t="shared" si="13"/>
        <v>4447.35317304291</v>
      </c>
      <c r="AF57" s="92">
        <v>0.285086741861725</v>
      </c>
      <c r="AG57" s="71">
        <v>9200</v>
      </c>
      <c r="AH57" s="71">
        <f t="shared" si="14"/>
        <v>18400</v>
      </c>
      <c r="AI57" s="91">
        <f t="shared" si="15"/>
        <v>2427.4832785758</v>
      </c>
      <c r="AJ57" s="91">
        <f t="shared" si="16"/>
        <v>4854.9665571516</v>
      </c>
      <c r="AK57" s="92">
        <v>0.263856878106065</v>
      </c>
      <c r="AL57" s="31">
        <v>20394.51</v>
      </c>
      <c r="AM57" s="31">
        <v>6442.96</v>
      </c>
      <c r="AN57" s="107">
        <f t="shared" si="30"/>
        <v>1.30734038461538</v>
      </c>
      <c r="AO57" s="107">
        <f t="shared" si="31"/>
        <v>1.44871786640495</v>
      </c>
      <c r="AP57" s="107">
        <f t="shared" si="32"/>
        <v>1.1083972826087</v>
      </c>
      <c r="AQ57" s="107">
        <f t="shared" si="33"/>
        <v>1.32708638136945</v>
      </c>
      <c r="AR57" s="113">
        <v>800</v>
      </c>
      <c r="AS57" s="250">
        <f t="shared" si="34"/>
        <v>800</v>
      </c>
      <c r="AT57" s="31">
        <v>8</v>
      </c>
      <c r="AU57" s="251">
        <v>2</v>
      </c>
      <c r="AV57" s="251">
        <f t="shared" si="35"/>
        <v>-6</v>
      </c>
      <c r="AW57" s="251">
        <v>0</v>
      </c>
    </row>
    <row r="58" hidden="1" customHeight="1" spans="1:49">
      <c r="A58" s="9">
        <v>55</v>
      </c>
      <c r="B58" s="9">
        <v>108277</v>
      </c>
      <c r="C58" s="44" t="s">
        <v>111</v>
      </c>
      <c r="D58" s="44" t="s">
        <v>50</v>
      </c>
      <c r="E58" s="9" t="s">
        <v>52</v>
      </c>
      <c r="F58" s="150">
        <v>26</v>
      </c>
      <c r="G58" s="150">
        <v>150</v>
      </c>
      <c r="H58" s="50">
        <v>2</v>
      </c>
      <c r="I58" s="50">
        <v>2</v>
      </c>
      <c r="J58" s="215">
        <v>10500</v>
      </c>
      <c r="K58" s="215">
        <f t="shared" si="0"/>
        <v>31500</v>
      </c>
      <c r="L58" s="216">
        <f t="shared" si="1"/>
        <v>2100</v>
      </c>
      <c r="M58" s="216">
        <f t="shared" si="2"/>
        <v>6300</v>
      </c>
      <c r="N58" s="217">
        <v>0.2</v>
      </c>
      <c r="O58" s="215">
        <v>13500</v>
      </c>
      <c r="P58" s="215">
        <f t="shared" si="3"/>
        <v>40500</v>
      </c>
      <c r="Q58" s="216">
        <f t="shared" si="4"/>
        <v>2497.5</v>
      </c>
      <c r="R58" s="216">
        <f t="shared" si="5"/>
        <v>7492.5</v>
      </c>
      <c r="S58" s="217">
        <v>0.185</v>
      </c>
      <c r="T58" s="226">
        <v>29995.07</v>
      </c>
      <c r="U58" s="227">
        <v>5195.87</v>
      </c>
      <c r="V58" s="228">
        <f t="shared" si="6"/>
        <v>0.952224444444444</v>
      </c>
      <c r="W58" s="228">
        <f t="shared" si="7"/>
        <v>0.82474126984127</v>
      </c>
      <c r="X58" s="228">
        <f t="shared" si="8"/>
        <v>0.740619012345679</v>
      </c>
      <c r="Y58" s="228">
        <f t="shared" si="9"/>
        <v>0.693476142809476</v>
      </c>
      <c r="Z58" s="244"/>
      <c r="AA58" s="243"/>
      <c r="AB58" s="71">
        <v>6825</v>
      </c>
      <c r="AC58" s="71">
        <f t="shared" si="11"/>
        <v>13650</v>
      </c>
      <c r="AD58" s="91">
        <f t="shared" si="12"/>
        <v>1327.17647649748</v>
      </c>
      <c r="AE58" s="91">
        <f t="shared" si="13"/>
        <v>2654.35295299497</v>
      </c>
      <c r="AF58" s="92">
        <v>0.194458091794503</v>
      </c>
      <c r="AG58" s="71">
        <v>8000</v>
      </c>
      <c r="AH58" s="71">
        <f t="shared" si="14"/>
        <v>16000</v>
      </c>
      <c r="AI58" s="91">
        <f t="shared" si="15"/>
        <v>1439.817360521</v>
      </c>
      <c r="AJ58" s="91">
        <f t="shared" si="16"/>
        <v>2879.634721042</v>
      </c>
      <c r="AK58" s="92">
        <v>0.179977170065125</v>
      </c>
      <c r="AL58" s="31">
        <v>10598.59</v>
      </c>
      <c r="AM58" s="31">
        <v>1411.77</v>
      </c>
      <c r="AN58" s="92">
        <f t="shared" si="30"/>
        <v>0.77645347985348</v>
      </c>
      <c r="AO58" s="92">
        <f t="shared" si="31"/>
        <v>0.53186973435732</v>
      </c>
      <c r="AP58" s="92">
        <f t="shared" si="32"/>
        <v>0.662411875</v>
      </c>
      <c r="AQ58" s="92">
        <f t="shared" si="33"/>
        <v>0.490260097811694</v>
      </c>
      <c r="AR58" s="113"/>
      <c r="AS58" s="250">
        <f t="shared" si="34"/>
        <v>0</v>
      </c>
      <c r="AT58" s="31">
        <v>8</v>
      </c>
      <c r="AU58" s="251">
        <v>2</v>
      </c>
      <c r="AV58" s="251">
        <f t="shared" si="35"/>
        <v>-6</v>
      </c>
      <c r="AW58" s="251">
        <v>0</v>
      </c>
    </row>
    <row r="59" hidden="1" customHeight="1" spans="1:49">
      <c r="A59" s="9">
        <v>56</v>
      </c>
      <c r="B59" s="9">
        <v>716</v>
      </c>
      <c r="C59" s="44" t="s">
        <v>112</v>
      </c>
      <c r="D59" s="44" t="s">
        <v>62</v>
      </c>
      <c r="E59" s="9" t="s">
        <v>76</v>
      </c>
      <c r="F59" s="150">
        <v>20</v>
      </c>
      <c r="G59" s="150">
        <v>150</v>
      </c>
      <c r="H59" s="50">
        <v>3</v>
      </c>
      <c r="I59" s="50">
        <v>0</v>
      </c>
      <c r="J59" s="215">
        <v>14000</v>
      </c>
      <c r="K59" s="215">
        <f t="shared" si="0"/>
        <v>42000</v>
      </c>
      <c r="L59" s="216">
        <f t="shared" si="1"/>
        <v>3544.15784126408</v>
      </c>
      <c r="M59" s="216">
        <f t="shared" si="2"/>
        <v>10632.4735237922</v>
      </c>
      <c r="N59" s="217">
        <v>0.253154131518863</v>
      </c>
      <c r="O59" s="215">
        <v>17500</v>
      </c>
      <c r="P59" s="215">
        <f t="shared" si="3"/>
        <v>52500</v>
      </c>
      <c r="Q59" s="216">
        <f t="shared" si="4"/>
        <v>4097.93250396159</v>
      </c>
      <c r="R59" s="216">
        <f t="shared" si="5"/>
        <v>12293.7975118848</v>
      </c>
      <c r="S59" s="217">
        <v>0.234167571654948</v>
      </c>
      <c r="T59" s="226">
        <v>38664.98</v>
      </c>
      <c r="U59" s="227">
        <v>8429.67</v>
      </c>
      <c r="V59" s="228">
        <f t="shared" si="6"/>
        <v>0.920594761904762</v>
      </c>
      <c r="W59" s="228">
        <f t="shared" si="7"/>
        <v>0.792823041706805</v>
      </c>
      <c r="X59" s="228">
        <f t="shared" si="8"/>
        <v>0.73647580952381</v>
      </c>
      <c r="Y59" s="228">
        <f t="shared" si="9"/>
        <v>0.685684792827503</v>
      </c>
      <c r="Z59" s="244"/>
      <c r="AA59" s="243"/>
      <c r="AB59" s="71">
        <v>9100</v>
      </c>
      <c r="AC59" s="71">
        <f t="shared" si="11"/>
        <v>18200</v>
      </c>
      <c r="AD59" s="91">
        <f t="shared" si="12"/>
        <v>2748.63077000605</v>
      </c>
      <c r="AE59" s="91">
        <f t="shared" si="13"/>
        <v>5497.2615400121</v>
      </c>
      <c r="AF59" s="92">
        <v>0.302047337363302</v>
      </c>
      <c r="AG59" s="71">
        <v>10500</v>
      </c>
      <c r="AH59" s="71">
        <f t="shared" si="14"/>
        <v>21000</v>
      </c>
      <c r="AI59" s="91">
        <f t="shared" si="15"/>
        <v>2935.32173065294</v>
      </c>
      <c r="AJ59" s="91">
        <f t="shared" si="16"/>
        <v>5870.64346130588</v>
      </c>
      <c r="AK59" s="92">
        <v>0.279554450538375</v>
      </c>
      <c r="AL59" s="31">
        <v>22051.82</v>
      </c>
      <c r="AM59" s="31">
        <v>6960.67</v>
      </c>
      <c r="AN59" s="107">
        <f t="shared" si="30"/>
        <v>1.21163846153846</v>
      </c>
      <c r="AO59" s="107">
        <f t="shared" si="31"/>
        <v>1.26620681030662</v>
      </c>
      <c r="AP59" s="107">
        <f t="shared" si="32"/>
        <v>1.05008666666667</v>
      </c>
      <c r="AQ59" s="107">
        <f t="shared" si="33"/>
        <v>1.18567411662429</v>
      </c>
      <c r="AR59" s="113">
        <v>800</v>
      </c>
      <c r="AS59" s="250">
        <f t="shared" si="34"/>
        <v>800</v>
      </c>
      <c r="AT59" s="31">
        <v>10</v>
      </c>
      <c r="AU59" s="251">
        <v>6</v>
      </c>
      <c r="AV59" s="251">
        <f t="shared" si="35"/>
        <v>-4</v>
      </c>
      <c r="AW59" s="251">
        <v>0</v>
      </c>
    </row>
    <row r="60" hidden="1" customHeight="1" spans="1:49">
      <c r="A60" s="9">
        <v>57</v>
      </c>
      <c r="B60" s="9">
        <v>102564</v>
      </c>
      <c r="C60" s="44" t="s">
        <v>113</v>
      </c>
      <c r="D60" s="44" t="s">
        <v>64</v>
      </c>
      <c r="E60" s="9" t="s">
        <v>76</v>
      </c>
      <c r="F60" s="150">
        <v>23</v>
      </c>
      <c r="G60" s="150">
        <v>150</v>
      </c>
      <c r="H60" s="50">
        <v>3</v>
      </c>
      <c r="I60" s="50">
        <v>0</v>
      </c>
      <c r="J60" s="215">
        <v>10000</v>
      </c>
      <c r="K60" s="215">
        <f t="shared" si="0"/>
        <v>30000</v>
      </c>
      <c r="L60" s="216">
        <f t="shared" si="1"/>
        <v>2553.9848341911</v>
      </c>
      <c r="M60" s="216">
        <f t="shared" si="2"/>
        <v>7661.9545025733</v>
      </c>
      <c r="N60" s="217">
        <v>0.25539848341911</v>
      </c>
      <c r="O60" s="215">
        <v>12800</v>
      </c>
      <c r="P60" s="215">
        <f t="shared" si="3"/>
        <v>38400</v>
      </c>
      <c r="Q60" s="216">
        <f t="shared" si="4"/>
        <v>3023.91804368225</v>
      </c>
      <c r="R60" s="216">
        <f t="shared" si="5"/>
        <v>9071.75413104676</v>
      </c>
      <c r="S60" s="217">
        <v>0.236243597162676</v>
      </c>
      <c r="T60" s="226">
        <v>28048.88</v>
      </c>
      <c r="U60" s="227">
        <v>6593.64</v>
      </c>
      <c r="V60" s="228">
        <f t="shared" si="6"/>
        <v>0.934962666666667</v>
      </c>
      <c r="W60" s="228">
        <f t="shared" si="7"/>
        <v>0.860568931567722</v>
      </c>
      <c r="X60" s="228">
        <f t="shared" si="8"/>
        <v>0.730439583333333</v>
      </c>
      <c r="Y60" s="228">
        <f t="shared" si="9"/>
        <v>0.726831867878146</v>
      </c>
      <c r="Z60" s="244"/>
      <c r="AA60" s="243"/>
      <c r="AB60" s="71">
        <v>6500</v>
      </c>
      <c r="AC60" s="71">
        <f t="shared" si="11"/>
        <v>13000</v>
      </c>
      <c r="AD60" s="91">
        <f t="shared" si="12"/>
        <v>1779.4527578602</v>
      </c>
      <c r="AE60" s="91">
        <f t="shared" si="13"/>
        <v>3558.9055157204</v>
      </c>
      <c r="AF60" s="92">
        <v>0.273761962747723</v>
      </c>
      <c r="AG60" s="71">
        <v>7800</v>
      </c>
      <c r="AH60" s="71">
        <f t="shared" si="14"/>
        <v>15600</v>
      </c>
      <c r="AI60" s="91">
        <f t="shared" si="15"/>
        <v>1976.32838213409</v>
      </c>
      <c r="AJ60" s="91">
        <f t="shared" si="16"/>
        <v>3952.65676426819</v>
      </c>
      <c r="AK60" s="92">
        <v>0.253375433606935</v>
      </c>
      <c r="AL60" s="31">
        <v>13816.75</v>
      </c>
      <c r="AM60" s="31">
        <v>2442.08</v>
      </c>
      <c r="AN60" s="107">
        <f t="shared" si="30"/>
        <v>1.06282692307692</v>
      </c>
      <c r="AO60" s="92">
        <f t="shared" si="31"/>
        <v>0.686188489470384</v>
      </c>
      <c r="AP60" s="92">
        <f t="shared" si="32"/>
        <v>0.885689102564103</v>
      </c>
      <c r="AQ60" s="92">
        <f t="shared" si="33"/>
        <v>0.617832547990576</v>
      </c>
      <c r="AR60" s="113"/>
      <c r="AS60" s="250">
        <f t="shared" si="34"/>
        <v>0</v>
      </c>
      <c r="AT60" s="31">
        <v>8</v>
      </c>
      <c r="AU60" s="251">
        <v>8</v>
      </c>
      <c r="AV60" s="251">
        <f t="shared" si="35"/>
        <v>0</v>
      </c>
      <c r="AW60" s="251">
        <v>0</v>
      </c>
    </row>
    <row r="61" hidden="1" customHeight="1" spans="1:49">
      <c r="A61" s="9">
        <v>58</v>
      </c>
      <c r="B61" s="9">
        <v>724</v>
      </c>
      <c r="C61" s="44" t="s">
        <v>114</v>
      </c>
      <c r="D61" s="44" t="s">
        <v>54</v>
      </c>
      <c r="E61" s="9" t="s">
        <v>43</v>
      </c>
      <c r="F61" s="150">
        <v>11</v>
      </c>
      <c r="G61" s="150">
        <v>150</v>
      </c>
      <c r="H61" s="50">
        <v>3</v>
      </c>
      <c r="I61" s="50">
        <v>2</v>
      </c>
      <c r="J61" s="215">
        <v>18000</v>
      </c>
      <c r="K61" s="215">
        <f t="shared" si="0"/>
        <v>54000</v>
      </c>
      <c r="L61" s="216">
        <f t="shared" si="1"/>
        <v>4346.4547742587</v>
      </c>
      <c r="M61" s="216">
        <f t="shared" si="2"/>
        <v>13039.3643227761</v>
      </c>
      <c r="N61" s="217">
        <v>0.241469709681039</v>
      </c>
      <c r="O61" s="215">
        <v>22500</v>
      </c>
      <c r="P61" s="215">
        <f t="shared" si="3"/>
        <v>67500</v>
      </c>
      <c r="Q61" s="216">
        <f t="shared" si="4"/>
        <v>5025.58833273662</v>
      </c>
      <c r="R61" s="216">
        <f t="shared" si="5"/>
        <v>15076.7649982099</v>
      </c>
      <c r="S61" s="217">
        <v>0.223359481454961</v>
      </c>
      <c r="T61" s="226">
        <v>49109.92</v>
      </c>
      <c r="U61" s="227">
        <v>9202.93</v>
      </c>
      <c r="V61" s="228">
        <f t="shared" si="6"/>
        <v>0.909442962962963</v>
      </c>
      <c r="W61" s="228">
        <f t="shared" si="7"/>
        <v>0.705780571214279</v>
      </c>
      <c r="X61" s="228">
        <f t="shared" si="8"/>
        <v>0.72755437037037</v>
      </c>
      <c r="Y61" s="228">
        <f t="shared" si="9"/>
        <v>0.610404818347483</v>
      </c>
      <c r="Z61" s="244"/>
      <c r="AA61" s="243"/>
      <c r="AB61" s="71">
        <v>11700</v>
      </c>
      <c r="AC61" s="71">
        <f t="shared" si="11"/>
        <v>23400</v>
      </c>
      <c r="AD61" s="91">
        <f t="shared" si="12"/>
        <v>3646.89460741869</v>
      </c>
      <c r="AE61" s="91">
        <f t="shared" si="13"/>
        <v>7293.78921483737</v>
      </c>
      <c r="AF61" s="92">
        <v>0.311700393796469</v>
      </c>
      <c r="AG61" s="71">
        <v>13800</v>
      </c>
      <c r="AH61" s="71">
        <f t="shared" si="14"/>
        <v>27600</v>
      </c>
      <c r="AI61" s="91">
        <f t="shared" si="15"/>
        <v>3981.14354034085</v>
      </c>
      <c r="AJ61" s="91">
        <f t="shared" si="16"/>
        <v>7962.2870806817</v>
      </c>
      <c r="AK61" s="92">
        <v>0.28848866234354</v>
      </c>
      <c r="AL61" s="31">
        <v>20729.32</v>
      </c>
      <c r="AM61" s="31">
        <v>4292.07</v>
      </c>
      <c r="AN61" s="92">
        <f t="shared" si="30"/>
        <v>0.885868376068376</v>
      </c>
      <c r="AO61" s="92">
        <f t="shared" si="31"/>
        <v>0.588455447995243</v>
      </c>
      <c r="AP61" s="92">
        <f t="shared" si="32"/>
        <v>0.75106231884058</v>
      </c>
      <c r="AQ61" s="92">
        <f t="shared" si="33"/>
        <v>0.539049893141071</v>
      </c>
      <c r="AR61" s="113"/>
      <c r="AS61" s="250">
        <f t="shared" si="34"/>
        <v>0</v>
      </c>
      <c r="AT61" s="31">
        <v>10</v>
      </c>
      <c r="AU61" s="251">
        <v>4</v>
      </c>
      <c r="AV61" s="251">
        <f t="shared" si="35"/>
        <v>-6</v>
      </c>
      <c r="AW61" s="251">
        <v>0</v>
      </c>
    </row>
    <row r="62" hidden="1" customHeight="1" spans="1:49">
      <c r="A62" s="9">
        <v>59</v>
      </c>
      <c r="B62" s="9">
        <v>102479</v>
      </c>
      <c r="C62" s="44" t="s">
        <v>115</v>
      </c>
      <c r="D62" s="44" t="s">
        <v>42</v>
      </c>
      <c r="E62" s="9" t="s">
        <v>76</v>
      </c>
      <c r="F62" s="150">
        <v>21</v>
      </c>
      <c r="G62" s="150">
        <v>150</v>
      </c>
      <c r="H62" s="50">
        <v>1</v>
      </c>
      <c r="I62" s="50">
        <v>2</v>
      </c>
      <c r="J62" s="215">
        <v>11000</v>
      </c>
      <c r="K62" s="215">
        <f t="shared" si="0"/>
        <v>33000</v>
      </c>
      <c r="L62" s="216">
        <f t="shared" si="1"/>
        <v>2887.20942180592</v>
      </c>
      <c r="M62" s="216">
        <f t="shared" si="2"/>
        <v>8661.62826541775</v>
      </c>
      <c r="N62" s="217">
        <v>0.262473583800538</v>
      </c>
      <c r="O62" s="215">
        <v>14000</v>
      </c>
      <c r="P62" s="215">
        <f t="shared" si="3"/>
        <v>42000</v>
      </c>
      <c r="Q62" s="216">
        <f t="shared" si="4"/>
        <v>3399.03291021696</v>
      </c>
      <c r="R62" s="216">
        <f t="shared" si="5"/>
        <v>10197.0987306509</v>
      </c>
      <c r="S62" s="217">
        <v>0.242788065015497</v>
      </c>
      <c r="T62" s="226">
        <v>30385.13</v>
      </c>
      <c r="U62" s="227">
        <v>5965.51</v>
      </c>
      <c r="V62" s="228">
        <f t="shared" si="6"/>
        <v>0.920761515151515</v>
      </c>
      <c r="W62" s="228">
        <f t="shared" si="7"/>
        <v>0.688728471968461</v>
      </c>
      <c r="X62" s="228">
        <f t="shared" si="8"/>
        <v>0.723455476190476</v>
      </c>
      <c r="Y62" s="228">
        <f t="shared" si="9"/>
        <v>0.585020323679774</v>
      </c>
      <c r="Z62" s="244"/>
      <c r="AA62" s="243"/>
      <c r="AB62" s="71">
        <v>7150</v>
      </c>
      <c r="AC62" s="71">
        <f t="shared" si="11"/>
        <v>14300</v>
      </c>
      <c r="AD62" s="91">
        <f t="shared" si="12"/>
        <v>2302.90409087285</v>
      </c>
      <c r="AE62" s="91">
        <f t="shared" si="13"/>
        <v>4605.8081817457</v>
      </c>
      <c r="AF62" s="92">
        <v>0.322084488233965</v>
      </c>
      <c r="AG62" s="71">
        <v>8500</v>
      </c>
      <c r="AH62" s="71">
        <f t="shared" si="14"/>
        <v>17000</v>
      </c>
      <c r="AI62" s="91">
        <f t="shared" si="15"/>
        <v>2533.84552179806</v>
      </c>
      <c r="AJ62" s="91">
        <f t="shared" si="16"/>
        <v>5067.69104359612</v>
      </c>
      <c r="AK62" s="92">
        <v>0.298099473152713</v>
      </c>
      <c r="AL62" s="31">
        <v>8824.16</v>
      </c>
      <c r="AM62" s="31">
        <v>2134.17</v>
      </c>
      <c r="AN62" s="92">
        <f t="shared" si="30"/>
        <v>0.617074125874126</v>
      </c>
      <c r="AO62" s="92">
        <f t="shared" si="31"/>
        <v>0.463364933098691</v>
      </c>
      <c r="AP62" s="92">
        <f t="shared" si="32"/>
        <v>0.519068235294118</v>
      </c>
      <c r="AQ62" s="92">
        <f t="shared" si="33"/>
        <v>0.421132618709438</v>
      </c>
      <c r="AR62" s="113"/>
      <c r="AS62" s="250">
        <f t="shared" si="34"/>
        <v>0</v>
      </c>
      <c r="AT62" s="31">
        <v>8</v>
      </c>
      <c r="AU62" s="251">
        <v>4</v>
      </c>
      <c r="AV62" s="251">
        <f t="shared" si="35"/>
        <v>-4</v>
      </c>
      <c r="AW62" s="251">
        <v>0</v>
      </c>
    </row>
    <row r="63" hidden="1" customHeight="1" spans="1:49">
      <c r="A63" s="9">
        <v>60</v>
      </c>
      <c r="B63" s="9">
        <v>744</v>
      </c>
      <c r="C63" s="44" t="s">
        <v>116</v>
      </c>
      <c r="D63" s="44" t="s">
        <v>42</v>
      </c>
      <c r="E63" s="9" t="s">
        <v>43</v>
      </c>
      <c r="F63" s="150">
        <v>7</v>
      </c>
      <c r="G63" s="150">
        <v>200</v>
      </c>
      <c r="H63" s="50">
        <v>3</v>
      </c>
      <c r="I63" s="50">
        <v>1</v>
      </c>
      <c r="J63" s="215">
        <v>18000</v>
      </c>
      <c r="K63" s="215">
        <f t="shared" si="0"/>
        <v>54000</v>
      </c>
      <c r="L63" s="216">
        <f t="shared" si="1"/>
        <v>4067.52134459704</v>
      </c>
      <c r="M63" s="216">
        <f t="shared" si="2"/>
        <v>12202.5640337911</v>
      </c>
      <c r="N63" s="217">
        <v>0.225973408033169</v>
      </c>
      <c r="O63" s="215">
        <v>22500</v>
      </c>
      <c r="P63" s="215">
        <f t="shared" si="3"/>
        <v>67500</v>
      </c>
      <c r="Q63" s="216">
        <f t="shared" si="4"/>
        <v>4703.07155469034</v>
      </c>
      <c r="R63" s="216">
        <f t="shared" si="5"/>
        <v>14109.214664071</v>
      </c>
      <c r="S63" s="217">
        <v>0.209025402430682</v>
      </c>
      <c r="T63" s="226">
        <v>48461.44</v>
      </c>
      <c r="U63" s="227">
        <v>11244.87</v>
      </c>
      <c r="V63" s="228">
        <f t="shared" si="6"/>
        <v>0.897434074074074</v>
      </c>
      <c r="W63" s="228">
        <f t="shared" si="7"/>
        <v>0.921516983550418</v>
      </c>
      <c r="X63" s="228">
        <f t="shared" si="8"/>
        <v>0.717947259259259</v>
      </c>
      <c r="Y63" s="228">
        <f t="shared" si="9"/>
        <v>0.796987661449008</v>
      </c>
      <c r="Z63" s="244"/>
      <c r="AA63" s="243"/>
      <c r="AB63" s="71">
        <v>12000</v>
      </c>
      <c r="AC63" s="71">
        <f t="shared" si="11"/>
        <v>24000</v>
      </c>
      <c r="AD63" s="91">
        <f t="shared" si="12"/>
        <v>3625.66505017378</v>
      </c>
      <c r="AE63" s="91">
        <f t="shared" si="13"/>
        <v>7251.33010034755</v>
      </c>
      <c r="AF63" s="92">
        <v>0.302138754181148</v>
      </c>
      <c r="AG63" s="71">
        <v>14000</v>
      </c>
      <c r="AH63" s="71">
        <f t="shared" si="14"/>
        <v>28000</v>
      </c>
      <c r="AI63" s="91">
        <f t="shared" si="15"/>
        <v>3914.94683609189</v>
      </c>
      <c r="AJ63" s="91">
        <f t="shared" si="16"/>
        <v>7829.89367218377</v>
      </c>
      <c r="AK63" s="92">
        <v>0.279639059720849</v>
      </c>
      <c r="AL63" s="31">
        <v>21435.29</v>
      </c>
      <c r="AM63" s="31">
        <v>4607.06</v>
      </c>
      <c r="AN63" s="92">
        <f t="shared" si="30"/>
        <v>0.893137083333333</v>
      </c>
      <c r="AO63" s="92">
        <f t="shared" si="31"/>
        <v>0.635339990904453</v>
      </c>
      <c r="AP63" s="92">
        <f t="shared" si="32"/>
        <v>0.765546071428571</v>
      </c>
      <c r="AQ63" s="92">
        <f t="shared" si="33"/>
        <v>0.58839368615782</v>
      </c>
      <c r="AR63" s="113"/>
      <c r="AS63" s="250">
        <f t="shared" si="34"/>
        <v>0</v>
      </c>
      <c r="AT63" s="31">
        <v>8</v>
      </c>
      <c r="AU63" s="251">
        <v>12</v>
      </c>
      <c r="AV63" s="251">
        <f t="shared" si="35"/>
        <v>4</v>
      </c>
      <c r="AW63" s="253">
        <v>8</v>
      </c>
    </row>
    <row r="64" hidden="1" customHeight="1" spans="1:49">
      <c r="A64" s="9">
        <v>61</v>
      </c>
      <c r="B64" s="9">
        <v>546</v>
      </c>
      <c r="C64" s="44" t="s">
        <v>117</v>
      </c>
      <c r="D64" s="44" t="s">
        <v>54</v>
      </c>
      <c r="E64" s="9" t="s">
        <v>60</v>
      </c>
      <c r="F64" s="150">
        <v>4</v>
      </c>
      <c r="G64" s="150">
        <v>200</v>
      </c>
      <c r="H64" s="50">
        <v>3</v>
      </c>
      <c r="I64" s="50">
        <v>1</v>
      </c>
      <c r="J64" s="215">
        <v>26000</v>
      </c>
      <c r="K64" s="215">
        <f t="shared" si="0"/>
        <v>78000</v>
      </c>
      <c r="L64" s="216">
        <f t="shared" si="1"/>
        <v>6370</v>
      </c>
      <c r="M64" s="216">
        <f t="shared" si="2"/>
        <v>19110</v>
      </c>
      <c r="N64" s="217">
        <v>0.245</v>
      </c>
      <c r="O64" s="215">
        <v>30000</v>
      </c>
      <c r="P64" s="215">
        <f t="shared" si="3"/>
        <v>90000</v>
      </c>
      <c r="Q64" s="216">
        <f t="shared" si="4"/>
        <v>6798.75</v>
      </c>
      <c r="R64" s="216">
        <f t="shared" si="5"/>
        <v>20396.25</v>
      </c>
      <c r="S64" s="217">
        <v>0.226625</v>
      </c>
      <c r="T64" s="226">
        <v>64333.02</v>
      </c>
      <c r="U64" s="227">
        <v>14622.47</v>
      </c>
      <c r="V64" s="228">
        <f t="shared" si="6"/>
        <v>0.824782307692308</v>
      </c>
      <c r="W64" s="228">
        <f t="shared" si="7"/>
        <v>0.765173731030874</v>
      </c>
      <c r="X64" s="228">
        <f t="shared" si="8"/>
        <v>0.714811333333333</v>
      </c>
      <c r="Y64" s="228">
        <f t="shared" si="9"/>
        <v>0.716919531776675</v>
      </c>
      <c r="Z64" s="244"/>
      <c r="AA64" s="243"/>
      <c r="AB64" s="71">
        <v>13000</v>
      </c>
      <c r="AC64" s="71">
        <f t="shared" si="11"/>
        <v>26000</v>
      </c>
      <c r="AD64" s="91">
        <f t="shared" si="12"/>
        <v>4254.19378566575</v>
      </c>
      <c r="AE64" s="91">
        <f t="shared" si="13"/>
        <v>8508.38757133149</v>
      </c>
      <c r="AF64" s="92">
        <v>0.327245675820442</v>
      </c>
      <c r="AG64" s="71">
        <v>16000</v>
      </c>
      <c r="AH64" s="71">
        <f t="shared" si="14"/>
        <v>32000</v>
      </c>
      <c r="AI64" s="91">
        <f t="shared" si="15"/>
        <v>4846.021071724</v>
      </c>
      <c r="AJ64" s="91">
        <f t="shared" si="16"/>
        <v>9692.042143448</v>
      </c>
      <c r="AK64" s="92">
        <v>0.30287631698275</v>
      </c>
      <c r="AL64" s="31">
        <v>24089.13</v>
      </c>
      <c r="AM64" s="31">
        <v>5462.48</v>
      </c>
      <c r="AN64" s="92">
        <f t="shared" si="30"/>
        <v>0.926505</v>
      </c>
      <c r="AO64" s="92">
        <f t="shared" si="31"/>
        <v>0.642011186514999</v>
      </c>
      <c r="AP64" s="92">
        <f t="shared" si="32"/>
        <v>0.7527853125</v>
      </c>
      <c r="AQ64" s="92">
        <f t="shared" si="33"/>
        <v>0.563604647931988</v>
      </c>
      <c r="AR64" s="113"/>
      <c r="AS64" s="250">
        <f t="shared" si="34"/>
        <v>0</v>
      </c>
      <c r="AT64" s="31">
        <v>20</v>
      </c>
      <c r="AU64" s="251">
        <v>29</v>
      </c>
      <c r="AV64" s="251">
        <f t="shared" si="35"/>
        <v>9</v>
      </c>
      <c r="AW64" s="253">
        <v>18</v>
      </c>
    </row>
    <row r="65" hidden="1" customHeight="1" spans="1:49">
      <c r="A65" s="9">
        <v>62</v>
      </c>
      <c r="B65" s="9">
        <v>730</v>
      </c>
      <c r="C65" s="44" t="s">
        <v>118</v>
      </c>
      <c r="D65" s="44" t="s">
        <v>50</v>
      </c>
      <c r="E65" s="9" t="s">
        <v>60</v>
      </c>
      <c r="F65" s="150">
        <v>3</v>
      </c>
      <c r="G65" s="150">
        <v>200</v>
      </c>
      <c r="H65" s="50">
        <v>4</v>
      </c>
      <c r="I65" s="50">
        <v>1</v>
      </c>
      <c r="J65" s="215">
        <v>22000</v>
      </c>
      <c r="K65" s="215">
        <f t="shared" si="0"/>
        <v>66000</v>
      </c>
      <c r="L65" s="216">
        <f t="shared" si="1"/>
        <v>4840</v>
      </c>
      <c r="M65" s="216">
        <f t="shared" si="2"/>
        <v>14520</v>
      </c>
      <c r="N65" s="217">
        <v>0.22</v>
      </c>
      <c r="O65" s="215">
        <v>27500</v>
      </c>
      <c r="P65" s="215">
        <f t="shared" si="3"/>
        <v>82500</v>
      </c>
      <c r="Q65" s="216">
        <f t="shared" si="4"/>
        <v>5596.25</v>
      </c>
      <c r="R65" s="216">
        <f t="shared" si="5"/>
        <v>16788.75</v>
      </c>
      <c r="S65" s="217">
        <v>0.2035</v>
      </c>
      <c r="T65" s="226">
        <v>58798.56</v>
      </c>
      <c r="U65" s="227">
        <v>12474.42</v>
      </c>
      <c r="V65" s="228">
        <f t="shared" si="6"/>
        <v>0.890887272727273</v>
      </c>
      <c r="W65" s="228">
        <f t="shared" si="7"/>
        <v>0.859119834710744</v>
      </c>
      <c r="X65" s="228">
        <f t="shared" si="8"/>
        <v>0.712709818181818</v>
      </c>
      <c r="Y65" s="228">
        <f t="shared" si="9"/>
        <v>0.743022559749832</v>
      </c>
      <c r="Z65" s="244"/>
      <c r="AA65" s="243"/>
      <c r="AB65" s="71">
        <v>14300</v>
      </c>
      <c r="AC65" s="71">
        <f t="shared" si="11"/>
        <v>28600</v>
      </c>
      <c r="AD65" s="91">
        <f t="shared" si="12"/>
        <v>3965.15285819407</v>
      </c>
      <c r="AE65" s="91">
        <f t="shared" si="13"/>
        <v>7930.30571638814</v>
      </c>
      <c r="AF65" s="92">
        <v>0.277283416656928</v>
      </c>
      <c r="AG65" s="71">
        <v>17000</v>
      </c>
      <c r="AH65" s="71">
        <f t="shared" si="14"/>
        <v>34000</v>
      </c>
      <c r="AI65" s="91">
        <f t="shared" si="15"/>
        <v>4362.78907697443</v>
      </c>
      <c r="AJ65" s="91">
        <f t="shared" si="16"/>
        <v>8725.57815394885</v>
      </c>
      <c r="AK65" s="92">
        <v>0.256634651586731</v>
      </c>
      <c r="AL65" s="31">
        <v>19014.61</v>
      </c>
      <c r="AM65" s="31">
        <v>5141.4</v>
      </c>
      <c r="AN65" s="92">
        <f t="shared" si="30"/>
        <v>0.664846503496504</v>
      </c>
      <c r="AO65" s="92">
        <f t="shared" si="31"/>
        <v>0.648323051326406</v>
      </c>
      <c r="AP65" s="92">
        <f t="shared" si="32"/>
        <v>0.559253235294118</v>
      </c>
      <c r="AQ65" s="92">
        <f t="shared" si="33"/>
        <v>0.589233161320457</v>
      </c>
      <c r="AR65" s="113"/>
      <c r="AS65" s="250">
        <f t="shared" si="34"/>
        <v>0</v>
      </c>
      <c r="AT65" s="31">
        <v>20</v>
      </c>
      <c r="AU65" s="251">
        <v>6</v>
      </c>
      <c r="AV65" s="251">
        <f t="shared" si="35"/>
        <v>-14</v>
      </c>
      <c r="AW65" s="251">
        <v>0</v>
      </c>
    </row>
    <row r="66" hidden="1" customHeight="1" spans="1:49">
      <c r="A66" s="9">
        <v>63</v>
      </c>
      <c r="B66" s="9">
        <v>56</v>
      </c>
      <c r="C66" s="44" t="s">
        <v>119</v>
      </c>
      <c r="D66" s="44" t="s">
        <v>45</v>
      </c>
      <c r="E66" s="9" t="s">
        <v>52</v>
      </c>
      <c r="F66" s="150">
        <v>27</v>
      </c>
      <c r="G66" s="150">
        <v>150</v>
      </c>
      <c r="H66" s="50">
        <v>2</v>
      </c>
      <c r="I66" s="50">
        <v>0</v>
      </c>
      <c r="J66" s="215">
        <v>11000</v>
      </c>
      <c r="K66" s="215">
        <f t="shared" si="0"/>
        <v>33000</v>
      </c>
      <c r="L66" s="216">
        <f t="shared" si="1"/>
        <v>2425.38985702328</v>
      </c>
      <c r="M66" s="216">
        <f t="shared" si="2"/>
        <v>7276.16957106983</v>
      </c>
      <c r="N66" s="217">
        <v>0.220489987002116</v>
      </c>
      <c r="O66" s="215">
        <v>14000</v>
      </c>
      <c r="P66" s="215">
        <f t="shared" si="3"/>
        <v>42000</v>
      </c>
      <c r="Q66" s="216">
        <f t="shared" si="4"/>
        <v>2855.3453316774</v>
      </c>
      <c r="R66" s="216">
        <f t="shared" si="5"/>
        <v>8566.03599503219</v>
      </c>
      <c r="S66" s="217">
        <v>0.203953237976957</v>
      </c>
      <c r="T66" s="226">
        <v>29867.14</v>
      </c>
      <c r="U66" s="227">
        <v>5433.71</v>
      </c>
      <c r="V66" s="228">
        <f t="shared" si="6"/>
        <v>0.905064848484848</v>
      </c>
      <c r="W66" s="228">
        <f t="shared" si="7"/>
        <v>0.746781661274707</v>
      </c>
      <c r="X66" s="228">
        <f t="shared" si="8"/>
        <v>0.711122380952381</v>
      </c>
      <c r="Y66" s="228">
        <f t="shared" si="9"/>
        <v>0.634331913051876</v>
      </c>
      <c r="Z66" s="244"/>
      <c r="AA66" s="243"/>
      <c r="AB66" s="71">
        <v>8500</v>
      </c>
      <c r="AC66" s="71">
        <f t="shared" si="11"/>
        <v>17000</v>
      </c>
      <c r="AD66" s="91">
        <f t="shared" si="12"/>
        <v>2616.59635183576</v>
      </c>
      <c r="AE66" s="91">
        <f t="shared" si="13"/>
        <v>5233.19270367152</v>
      </c>
      <c r="AF66" s="92">
        <v>0.307834864921854</v>
      </c>
      <c r="AG66" s="71">
        <v>10000</v>
      </c>
      <c r="AH66" s="71">
        <f t="shared" si="14"/>
        <v>20000</v>
      </c>
      <c r="AI66" s="91">
        <f t="shared" si="15"/>
        <v>2849.10992002142</v>
      </c>
      <c r="AJ66" s="91">
        <f t="shared" si="16"/>
        <v>5698.21984004284</v>
      </c>
      <c r="AK66" s="92">
        <v>0.284910992002142</v>
      </c>
      <c r="AL66" s="31">
        <v>14899.29</v>
      </c>
      <c r="AM66" s="31">
        <v>3500.11</v>
      </c>
      <c r="AN66" s="92">
        <f t="shared" si="30"/>
        <v>0.876428823529412</v>
      </c>
      <c r="AO66" s="92">
        <f t="shared" si="31"/>
        <v>0.66882880073275</v>
      </c>
      <c r="AP66" s="92">
        <f t="shared" si="32"/>
        <v>0.7449645</v>
      </c>
      <c r="AQ66" s="92">
        <f t="shared" si="33"/>
        <v>0.614246220443065</v>
      </c>
      <c r="AR66" s="113"/>
      <c r="AS66" s="250">
        <f t="shared" si="34"/>
        <v>0</v>
      </c>
      <c r="AT66" s="31">
        <v>8</v>
      </c>
      <c r="AU66" s="251">
        <v>8</v>
      </c>
      <c r="AV66" s="251">
        <f t="shared" si="35"/>
        <v>0</v>
      </c>
      <c r="AW66" s="251">
        <v>0</v>
      </c>
    </row>
    <row r="67" hidden="1" customHeight="1" spans="1:49">
      <c r="A67" s="9">
        <v>64</v>
      </c>
      <c r="B67" s="9">
        <v>732</v>
      </c>
      <c r="C67" s="44" t="s">
        <v>120</v>
      </c>
      <c r="D67" s="44" t="s">
        <v>64</v>
      </c>
      <c r="E67" s="9" t="s">
        <v>52</v>
      </c>
      <c r="F67" s="150">
        <v>34</v>
      </c>
      <c r="G67" s="150">
        <v>150</v>
      </c>
      <c r="H67" s="50">
        <v>2</v>
      </c>
      <c r="I67" s="50">
        <v>0</v>
      </c>
      <c r="J67" s="215">
        <v>10000</v>
      </c>
      <c r="K67" s="215">
        <f t="shared" si="0"/>
        <v>30000</v>
      </c>
      <c r="L67" s="216">
        <f t="shared" si="1"/>
        <v>2319.63140254076</v>
      </c>
      <c r="M67" s="216">
        <f t="shared" si="2"/>
        <v>6958.89420762228</v>
      </c>
      <c r="N67" s="217">
        <v>0.231963140254076</v>
      </c>
      <c r="O67" s="215">
        <v>12800</v>
      </c>
      <c r="P67" s="215">
        <f t="shared" si="3"/>
        <v>38400</v>
      </c>
      <c r="Q67" s="216">
        <f t="shared" si="4"/>
        <v>2746.44358060826</v>
      </c>
      <c r="R67" s="216">
        <f t="shared" si="5"/>
        <v>8239.33074182477</v>
      </c>
      <c r="S67" s="217">
        <v>0.21456590473502</v>
      </c>
      <c r="T67" s="226">
        <v>27195.56</v>
      </c>
      <c r="U67" s="227">
        <v>3175.57</v>
      </c>
      <c r="V67" s="228">
        <f t="shared" si="6"/>
        <v>0.906518666666667</v>
      </c>
      <c r="W67" s="228">
        <f t="shared" si="7"/>
        <v>0.456332558773735</v>
      </c>
      <c r="X67" s="228">
        <f t="shared" si="8"/>
        <v>0.708217708333333</v>
      </c>
      <c r="Y67" s="228">
        <f t="shared" si="9"/>
        <v>0.385416012477817</v>
      </c>
      <c r="Z67" s="244"/>
      <c r="AA67" s="243"/>
      <c r="AB67" s="71">
        <v>6500</v>
      </c>
      <c r="AC67" s="71">
        <f t="shared" si="11"/>
        <v>13000</v>
      </c>
      <c r="AD67" s="91">
        <f t="shared" si="12"/>
        <v>1959.44044554196</v>
      </c>
      <c r="AE67" s="91">
        <f t="shared" si="13"/>
        <v>3918.88089108391</v>
      </c>
      <c r="AF67" s="92">
        <v>0.301452376237224</v>
      </c>
      <c r="AG67" s="71">
        <v>7600</v>
      </c>
      <c r="AH67" s="71">
        <f t="shared" si="14"/>
        <v>15200</v>
      </c>
      <c r="AI67" s="91">
        <f t="shared" si="15"/>
        <v>2120.42884221332</v>
      </c>
      <c r="AJ67" s="91">
        <f t="shared" si="16"/>
        <v>4240.85768442665</v>
      </c>
      <c r="AK67" s="92">
        <v>0.279003795028069</v>
      </c>
      <c r="AL67" s="31">
        <v>11080.2</v>
      </c>
      <c r="AM67" s="31">
        <v>2320.73</v>
      </c>
      <c r="AN67" s="92">
        <f t="shared" si="30"/>
        <v>0.852323076923077</v>
      </c>
      <c r="AO67" s="92">
        <f t="shared" si="31"/>
        <v>0.592192022288821</v>
      </c>
      <c r="AP67" s="92">
        <f t="shared" si="32"/>
        <v>0.72896052631579</v>
      </c>
      <c r="AQ67" s="92">
        <f t="shared" si="33"/>
        <v>0.547231284964413</v>
      </c>
      <c r="AR67" s="113"/>
      <c r="AS67" s="250">
        <f t="shared" si="34"/>
        <v>0</v>
      </c>
      <c r="AT67" s="31">
        <v>8</v>
      </c>
      <c r="AU67" s="251">
        <v>8</v>
      </c>
      <c r="AV67" s="251">
        <f t="shared" si="35"/>
        <v>0</v>
      </c>
      <c r="AW67" s="251">
        <v>0</v>
      </c>
    </row>
    <row r="68" hidden="1" customHeight="1" spans="1:49">
      <c r="A68" s="9">
        <v>65</v>
      </c>
      <c r="B68" s="9">
        <v>377</v>
      </c>
      <c r="C68" s="44" t="s">
        <v>121</v>
      </c>
      <c r="D68" s="44" t="s">
        <v>54</v>
      </c>
      <c r="E68" s="9" t="s">
        <v>46</v>
      </c>
      <c r="F68" s="150">
        <v>18</v>
      </c>
      <c r="G68" s="150">
        <v>150</v>
      </c>
      <c r="H68" s="50">
        <v>2</v>
      </c>
      <c r="I68" s="50">
        <v>2</v>
      </c>
      <c r="J68" s="215">
        <v>16000</v>
      </c>
      <c r="K68" s="215">
        <f t="shared" ref="K68:K131" si="37">J68*3</f>
        <v>48000</v>
      </c>
      <c r="L68" s="216">
        <f t="shared" ref="L68:L131" si="38">J68*N68</f>
        <v>3877.16013868277</v>
      </c>
      <c r="M68" s="216">
        <f t="shared" ref="M68:M131" si="39">L68*3</f>
        <v>11631.4804160483</v>
      </c>
      <c r="N68" s="217">
        <v>0.242322508667673</v>
      </c>
      <c r="O68" s="215">
        <v>20000</v>
      </c>
      <c r="P68" s="215">
        <f t="shared" ref="P68:P131" si="40">O68*3</f>
        <v>60000</v>
      </c>
      <c r="Q68" s="216">
        <f t="shared" ref="Q68:Q131" si="41">O68*S68</f>
        <v>4482.96641035194</v>
      </c>
      <c r="R68" s="216">
        <f t="shared" ref="R68:R131" si="42">Q68*3</f>
        <v>13448.8992310558</v>
      </c>
      <c r="S68" s="217">
        <v>0.224148320517597</v>
      </c>
      <c r="T68" s="226">
        <v>42467.57</v>
      </c>
      <c r="U68" s="227">
        <v>9998.06</v>
      </c>
      <c r="V68" s="228">
        <f t="shared" ref="V68:V131" si="43">T68/K68</f>
        <v>0.884741041666667</v>
      </c>
      <c r="W68" s="228">
        <f t="shared" ref="W68:W131" si="44">U68/M68</f>
        <v>0.859569000881898</v>
      </c>
      <c r="X68" s="228">
        <f t="shared" ref="X68:X131" si="45">T68/P68</f>
        <v>0.707792833333333</v>
      </c>
      <c r="Y68" s="228">
        <f t="shared" ref="Y68:Y131" si="46">U68/R68</f>
        <v>0.743411027789752</v>
      </c>
      <c r="Z68" s="244"/>
      <c r="AA68" s="243"/>
      <c r="AB68" s="71">
        <v>10400</v>
      </c>
      <c r="AC68" s="71">
        <f t="shared" ref="AC68:AC131" si="47">AB68*2</f>
        <v>20800</v>
      </c>
      <c r="AD68" s="91">
        <f t="shared" ref="AD68:AD131" si="48">AB68*AF68</f>
        <v>3505.51862478078</v>
      </c>
      <c r="AE68" s="91">
        <f t="shared" ref="AE68:AE131" si="49">AD68*2</f>
        <v>7011.03724956155</v>
      </c>
      <c r="AF68" s="92">
        <v>0.337069098536613</v>
      </c>
      <c r="AG68" s="71">
        <v>12000</v>
      </c>
      <c r="AH68" s="71">
        <f t="shared" ref="AH68:AH131" si="50">AG68*2</f>
        <v>24000</v>
      </c>
      <c r="AI68" s="91">
        <f t="shared" ref="AI68:AI131" si="51">AG68*AK68</f>
        <v>3743.61849864068</v>
      </c>
      <c r="AJ68" s="91">
        <f t="shared" ref="AJ68:AJ131" si="52">AI68*2</f>
        <v>7487.23699728137</v>
      </c>
      <c r="AK68" s="92">
        <v>0.311968208220057</v>
      </c>
      <c r="AL68" s="31">
        <v>12829.33</v>
      </c>
      <c r="AM68" s="31">
        <v>4151.84</v>
      </c>
      <c r="AN68" s="92">
        <f t="shared" si="30"/>
        <v>0.616794711538462</v>
      </c>
      <c r="AO68" s="92">
        <f t="shared" si="31"/>
        <v>0.592186270335341</v>
      </c>
      <c r="AP68" s="92">
        <f t="shared" si="32"/>
        <v>0.534555416666667</v>
      </c>
      <c r="AQ68" s="92">
        <f t="shared" si="33"/>
        <v>0.554522315976847</v>
      </c>
      <c r="AR68" s="113"/>
      <c r="AS68" s="250">
        <f t="shared" si="34"/>
        <v>0</v>
      </c>
      <c r="AT68" s="31">
        <v>8</v>
      </c>
      <c r="AU68" s="251">
        <v>6</v>
      </c>
      <c r="AV68" s="251">
        <f t="shared" si="35"/>
        <v>-2</v>
      </c>
      <c r="AW68" s="251">
        <v>0</v>
      </c>
    </row>
    <row r="69" hidden="1" customHeight="1" spans="1:49">
      <c r="A69" s="9">
        <v>66</v>
      </c>
      <c r="B69" s="9">
        <v>104428</v>
      </c>
      <c r="C69" s="44" t="s">
        <v>122</v>
      </c>
      <c r="D69" s="44" t="s">
        <v>45</v>
      </c>
      <c r="E69" s="9" t="s">
        <v>76</v>
      </c>
      <c r="F69" s="150">
        <v>22</v>
      </c>
      <c r="G69" s="150">
        <v>150</v>
      </c>
      <c r="H69" s="50">
        <v>3</v>
      </c>
      <c r="I69" s="50">
        <v>1</v>
      </c>
      <c r="J69" s="215">
        <v>13000</v>
      </c>
      <c r="K69" s="215">
        <f t="shared" si="37"/>
        <v>39000</v>
      </c>
      <c r="L69" s="216">
        <f t="shared" si="38"/>
        <v>3112.68440881857</v>
      </c>
      <c r="M69" s="216">
        <f t="shared" si="39"/>
        <v>9338.05322645571</v>
      </c>
      <c r="N69" s="217">
        <v>0.239437262216813</v>
      </c>
      <c r="O69" s="215">
        <v>16250</v>
      </c>
      <c r="P69" s="215">
        <f t="shared" si="40"/>
        <v>48750</v>
      </c>
      <c r="Q69" s="216">
        <f t="shared" si="41"/>
        <v>3599.04134769647</v>
      </c>
      <c r="R69" s="216">
        <f t="shared" si="42"/>
        <v>10797.1240430894</v>
      </c>
      <c r="S69" s="217">
        <v>0.221479467550552</v>
      </c>
      <c r="T69" s="226">
        <v>34256.47</v>
      </c>
      <c r="U69" s="227">
        <v>7746.84</v>
      </c>
      <c r="V69" s="228">
        <f t="shared" si="43"/>
        <v>0.878371025641026</v>
      </c>
      <c r="W69" s="228">
        <f t="shared" si="44"/>
        <v>0.829599040842086</v>
      </c>
      <c r="X69" s="228">
        <f t="shared" si="45"/>
        <v>0.702696820512821</v>
      </c>
      <c r="Y69" s="228">
        <f t="shared" si="46"/>
        <v>0.717491062349913</v>
      </c>
      <c r="Z69" s="244"/>
      <c r="AA69" s="243"/>
      <c r="AB69" s="71">
        <v>8450</v>
      </c>
      <c r="AC69" s="71">
        <f t="shared" si="47"/>
        <v>16900</v>
      </c>
      <c r="AD69" s="91">
        <f t="shared" si="48"/>
        <v>2495.86509793947</v>
      </c>
      <c r="AE69" s="91">
        <f t="shared" si="49"/>
        <v>4991.73019587893</v>
      </c>
      <c r="AF69" s="92">
        <v>0.295368650643724</v>
      </c>
      <c r="AG69" s="71">
        <v>10000</v>
      </c>
      <c r="AH69" s="71">
        <f t="shared" si="50"/>
        <v>20000</v>
      </c>
      <c r="AI69" s="91">
        <f t="shared" si="51"/>
        <v>2733.73112829829</v>
      </c>
      <c r="AJ69" s="91">
        <f t="shared" si="52"/>
        <v>5467.46225659658</v>
      </c>
      <c r="AK69" s="92">
        <v>0.273373112829829</v>
      </c>
      <c r="AL69" s="31">
        <v>18720.55</v>
      </c>
      <c r="AM69" s="31">
        <v>4713.29</v>
      </c>
      <c r="AN69" s="107">
        <f t="shared" ref="AN69:AN100" si="53">AL69/AC69</f>
        <v>1.10772485207101</v>
      </c>
      <c r="AO69" s="92">
        <f t="shared" ref="AO69:AO100" si="54">AM69/AE69</f>
        <v>0.944219702397215</v>
      </c>
      <c r="AP69" s="92">
        <f t="shared" ref="AP69:AP100" si="55">AL69/AH69</f>
        <v>0.9360275</v>
      </c>
      <c r="AQ69" s="92">
        <f t="shared" ref="AQ69:AQ100" si="56">AM69/AJ69</f>
        <v>0.862061735188632</v>
      </c>
      <c r="AR69" s="113"/>
      <c r="AS69" s="250">
        <f t="shared" ref="AS69:AS100" si="57">Z69+AA69+AR69</f>
        <v>0</v>
      </c>
      <c r="AT69" s="31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hidden="1" customHeight="1" spans="1:49">
      <c r="A70" s="9">
        <v>67</v>
      </c>
      <c r="B70" s="9">
        <v>513</v>
      </c>
      <c r="C70" s="44" t="s">
        <v>123</v>
      </c>
      <c r="D70" s="44" t="s">
        <v>50</v>
      </c>
      <c r="E70" s="9" t="s">
        <v>43</v>
      </c>
      <c r="F70" s="150">
        <v>9</v>
      </c>
      <c r="G70" s="150">
        <v>200</v>
      </c>
      <c r="H70" s="50">
        <v>2</v>
      </c>
      <c r="I70" s="50">
        <v>1</v>
      </c>
      <c r="J70" s="215">
        <v>20000</v>
      </c>
      <c r="K70" s="215">
        <f t="shared" si="37"/>
        <v>60000</v>
      </c>
      <c r="L70" s="216">
        <f t="shared" si="38"/>
        <v>4483.2797613214</v>
      </c>
      <c r="M70" s="216">
        <f t="shared" si="39"/>
        <v>13449.8392839642</v>
      </c>
      <c r="N70" s="217">
        <v>0.22416398806607</v>
      </c>
      <c r="O70" s="215">
        <v>25000</v>
      </c>
      <c r="P70" s="215">
        <f t="shared" si="40"/>
        <v>75000</v>
      </c>
      <c r="Q70" s="216">
        <f t="shared" si="41"/>
        <v>5183.79222402787</v>
      </c>
      <c r="R70" s="216">
        <f t="shared" si="42"/>
        <v>15551.3766720836</v>
      </c>
      <c r="S70" s="217">
        <v>0.207351688961115</v>
      </c>
      <c r="T70" s="226">
        <v>52635</v>
      </c>
      <c r="U70" s="227">
        <v>13740.16</v>
      </c>
      <c r="V70" s="228">
        <f t="shared" si="43"/>
        <v>0.87725</v>
      </c>
      <c r="W70" s="228">
        <f t="shared" si="44"/>
        <v>1.02158544127601</v>
      </c>
      <c r="X70" s="228">
        <f t="shared" si="45"/>
        <v>0.7018</v>
      </c>
      <c r="Y70" s="228">
        <f t="shared" si="46"/>
        <v>0.883533354617091</v>
      </c>
      <c r="Z70" s="244"/>
      <c r="AA70" s="243"/>
      <c r="AB70" s="71">
        <v>13000</v>
      </c>
      <c r="AC70" s="71">
        <f t="shared" si="47"/>
        <v>26000</v>
      </c>
      <c r="AD70" s="91">
        <f t="shared" si="48"/>
        <v>4020.91834222027</v>
      </c>
      <c r="AE70" s="91">
        <f t="shared" si="49"/>
        <v>8041.83668444055</v>
      </c>
      <c r="AF70" s="92">
        <v>0.309301410940021</v>
      </c>
      <c r="AG70" s="71">
        <v>15500</v>
      </c>
      <c r="AH70" s="71">
        <f t="shared" si="50"/>
        <v>31000</v>
      </c>
      <c r="AI70" s="91">
        <f t="shared" si="51"/>
        <v>4437.15907077253</v>
      </c>
      <c r="AJ70" s="91">
        <f t="shared" si="52"/>
        <v>8874.31814154507</v>
      </c>
      <c r="AK70" s="92">
        <v>0.286268327146615</v>
      </c>
      <c r="AL70" s="31">
        <v>19582.34</v>
      </c>
      <c r="AM70" s="31">
        <v>4048.33</v>
      </c>
      <c r="AN70" s="92">
        <f t="shared" si="53"/>
        <v>0.753166923076923</v>
      </c>
      <c r="AO70" s="92">
        <f t="shared" si="54"/>
        <v>0.50340863149245</v>
      </c>
      <c r="AP70" s="92">
        <f t="shared" si="55"/>
        <v>0.631688387096774</v>
      </c>
      <c r="AQ70" s="92">
        <f t="shared" si="56"/>
        <v>0.456184907440693</v>
      </c>
      <c r="AR70" s="113"/>
      <c r="AS70" s="250">
        <f t="shared" si="57"/>
        <v>0</v>
      </c>
      <c r="AT70" s="31">
        <v>10</v>
      </c>
      <c r="AU70" s="251">
        <v>4</v>
      </c>
      <c r="AV70" s="251">
        <f t="shared" si="58"/>
        <v>-6</v>
      </c>
      <c r="AW70" s="251">
        <v>0</v>
      </c>
    </row>
    <row r="71" hidden="1" customHeight="1" spans="1:49">
      <c r="A71" s="9">
        <v>68</v>
      </c>
      <c r="B71" s="9">
        <v>113833</v>
      </c>
      <c r="C71" s="44" t="s">
        <v>124</v>
      </c>
      <c r="D71" s="44" t="s">
        <v>50</v>
      </c>
      <c r="E71" s="9" t="s">
        <v>84</v>
      </c>
      <c r="F71" s="150">
        <v>40</v>
      </c>
      <c r="G71" s="150">
        <v>100</v>
      </c>
      <c r="H71" s="50">
        <v>2</v>
      </c>
      <c r="I71" s="50">
        <v>1</v>
      </c>
      <c r="J71" s="215">
        <v>6500</v>
      </c>
      <c r="K71" s="215">
        <f t="shared" si="37"/>
        <v>19500</v>
      </c>
      <c r="L71" s="216">
        <f t="shared" si="38"/>
        <v>1339.12512930804</v>
      </c>
      <c r="M71" s="216">
        <f t="shared" si="39"/>
        <v>4017.37538792413</v>
      </c>
      <c r="N71" s="217">
        <v>0.206019250662776</v>
      </c>
      <c r="O71" s="215">
        <v>8500</v>
      </c>
      <c r="P71" s="215">
        <f t="shared" si="40"/>
        <v>25500</v>
      </c>
      <c r="Q71" s="216">
        <f t="shared" si="41"/>
        <v>1700</v>
      </c>
      <c r="R71" s="216">
        <f t="shared" si="42"/>
        <v>5100</v>
      </c>
      <c r="S71" s="217">
        <v>0.2</v>
      </c>
      <c r="T71" s="226">
        <v>17841.78</v>
      </c>
      <c r="U71" s="227">
        <v>3654.45</v>
      </c>
      <c r="V71" s="228">
        <f t="shared" si="43"/>
        <v>0.914963076923077</v>
      </c>
      <c r="W71" s="228">
        <f t="shared" si="44"/>
        <v>0.909661071500798</v>
      </c>
      <c r="X71" s="228">
        <f t="shared" si="45"/>
        <v>0.699677647058824</v>
      </c>
      <c r="Y71" s="228">
        <f t="shared" si="46"/>
        <v>0.716558823529412</v>
      </c>
      <c r="Z71" s="244"/>
      <c r="AA71" s="243"/>
      <c r="AB71" s="71">
        <v>5500</v>
      </c>
      <c r="AC71" s="71">
        <f t="shared" si="47"/>
        <v>11000</v>
      </c>
      <c r="AD71" s="91">
        <f t="shared" si="48"/>
        <v>1715.36076716771</v>
      </c>
      <c r="AE71" s="91">
        <f t="shared" si="49"/>
        <v>3430.72153433543</v>
      </c>
      <c r="AF71" s="92">
        <v>0.311883775848675</v>
      </c>
      <c r="AG71" s="71">
        <v>6500</v>
      </c>
      <c r="AH71" s="71">
        <f t="shared" si="50"/>
        <v>13000</v>
      </c>
      <c r="AI71" s="91">
        <f t="shared" si="51"/>
        <v>1876.27952385559</v>
      </c>
      <c r="AJ71" s="91">
        <f t="shared" si="52"/>
        <v>3752.55904771118</v>
      </c>
      <c r="AK71" s="92">
        <v>0.288658388285475</v>
      </c>
      <c r="AL71" s="31">
        <v>9908.29</v>
      </c>
      <c r="AM71" s="31">
        <v>2072.07</v>
      </c>
      <c r="AN71" s="92">
        <f t="shared" si="53"/>
        <v>0.900753636363636</v>
      </c>
      <c r="AO71" s="92">
        <f t="shared" si="54"/>
        <v>0.603974988719505</v>
      </c>
      <c r="AP71" s="92">
        <f t="shared" si="55"/>
        <v>0.762176153846154</v>
      </c>
      <c r="AQ71" s="92">
        <f t="shared" si="56"/>
        <v>0.552175188625968</v>
      </c>
      <c r="AR71" s="113"/>
      <c r="AS71" s="250">
        <f t="shared" si="57"/>
        <v>0</v>
      </c>
      <c r="AT71" s="31">
        <v>6</v>
      </c>
      <c r="AU71" s="251">
        <v>2</v>
      </c>
      <c r="AV71" s="251">
        <f t="shared" si="58"/>
        <v>-4</v>
      </c>
      <c r="AW71" s="251">
        <v>0</v>
      </c>
    </row>
    <row r="72" hidden="1" customHeight="1" spans="1:49">
      <c r="A72" s="9">
        <v>69</v>
      </c>
      <c r="B72" s="9">
        <v>594</v>
      </c>
      <c r="C72" s="44" t="s">
        <v>125</v>
      </c>
      <c r="D72" s="44" t="s">
        <v>62</v>
      </c>
      <c r="E72" s="9" t="s">
        <v>52</v>
      </c>
      <c r="F72" s="150">
        <v>31</v>
      </c>
      <c r="G72" s="150">
        <v>150</v>
      </c>
      <c r="H72" s="50">
        <v>2</v>
      </c>
      <c r="I72" s="50">
        <v>0</v>
      </c>
      <c r="J72" s="215">
        <v>9500</v>
      </c>
      <c r="K72" s="215">
        <f t="shared" si="37"/>
        <v>28500</v>
      </c>
      <c r="L72" s="216">
        <f t="shared" si="38"/>
        <v>2201.486306775</v>
      </c>
      <c r="M72" s="216">
        <f t="shared" si="39"/>
        <v>6604.458920325</v>
      </c>
      <c r="N72" s="217">
        <v>0.231735400713158</v>
      </c>
      <c r="O72" s="215">
        <v>12000</v>
      </c>
      <c r="P72" s="215">
        <f t="shared" si="40"/>
        <v>36000</v>
      </c>
      <c r="Q72" s="216">
        <f t="shared" si="41"/>
        <v>2572.26294791605</v>
      </c>
      <c r="R72" s="216">
        <f t="shared" si="42"/>
        <v>7716.78884374816</v>
      </c>
      <c r="S72" s="217">
        <v>0.214355245659671</v>
      </c>
      <c r="T72" s="226">
        <v>25146.89</v>
      </c>
      <c r="U72" s="227">
        <v>6860.13</v>
      </c>
      <c r="V72" s="228">
        <f t="shared" si="43"/>
        <v>0.88234701754386</v>
      </c>
      <c r="W72" s="228">
        <f t="shared" si="44"/>
        <v>1.0387118888556</v>
      </c>
      <c r="X72" s="228">
        <f t="shared" si="45"/>
        <v>0.698524722222222</v>
      </c>
      <c r="Y72" s="228">
        <f t="shared" si="46"/>
        <v>0.888987652624162</v>
      </c>
      <c r="Z72" s="244"/>
      <c r="AA72" s="243"/>
      <c r="AB72" s="71">
        <v>7000</v>
      </c>
      <c r="AC72" s="71">
        <f t="shared" si="47"/>
        <v>14000</v>
      </c>
      <c r="AD72" s="91">
        <f t="shared" si="48"/>
        <v>2184.21156124491</v>
      </c>
      <c r="AE72" s="91">
        <f t="shared" si="49"/>
        <v>4368.42312248982</v>
      </c>
      <c r="AF72" s="92">
        <v>0.312030223034987</v>
      </c>
      <c r="AG72" s="71">
        <v>8200</v>
      </c>
      <c r="AH72" s="71">
        <f t="shared" si="50"/>
        <v>16400</v>
      </c>
      <c r="AI72" s="91">
        <f t="shared" si="51"/>
        <v>2368.11022460808</v>
      </c>
      <c r="AJ72" s="91">
        <f t="shared" si="52"/>
        <v>4736.22044921617</v>
      </c>
      <c r="AK72" s="92">
        <v>0.288793929830254</v>
      </c>
      <c r="AL72" s="31">
        <v>18145.22</v>
      </c>
      <c r="AM72" s="31">
        <v>4858.08</v>
      </c>
      <c r="AN72" s="107">
        <f t="shared" si="53"/>
        <v>1.29608714285714</v>
      </c>
      <c r="AO72" s="107">
        <f t="shared" si="54"/>
        <v>1.11209007547582</v>
      </c>
      <c r="AP72" s="107">
        <f t="shared" si="55"/>
        <v>1.10641585365854</v>
      </c>
      <c r="AQ72" s="107">
        <f t="shared" si="56"/>
        <v>1.0257292818378</v>
      </c>
      <c r="AR72" s="113">
        <v>500</v>
      </c>
      <c r="AS72" s="250">
        <f t="shared" si="57"/>
        <v>500</v>
      </c>
      <c r="AT72" s="31">
        <v>8</v>
      </c>
      <c r="AU72" s="251">
        <v>0</v>
      </c>
      <c r="AV72" s="251">
        <f t="shared" si="58"/>
        <v>-8</v>
      </c>
      <c r="AW72" s="251">
        <v>0</v>
      </c>
    </row>
    <row r="73" hidden="1" customHeight="1" spans="1:49">
      <c r="A73" s="9">
        <v>70</v>
      </c>
      <c r="B73" s="9">
        <v>104533</v>
      </c>
      <c r="C73" s="44" t="s">
        <v>126</v>
      </c>
      <c r="D73" s="44" t="s">
        <v>62</v>
      </c>
      <c r="E73" s="9" t="s">
        <v>52</v>
      </c>
      <c r="F73" s="150">
        <v>33</v>
      </c>
      <c r="G73" s="150">
        <v>150</v>
      </c>
      <c r="H73" s="50">
        <v>2</v>
      </c>
      <c r="I73" s="50">
        <v>2</v>
      </c>
      <c r="J73" s="215">
        <v>10500</v>
      </c>
      <c r="K73" s="215">
        <f t="shared" si="37"/>
        <v>31500</v>
      </c>
      <c r="L73" s="216">
        <f t="shared" si="38"/>
        <v>2712.03459688336</v>
      </c>
      <c r="M73" s="216">
        <f t="shared" si="39"/>
        <v>8136.10379065009</v>
      </c>
      <c r="N73" s="217">
        <v>0.258289009226987</v>
      </c>
      <c r="O73" s="215">
        <v>13500</v>
      </c>
      <c r="P73" s="215">
        <f t="shared" si="40"/>
        <v>40500</v>
      </c>
      <c r="Q73" s="216">
        <f t="shared" si="41"/>
        <v>3225.384002722</v>
      </c>
      <c r="R73" s="216">
        <f t="shared" si="42"/>
        <v>9676.152008166</v>
      </c>
      <c r="S73" s="217">
        <v>0.238917333534963</v>
      </c>
      <c r="T73" s="226">
        <v>28157.07</v>
      </c>
      <c r="U73" s="227">
        <v>6757.55</v>
      </c>
      <c r="V73" s="228">
        <f t="shared" si="43"/>
        <v>0.893875238095238</v>
      </c>
      <c r="W73" s="228">
        <f t="shared" si="44"/>
        <v>0.830563396667296</v>
      </c>
      <c r="X73" s="228">
        <f t="shared" si="45"/>
        <v>0.695236296296296</v>
      </c>
      <c r="Y73" s="228">
        <f t="shared" si="46"/>
        <v>0.698371624825354</v>
      </c>
      <c r="Z73" s="244"/>
      <c r="AA73" s="243"/>
      <c r="AB73" s="71">
        <v>7000</v>
      </c>
      <c r="AC73" s="71">
        <f t="shared" si="47"/>
        <v>14000</v>
      </c>
      <c r="AD73" s="91">
        <f t="shared" si="48"/>
        <v>2199.20823390062</v>
      </c>
      <c r="AE73" s="91">
        <f t="shared" si="49"/>
        <v>4398.41646780123</v>
      </c>
      <c r="AF73" s="92">
        <v>0.314172604842945</v>
      </c>
      <c r="AG73" s="71">
        <v>8200</v>
      </c>
      <c r="AH73" s="71">
        <f t="shared" si="50"/>
        <v>16400</v>
      </c>
      <c r="AI73" s="91">
        <f t="shared" si="51"/>
        <v>2384.36953505274</v>
      </c>
      <c r="AJ73" s="91">
        <f t="shared" si="52"/>
        <v>4768.73907010548</v>
      </c>
      <c r="AK73" s="92">
        <v>0.290776772567407</v>
      </c>
      <c r="AL73" s="31">
        <v>14197.16</v>
      </c>
      <c r="AM73" s="31">
        <v>4161.83</v>
      </c>
      <c r="AN73" s="107">
        <f t="shared" si="53"/>
        <v>1.01408285714286</v>
      </c>
      <c r="AO73" s="92">
        <f t="shared" si="54"/>
        <v>0.946210989902123</v>
      </c>
      <c r="AP73" s="92">
        <f t="shared" si="55"/>
        <v>0.865680487804878</v>
      </c>
      <c r="AQ73" s="92">
        <f t="shared" si="56"/>
        <v>0.872731751269408</v>
      </c>
      <c r="AR73" s="113"/>
      <c r="AS73" s="250">
        <f t="shared" si="57"/>
        <v>0</v>
      </c>
      <c r="AT73" s="31">
        <v>8</v>
      </c>
      <c r="AU73" s="251">
        <v>2</v>
      </c>
      <c r="AV73" s="251">
        <f t="shared" si="58"/>
        <v>-6</v>
      </c>
      <c r="AW73" s="251">
        <v>0</v>
      </c>
    </row>
    <row r="74" hidden="1" customHeight="1" spans="1:49">
      <c r="A74" s="9">
        <v>71</v>
      </c>
      <c r="B74" s="9">
        <v>114622</v>
      </c>
      <c r="C74" s="44" t="s">
        <v>127</v>
      </c>
      <c r="D74" s="44" t="s">
        <v>42</v>
      </c>
      <c r="E74" s="9" t="s">
        <v>46</v>
      </c>
      <c r="F74" s="150">
        <v>14</v>
      </c>
      <c r="G74" s="150">
        <v>150</v>
      </c>
      <c r="H74" s="50">
        <v>4</v>
      </c>
      <c r="I74" s="50">
        <v>1</v>
      </c>
      <c r="J74" s="215">
        <v>15000</v>
      </c>
      <c r="K74" s="215">
        <f t="shared" si="37"/>
        <v>45000</v>
      </c>
      <c r="L74" s="216">
        <f t="shared" si="38"/>
        <v>3005.25815281145</v>
      </c>
      <c r="M74" s="216">
        <f t="shared" si="39"/>
        <v>9015.77445843433</v>
      </c>
      <c r="N74" s="217">
        <v>0.200350543520763</v>
      </c>
      <c r="O74" s="215">
        <v>18800</v>
      </c>
      <c r="P74" s="215">
        <f t="shared" si="40"/>
        <v>56400</v>
      </c>
      <c r="Q74" s="216">
        <f t="shared" si="41"/>
        <v>3484.09595182607</v>
      </c>
      <c r="R74" s="216">
        <f t="shared" si="42"/>
        <v>10452.2878554782</v>
      </c>
      <c r="S74" s="217">
        <v>0.185324252756706</v>
      </c>
      <c r="T74" s="226">
        <v>39060.79</v>
      </c>
      <c r="U74" s="227">
        <v>7763.42</v>
      </c>
      <c r="V74" s="228">
        <f t="shared" si="43"/>
        <v>0.868017555555556</v>
      </c>
      <c r="W74" s="228">
        <f t="shared" si="44"/>
        <v>0.861092969416206</v>
      </c>
      <c r="X74" s="228">
        <f t="shared" si="45"/>
        <v>0.69256719858156</v>
      </c>
      <c r="Y74" s="228">
        <f t="shared" si="46"/>
        <v>0.742748392250896</v>
      </c>
      <c r="Z74" s="244"/>
      <c r="AA74" s="243"/>
      <c r="AB74" s="71">
        <v>9750</v>
      </c>
      <c r="AC74" s="71">
        <f t="shared" si="47"/>
        <v>19500</v>
      </c>
      <c r="AD74" s="91">
        <f t="shared" si="48"/>
        <v>2553.54372048472</v>
      </c>
      <c r="AE74" s="91">
        <f t="shared" si="49"/>
        <v>5107.08744096944</v>
      </c>
      <c r="AF74" s="92">
        <v>0.261901920049715</v>
      </c>
      <c r="AG74" s="71">
        <v>11500</v>
      </c>
      <c r="AH74" s="71">
        <f t="shared" si="50"/>
        <v>23000</v>
      </c>
      <c r="AI74" s="91">
        <f t="shared" si="51"/>
        <v>2787.58373414617</v>
      </c>
      <c r="AJ74" s="91">
        <f t="shared" si="52"/>
        <v>5575.16746829234</v>
      </c>
      <c r="AK74" s="92">
        <v>0.242398585577928</v>
      </c>
      <c r="AL74" s="31">
        <v>18756.91</v>
      </c>
      <c r="AM74" s="31">
        <v>4209.47</v>
      </c>
      <c r="AN74" s="92">
        <f t="shared" si="53"/>
        <v>0.961892820512821</v>
      </c>
      <c r="AO74" s="92">
        <f t="shared" si="54"/>
        <v>0.824240831717764</v>
      </c>
      <c r="AP74" s="92">
        <f t="shared" si="55"/>
        <v>0.815517826086957</v>
      </c>
      <c r="AQ74" s="92">
        <f t="shared" si="56"/>
        <v>0.755039202667996</v>
      </c>
      <c r="AR74" s="113"/>
      <c r="AS74" s="250">
        <f t="shared" si="57"/>
        <v>0</v>
      </c>
      <c r="AT74" s="31">
        <v>10</v>
      </c>
      <c r="AU74" s="251">
        <v>7</v>
      </c>
      <c r="AV74" s="251">
        <f t="shared" si="58"/>
        <v>-3</v>
      </c>
      <c r="AW74" s="251">
        <v>0</v>
      </c>
    </row>
    <row r="75" hidden="1" customHeight="1" spans="1:49">
      <c r="A75" s="9">
        <v>72</v>
      </c>
      <c r="B75" s="48">
        <v>582</v>
      </c>
      <c r="C75" s="49" t="s">
        <v>128</v>
      </c>
      <c r="D75" s="49" t="s">
        <v>50</v>
      </c>
      <c r="E75" s="48" t="s">
        <v>95</v>
      </c>
      <c r="F75" s="208">
        <v>2</v>
      </c>
      <c r="G75" s="208">
        <v>200</v>
      </c>
      <c r="H75" s="50">
        <v>4</v>
      </c>
      <c r="I75" s="50">
        <v>3</v>
      </c>
      <c r="J75" s="215">
        <v>60000</v>
      </c>
      <c r="K75" s="215">
        <f t="shared" si="37"/>
        <v>180000</v>
      </c>
      <c r="L75" s="216">
        <f t="shared" si="38"/>
        <v>9900</v>
      </c>
      <c r="M75" s="216">
        <f t="shared" si="39"/>
        <v>29700</v>
      </c>
      <c r="N75" s="217">
        <v>0.165</v>
      </c>
      <c r="O75" s="215">
        <v>68000</v>
      </c>
      <c r="P75" s="215">
        <f t="shared" si="40"/>
        <v>204000</v>
      </c>
      <c r="Q75" s="216">
        <f t="shared" si="41"/>
        <v>10200</v>
      </c>
      <c r="R75" s="216">
        <f t="shared" si="42"/>
        <v>30600</v>
      </c>
      <c r="S75" s="217">
        <v>0.15</v>
      </c>
      <c r="T75" s="208">
        <v>149428.84</v>
      </c>
      <c r="U75" s="229">
        <v>7621.1</v>
      </c>
      <c r="V75" s="228">
        <f t="shared" si="43"/>
        <v>0.830160222222222</v>
      </c>
      <c r="W75" s="228">
        <f t="shared" si="44"/>
        <v>0.256602693602694</v>
      </c>
      <c r="X75" s="228">
        <f t="shared" si="45"/>
        <v>0.73249431372549</v>
      </c>
      <c r="Y75" s="228">
        <f t="shared" si="46"/>
        <v>0.249055555555556</v>
      </c>
      <c r="Z75" s="244"/>
      <c r="AA75" s="243"/>
      <c r="AB75" s="71">
        <v>45000</v>
      </c>
      <c r="AC75" s="71">
        <f t="shared" si="47"/>
        <v>90000</v>
      </c>
      <c r="AD75" s="91">
        <f t="shared" si="48"/>
        <v>6975</v>
      </c>
      <c r="AE75" s="91">
        <f t="shared" si="49"/>
        <v>13950</v>
      </c>
      <c r="AF75" s="92">
        <v>0.155</v>
      </c>
      <c r="AG75" s="71">
        <v>48000</v>
      </c>
      <c r="AH75" s="71">
        <f t="shared" si="50"/>
        <v>96000</v>
      </c>
      <c r="AI75" s="91">
        <f t="shared" si="51"/>
        <v>6960</v>
      </c>
      <c r="AJ75" s="91">
        <f t="shared" si="52"/>
        <v>13920</v>
      </c>
      <c r="AK75" s="92">
        <v>0.145</v>
      </c>
      <c r="AL75" s="27">
        <v>80412.45</v>
      </c>
      <c r="AM75" s="27">
        <v>7279.81</v>
      </c>
      <c r="AN75" s="92">
        <f t="shared" si="53"/>
        <v>0.893471666666667</v>
      </c>
      <c r="AO75" s="92">
        <f t="shared" si="54"/>
        <v>0.52185017921147</v>
      </c>
      <c r="AP75" s="92">
        <f t="shared" si="55"/>
        <v>0.8376296875</v>
      </c>
      <c r="AQ75" s="92">
        <f t="shared" si="56"/>
        <v>0.522974856321839</v>
      </c>
      <c r="AR75" s="113"/>
      <c r="AS75" s="250">
        <f t="shared" si="57"/>
        <v>0</v>
      </c>
      <c r="AT75" s="31">
        <v>15</v>
      </c>
      <c r="AU75" s="251">
        <v>2</v>
      </c>
      <c r="AV75" s="251">
        <f t="shared" si="58"/>
        <v>-13</v>
      </c>
      <c r="AW75" s="251">
        <v>0</v>
      </c>
    </row>
    <row r="76" hidden="1" customHeight="1" spans="1:49">
      <c r="A76" s="9">
        <v>73</v>
      </c>
      <c r="B76" s="9">
        <v>104838</v>
      </c>
      <c r="C76" s="44" t="s">
        <v>129</v>
      </c>
      <c r="D76" s="44" t="s">
        <v>45</v>
      </c>
      <c r="E76" s="9" t="s">
        <v>52</v>
      </c>
      <c r="F76" s="150">
        <v>27</v>
      </c>
      <c r="G76" s="150">
        <v>150</v>
      </c>
      <c r="H76" s="50">
        <v>2</v>
      </c>
      <c r="I76" s="50">
        <v>1</v>
      </c>
      <c r="J76" s="215">
        <v>10500</v>
      </c>
      <c r="K76" s="215">
        <f t="shared" si="37"/>
        <v>31500</v>
      </c>
      <c r="L76" s="216">
        <f t="shared" si="38"/>
        <v>2122.95546272515</v>
      </c>
      <c r="M76" s="216">
        <f t="shared" si="39"/>
        <v>6368.86638817544</v>
      </c>
      <c r="N76" s="217">
        <v>0.202186234545252</v>
      </c>
      <c r="O76" s="215">
        <v>13500</v>
      </c>
      <c r="P76" s="215">
        <f t="shared" si="40"/>
        <v>40500</v>
      </c>
      <c r="Q76" s="216">
        <f t="shared" si="41"/>
        <v>2524.80060388383</v>
      </c>
      <c r="R76" s="216">
        <f t="shared" si="42"/>
        <v>7574.4018116515</v>
      </c>
      <c r="S76" s="217">
        <v>0.187022266954358</v>
      </c>
      <c r="T76" s="226">
        <v>27661.05</v>
      </c>
      <c r="U76" s="227">
        <v>5256.11</v>
      </c>
      <c r="V76" s="228">
        <f t="shared" si="43"/>
        <v>0.878128571428571</v>
      </c>
      <c r="W76" s="228">
        <f t="shared" si="44"/>
        <v>0.825281875870185</v>
      </c>
      <c r="X76" s="228">
        <f t="shared" si="45"/>
        <v>0.682988888888889</v>
      </c>
      <c r="Y76" s="228">
        <f t="shared" si="46"/>
        <v>0.693930706437394</v>
      </c>
      <c r="Z76" s="244"/>
      <c r="AA76" s="243"/>
      <c r="AB76" s="71">
        <v>6825</v>
      </c>
      <c r="AC76" s="71">
        <f t="shared" si="47"/>
        <v>13650</v>
      </c>
      <c r="AD76" s="91">
        <f t="shared" si="48"/>
        <v>1895.90790127135</v>
      </c>
      <c r="AE76" s="91">
        <f t="shared" si="49"/>
        <v>3791.8158025427</v>
      </c>
      <c r="AF76" s="92">
        <v>0.277788703482982</v>
      </c>
      <c r="AG76" s="71">
        <v>8000</v>
      </c>
      <c r="AH76" s="71">
        <f t="shared" si="50"/>
        <v>16000</v>
      </c>
      <c r="AI76" s="91">
        <f t="shared" si="51"/>
        <v>2056.81848536336</v>
      </c>
      <c r="AJ76" s="91">
        <f t="shared" si="52"/>
        <v>4113.63697072672</v>
      </c>
      <c r="AK76" s="92">
        <v>0.25710231067042</v>
      </c>
      <c r="AL76" s="31">
        <v>10796.53</v>
      </c>
      <c r="AM76" s="31">
        <v>2336.02</v>
      </c>
      <c r="AN76" s="92">
        <f t="shared" si="53"/>
        <v>0.790954578754579</v>
      </c>
      <c r="AO76" s="92">
        <f t="shared" si="54"/>
        <v>0.616068955257141</v>
      </c>
      <c r="AP76" s="92">
        <f t="shared" si="55"/>
        <v>0.674783125</v>
      </c>
      <c r="AQ76" s="92">
        <f t="shared" si="56"/>
        <v>0.567872181386807</v>
      </c>
      <c r="AR76" s="113"/>
      <c r="AS76" s="250">
        <f t="shared" si="57"/>
        <v>0</v>
      </c>
      <c r="AT76" s="31">
        <v>8</v>
      </c>
      <c r="AU76" s="251">
        <v>2</v>
      </c>
      <c r="AV76" s="251">
        <f t="shared" si="58"/>
        <v>-6</v>
      </c>
      <c r="AW76" s="251">
        <v>0</v>
      </c>
    </row>
    <row r="77" hidden="1" customHeight="1" spans="1:49">
      <c r="A77" s="9">
        <v>74</v>
      </c>
      <c r="B77" s="9">
        <v>101453</v>
      </c>
      <c r="C77" s="44" t="s">
        <v>130</v>
      </c>
      <c r="D77" s="44" t="s">
        <v>45</v>
      </c>
      <c r="E77" s="9" t="s">
        <v>46</v>
      </c>
      <c r="F77" s="150">
        <v>12</v>
      </c>
      <c r="G77" s="150">
        <v>150</v>
      </c>
      <c r="H77" s="50">
        <v>4</v>
      </c>
      <c r="I77" s="50">
        <v>1</v>
      </c>
      <c r="J77" s="215">
        <v>15500</v>
      </c>
      <c r="K77" s="215">
        <f t="shared" si="37"/>
        <v>46500</v>
      </c>
      <c r="L77" s="216">
        <f t="shared" si="38"/>
        <v>3758.57798445374</v>
      </c>
      <c r="M77" s="216">
        <f t="shared" si="39"/>
        <v>11275.7339533612</v>
      </c>
      <c r="N77" s="217">
        <v>0.242488902222822</v>
      </c>
      <c r="O77" s="215">
        <v>18600</v>
      </c>
      <c r="P77" s="215">
        <f t="shared" si="40"/>
        <v>55800</v>
      </c>
      <c r="Q77" s="216">
        <f t="shared" si="41"/>
        <v>4172.02156274365</v>
      </c>
      <c r="R77" s="216">
        <f t="shared" si="42"/>
        <v>12516.0646882309</v>
      </c>
      <c r="S77" s="217">
        <v>0.22430223455611</v>
      </c>
      <c r="T77" s="226">
        <v>37799.04</v>
      </c>
      <c r="U77" s="227">
        <v>9957.58</v>
      </c>
      <c r="V77" s="228">
        <f t="shared" si="43"/>
        <v>0.812882580645161</v>
      </c>
      <c r="W77" s="228">
        <f t="shared" si="44"/>
        <v>0.883098168259968</v>
      </c>
      <c r="X77" s="228">
        <f t="shared" si="45"/>
        <v>0.677402150537634</v>
      </c>
      <c r="Y77" s="228">
        <f t="shared" si="46"/>
        <v>0.795583935369342</v>
      </c>
      <c r="Z77" s="244"/>
      <c r="AA77" s="243"/>
      <c r="AB77" s="71">
        <v>10075</v>
      </c>
      <c r="AC77" s="71">
        <f t="shared" si="47"/>
        <v>20150</v>
      </c>
      <c r="AD77" s="91">
        <f t="shared" si="48"/>
        <v>3249.50709539131</v>
      </c>
      <c r="AE77" s="91">
        <f t="shared" si="49"/>
        <v>6499.01419078262</v>
      </c>
      <c r="AF77" s="92">
        <v>0.322531721626929</v>
      </c>
      <c r="AG77" s="71">
        <v>12000</v>
      </c>
      <c r="AH77" s="71">
        <f t="shared" si="50"/>
        <v>24000</v>
      </c>
      <c r="AI77" s="91">
        <f t="shared" si="51"/>
        <v>3582.16082317568</v>
      </c>
      <c r="AJ77" s="91">
        <f t="shared" si="52"/>
        <v>7164.32164635137</v>
      </c>
      <c r="AK77" s="92">
        <v>0.298513401931307</v>
      </c>
      <c r="AL77" s="31">
        <v>12428.26</v>
      </c>
      <c r="AM77" s="31">
        <v>2153.49</v>
      </c>
      <c r="AN77" s="92">
        <f t="shared" si="53"/>
        <v>0.616787096774194</v>
      </c>
      <c r="AO77" s="92">
        <f t="shared" si="54"/>
        <v>0.331356408338704</v>
      </c>
      <c r="AP77" s="92">
        <f t="shared" si="55"/>
        <v>0.517844166666667</v>
      </c>
      <c r="AQ77" s="92">
        <f t="shared" si="56"/>
        <v>0.300585331912998</v>
      </c>
      <c r="AR77" s="113"/>
      <c r="AS77" s="250">
        <f t="shared" si="57"/>
        <v>0</v>
      </c>
      <c r="AT77" s="31">
        <v>10</v>
      </c>
      <c r="AU77" s="251">
        <v>19</v>
      </c>
      <c r="AV77" s="251">
        <f t="shared" si="58"/>
        <v>9</v>
      </c>
      <c r="AW77" s="253">
        <v>18</v>
      </c>
    </row>
    <row r="78" hidden="1" customHeight="1" spans="1:49">
      <c r="A78" s="9">
        <v>75</v>
      </c>
      <c r="B78" s="48">
        <v>750</v>
      </c>
      <c r="C78" s="49" t="s">
        <v>131</v>
      </c>
      <c r="D78" s="49" t="s">
        <v>54</v>
      </c>
      <c r="E78" s="48" t="s">
        <v>95</v>
      </c>
      <c r="F78" s="208">
        <v>3</v>
      </c>
      <c r="G78" s="208">
        <v>200</v>
      </c>
      <c r="H78" s="50">
        <v>6</v>
      </c>
      <c r="I78" s="50">
        <v>3</v>
      </c>
      <c r="J78" s="215">
        <v>48000</v>
      </c>
      <c r="K78" s="215">
        <f t="shared" si="37"/>
        <v>144000</v>
      </c>
      <c r="L78" s="216">
        <f t="shared" si="38"/>
        <v>11393.7996706593</v>
      </c>
      <c r="M78" s="216">
        <f t="shared" si="39"/>
        <v>34181.3990119779</v>
      </c>
      <c r="N78" s="217">
        <v>0.237370826472069</v>
      </c>
      <c r="O78" s="215">
        <v>56000</v>
      </c>
      <c r="P78" s="215">
        <f t="shared" si="40"/>
        <v>168000</v>
      </c>
      <c r="Q78" s="216">
        <f t="shared" si="41"/>
        <v>12295.8088112532</v>
      </c>
      <c r="R78" s="216">
        <f t="shared" si="42"/>
        <v>36887.4264337596</v>
      </c>
      <c r="S78" s="217">
        <v>0.219568014486664</v>
      </c>
      <c r="T78" s="208">
        <v>152448.4</v>
      </c>
      <c r="U78" s="229">
        <v>32386.35</v>
      </c>
      <c r="V78" s="170">
        <f t="shared" si="43"/>
        <v>1.05866944444444</v>
      </c>
      <c r="W78" s="228">
        <f t="shared" si="44"/>
        <v>0.947484624273311</v>
      </c>
      <c r="X78" s="228">
        <f t="shared" si="45"/>
        <v>0.907430952380952</v>
      </c>
      <c r="Y78" s="228">
        <f t="shared" si="46"/>
        <v>0.877978030214648</v>
      </c>
      <c r="Z78" s="241">
        <f>H78*200+I78*100</f>
        <v>1500</v>
      </c>
      <c r="AA78" s="243"/>
      <c r="AB78" s="71">
        <v>36000</v>
      </c>
      <c r="AC78" s="71">
        <f t="shared" si="47"/>
        <v>72000</v>
      </c>
      <c r="AD78" s="91">
        <f t="shared" si="48"/>
        <v>9188.37178868135</v>
      </c>
      <c r="AE78" s="91">
        <f t="shared" si="49"/>
        <v>18376.7435773627</v>
      </c>
      <c r="AF78" s="92">
        <v>0.255232549685593</v>
      </c>
      <c r="AG78" s="71">
        <v>39000</v>
      </c>
      <c r="AH78" s="71">
        <f t="shared" si="50"/>
        <v>78000</v>
      </c>
      <c r="AI78" s="91">
        <f t="shared" si="51"/>
        <v>9212.80894769379</v>
      </c>
      <c r="AJ78" s="91">
        <f t="shared" si="52"/>
        <v>18425.6178953876</v>
      </c>
      <c r="AK78" s="92">
        <v>0.236225870453687</v>
      </c>
      <c r="AL78" s="27">
        <v>62911.49</v>
      </c>
      <c r="AM78" s="27">
        <v>16713.83</v>
      </c>
      <c r="AN78" s="92">
        <f t="shared" si="53"/>
        <v>0.873770694444444</v>
      </c>
      <c r="AO78" s="92">
        <f t="shared" si="54"/>
        <v>0.909509888388977</v>
      </c>
      <c r="AP78" s="92">
        <f t="shared" si="55"/>
        <v>0.806557564102564</v>
      </c>
      <c r="AQ78" s="92">
        <f t="shared" si="56"/>
        <v>0.907097395316328</v>
      </c>
      <c r="AR78" s="113"/>
      <c r="AS78" s="250">
        <f t="shared" si="57"/>
        <v>1500</v>
      </c>
      <c r="AT78" s="31">
        <v>20</v>
      </c>
      <c r="AU78" s="251">
        <v>14</v>
      </c>
      <c r="AV78" s="251">
        <f t="shared" si="58"/>
        <v>-6</v>
      </c>
      <c r="AW78" s="251">
        <v>0</v>
      </c>
    </row>
    <row r="79" hidden="1" customHeight="1" spans="1:49">
      <c r="A79" s="9">
        <v>76</v>
      </c>
      <c r="B79" s="9">
        <v>106485</v>
      </c>
      <c r="C79" s="44" t="s">
        <v>132</v>
      </c>
      <c r="D79" s="44" t="s">
        <v>54</v>
      </c>
      <c r="E79" s="9" t="s">
        <v>52</v>
      </c>
      <c r="F79" s="150">
        <v>32</v>
      </c>
      <c r="G79" s="150">
        <v>150</v>
      </c>
      <c r="H79" s="50">
        <v>2</v>
      </c>
      <c r="I79" s="50">
        <v>2</v>
      </c>
      <c r="J79" s="215">
        <v>10000</v>
      </c>
      <c r="K79" s="215">
        <f t="shared" si="37"/>
        <v>30000</v>
      </c>
      <c r="L79" s="216">
        <f t="shared" si="38"/>
        <v>1650</v>
      </c>
      <c r="M79" s="216">
        <f t="shared" si="39"/>
        <v>4950</v>
      </c>
      <c r="N79" s="217">
        <v>0.165</v>
      </c>
      <c r="O79" s="215">
        <v>12800</v>
      </c>
      <c r="P79" s="215">
        <f t="shared" si="40"/>
        <v>38400</v>
      </c>
      <c r="Q79" s="216">
        <f t="shared" si="41"/>
        <v>1920</v>
      </c>
      <c r="R79" s="216">
        <f t="shared" si="42"/>
        <v>5760</v>
      </c>
      <c r="S79" s="217">
        <v>0.15</v>
      </c>
      <c r="T79" s="226">
        <v>25926.03</v>
      </c>
      <c r="U79" s="227">
        <v>5001.45</v>
      </c>
      <c r="V79" s="228">
        <f t="shared" si="43"/>
        <v>0.864201</v>
      </c>
      <c r="W79" s="228">
        <f t="shared" si="44"/>
        <v>1.01039393939394</v>
      </c>
      <c r="X79" s="228">
        <f t="shared" si="45"/>
        <v>0.67515703125</v>
      </c>
      <c r="Y79" s="228">
        <f t="shared" si="46"/>
        <v>0.868307291666667</v>
      </c>
      <c r="Z79" s="244"/>
      <c r="AA79" s="243"/>
      <c r="AB79" s="71">
        <v>6500</v>
      </c>
      <c r="AC79" s="71">
        <f t="shared" si="47"/>
        <v>13000</v>
      </c>
      <c r="AD79" s="91">
        <f t="shared" si="48"/>
        <v>1552.2298977672</v>
      </c>
      <c r="AE79" s="91">
        <f t="shared" si="49"/>
        <v>3104.45979553441</v>
      </c>
      <c r="AF79" s="92">
        <v>0.238804599656493</v>
      </c>
      <c r="AG79" s="71">
        <v>7800</v>
      </c>
      <c r="AH79" s="71">
        <f t="shared" si="50"/>
        <v>15600</v>
      </c>
      <c r="AI79" s="91">
        <f t="shared" si="51"/>
        <v>1723.96597156272</v>
      </c>
      <c r="AJ79" s="91">
        <f t="shared" si="52"/>
        <v>3447.93194312544</v>
      </c>
      <c r="AK79" s="92">
        <v>0.221021278405477</v>
      </c>
      <c r="AL79" s="31">
        <v>10691.33</v>
      </c>
      <c r="AM79" s="31">
        <v>2286.37</v>
      </c>
      <c r="AN79" s="92">
        <f t="shared" si="53"/>
        <v>0.82241</v>
      </c>
      <c r="AO79" s="92">
        <f t="shared" si="54"/>
        <v>0.736479178531742</v>
      </c>
      <c r="AP79" s="92">
        <f t="shared" si="55"/>
        <v>0.685341666666667</v>
      </c>
      <c r="AQ79" s="92">
        <f t="shared" si="56"/>
        <v>0.663113436609041</v>
      </c>
      <c r="AR79" s="113"/>
      <c r="AS79" s="250">
        <f t="shared" si="57"/>
        <v>0</v>
      </c>
      <c r="AT79" s="31">
        <v>8</v>
      </c>
      <c r="AU79" s="251">
        <v>14</v>
      </c>
      <c r="AV79" s="251">
        <f t="shared" si="58"/>
        <v>6</v>
      </c>
      <c r="AW79" s="253">
        <v>12</v>
      </c>
    </row>
    <row r="80" hidden="1" customHeight="1" spans="1:49">
      <c r="A80" s="9">
        <v>77</v>
      </c>
      <c r="B80" s="9">
        <v>113023</v>
      </c>
      <c r="C80" s="44" t="s">
        <v>133</v>
      </c>
      <c r="D80" s="44" t="s">
        <v>42</v>
      </c>
      <c r="E80" s="9" t="s">
        <v>84</v>
      </c>
      <c r="F80" s="150">
        <v>39</v>
      </c>
      <c r="G80" s="150">
        <v>100</v>
      </c>
      <c r="H80" s="50">
        <v>2</v>
      </c>
      <c r="I80" s="50">
        <v>1</v>
      </c>
      <c r="J80" s="215">
        <v>7500</v>
      </c>
      <c r="K80" s="215">
        <f t="shared" si="37"/>
        <v>22500</v>
      </c>
      <c r="L80" s="216">
        <f t="shared" si="38"/>
        <v>1200</v>
      </c>
      <c r="M80" s="216">
        <f t="shared" si="39"/>
        <v>3600</v>
      </c>
      <c r="N80" s="217">
        <v>0.16</v>
      </c>
      <c r="O80" s="215">
        <v>9500</v>
      </c>
      <c r="P80" s="215">
        <f t="shared" si="40"/>
        <v>28500</v>
      </c>
      <c r="Q80" s="216">
        <f t="shared" si="41"/>
        <v>1425</v>
      </c>
      <c r="R80" s="216">
        <f t="shared" si="42"/>
        <v>4275</v>
      </c>
      <c r="S80" s="217">
        <v>0.15</v>
      </c>
      <c r="T80" s="226">
        <v>19186.1</v>
      </c>
      <c r="U80" s="227">
        <v>1244.65</v>
      </c>
      <c r="V80" s="228">
        <f t="shared" si="43"/>
        <v>0.852715555555555</v>
      </c>
      <c r="W80" s="228">
        <f t="shared" si="44"/>
        <v>0.345736111111111</v>
      </c>
      <c r="X80" s="228">
        <f t="shared" si="45"/>
        <v>0.67319649122807</v>
      </c>
      <c r="Y80" s="228">
        <f t="shared" si="46"/>
        <v>0.291146198830409</v>
      </c>
      <c r="Z80" s="244"/>
      <c r="AA80" s="243"/>
      <c r="AB80" s="71">
        <v>4875</v>
      </c>
      <c r="AC80" s="71">
        <f t="shared" si="47"/>
        <v>9750</v>
      </c>
      <c r="AD80" s="91">
        <f t="shared" si="48"/>
        <v>1003.80854406423</v>
      </c>
      <c r="AE80" s="91">
        <f t="shared" si="49"/>
        <v>2007.61708812846</v>
      </c>
      <c r="AF80" s="92">
        <v>0.205909444936252</v>
      </c>
      <c r="AG80" s="71">
        <v>5800</v>
      </c>
      <c r="AH80" s="71">
        <f t="shared" si="50"/>
        <v>11600</v>
      </c>
      <c r="AI80" s="91">
        <f t="shared" si="51"/>
        <v>1131</v>
      </c>
      <c r="AJ80" s="91">
        <f t="shared" si="52"/>
        <v>2262</v>
      </c>
      <c r="AK80" s="92">
        <v>0.195</v>
      </c>
      <c r="AL80" s="31">
        <v>6679.84</v>
      </c>
      <c r="AM80" s="31">
        <v>322.5</v>
      </c>
      <c r="AN80" s="92">
        <f t="shared" si="53"/>
        <v>0.685111794871795</v>
      </c>
      <c r="AO80" s="92">
        <f t="shared" si="54"/>
        <v>0.160638202328035</v>
      </c>
      <c r="AP80" s="92">
        <f t="shared" si="55"/>
        <v>0.575848275862069</v>
      </c>
      <c r="AQ80" s="92">
        <f t="shared" si="56"/>
        <v>0.142572944297082</v>
      </c>
      <c r="AR80" s="113"/>
      <c r="AS80" s="250">
        <f t="shared" si="57"/>
        <v>0</v>
      </c>
      <c r="AT80" s="31">
        <v>8</v>
      </c>
      <c r="AU80" s="251">
        <v>2</v>
      </c>
      <c r="AV80" s="251">
        <f t="shared" si="58"/>
        <v>-6</v>
      </c>
      <c r="AW80" s="251">
        <v>0</v>
      </c>
    </row>
    <row r="81" hidden="1" customHeight="1" spans="1:49">
      <c r="A81" s="9">
        <v>78</v>
      </c>
      <c r="B81" s="9">
        <v>113298</v>
      </c>
      <c r="C81" s="44" t="s">
        <v>134</v>
      </c>
      <c r="D81" s="44" t="s">
        <v>50</v>
      </c>
      <c r="E81" s="9" t="s">
        <v>52</v>
      </c>
      <c r="F81" s="150">
        <v>37</v>
      </c>
      <c r="G81" s="150">
        <v>100</v>
      </c>
      <c r="H81" s="50">
        <v>3</v>
      </c>
      <c r="I81" s="50">
        <v>1</v>
      </c>
      <c r="J81" s="215">
        <v>8500</v>
      </c>
      <c r="K81" s="215">
        <f t="shared" si="37"/>
        <v>25500</v>
      </c>
      <c r="L81" s="216">
        <f t="shared" si="38"/>
        <v>2013.88715716473</v>
      </c>
      <c r="M81" s="216">
        <f t="shared" si="39"/>
        <v>6041.66147149418</v>
      </c>
      <c r="N81" s="217">
        <v>0.236927900842909</v>
      </c>
      <c r="O81" s="215">
        <v>11000</v>
      </c>
      <c r="P81" s="215">
        <f t="shared" si="40"/>
        <v>33000</v>
      </c>
      <c r="Q81" s="216">
        <f t="shared" si="41"/>
        <v>2410.7413910766</v>
      </c>
      <c r="R81" s="216">
        <f t="shared" si="42"/>
        <v>7232.2241732298</v>
      </c>
      <c r="S81" s="217">
        <v>0.219158308279691</v>
      </c>
      <c r="T81" s="226">
        <v>21902.76</v>
      </c>
      <c r="U81" s="227">
        <v>4515.49</v>
      </c>
      <c r="V81" s="228">
        <f t="shared" si="43"/>
        <v>0.858931764705882</v>
      </c>
      <c r="W81" s="228">
        <f t="shared" si="44"/>
        <v>0.747392090951309</v>
      </c>
      <c r="X81" s="228">
        <f t="shared" si="45"/>
        <v>0.66372</v>
      </c>
      <c r="Y81" s="228">
        <f t="shared" si="46"/>
        <v>0.624357029295934</v>
      </c>
      <c r="Z81" s="244"/>
      <c r="AA81" s="243"/>
      <c r="AB81" s="71">
        <v>5525</v>
      </c>
      <c r="AC81" s="71">
        <f t="shared" si="47"/>
        <v>11050</v>
      </c>
      <c r="AD81" s="91">
        <f t="shared" si="48"/>
        <v>1568.29028645297</v>
      </c>
      <c r="AE81" s="91">
        <f t="shared" si="49"/>
        <v>3136.58057290594</v>
      </c>
      <c r="AF81" s="92">
        <v>0.28385344551185</v>
      </c>
      <c r="AG81" s="71">
        <v>6500</v>
      </c>
      <c r="AH81" s="71">
        <f t="shared" si="50"/>
        <v>13000</v>
      </c>
      <c r="AI81" s="91">
        <f t="shared" si="51"/>
        <v>1707.65024932927</v>
      </c>
      <c r="AJ81" s="91">
        <f t="shared" si="52"/>
        <v>3415.30049865854</v>
      </c>
      <c r="AK81" s="92">
        <v>0.262715422973734</v>
      </c>
      <c r="AL81" s="31">
        <v>9078.36</v>
      </c>
      <c r="AM81" s="31">
        <v>1688.1</v>
      </c>
      <c r="AN81" s="92">
        <f t="shared" si="53"/>
        <v>0.821571040723982</v>
      </c>
      <c r="AO81" s="92">
        <f t="shared" si="54"/>
        <v>0.538197556467051</v>
      </c>
      <c r="AP81" s="92">
        <f t="shared" si="55"/>
        <v>0.698335384615385</v>
      </c>
      <c r="AQ81" s="92">
        <f t="shared" si="56"/>
        <v>0.49427568691629</v>
      </c>
      <c r="AR81" s="113"/>
      <c r="AS81" s="250">
        <f t="shared" si="57"/>
        <v>0</v>
      </c>
      <c r="AT81" s="31">
        <v>6</v>
      </c>
      <c r="AU81" s="251">
        <v>6</v>
      </c>
      <c r="AV81" s="251">
        <f t="shared" si="58"/>
        <v>0</v>
      </c>
      <c r="AW81" s="251">
        <v>0</v>
      </c>
    </row>
    <row r="82" hidden="1" customHeight="1" spans="1:49">
      <c r="A82" s="9">
        <v>79</v>
      </c>
      <c r="B82" s="9">
        <v>545</v>
      </c>
      <c r="C82" s="44" t="s">
        <v>135</v>
      </c>
      <c r="D82" s="44" t="s">
        <v>54</v>
      </c>
      <c r="E82" s="9" t="s">
        <v>84</v>
      </c>
      <c r="F82" s="150">
        <v>42</v>
      </c>
      <c r="G82" s="150">
        <v>100</v>
      </c>
      <c r="H82" s="50">
        <v>2</v>
      </c>
      <c r="I82" s="50">
        <v>0</v>
      </c>
      <c r="J82" s="215">
        <v>7000</v>
      </c>
      <c r="K82" s="215">
        <f t="shared" si="37"/>
        <v>21000</v>
      </c>
      <c r="L82" s="216">
        <f t="shared" si="38"/>
        <v>1770.61321317975</v>
      </c>
      <c r="M82" s="216">
        <f t="shared" si="39"/>
        <v>5311.83963953924</v>
      </c>
      <c r="N82" s="217">
        <v>0.252944744739964</v>
      </c>
      <c r="O82" s="215">
        <v>9000</v>
      </c>
      <c r="P82" s="215">
        <f t="shared" si="40"/>
        <v>27000</v>
      </c>
      <c r="Q82" s="216">
        <f t="shared" si="41"/>
        <v>2105.7649999602</v>
      </c>
      <c r="R82" s="216">
        <f t="shared" si="42"/>
        <v>6317.29499988061</v>
      </c>
      <c r="S82" s="217">
        <v>0.233973888884467</v>
      </c>
      <c r="T82" s="226">
        <v>17862.69</v>
      </c>
      <c r="U82" s="227">
        <v>3706.71</v>
      </c>
      <c r="V82" s="228">
        <f t="shared" si="43"/>
        <v>0.850604285714286</v>
      </c>
      <c r="W82" s="228">
        <f t="shared" si="44"/>
        <v>0.697820388328125</v>
      </c>
      <c r="X82" s="228">
        <f t="shared" si="45"/>
        <v>0.661581111111111</v>
      </c>
      <c r="Y82" s="228">
        <f t="shared" si="46"/>
        <v>0.586755882077701</v>
      </c>
      <c r="Z82" s="244"/>
      <c r="AA82" s="243"/>
      <c r="AB82" s="71">
        <v>4225</v>
      </c>
      <c r="AC82" s="71">
        <f t="shared" si="47"/>
        <v>8450</v>
      </c>
      <c r="AD82" s="91">
        <f t="shared" si="48"/>
        <v>1166.75404264437</v>
      </c>
      <c r="AE82" s="91">
        <f t="shared" si="49"/>
        <v>2333.50808528874</v>
      </c>
      <c r="AF82" s="92">
        <v>0.27615480299275</v>
      </c>
      <c r="AG82" s="71">
        <v>5000</v>
      </c>
      <c r="AH82" s="71">
        <f t="shared" si="50"/>
        <v>10000</v>
      </c>
      <c r="AI82" s="91">
        <f t="shared" si="51"/>
        <v>1277.95041810474</v>
      </c>
      <c r="AJ82" s="91">
        <f t="shared" si="52"/>
        <v>2555.90083620949</v>
      </c>
      <c r="AK82" s="92">
        <v>0.255590083620949</v>
      </c>
      <c r="AL82" s="31">
        <v>11624.29</v>
      </c>
      <c r="AM82" s="31">
        <v>2447.83</v>
      </c>
      <c r="AN82" s="107">
        <f t="shared" si="53"/>
        <v>1.37565562130178</v>
      </c>
      <c r="AO82" s="107">
        <f t="shared" si="54"/>
        <v>1.04899143715507</v>
      </c>
      <c r="AP82" s="107">
        <f t="shared" si="55"/>
        <v>1.162429</v>
      </c>
      <c r="AQ82" s="92">
        <f t="shared" si="56"/>
        <v>0.957717124749737</v>
      </c>
      <c r="AR82" s="113">
        <v>300</v>
      </c>
      <c r="AS82" s="250">
        <f t="shared" si="57"/>
        <v>300</v>
      </c>
      <c r="AT82" s="31">
        <v>8</v>
      </c>
      <c r="AU82" s="251">
        <v>2</v>
      </c>
      <c r="AV82" s="251">
        <f t="shared" si="58"/>
        <v>-6</v>
      </c>
      <c r="AW82" s="251">
        <v>0</v>
      </c>
    </row>
    <row r="83" hidden="1" customHeight="1" spans="1:49">
      <c r="A83" s="9">
        <v>80</v>
      </c>
      <c r="B83" s="9">
        <v>752</v>
      </c>
      <c r="C83" s="44" t="s">
        <v>136</v>
      </c>
      <c r="D83" s="44" t="s">
        <v>50</v>
      </c>
      <c r="E83" s="9" t="s">
        <v>52</v>
      </c>
      <c r="F83" s="150">
        <v>28</v>
      </c>
      <c r="G83" s="150">
        <v>150</v>
      </c>
      <c r="H83" s="50">
        <v>2</v>
      </c>
      <c r="I83" s="50">
        <v>2</v>
      </c>
      <c r="J83" s="215">
        <v>10000</v>
      </c>
      <c r="K83" s="215">
        <f t="shared" si="37"/>
        <v>30000</v>
      </c>
      <c r="L83" s="216">
        <f t="shared" si="38"/>
        <v>2000</v>
      </c>
      <c r="M83" s="216">
        <f t="shared" si="39"/>
        <v>6000</v>
      </c>
      <c r="N83" s="217">
        <v>0.2</v>
      </c>
      <c r="O83" s="215">
        <v>12800</v>
      </c>
      <c r="P83" s="215">
        <f t="shared" si="40"/>
        <v>38400</v>
      </c>
      <c r="Q83" s="216">
        <f t="shared" si="41"/>
        <v>2368</v>
      </c>
      <c r="R83" s="216">
        <f t="shared" si="42"/>
        <v>7104</v>
      </c>
      <c r="S83" s="217">
        <v>0.185</v>
      </c>
      <c r="T83" s="226">
        <v>25395.96</v>
      </c>
      <c r="U83" s="227">
        <v>5723.71</v>
      </c>
      <c r="V83" s="228">
        <f t="shared" si="43"/>
        <v>0.846532</v>
      </c>
      <c r="W83" s="228">
        <f t="shared" si="44"/>
        <v>0.953951666666667</v>
      </c>
      <c r="X83" s="228">
        <f t="shared" si="45"/>
        <v>0.661353125</v>
      </c>
      <c r="Y83" s="228">
        <f t="shared" si="46"/>
        <v>0.805702421171171</v>
      </c>
      <c r="Z83" s="244"/>
      <c r="AA83" s="243"/>
      <c r="AB83" s="71">
        <v>6500</v>
      </c>
      <c r="AC83" s="71">
        <f t="shared" si="47"/>
        <v>13000</v>
      </c>
      <c r="AD83" s="91">
        <f t="shared" si="48"/>
        <v>1784.84132963982</v>
      </c>
      <c r="AE83" s="91">
        <f t="shared" si="49"/>
        <v>3569.68265927965</v>
      </c>
      <c r="AF83" s="92">
        <v>0.274590973790742</v>
      </c>
      <c r="AG83" s="71">
        <v>7800</v>
      </c>
      <c r="AH83" s="71">
        <f t="shared" si="50"/>
        <v>15600</v>
      </c>
      <c r="AI83" s="91">
        <f t="shared" si="51"/>
        <v>1982.31313632338</v>
      </c>
      <c r="AJ83" s="91">
        <f t="shared" si="52"/>
        <v>3964.62627264676</v>
      </c>
      <c r="AK83" s="92">
        <v>0.254142709785049</v>
      </c>
      <c r="AL83" s="31">
        <v>8046.5</v>
      </c>
      <c r="AM83" s="31">
        <v>1832.91</v>
      </c>
      <c r="AN83" s="92">
        <f t="shared" si="53"/>
        <v>0.618961538461538</v>
      </c>
      <c r="AO83" s="92">
        <f t="shared" si="54"/>
        <v>0.513465810535068</v>
      </c>
      <c r="AP83" s="92">
        <f t="shared" si="55"/>
        <v>0.515801282051282</v>
      </c>
      <c r="AQ83" s="92">
        <f t="shared" si="56"/>
        <v>0.462315959677167</v>
      </c>
      <c r="AR83" s="113"/>
      <c r="AS83" s="250">
        <f t="shared" si="57"/>
        <v>0</v>
      </c>
      <c r="AT83" s="31">
        <v>8</v>
      </c>
      <c r="AU83" s="251">
        <v>1</v>
      </c>
      <c r="AV83" s="251">
        <f t="shared" si="58"/>
        <v>-7</v>
      </c>
      <c r="AW83" s="251">
        <v>0</v>
      </c>
    </row>
    <row r="84" hidden="1" customHeight="1" spans="1:49">
      <c r="A84" s="9">
        <v>81</v>
      </c>
      <c r="B84" s="48">
        <v>114844</v>
      </c>
      <c r="C84" s="49" t="s">
        <v>137</v>
      </c>
      <c r="D84" s="49" t="s">
        <v>42</v>
      </c>
      <c r="E84" s="48" t="s">
        <v>46</v>
      </c>
      <c r="F84" s="208">
        <v>48</v>
      </c>
      <c r="G84" s="208">
        <v>150</v>
      </c>
      <c r="H84" s="50">
        <v>2</v>
      </c>
      <c r="I84" s="50">
        <v>2</v>
      </c>
      <c r="J84" s="215">
        <v>11000</v>
      </c>
      <c r="K84" s="215">
        <f t="shared" si="37"/>
        <v>33000</v>
      </c>
      <c r="L84" s="216">
        <f t="shared" si="38"/>
        <v>1815</v>
      </c>
      <c r="M84" s="216">
        <f t="shared" si="39"/>
        <v>5445</v>
      </c>
      <c r="N84" s="217">
        <v>0.165</v>
      </c>
      <c r="O84" s="215">
        <v>14000</v>
      </c>
      <c r="P84" s="215">
        <f t="shared" si="40"/>
        <v>42000</v>
      </c>
      <c r="Q84" s="216">
        <f t="shared" si="41"/>
        <v>2100</v>
      </c>
      <c r="R84" s="216">
        <f t="shared" si="42"/>
        <v>6300</v>
      </c>
      <c r="S84" s="217">
        <v>0.15</v>
      </c>
      <c r="T84" s="208">
        <v>33950.86</v>
      </c>
      <c r="U84" s="229">
        <v>3957.66</v>
      </c>
      <c r="V84" s="170">
        <f t="shared" si="43"/>
        <v>1.02881393939394</v>
      </c>
      <c r="W84" s="228">
        <f t="shared" si="44"/>
        <v>0.726842975206612</v>
      </c>
      <c r="X84" s="228">
        <f t="shared" si="45"/>
        <v>0.80835380952381</v>
      </c>
      <c r="Y84" s="228">
        <f t="shared" si="46"/>
        <v>0.6282</v>
      </c>
      <c r="Z84" s="241">
        <f>H84*200+I84*100</f>
        <v>600</v>
      </c>
      <c r="AA84" s="243"/>
      <c r="AB84" s="71">
        <v>9000</v>
      </c>
      <c r="AC84" s="71">
        <f t="shared" si="47"/>
        <v>18000</v>
      </c>
      <c r="AD84" s="91">
        <f t="shared" si="48"/>
        <v>1210.62981041443</v>
      </c>
      <c r="AE84" s="91">
        <f t="shared" si="49"/>
        <v>2421.25962082886</v>
      </c>
      <c r="AF84" s="92">
        <v>0.134514423379381</v>
      </c>
      <c r="AG84" s="71">
        <v>10500</v>
      </c>
      <c r="AH84" s="71">
        <f t="shared" si="50"/>
        <v>21000</v>
      </c>
      <c r="AI84" s="91">
        <f t="shared" si="51"/>
        <v>1312.5</v>
      </c>
      <c r="AJ84" s="91">
        <f t="shared" si="52"/>
        <v>2625</v>
      </c>
      <c r="AK84" s="92">
        <v>0.125</v>
      </c>
      <c r="AL84" s="27">
        <v>16648.69</v>
      </c>
      <c r="AM84" s="27">
        <v>23.66</v>
      </c>
      <c r="AN84" s="92">
        <f t="shared" si="53"/>
        <v>0.924927222222222</v>
      </c>
      <c r="AO84" s="92">
        <f t="shared" si="54"/>
        <v>0.00977177325242825</v>
      </c>
      <c r="AP84" s="92">
        <f t="shared" si="55"/>
        <v>0.792794761904762</v>
      </c>
      <c r="AQ84" s="92">
        <f t="shared" si="56"/>
        <v>0.00901333333333333</v>
      </c>
      <c r="AR84" s="113"/>
      <c r="AS84" s="250">
        <f t="shared" si="57"/>
        <v>600</v>
      </c>
      <c r="AT84" s="31">
        <v>8</v>
      </c>
      <c r="AU84" s="251">
        <v>0</v>
      </c>
      <c r="AV84" s="251">
        <f t="shared" si="58"/>
        <v>-8</v>
      </c>
      <c r="AW84" s="251">
        <v>0</v>
      </c>
    </row>
    <row r="85" hidden="1" customHeight="1" spans="1:49">
      <c r="A85" s="9">
        <v>82</v>
      </c>
      <c r="B85" s="9">
        <v>515</v>
      </c>
      <c r="C85" s="44" t="s">
        <v>138</v>
      </c>
      <c r="D85" s="44" t="s">
        <v>42</v>
      </c>
      <c r="E85" s="9" t="s">
        <v>46</v>
      </c>
      <c r="F85" s="150">
        <v>19</v>
      </c>
      <c r="G85" s="150">
        <v>150</v>
      </c>
      <c r="H85" s="50">
        <v>2</v>
      </c>
      <c r="I85" s="50">
        <v>2</v>
      </c>
      <c r="J85" s="215">
        <v>14000</v>
      </c>
      <c r="K85" s="215">
        <f t="shared" si="37"/>
        <v>42000</v>
      </c>
      <c r="L85" s="216">
        <f t="shared" si="38"/>
        <v>3283.90935197769</v>
      </c>
      <c r="M85" s="216">
        <f t="shared" si="39"/>
        <v>9851.72805593306</v>
      </c>
      <c r="N85" s="217">
        <v>0.234564953712692</v>
      </c>
      <c r="O85" s="215">
        <v>17500</v>
      </c>
      <c r="P85" s="215">
        <f t="shared" si="40"/>
        <v>52500</v>
      </c>
      <c r="Q85" s="216">
        <f t="shared" si="41"/>
        <v>3797.0201882242</v>
      </c>
      <c r="R85" s="216">
        <f t="shared" si="42"/>
        <v>11391.0605646726</v>
      </c>
      <c r="S85" s="217">
        <v>0.21697258218424</v>
      </c>
      <c r="T85" s="226">
        <v>34398.01</v>
      </c>
      <c r="U85" s="227">
        <v>7934.33</v>
      </c>
      <c r="V85" s="228">
        <f t="shared" si="43"/>
        <v>0.819000238095238</v>
      </c>
      <c r="W85" s="228">
        <f t="shared" si="44"/>
        <v>0.805374443443114</v>
      </c>
      <c r="X85" s="228">
        <f t="shared" si="45"/>
        <v>0.65520019047619</v>
      </c>
      <c r="Y85" s="228">
        <f t="shared" si="46"/>
        <v>0.696540059194045</v>
      </c>
      <c r="Z85" s="244"/>
      <c r="AA85" s="243"/>
      <c r="AB85" s="71">
        <v>9100</v>
      </c>
      <c r="AC85" s="71">
        <f t="shared" si="47"/>
        <v>18200</v>
      </c>
      <c r="AD85" s="91">
        <f t="shared" si="48"/>
        <v>2612.55060580288</v>
      </c>
      <c r="AE85" s="91">
        <f t="shared" si="49"/>
        <v>5225.10121160577</v>
      </c>
      <c r="AF85" s="92">
        <v>0.287093473165152</v>
      </c>
      <c r="AG85" s="71">
        <v>10800</v>
      </c>
      <c r="AH85" s="71">
        <f t="shared" si="50"/>
        <v>21600</v>
      </c>
      <c r="AI85" s="91">
        <f t="shared" si="51"/>
        <v>2869.71305729762</v>
      </c>
      <c r="AJ85" s="91">
        <f t="shared" si="52"/>
        <v>5739.42611459524</v>
      </c>
      <c r="AK85" s="92">
        <v>0.265714171972002</v>
      </c>
      <c r="AL85" s="31">
        <v>12510.37</v>
      </c>
      <c r="AM85" s="31">
        <v>3301.13</v>
      </c>
      <c r="AN85" s="92">
        <f t="shared" si="53"/>
        <v>0.687382967032967</v>
      </c>
      <c r="AO85" s="92">
        <f t="shared" si="54"/>
        <v>0.631782977268971</v>
      </c>
      <c r="AP85" s="92">
        <f t="shared" si="55"/>
        <v>0.579183796296296</v>
      </c>
      <c r="AQ85" s="92">
        <f t="shared" si="56"/>
        <v>0.575167261340867</v>
      </c>
      <c r="AR85" s="113"/>
      <c r="AS85" s="250">
        <f t="shared" si="57"/>
        <v>0</v>
      </c>
      <c r="AT85" s="31">
        <v>10</v>
      </c>
      <c r="AU85" s="251">
        <v>0</v>
      </c>
      <c r="AV85" s="251">
        <f t="shared" si="58"/>
        <v>-10</v>
      </c>
      <c r="AW85" s="251">
        <v>0</v>
      </c>
    </row>
    <row r="86" hidden="1" customHeight="1" spans="1:49">
      <c r="A86" s="9">
        <v>83</v>
      </c>
      <c r="B86" s="48">
        <v>337</v>
      </c>
      <c r="C86" s="49" t="s">
        <v>139</v>
      </c>
      <c r="D86" s="49" t="s">
        <v>42</v>
      </c>
      <c r="E86" s="48" t="s">
        <v>95</v>
      </c>
      <c r="F86" s="208">
        <v>3</v>
      </c>
      <c r="G86" s="208">
        <v>200</v>
      </c>
      <c r="H86" s="50">
        <v>5</v>
      </c>
      <c r="I86" s="50">
        <v>1</v>
      </c>
      <c r="J86" s="215">
        <v>45000</v>
      </c>
      <c r="K86" s="215">
        <f t="shared" si="37"/>
        <v>135000</v>
      </c>
      <c r="L86" s="216">
        <f t="shared" si="38"/>
        <v>8325</v>
      </c>
      <c r="M86" s="216">
        <f t="shared" si="39"/>
        <v>24975</v>
      </c>
      <c r="N86" s="217">
        <v>0.185</v>
      </c>
      <c r="O86" s="215">
        <v>54000</v>
      </c>
      <c r="P86" s="215">
        <f t="shared" si="40"/>
        <v>162000</v>
      </c>
      <c r="Q86" s="216">
        <f t="shared" si="41"/>
        <v>9240.75</v>
      </c>
      <c r="R86" s="216">
        <f t="shared" si="42"/>
        <v>27722.25</v>
      </c>
      <c r="S86" s="217">
        <v>0.171125</v>
      </c>
      <c r="T86" s="208">
        <v>170408.58</v>
      </c>
      <c r="U86" s="229">
        <v>29686.65</v>
      </c>
      <c r="V86" s="170">
        <f t="shared" si="43"/>
        <v>1.26228577777778</v>
      </c>
      <c r="W86" s="170">
        <f t="shared" si="44"/>
        <v>1.18865465465465</v>
      </c>
      <c r="X86" s="170">
        <f t="shared" si="45"/>
        <v>1.05190481481481</v>
      </c>
      <c r="Y86" s="170">
        <f t="shared" si="46"/>
        <v>1.07086004923843</v>
      </c>
      <c r="Z86" s="241">
        <f>H86*500+I86*260</f>
        <v>2760</v>
      </c>
      <c r="AA86" s="242">
        <f>(U86-M86)*0.3</f>
        <v>1413.495</v>
      </c>
      <c r="AB86" s="71">
        <v>35000</v>
      </c>
      <c r="AC86" s="71">
        <f t="shared" si="47"/>
        <v>70000</v>
      </c>
      <c r="AD86" s="91">
        <f t="shared" si="48"/>
        <v>8547.57484690837</v>
      </c>
      <c r="AE86" s="91">
        <f t="shared" si="49"/>
        <v>17095.1496938167</v>
      </c>
      <c r="AF86" s="92">
        <v>0.244216424197382</v>
      </c>
      <c r="AG86" s="71">
        <v>39000</v>
      </c>
      <c r="AH86" s="71">
        <f t="shared" si="50"/>
        <v>78000</v>
      </c>
      <c r="AI86" s="91">
        <f t="shared" si="51"/>
        <v>8815.17369469912</v>
      </c>
      <c r="AJ86" s="91">
        <f t="shared" si="52"/>
        <v>17630.3473893982</v>
      </c>
      <c r="AK86" s="92">
        <v>0.226030094735875</v>
      </c>
      <c r="AL86" s="27">
        <v>58485.8</v>
      </c>
      <c r="AM86" s="27">
        <v>12770.69</v>
      </c>
      <c r="AN86" s="92">
        <f t="shared" si="53"/>
        <v>0.835511428571429</v>
      </c>
      <c r="AO86" s="92">
        <f t="shared" si="54"/>
        <v>0.747035868578508</v>
      </c>
      <c r="AP86" s="92">
        <f t="shared" si="55"/>
        <v>0.749817948717949</v>
      </c>
      <c r="AQ86" s="92">
        <f t="shared" si="56"/>
        <v>0.724358387156879</v>
      </c>
      <c r="AR86" s="113"/>
      <c r="AS86" s="250">
        <f t="shared" si="57"/>
        <v>4173.495</v>
      </c>
      <c r="AT86" s="31">
        <v>20</v>
      </c>
      <c r="AU86" s="251">
        <v>12</v>
      </c>
      <c r="AV86" s="251">
        <f t="shared" si="58"/>
        <v>-8</v>
      </c>
      <c r="AW86" s="251">
        <v>0</v>
      </c>
    </row>
    <row r="87" hidden="1" customHeight="1" spans="1:49">
      <c r="A87" s="9">
        <v>84</v>
      </c>
      <c r="B87" s="9">
        <v>106568</v>
      </c>
      <c r="C87" s="44" t="s">
        <v>140</v>
      </c>
      <c r="D87" s="44" t="s">
        <v>54</v>
      </c>
      <c r="E87" s="9" t="s">
        <v>52</v>
      </c>
      <c r="F87" s="150">
        <v>38</v>
      </c>
      <c r="G87" s="150">
        <v>100</v>
      </c>
      <c r="H87" s="50">
        <v>2</v>
      </c>
      <c r="I87" s="50">
        <v>1</v>
      </c>
      <c r="J87" s="215">
        <v>8500</v>
      </c>
      <c r="K87" s="215">
        <f t="shared" si="37"/>
        <v>25500</v>
      </c>
      <c r="L87" s="216">
        <f t="shared" si="38"/>
        <v>2355.63619337952</v>
      </c>
      <c r="M87" s="216">
        <f t="shared" si="39"/>
        <v>7066.90858013855</v>
      </c>
      <c r="N87" s="217">
        <v>0.277133669809355</v>
      </c>
      <c r="O87" s="215">
        <v>11000</v>
      </c>
      <c r="P87" s="215">
        <f t="shared" si="40"/>
        <v>33000</v>
      </c>
      <c r="Q87" s="216">
        <f t="shared" si="41"/>
        <v>2819.83509031018</v>
      </c>
      <c r="R87" s="216">
        <f t="shared" si="42"/>
        <v>8459.50527093055</v>
      </c>
      <c r="S87" s="217">
        <v>0.256348644573653</v>
      </c>
      <c r="T87" s="226">
        <v>21546.95</v>
      </c>
      <c r="U87" s="227">
        <v>5340.65</v>
      </c>
      <c r="V87" s="228">
        <f t="shared" si="43"/>
        <v>0.844978431372549</v>
      </c>
      <c r="W87" s="228">
        <f t="shared" si="44"/>
        <v>0.755726487676638</v>
      </c>
      <c r="X87" s="228">
        <f t="shared" si="45"/>
        <v>0.652937878787879</v>
      </c>
      <c r="Y87" s="228">
        <f t="shared" si="46"/>
        <v>0.631319424594735</v>
      </c>
      <c r="Z87" s="244"/>
      <c r="AA87" s="243"/>
      <c r="AB87" s="71">
        <v>5525</v>
      </c>
      <c r="AC87" s="71">
        <f t="shared" si="47"/>
        <v>11050</v>
      </c>
      <c r="AD87" s="91">
        <f t="shared" si="48"/>
        <v>1730.2440448856</v>
      </c>
      <c r="AE87" s="91">
        <f t="shared" si="49"/>
        <v>3460.4880897712</v>
      </c>
      <c r="AF87" s="92">
        <v>0.313166342965719</v>
      </c>
      <c r="AG87" s="71">
        <v>6500</v>
      </c>
      <c r="AH87" s="71">
        <f t="shared" si="50"/>
        <v>13000</v>
      </c>
      <c r="AI87" s="91">
        <f t="shared" si="51"/>
        <v>1883.9953930544</v>
      </c>
      <c r="AJ87" s="91">
        <f t="shared" si="52"/>
        <v>3767.99078610881</v>
      </c>
      <c r="AK87" s="92">
        <v>0.289845445085293</v>
      </c>
      <c r="AL87" s="31">
        <v>7604.85</v>
      </c>
      <c r="AM87" s="31">
        <v>1217.45</v>
      </c>
      <c r="AN87" s="92">
        <f t="shared" si="53"/>
        <v>0.688221719457014</v>
      </c>
      <c r="AO87" s="92">
        <f t="shared" si="54"/>
        <v>0.351814532637359</v>
      </c>
      <c r="AP87" s="92">
        <f t="shared" si="55"/>
        <v>0.584988461538462</v>
      </c>
      <c r="AQ87" s="92">
        <f t="shared" si="56"/>
        <v>0.323103231697988</v>
      </c>
      <c r="AR87" s="113"/>
      <c r="AS87" s="250">
        <f t="shared" si="57"/>
        <v>0</v>
      </c>
      <c r="AT87" s="31">
        <v>6</v>
      </c>
      <c r="AU87" s="251">
        <v>3</v>
      </c>
      <c r="AV87" s="251">
        <f t="shared" si="58"/>
        <v>-3</v>
      </c>
      <c r="AW87" s="251">
        <v>0</v>
      </c>
    </row>
    <row r="88" hidden="1" customHeight="1" spans="1:49">
      <c r="A88" s="9">
        <v>85</v>
      </c>
      <c r="B88" s="9">
        <v>343</v>
      </c>
      <c r="C88" s="44" t="s">
        <v>141</v>
      </c>
      <c r="D88" s="44" t="s">
        <v>50</v>
      </c>
      <c r="E88" s="9" t="s">
        <v>60</v>
      </c>
      <c r="F88" s="150">
        <v>3</v>
      </c>
      <c r="G88" s="150">
        <v>200</v>
      </c>
      <c r="H88" s="50">
        <v>3</v>
      </c>
      <c r="I88" s="50">
        <v>4</v>
      </c>
      <c r="J88" s="215">
        <v>40000</v>
      </c>
      <c r="K88" s="215">
        <f t="shared" si="37"/>
        <v>120000</v>
      </c>
      <c r="L88" s="216">
        <f t="shared" si="38"/>
        <v>8800</v>
      </c>
      <c r="M88" s="216">
        <f t="shared" si="39"/>
        <v>26400</v>
      </c>
      <c r="N88" s="217">
        <v>0.22</v>
      </c>
      <c r="O88" s="215">
        <v>48000</v>
      </c>
      <c r="P88" s="215">
        <f t="shared" si="40"/>
        <v>144000</v>
      </c>
      <c r="Q88" s="216">
        <f t="shared" si="41"/>
        <v>9768</v>
      </c>
      <c r="R88" s="216">
        <f t="shared" si="42"/>
        <v>29304</v>
      </c>
      <c r="S88" s="217">
        <v>0.2035</v>
      </c>
      <c r="T88" s="226">
        <v>93685.81</v>
      </c>
      <c r="U88" s="227">
        <v>21101.16</v>
      </c>
      <c r="V88" s="228">
        <f t="shared" si="43"/>
        <v>0.780715083333333</v>
      </c>
      <c r="W88" s="228">
        <f t="shared" si="44"/>
        <v>0.799286363636364</v>
      </c>
      <c r="X88" s="228">
        <f t="shared" si="45"/>
        <v>0.650595902777778</v>
      </c>
      <c r="Y88" s="228">
        <f t="shared" si="46"/>
        <v>0.720077805077805</v>
      </c>
      <c r="Z88" s="244"/>
      <c r="AA88" s="243"/>
      <c r="AB88" s="71">
        <v>22000</v>
      </c>
      <c r="AC88" s="71">
        <f t="shared" si="47"/>
        <v>44000</v>
      </c>
      <c r="AD88" s="91">
        <f t="shared" si="48"/>
        <v>5619.43228858664</v>
      </c>
      <c r="AE88" s="91">
        <f t="shared" si="49"/>
        <v>11238.8645771733</v>
      </c>
      <c r="AF88" s="92">
        <v>0.255428740390302</v>
      </c>
      <c r="AG88" s="71">
        <v>25800</v>
      </c>
      <c r="AH88" s="71">
        <f t="shared" si="50"/>
        <v>51600</v>
      </c>
      <c r="AI88" s="91">
        <f t="shared" si="51"/>
        <v>6099.31224127734</v>
      </c>
      <c r="AJ88" s="91">
        <f t="shared" si="52"/>
        <v>12198.6244825547</v>
      </c>
      <c r="AK88" s="92">
        <v>0.2364074512123</v>
      </c>
      <c r="AL88" s="31">
        <v>40461.36</v>
      </c>
      <c r="AM88" s="31">
        <v>7527.3</v>
      </c>
      <c r="AN88" s="92">
        <f t="shared" si="53"/>
        <v>0.919576363636364</v>
      </c>
      <c r="AO88" s="92">
        <f t="shared" si="54"/>
        <v>0.669756268376819</v>
      </c>
      <c r="AP88" s="92">
        <f t="shared" si="55"/>
        <v>0.78413488372093</v>
      </c>
      <c r="AQ88" s="92">
        <f t="shared" si="56"/>
        <v>0.617061375302177</v>
      </c>
      <c r="AR88" s="113"/>
      <c r="AS88" s="250">
        <f t="shared" si="57"/>
        <v>0</v>
      </c>
      <c r="AT88" s="31">
        <v>20</v>
      </c>
      <c r="AU88" s="251">
        <v>32</v>
      </c>
      <c r="AV88" s="251">
        <f t="shared" si="58"/>
        <v>12</v>
      </c>
      <c r="AW88" s="253">
        <v>24</v>
      </c>
    </row>
    <row r="89" hidden="1" customHeight="1" spans="1:49">
      <c r="A89" s="9">
        <v>86</v>
      </c>
      <c r="B89" s="9">
        <v>106399</v>
      </c>
      <c r="C89" s="44" t="s">
        <v>142</v>
      </c>
      <c r="D89" s="44" t="s">
        <v>50</v>
      </c>
      <c r="E89" s="9" t="s">
        <v>46</v>
      </c>
      <c r="F89" s="150">
        <v>18</v>
      </c>
      <c r="G89" s="150">
        <v>150</v>
      </c>
      <c r="H89" s="50">
        <v>2</v>
      </c>
      <c r="I89" s="50">
        <v>2</v>
      </c>
      <c r="J89" s="215">
        <v>13500</v>
      </c>
      <c r="K89" s="215">
        <f t="shared" si="37"/>
        <v>40500</v>
      </c>
      <c r="L89" s="216">
        <f t="shared" si="38"/>
        <v>3051.89371526942</v>
      </c>
      <c r="M89" s="216">
        <f t="shared" si="39"/>
        <v>9155.68114580825</v>
      </c>
      <c r="N89" s="217">
        <v>0.226066201131068</v>
      </c>
      <c r="O89" s="215">
        <v>16875</v>
      </c>
      <c r="P89" s="215">
        <f t="shared" si="40"/>
        <v>50625</v>
      </c>
      <c r="Q89" s="216">
        <f t="shared" si="41"/>
        <v>3528.75210828025</v>
      </c>
      <c r="R89" s="216">
        <f t="shared" si="42"/>
        <v>10586.2563248407</v>
      </c>
      <c r="S89" s="217">
        <v>0.209111236046237</v>
      </c>
      <c r="T89" s="226">
        <v>32811.26</v>
      </c>
      <c r="U89" s="227">
        <v>7889.1</v>
      </c>
      <c r="V89" s="228">
        <f t="shared" si="43"/>
        <v>0.810154567901235</v>
      </c>
      <c r="W89" s="228">
        <f t="shared" si="44"/>
        <v>0.861661723946325</v>
      </c>
      <c r="X89" s="228">
        <f t="shared" si="45"/>
        <v>0.648123654320988</v>
      </c>
      <c r="Y89" s="228">
        <f t="shared" si="46"/>
        <v>0.745220950440071</v>
      </c>
      <c r="Z89" s="244"/>
      <c r="AA89" s="243"/>
      <c r="AB89" s="71">
        <v>9000</v>
      </c>
      <c r="AC89" s="71">
        <f t="shared" si="47"/>
        <v>18000</v>
      </c>
      <c r="AD89" s="91">
        <f t="shared" si="48"/>
        <v>2567.27155794101</v>
      </c>
      <c r="AE89" s="91">
        <f t="shared" si="49"/>
        <v>5134.54311588202</v>
      </c>
      <c r="AF89" s="92">
        <v>0.285252395326779</v>
      </c>
      <c r="AG89" s="71">
        <v>10800</v>
      </c>
      <c r="AH89" s="71">
        <f t="shared" si="50"/>
        <v>21600</v>
      </c>
      <c r="AI89" s="91">
        <f t="shared" si="51"/>
        <v>2851.31011328768</v>
      </c>
      <c r="AJ89" s="91">
        <f t="shared" si="52"/>
        <v>5702.62022657536</v>
      </c>
      <c r="AK89" s="92">
        <v>0.264010195674785</v>
      </c>
      <c r="AL89" s="31">
        <v>15784.98</v>
      </c>
      <c r="AM89" s="31">
        <v>4708.2</v>
      </c>
      <c r="AN89" s="92">
        <f t="shared" si="53"/>
        <v>0.876943333333333</v>
      </c>
      <c r="AO89" s="92">
        <f t="shared" si="54"/>
        <v>0.916965715106516</v>
      </c>
      <c r="AP89" s="92">
        <f t="shared" si="55"/>
        <v>0.730786111111111</v>
      </c>
      <c r="AQ89" s="92">
        <f t="shared" si="56"/>
        <v>0.825620471456058</v>
      </c>
      <c r="AR89" s="113"/>
      <c r="AS89" s="250">
        <f t="shared" si="57"/>
        <v>0</v>
      </c>
      <c r="AT89" s="31">
        <v>8</v>
      </c>
      <c r="AU89" s="251">
        <v>2</v>
      </c>
      <c r="AV89" s="251">
        <f t="shared" si="58"/>
        <v>-6</v>
      </c>
      <c r="AW89" s="251">
        <v>0</v>
      </c>
    </row>
    <row r="90" hidden="1" customHeight="1" spans="1:49">
      <c r="A90" s="9">
        <v>87</v>
      </c>
      <c r="B90" s="9">
        <v>107658</v>
      </c>
      <c r="C90" s="44" t="s">
        <v>143</v>
      </c>
      <c r="D90" s="44" t="s">
        <v>50</v>
      </c>
      <c r="E90" s="9" t="s">
        <v>43</v>
      </c>
      <c r="F90" s="150">
        <v>17</v>
      </c>
      <c r="G90" s="150">
        <v>150</v>
      </c>
      <c r="H90" s="50">
        <v>2</v>
      </c>
      <c r="I90" s="50">
        <v>1</v>
      </c>
      <c r="J90" s="215">
        <v>15000</v>
      </c>
      <c r="K90" s="215">
        <f t="shared" si="37"/>
        <v>45000</v>
      </c>
      <c r="L90" s="216">
        <f t="shared" si="38"/>
        <v>3190.82276287517</v>
      </c>
      <c r="M90" s="216">
        <f t="shared" si="39"/>
        <v>9572.4682886255</v>
      </c>
      <c r="N90" s="217">
        <v>0.212721517525011</v>
      </c>
      <c r="O90" s="215">
        <v>18800</v>
      </c>
      <c r="P90" s="215">
        <f t="shared" si="40"/>
        <v>56400</v>
      </c>
      <c r="Q90" s="216">
        <f t="shared" si="41"/>
        <v>3699.22718975994</v>
      </c>
      <c r="R90" s="216">
        <f t="shared" si="42"/>
        <v>11097.6815692798</v>
      </c>
      <c r="S90" s="217">
        <v>0.196767403710635</v>
      </c>
      <c r="T90" s="226">
        <v>36395.15</v>
      </c>
      <c r="U90" s="227">
        <v>5792.7</v>
      </c>
      <c r="V90" s="228">
        <f t="shared" si="43"/>
        <v>0.808781111111111</v>
      </c>
      <c r="W90" s="228">
        <f t="shared" si="44"/>
        <v>0.605141727853325</v>
      </c>
      <c r="X90" s="228">
        <f t="shared" si="45"/>
        <v>0.645304078014184</v>
      </c>
      <c r="Y90" s="228">
        <f t="shared" si="46"/>
        <v>0.521973888315118</v>
      </c>
      <c r="Z90" s="244"/>
      <c r="AA90" s="243"/>
      <c r="AB90" s="71">
        <v>10000</v>
      </c>
      <c r="AC90" s="71">
        <f t="shared" si="47"/>
        <v>20000</v>
      </c>
      <c r="AD90" s="91">
        <f t="shared" si="48"/>
        <v>2462.76378566672</v>
      </c>
      <c r="AE90" s="91">
        <f t="shared" si="49"/>
        <v>4925.52757133344</v>
      </c>
      <c r="AF90" s="92">
        <v>0.246276378566672</v>
      </c>
      <c r="AG90" s="71">
        <v>12000</v>
      </c>
      <c r="AH90" s="71">
        <f t="shared" si="50"/>
        <v>24000</v>
      </c>
      <c r="AI90" s="91">
        <f t="shared" si="51"/>
        <v>2735.23977897452</v>
      </c>
      <c r="AJ90" s="91">
        <f t="shared" si="52"/>
        <v>5470.47955794905</v>
      </c>
      <c r="AK90" s="92">
        <v>0.227936648247877</v>
      </c>
      <c r="AL90" s="31">
        <v>13595.88</v>
      </c>
      <c r="AM90" s="31">
        <v>2084.02</v>
      </c>
      <c r="AN90" s="92">
        <f t="shared" si="53"/>
        <v>0.679794</v>
      </c>
      <c r="AO90" s="92">
        <f t="shared" si="54"/>
        <v>0.423105945468459</v>
      </c>
      <c r="AP90" s="92">
        <f t="shared" si="55"/>
        <v>0.566495</v>
      </c>
      <c r="AQ90" s="92">
        <f t="shared" si="56"/>
        <v>0.380957460479265</v>
      </c>
      <c r="AR90" s="113"/>
      <c r="AS90" s="250">
        <f t="shared" si="57"/>
        <v>0</v>
      </c>
      <c r="AT90" s="31">
        <v>10</v>
      </c>
      <c r="AU90" s="251">
        <v>2</v>
      </c>
      <c r="AV90" s="251">
        <f t="shared" si="58"/>
        <v>-8</v>
      </c>
      <c r="AW90" s="251">
        <v>0</v>
      </c>
    </row>
    <row r="91" hidden="1" customHeight="1" spans="1:49">
      <c r="A91" s="9">
        <v>88</v>
      </c>
      <c r="B91" s="9">
        <v>103198</v>
      </c>
      <c r="C91" s="44" t="s">
        <v>144</v>
      </c>
      <c r="D91" s="44" t="s">
        <v>50</v>
      </c>
      <c r="E91" s="9" t="s">
        <v>46</v>
      </c>
      <c r="F91" s="150">
        <v>19</v>
      </c>
      <c r="G91" s="150">
        <v>150</v>
      </c>
      <c r="H91" s="50">
        <v>2</v>
      </c>
      <c r="I91" s="50">
        <v>2</v>
      </c>
      <c r="J91" s="215">
        <v>15000</v>
      </c>
      <c r="K91" s="215">
        <f t="shared" si="37"/>
        <v>45000</v>
      </c>
      <c r="L91" s="216">
        <f t="shared" si="38"/>
        <v>3204.44400982875</v>
      </c>
      <c r="M91" s="216">
        <f t="shared" si="39"/>
        <v>9613.33202948625</v>
      </c>
      <c r="N91" s="217">
        <v>0.21362960065525</v>
      </c>
      <c r="O91" s="215">
        <v>18800</v>
      </c>
      <c r="P91" s="215">
        <f t="shared" si="40"/>
        <v>56400</v>
      </c>
      <c r="Q91" s="216">
        <f t="shared" si="41"/>
        <v>3715.01875539481</v>
      </c>
      <c r="R91" s="216">
        <f t="shared" si="42"/>
        <v>11145.0562661844</v>
      </c>
      <c r="S91" s="217">
        <v>0.197607380606107</v>
      </c>
      <c r="T91" s="226">
        <v>36221.08</v>
      </c>
      <c r="U91" s="227">
        <v>5959.86</v>
      </c>
      <c r="V91" s="228">
        <f t="shared" si="43"/>
        <v>0.804912888888889</v>
      </c>
      <c r="W91" s="228">
        <f t="shared" si="44"/>
        <v>0.619957781726437</v>
      </c>
      <c r="X91" s="228">
        <f t="shared" si="45"/>
        <v>0.642217730496454</v>
      </c>
      <c r="Y91" s="228">
        <f t="shared" si="46"/>
        <v>0.534753693266046</v>
      </c>
      <c r="Z91" s="244"/>
      <c r="AA91" s="243"/>
      <c r="AB91" s="71">
        <v>9750</v>
      </c>
      <c r="AC91" s="71">
        <f t="shared" si="47"/>
        <v>19500</v>
      </c>
      <c r="AD91" s="91">
        <f t="shared" si="48"/>
        <v>2438.89720705072</v>
      </c>
      <c r="AE91" s="91">
        <f t="shared" si="49"/>
        <v>4877.79441410143</v>
      </c>
      <c r="AF91" s="92">
        <v>0.250143303287253</v>
      </c>
      <c r="AG91" s="71">
        <v>11500</v>
      </c>
      <c r="AH91" s="71">
        <f t="shared" si="50"/>
        <v>23000</v>
      </c>
      <c r="AI91" s="91">
        <f t="shared" si="51"/>
        <v>2662.42952062656</v>
      </c>
      <c r="AJ91" s="91">
        <f t="shared" si="52"/>
        <v>5324.85904125312</v>
      </c>
      <c r="AK91" s="92">
        <v>0.231515610489266</v>
      </c>
      <c r="AL91" s="31">
        <v>12924.36</v>
      </c>
      <c r="AM91" s="31">
        <v>3154.95</v>
      </c>
      <c r="AN91" s="92">
        <f t="shared" si="53"/>
        <v>0.662787692307692</v>
      </c>
      <c r="AO91" s="92">
        <f t="shared" si="54"/>
        <v>0.646798477377237</v>
      </c>
      <c r="AP91" s="92">
        <f t="shared" si="55"/>
        <v>0.561928695652174</v>
      </c>
      <c r="AQ91" s="92">
        <f t="shared" si="56"/>
        <v>0.592494557237619</v>
      </c>
      <c r="AR91" s="113"/>
      <c r="AS91" s="250">
        <f t="shared" si="57"/>
        <v>0</v>
      </c>
      <c r="AT91" s="31">
        <v>10</v>
      </c>
      <c r="AU91" s="251">
        <v>14</v>
      </c>
      <c r="AV91" s="251">
        <f t="shared" si="58"/>
        <v>4</v>
      </c>
      <c r="AW91" s="253">
        <v>8</v>
      </c>
    </row>
    <row r="92" hidden="1" customHeight="1" spans="1:49">
      <c r="A92" s="9">
        <v>89</v>
      </c>
      <c r="B92" s="9">
        <v>104430</v>
      </c>
      <c r="C92" s="44" t="s">
        <v>145</v>
      </c>
      <c r="D92" s="44" t="s">
        <v>54</v>
      </c>
      <c r="E92" s="9" t="s">
        <v>52</v>
      </c>
      <c r="F92" s="150">
        <v>42</v>
      </c>
      <c r="G92" s="150">
        <v>100</v>
      </c>
      <c r="H92" s="50">
        <v>2</v>
      </c>
      <c r="I92" s="50">
        <v>1</v>
      </c>
      <c r="J92" s="215">
        <v>8500</v>
      </c>
      <c r="K92" s="215">
        <f t="shared" si="37"/>
        <v>25500</v>
      </c>
      <c r="L92" s="216">
        <f t="shared" si="38"/>
        <v>1959.29381837828</v>
      </c>
      <c r="M92" s="216">
        <f t="shared" si="39"/>
        <v>5877.88145513484</v>
      </c>
      <c r="N92" s="217">
        <v>0.230505155103327</v>
      </c>
      <c r="O92" s="215">
        <v>11000</v>
      </c>
      <c r="P92" s="215">
        <f t="shared" si="40"/>
        <v>33000</v>
      </c>
      <c r="Q92" s="216">
        <f t="shared" si="41"/>
        <v>2345.38995317636</v>
      </c>
      <c r="R92" s="216">
        <f t="shared" si="42"/>
        <v>7036.16985952907</v>
      </c>
      <c r="S92" s="217">
        <v>0.213217268470578</v>
      </c>
      <c r="T92" s="226">
        <v>21157.82</v>
      </c>
      <c r="U92" s="227">
        <v>5069.03</v>
      </c>
      <c r="V92" s="228">
        <f t="shared" si="43"/>
        <v>0.829718431372549</v>
      </c>
      <c r="W92" s="228">
        <f t="shared" si="44"/>
        <v>0.862390648517037</v>
      </c>
      <c r="X92" s="228">
        <f t="shared" si="45"/>
        <v>0.641146060606061</v>
      </c>
      <c r="Y92" s="228">
        <f t="shared" si="46"/>
        <v>0.720424620382782</v>
      </c>
      <c r="Z92" s="244"/>
      <c r="AA92" s="243"/>
      <c r="AB92" s="71">
        <v>5525</v>
      </c>
      <c r="AC92" s="71">
        <f t="shared" si="47"/>
        <v>11050</v>
      </c>
      <c r="AD92" s="91">
        <f t="shared" si="48"/>
        <v>1807.14864597853</v>
      </c>
      <c r="AE92" s="91">
        <f t="shared" si="49"/>
        <v>3614.29729195705</v>
      </c>
      <c r="AF92" s="92">
        <v>0.327085727778919</v>
      </c>
      <c r="AG92" s="71">
        <v>6500</v>
      </c>
      <c r="AH92" s="71">
        <f t="shared" si="50"/>
        <v>13000</v>
      </c>
      <c r="AI92" s="91">
        <f t="shared" si="51"/>
        <v>1967.73381977637</v>
      </c>
      <c r="AJ92" s="91">
        <f t="shared" si="52"/>
        <v>3935.46763955273</v>
      </c>
      <c r="AK92" s="92">
        <v>0.302728279965595</v>
      </c>
      <c r="AL92" s="31">
        <v>9238.8</v>
      </c>
      <c r="AM92" s="31">
        <v>2229.55</v>
      </c>
      <c r="AN92" s="92">
        <f t="shared" si="53"/>
        <v>0.836090497737557</v>
      </c>
      <c r="AO92" s="92">
        <f t="shared" si="54"/>
        <v>0.616869565478592</v>
      </c>
      <c r="AP92" s="92">
        <f t="shared" si="55"/>
        <v>0.710676923076923</v>
      </c>
      <c r="AQ92" s="92">
        <f t="shared" si="56"/>
        <v>0.566527336571719</v>
      </c>
      <c r="AR92" s="113"/>
      <c r="AS92" s="250">
        <f t="shared" si="57"/>
        <v>0</v>
      </c>
      <c r="AT92" s="31">
        <v>8</v>
      </c>
      <c r="AU92" s="251">
        <v>10</v>
      </c>
      <c r="AV92" s="251">
        <f t="shared" si="58"/>
        <v>2</v>
      </c>
      <c r="AW92" s="253">
        <v>4</v>
      </c>
    </row>
    <row r="93" hidden="1" customHeight="1" spans="1:49">
      <c r="A93" s="9">
        <v>90</v>
      </c>
      <c r="B93" s="9">
        <v>723</v>
      </c>
      <c r="C93" s="44" t="s">
        <v>146</v>
      </c>
      <c r="D93" s="44" t="s">
        <v>42</v>
      </c>
      <c r="E93" s="9" t="s">
        <v>52</v>
      </c>
      <c r="F93" s="150">
        <v>29</v>
      </c>
      <c r="G93" s="150">
        <v>150</v>
      </c>
      <c r="H93" s="50">
        <v>3</v>
      </c>
      <c r="I93" s="50">
        <v>0</v>
      </c>
      <c r="J93" s="215">
        <v>10000</v>
      </c>
      <c r="K93" s="215">
        <f t="shared" si="37"/>
        <v>30000</v>
      </c>
      <c r="L93" s="216">
        <f t="shared" si="38"/>
        <v>1900</v>
      </c>
      <c r="M93" s="216">
        <f t="shared" si="39"/>
        <v>5700</v>
      </c>
      <c r="N93" s="217">
        <v>0.19</v>
      </c>
      <c r="O93" s="215">
        <v>12800</v>
      </c>
      <c r="P93" s="215">
        <f t="shared" si="40"/>
        <v>38400</v>
      </c>
      <c r="Q93" s="216">
        <f t="shared" si="41"/>
        <v>2249.6</v>
      </c>
      <c r="R93" s="216">
        <f t="shared" si="42"/>
        <v>6748.8</v>
      </c>
      <c r="S93" s="217">
        <v>0.17575</v>
      </c>
      <c r="T93" s="226">
        <v>24484.91</v>
      </c>
      <c r="U93" s="227">
        <v>4347.33</v>
      </c>
      <c r="V93" s="228">
        <f t="shared" si="43"/>
        <v>0.816163666666667</v>
      </c>
      <c r="W93" s="228">
        <f t="shared" si="44"/>
        <v>0.76268947368421</v>
      </c>
      <c r="X93" s="228">
        <f t="shared" si="45"/>
        <v>0.637627864583333</v>
      </c>
      <c r="Y93" s="228">
        <f t="shared" si="46"/>
        <v>0.644163406827881</v>
      </c>
      <c r="Z93" s="244"/>
      <c r="AA93" s="243"/>
      <c r="AB93" s="71">
        <v>6500</v>
      </c>
      <c r="AC93" s="71">
        <f t="shared" si="47"/>
        <v>13000</v>
      </c>
      <c r="AD93" s="91">
        <f t="shared" si="48"/>
        <v>1521.14739248352</v>
      </c>
      <c r="AE93" s="91">
        <f t="shared" si="49"/>
        <v>3042.29478496703</v>
      </c>
      <c r="AF93" s="92">
        <v>0.234022675766695</v>
      </c>
      <c r="AG93" s="71">
        <v>7800</v>
      </c>
      <c r="AH93" s="71">
        <f t="shared" si="50"/>
        <v>15600</v>
      </c>
      <c r="AI93" s="91">
        <f t="shared" si="51"/>
        <v>1689.44455080084</v>
      </c>
      <c r="AJ93" s="91">
        <f t="shared" si="52"/>
        <v>3378.88910160168</v>
      </c>
      <c r="AK93" s="92">
        <v>0.216595455230877</v>
      </c>
      <c r="AL93" s="31">
        <v>7578.97</v>
      </c>
      <c r="AM93" s="31">
        <v>2064.08</v>
      </c>
      <c r="AN93" s="92">
        <f t="shared" si="53"/>
        <v>0.582997692307692</v>
      </c>
      <c r="AO93" s="92">
        <f t="shared" si="54"/>
        <v>0.678461538375337</v>
      </c>
      <c r="AP93" s="92">
        <f t="shared" si="55"/>
        <v>0.48583141025641</v>
      </c>
      <c r="AQ93" s="92">
        <f t="shared" si="56"/>
        <v>0.610875331487373</v>
      </c>
      <c r="AR93" s="113"/>
      <c r="AS93" s="250">
        <f t="shared" si="57"/>
        <v>0</v>
      </c>
      <c r="AT93" s="31">
        <v>8</v>
      </c>
      <c r="AU93" s="251">
        <v>8</v>
      </c>
      <c r="AV93" s="251">
        <f t="shared" si="58"/>
        <v>0</v>
      </c>
      <c r="AW93" s="251">
        <v>0</v>
      </c>
    </row>
    <row r="94" hidden="1" customHeight="1" spans="1:49">
      <c r="A94" s="9">
        <v>91</v>
      </c>
      <c r="B94" s="48">
        <v>742</v>
      </c>
      <c r="C94" s="49" t="s">
        <v>147</v>
      </c>
      <c r="D94" s="49" t="s">
        <v>69</v>
      </c>
      <c r="E94" s="48" t="s">
        <v>60</v>
      </c>
      <c r="F94" s="208">
        <v>1</v>
      </c>
      <c r="G94" s="208">
        <v>200</v>
      </c>
      <c r="H94" s="50">
        <v>0</v>
      </c>
      <c r="I94" s="50">
        <v>0</v>
      </c>
      <c r="J94" s="215">
        <v>18000</v>
      </c>
      <c r="K94" s="215">
        <f t="shared" si="37"/>
        <v>54000</v>
      </c>
      <c r="L94" s="216">
        <f t="shared" si="38"/>
        <v>3330</v>
      </c>
      <c r="M94" s="216">
        <f t="shared" si="39"/>
        <v>9990</v>
      </c>
      <c r="N94" s="217">
        <v>0.185</v>
      </c>
      <c r="O94" s="215">
        <v>22500</v>
      </c>
      <c r="P94" s="215">
        <f t="shared" si="40"/>
        <v>67500</v>
      </c>
      <c r="Q94" s="216">
        <f t="shared" si="41"/>
        <v>3850.3125</v>
      </c>
      <c r="R94" s="216">
        <f t="shared" si="42"/>
        <v>11550.9375</v>
      </c>
      <c r="S94" s="217">
        <v>0.171125</v>
      </c>
      <c r="T94" s="208">
        <v>65190.54</v>
      </c>
      <c r="U94" s="229">
        <v>11837.09</v>
      </c>
      <c r="V94" s="170">
        <f t="shared" si="43"/>
        <v>1.20723222222222</v>
      </c>
      <c r="W94" s="170">
        <f t="shared" si="44"/>
        <v>1.18489389389389</v>
      </c>
      <c r="X94" s="228">
        <f t="shared" si="45"/>
        <v>0.965785777777778</v>
      </c>
      <c r="Y94" s="228">
        <f t="shared" si="46"/>
        <v>1.02477309742175</v>
      </c>
      <c r="Z94" s="241">
        <f>H94*200+I94*100</f>
        <v>0</v>
      </c>
      <c r="AA94" s="243"/>
      <c r="AB94" s="71">
        <v>13000</v>
      </c>
      <c r="AC94" s="71">
        <f t="shared" si="47"/>
        <v>26000</v>
      </c>
      <c r="AD94" s="91">
        <f t="shared" si="48"/>
        <v>2665</v>
      </c>
      <c r="AE94" s="91">
        <f t="shared" si="49"/>
        <v>5330</v>
      </c>
      <c r="AF94" s="92">
        <v>0.205</v>
      </c>
      <c r="AG94" s="71">
        <v>16000</v>
      </c>
      <c r="AH94" s="71">
        <f t="shared" si="50"/>
        <v>32000</v>
      </c>
      <c r="AI94" s="91">
        <f t="shared" si="51"/>
        <v>3017.1175943501</v>
      </c>
      <c r="AJ94" s="91">
        <f t="shared" si="52"/>
        <v>6034.23518870019</v>
      </c>
      <c r="AK94" s="92">
        <v>0.188569849646881</v>
      </c>
      <c r="AL94" s="27">
        <v>23377.5</v>
      </c>
      <c r="AM94" s="27">
        <v>4949.12</v>
      </c>
      <c r="AN94" s="92">
        <f t="shared" si="53"/>
        <v>0.899134615384615</v>
      </c>
      <c r="AO94" s="92">
        <f t="shared" si="54"/>
        <v>0.928540337711069</v>
      </c>
      <c r="AP94" s="92">
        <f t="shared" si="55"/>
        <v>0.730546875</v>
      </c>
      <c r="AQ94" s="92">
        <f t="shared" si="56"/>
        <v>0.820173534049154</v>
      </c>
      <c r="AR94" s="113"/>
      <c r="AS94" s="250">
        <f t="shared" si="57"/>
        <v>0</v>
      </c>
      <c r="AT94" s="31">
        <v>15</v>
      </c>
      <c r="AU94" s="251">
        <v>2</v>
      </c>
      <c r="AV94" s="251">
        <f t="shared" si="58"/>
        <v>-13</v>
      </c>
      <c r="AW94" s="251">
        <v>0</v>
      </c>
    </row>
    <row r="95" hidden="1" customHeight="1" spans="1:49">
      <c r="A95" s="9">
        <v>92</v>
      </c>
      <c r="B95" s="9">
        <v>371</v>
      </c>
      <c r="C95" s="44" t="s">
        <v>148</v>
      </c>
      <c r="D95" s="44" t="s">
        <v>48</v>
      </c>
      <c r="E95" s="9" t="s">
        <v>84</v>
      </c>
      <c r="F95" s="150">
        <v>42</v>
      </c>
      <c r="G95" s="150">
        <v>100</v>
      </c>
      <c r="H95" s="50">
        <v>3</v>
      </c>
      <c r="I95" s="50">
        <v>0</v>
      </c>
      <c r="J95" s="215">
        <v>7000</v>
      </c>
      <c r="K95" s="215">
        <f t="shared" si="37"/>
        <v>21000</v>
      </c>
      <c r="L95" s="216">
        <f t="shared" si="38"/>
        <v>1810.01108718606</v>
      </c>
      <c r="M95" s="216">
        <f t="shared" si="39"/>
        <v>5430.03326155817</v>
      </c>
      <c r="N95" s="217">
        <v>0.258573012455151</v>
      </c>
      <c r="O95" s="215">
        <v>9000</v>
      </c>
      <c r="P95" s="215">
        <f t="shared" si="40"/>
        <v>27000</v>
      </c>
      <c r="Q95" s="216">
        <f t="shared" si="41"/>
        <v>2152.62032868914</v>
      </c>
      <c r="R95" s="216">
        <f t="shared" si="42"/>
        <v>6457.86098606741</v>
      </c>
      <c r="S95" s="217">
        <v>0.239180036521015</v>
      </c>
      <c r="T95" s="226">
        <v>16905.62</v>
      </c>
      <c r="U95" s="227">
        <v>3475.19</v>
      </c>
      <c r="V95" s="228">
        <f t="shared" si="43"/>
        <v>0.805029523809524</v>
      </c>
      <c r="W95" s="228">
        <f t="shared" si="44"/>
        <v>0.639994238083687</v>
      </c>
      <c r="X95" s="228">
        <f t="shared" si="45"/>
        <v>0.626134074074074</v>
      </c>
      <c r="Y95" s="228">
        <f t="shared" si="46"/>
        <v>0.53813329328358</v>
      </c>
      <c r="Z95" s="244"/>
      <c r="AA95" s="243"/>
      <c r="AB95" s="71">
        <v>4550</v>
      </c>
      <c r="AC95" s="71">
        <f t="shared" si="47"/>
        <v>9100</v>
      </c>
      <c r="AD95" s="91">
        <f t="shared" si="48"/>
        <v>1282.5915758446</v>
      </c>
      <c r="AE95" s="91">
        <f t="shared" si="49"/>
        <v>2565.1831516892</v>
      </c>
      <c r="AF95" s="92">
        <v>0.281888258427385</v>
      </c>
      <c r="AG95" s="71">
        <v>5500</v>
      </c>
      <c r="AH95" s="71">
        <f t="shared" si="50"/>
        <v>11000</v>
      </c>
      <c r="AI95" s="91">
        <f t="shared" si="51"/>
        <v>1434.93118784578</v>
      </c>
      <c r="AJ95" s="91">
        <f t="shared" si="52"/>
        <v>2869.86237569156</v>
      </c>
      <c r="AK95" s="92">
        <v>0.260896579608324</v>
      </c>
      <c r="AL95" s="31">
        <v>8175.07</v>
      </c>
      <c r="AM95" s="31">
        <v>1916.17</v>
      </c>
      <c r="AN95" s="92">
        <f t="shared" si="53"/>
        <v>0.898359340659341</v>
      </c>
      <c r="AO95" s="92">
        <f t="shared" si="54"/>
        <v>0.746991496002217</v>
      </c>
      <c r="AP95" s="92">
        <f t="shared" si="55"/>
        <v>0.743188181818182</v>
      </c>
      <c r="AQ95" s="92">
        <f t="shared" si="56"/>
        <v>0.667687069676382</v>
      </c>
      <c r="AR95" s="113"/>
      <c r="AS95" s="250">
        <f t="shared" si="57"/>
        <v>0</v>
      </c>
      <c r="AT95" s="31">
        <v>8</v>
      </c>
      <c r="AU95" s="251">
        <v>8</v>
      </c>
      <c r="AV95" s="251">
        <f t="shared" si="58"/>
        <v>0</v>
      </c>
      <c r="AW95" s="251">
        <v>0</v>
      </c>
    </row>
    <row r="96" hidden="1" customHeight="1" spans="1:49">
      <c r="A96" s="9">
        <v>93</v>
      </c>
      <c r="B96" s="9">
        <v>707</v>
      </c>
      <c r="C96" s="44" t="s">
        <v>149</v>
      </c>
      <c r="D96" s="44" t="s">
        <v>54</v>
      </c>
      <c r="E96" s="9" t="s">
        <v>60</v>
      </c>
      <c r="F96" s="150">
        <v>4</v>
      </c>
      <c r="G96" s="150">
        <v>200</v>
      </c>
      <c r="H96" s="50">
        <v>4</v>
      </c>
      <c r="I96" s="50">
        <v>2</v>
      </c>
      <c r="J96" s="215">
        <v>25000</v>
      </c>
      <c r="K96" s="215">
        <f t="shared" si="37"/>
        <v>75000</v>
      </c>
      <c r="L96" s="216">
        <f t="shared" si="38"/>
        <v>6181.85592853165</v>
      </c>
      <c r="M96" s="216">
        <f t="shared" si="39"/>
        <v>18545.567785595</v>
      </c>
      <c r="N96" s="217">
        <v>0.247274237141266</v>
      </c>
      <c r="O96" s="215">
        <v>30000</v>
      </c>
      <c r="P96" s="215">
        <f t="shared" si="40"/>
        <v>90000</v>
      </c>
      <c r="Q96" s="216">
        <f t="shared" si="41"/>
        <v>6861.86008067013</v>
      </c>
      <c r="R96" s="216">
        <f t="shared" si="42"/>
        <v>20585.5802420104</v>
      </c>
      <c r="S96" s="217">
        <v>0.228728669355671</v>
      </c>
      <c r="T96" s="226">
        <v>56297.15</v>
      </c>
      <c r="U96" s="227">
        <v>14254.73</v>
      </c>
      <c r="V96" s="228">
        <f t="shared" si="43"/>
        <v>0.750628666666667</v>
      </c>
      <c r="W96" s="228">
        <f t="shared" si="44"/>
        <v>0.768632708623359</v>
      </c>
      <c r="X96" s="228">
        <f t="shared" si="45"/>
        <v>0.625523888888889</v>
      </c>
      <c r="Y96" s="228">
        <f t="shared" si="46"/>
        <v>0.692461899660686</v>
      </c>
      <c r="Z96" s="244"/>
      <c r="AA96" s="243"/>
      <c r="AB96" s="71">
        <v>15000</v>
      </c>
      <c r="AC96" s="71">
        <f t="shared" si="47"/>
        <v>30000</v>
      </c>
      <c r="AD96" s="91">
        <f t="shared" si="48"/>
        <v>4751.06647089458</v>
      </c>
      <c r="AE96" s="91">
        <f t="shared" si="49"/>
        <v>9502.13294178915</v>
      </c>
      <c r="AF96" s="92">
        <v>0.316737764726305</v>
      </c>
      <c r="AG96" s="71">
        <v>18000</v>
      </c>
      <c r="AH96" s="71">
        <f t="shared" si="50"/>
        <v>36000</v>
      </c>
      <c r="AI96" s="91">
        <f t="shared" si="51"/>
        <v>5276.7163783127</v>
      </c>
      <c r="AJ96" s="91">
        <f t="shared" si="52"/>
        <v>10553.4327566254</v>
      </c>
      <c r="AK96" s="92">
        <v>0.293150909906261</v>
      </c>
      <c r="AL96" s="31">
        <v>22256.69</v>
      </c>
      <c r="AM96" s="31">
        <v>6221.07</v>
      </c>
      <c r="AN96" s="92">
        <f t="shared" si="53"/>
        <v>0.741889666666667</v>
      </c>
      <c r="AO96" s="92">
        <f t="shared" si="54"/>
        <v>0.654702479760154</v>
      </c>
      <c r="AP96" s="92">
        <f t="shared" si="55"/>
        <v>0.618241388888889</v>
      </c>
      <c r="AQ96" s="92">
        <f t="shared" si="56"/>
        <v>0.589483075646115</v>
      </c>
      <c r="AR96" s="113"/>
      <c r="AS96" s="250">
        <f t="shared" si="57"/>
        <v>0</v>
      </c>
      <c r="AT96" s="31">
        <v>20</v>
      </c>
      <c r="AU96" s="251">
        <v>8</v>
      </c>
      <c r="AV96" s="251">
        <f t="shared" si="58"/>
        <v>-12</v>
      </c>
      <c r="AW96" s="251">
        <v>0</v>
      </c>
    </row>
    <row r="97" hidden="1" customHeight="1" spans="1:49">
      <c r="A97" s="9">
        <v>94</v>
      </c>
      <c r="B97" s="9">
        <v>578</v>
      </c>
      <c r="C97" s="44" t="s">
        <v>150</v>
      </c>
      <c r="D97" s="44" t="s">
        <v>42</v>
      </c>
      <c r="E97" s="9" t="s">
        <v>43</v>
      </c>
      <c r="F97" s="150">
        <v>6</v>
      </c>
      <c r="G97" s="150">
        <v>200</v>
      </c>
      <c r="H97" s="50">
        <v>4</v>
      </c>
      <c r="I97" s="50">
        <v>1</v>
      </c>
      <c r="J97" s="215">
        <v>20000</v>
      </c>
      <c r="K97" s="215">
        <f t="shared" si="37"/>
        <v>60000</v>
      </c>
      <c r="L97" s="216">
        <f t="shared" si="38"/>
        <v>4718.47103735082</v>
      </c>
      <c r="M97" s="216">
        <f t="shared" si="39"/>
        <v>14155.4131120525</v>
      </c>
      <c r="N97" s="217">
        <v>0.235923551867541</v>
      </c>
      <c r="O97" s="215">
        <v>25000</v>
      </c>
      <c r="P97" s="215">
        <f t="shared" si="40"/>
        <v>75000</v>
      </c>
      <c r="Q97" s="216">
        <f t="shared" si="41"/>
        <v>5455.73213693687</v>
      </c>
      <c r="R97" s="216">
        <f t="shared" si="42"/>
        <v>16367.1964108106</v>
      </c>
      <c r="S97" s="217">
        <v>0.218229285477475</v>
      </c>
      <c r="T97" s="226">
        <v>46619.58</v>
      </c>
      <c r="U97" s="227">
        <v>11398.97</v>
      </c>
      <c r="V97" s="228">
        <f t="shared" si="43"/>
        <v>0.776993</v>
      </c>
      <c r="W97" s="228">
        <f t="shared" si="44"/>
        <v>0.80527285991353</v>
      </c>
      <c r="X97" s="228">
        <f t="shared" si="45"/>
        <v>0.6215944</v>
      </c>
      <c r="Y97" s="228">
        <f t="shared" si="46"/>
        <v>0.696452203168463</v>
      </c>
      <c r="Z97" s="244"/>
      <c r="AA97" s="243"/>
      <c r="AB97" s="71">
        <v>13000</v>
      </c>
      <c r="AC97" s="71">
        <f t="shared" si="47"/>
        <v>26000</v>
      </c>
      <c r="AD97" s="91">
        <f t="shared" si="48"/>
        <v>3933.88059594327</v>
      </c>
      <c r="AE97" s="91">
        <f t="shared" si="49"/>
        <v>7867.76119188654</v>
      </c>
      <c r="AF97" s="92">
        <v>0.302606199687944</v>
      </c>
      <c r="AG97" s="71">
        <v>15500</v>
      </c>
      <c r="AH97" s="71">
        <f t="shared" si="50"/>
        <v>31000</v>
      </c>
      <c r="AI97" s="91">
        <f t="shared" si="51"/>
        <v>4341.11127956588</v>
      </c>
      <c r="AJ97" s="91">
        <f t="shared" si="52"/>
        <v>8682.22255913175</v>
      </c>
      <c r="AK97" s="92">
        <v>0.280071695455863</v>
      </c>
      <c r="AL97" s="31">
        <v>19013.4</v>
      </c>
      <c r="AM97" s="31">
        <v>4053.26</v>
      </c>
      <c r="AN97" s="92">
        <f t="shared" si="53"/>
        <v>0.731284615384615</v>
      </c>
      <c r="AO97" s="92">
        <f t="shared" si="54"/>
        <v>0.515173236851652</v>
      </c>
      <c r="AP97" s="92">
        <f t="shared" si="55"/>
        <v>0.613335483870968</v>
      </c>
      <c r="AQ97" s="92">
        <f t="shared" si="56"/>
        <v>0.466845899468089</v>
      </c>
      <c r="AR97" s="113"/>
      <c r="AS97" s="250">
        <f t="shared" si="57"/>
        <v>0</v>
      </c>
      <c r="AT97" s="31">
        <v>10</v>
      </c>
      <c r="AU97" s="251">
        <v>9</v>
      </c>
      <c r="AV97" s="251">
        <f t="shared" si="58"/>
        <v>-1</v>
      </c>
      <c r="AW97" s="251">
        <v>0</v>
      </c>
    </row>
    <row r="98" hidden="1" customHeight="1" spans="1:49">
      <c r="A98" s="9">
        <v>95</v>
      </c>
      <c r="B98" s="48">
        <v>114685</v>
      </c>
      <c r="C98" s="49" t="s">
        <v>151</v>
      </c>
      <c r="D98" s="49" t="s">
        <v>42</v>
      </c>
      <c r="E98" s="48" t="s">
        <v>95</v>
      </c>
      <c r="F98" s="208">
        <v>1</v>
      </c>
      <c r="G98" s="208">
        <v>200</v>
      </c>
      <c r="H98" s="50">
        <v>5</v>
      </c>
      <c r="I98" s="50">
        <v>2</v>
      </c>
      <c r="J98" s="215">
        <v>26000</v>
      </c>
      <c r="K98" s="215">
        <f t="shared" si="37"/>
        <v>78000</v>
      </c>
      <c r="L98" s="216">
        <f t="shared" si="38"/>
        <v>3770</v>
      </c>
      <c r="M98" s="216">
        <f t="shared" si="39"/>
        <v>11310</v>
      </c>
      <c r="N98" s="217">
        <v>0.145</v>
      </c>
      <c r="O98" s="215">
        <v>31000</v>
      </c>
      <c r="P98" s="215">
        <f t="shared" si="40"/>
        <v>93000</v>
      </c>
      <c r="Q98" s="216">
        <f t="shared" si="41"/>
        <v>3875</v>
      </c>
      <c r="R98" s="216">
        <f t="shared" si="42"/>
        <v>11625</v>
      </c>
      <c r="S98" s="217">
        <v>0.125</v>
      </c>
      <c r="T98" s="208">
        <v>78991.05</v>
      </c>
      <c r="U98" s="229">
        <v>7825.49</v>
      </c>
      <c r="V98" s="170">
        <f t="shared" si="43"/>
        <v>1.01270576923077</v>
      </c>
      <c r="W98" s="228">
        <f t="shared" si="44"/>
        <v>0.691908930150309</v>
      </c>
      <c r="X98" s="228">
        <f t="shared" si="45"/>
        <v>0.849366129032258</v>
      </c>
      <c r="Y98" s="228">
        <f t="shared" si="46"/>
        <v>0.673160430107527</v>
      </c>
      <c r="Z98" s="241">
        <f>H98*200+I98*100</f>
        <v>1200</v>
      </c>
      <c r="AA98" s="243"/>
      <c r="AB98" s="71">
        <v>20000</v>
      </c>
      <c r="AC98" s="71">
        <f t="shared" si="47"/>
        <v>40000</v>
      </c>
      <c r="AD98" s="91">
        <f t="shared" si="48"/>
        <v>2510.04362185034</v>
      </c>
      <c r="AE98" s="91">
        <f t="shared" si="49"/>
        <v>5020.08724370068</v>
      </c>
      <c r="AF98" s="92">
        <v>0.125502181092517</v>
      </c>
      <c r="AG98" s="71">
        <v>23500</v>
      </c>
      <c r="AH98" s="71">
        <f t="shared" si="50"/>
        <v>47000</v>
      </c>
      <c r="AI98" s="91">
        <f t="shared" si="51"/>
        <v>2729.67243876225</v>
      </c>
      <c r="AJ98" s="91">
        <f t="shared" si="52"/>
        <v>5459.3448775245</v>
      </c>
      <c r="AK98" s="92">
        <v>0.116156273989883</v>
      </c>
      <c r="AL98" s="27">
        <v>30391.72</v>
      </c>
      <c r="AM98" s="27">
        <v>4716.05</v>
      </c>
      <c r="AN98" s="92">
        <f t="shared" si="53"/>
        <v>0.759793</v>
      </c>
      <c r="AO98" s="92">
        <f t="shared" si="54"/>
        <v>0.939435864569447</v>
      </c>
      <c r="AP98" s="92">
        <f t="shared" si="55"/>
        <v>0.646632340425532</v>
      </c>
      <c r="AQ98" s="92">
        <f t="shared" si="56"/>
        <v>0.863849070868455</v>
      </c>
      <c r="AR98" s="113"/>
      <c r="AS98" s="250">
        <f t="shared" si="57"/>
        <v>1200</v>
      </c>
      <c r="AT98" s="31">
        <v>15</v>
      </c>
      <c r="AU98" s="251">
        <v>8</v>
      </c>
      <c r="AV98" s="251">
        <f t="shared" si="58"/>
        <v>-7</v>
      </c>
      <c r="AW98" s="251">
        <v>0</v>
      </c>
    </row>
    <row r="99" hidden="1" customHeight="1" spans="1:49">
      <c r="A99" s="9">
        <v>96</v>
      </c>
      <c r="B99" s="9">
        <v>571</v>
      </c>
      <c r="C99" s="44" t="s">
        <v>152</v>
      </c>
      <c r="D99" s="44" t="s">
        <v>54</v>
      </c>
      <c r="E99" s="9" t="s">
        <v>60</v>
      </c>
      <c r="F99" s="150">
        <v>5</v>
      </c>
      <c r="G99" s="150">
        <v>200</v>
      </c>
      <c r="H99" s="50">
        <v>3</v>
      </c>
      <c r="I99" s="50">
        <v>2</v>
      </c>
      <c r="J99" s="215">
        <v>35000</v>
      </c>
      <c r="K99" s="215">
        <f t="shared" si="37"/>
        <v>105000</v>
      </c>
      <c r="L99" s="216">
        <f t="shared" si="38"/>
        <v>7700</v>
      </c>
      <c r="M99" s="216">
        <f t="shared" si="39"/>
        <v>23100</v>
      </c>
      <c r="N99" s="217">
        <v>0.22</v>
      </c>
      <c r="O99" s="215">
        <v>42000</v>
      </c>
      <c r="P99" s="215">
        <f t="shared" si="40"/>
        <v>126000</v>
      </c>
      <c r="Q99" s="216">
        <f t="shared" si="41"/>
        <v>8547</v>
      </c>
      <c r="R99" s="216">
        <f t="shared" si="42"/>
        <v>25641</v>
      </c>
      <c r="S99" s="217">
        <v>0.2035</v>
      </c>
      <c r="T99" s="226">
        <v>77181.5</v>
      </c>
      <c r="U99" s="227">
        <v>16554.28</v>
      </c>
      <c r="V99" s="228">
        <f t="shared" si="43"/>
        <v>0.735061904761905</v>
      </c>
      <c r="W99" s="228">
        <f t="shared" si="44"/>
        <v>0.716635497835498</v>
      </c>
      <c r="X99" s="228">
        <f t="shared" si="45"/>
        <v>0.612551587301587</v>
      </c>
      <c r="Y99" s="228">
        <f t="shared" si="46"/>
        <v>0.645617565617566</v>
      </c>
      <c r="Z99" s="244"/>
      <c r="AA99" s="243"/>
      <c r="AB99" s="71">
        <v>20000</v>
      </c>
      <c r="AC99" s="71">
        <f t="shared" si="47"/>
        <v>40000</v>
      </c>
      <c r="AD99" s="91">
        <f t="shared" si="48"/>
        <v>5388.673133929</v>
      </c>
      <c r="AE99" s="91">
        <f t="shared" si="49"/>
        <v>10777.346267858</v>
      </c>
      <c r="AF99" s="92">
        <v>0.26943365669645</v>
      </c>
      <c r="AG99" s="71">
        <v>23500</v>
      </c>
      <c r="AH99" s="71">
        <f t="shared" si="50"/>
        <v>47000</v>
      </c>
      <c r="AI99" s="91">
        <f t="shared" si="51"/>
        <v>5860.18203314777</v>
      </c>
      <c r="AJ99" s="91">
        <f t="shared" si="52"/>
        <v>11720.3640662955</v>
      </c>
      <c r="AK99" s="92">
        <v>0.249369448219054</v>
      </c>
      <c r="AL99" s="31">
        <v>30379.48</v>
      </c>
      <c r="AM99" s="31">
        <v>7487.83</v>
      </c>
      <c r="AN99" s="92">
        <f t="shared" si="53"/>
        <v>0.759487</v>
      </c>
      <c r="AO99" s="92">
        <f t="shared" si="54"/>
        <v>0.69477493010793</v>
      </c>
      <c r="AP99" s="92">
        <f t="shared" si="55"/>
        <v>0.646371914893617</v>
      </c>
      <c r="AQ99" s="92">
        <f t="shared" si="56"/>
        <v>0.638873498949823</v>
      </c>
      <c r="AR99" s="113"/>
      <c r="AS99" s="250">
        <f t="shared" si="57"/>
        <v>0</v>
      </c>
      <c r="AT99" s="31">
        <v>15</v>
      </c>
      <c r="AU99" s="251">
        <v>4</v>
      </c>
      <c r="AV99" s="251">
        <f t="shared" si="58"/>
        <v>-11</v>
      </c>
      <c r="AW99" s="251">
        <v>0</v>
      </c>
    </row>
    <row r="100" hidden="1" customHeight="1" spans="1:49">
      <c r="A100" s="9">
        <v>97</v>
      </c>
      <c r="B100" s="9">
        <v>746</v>
      </c>
      <c r="C100" s="44" t="s">
        <v>153</v>
      </c>
      <c r="D100" s="44" t="s">
        <v>62</v>
      </c>
      <c r="E100" s="9" t="s">
        <v>46</v>
      </c>
      <c r="F100" s="150">
        <v>14</v>
      </c>
      <c r="G100" s="150">
        <v>150</v>
      </c>
      <c r="H100" s="50">
        <v>5</v>
      </c>
      <c r="I100" s="50">
        <v>0</v>
      </c>
      <c r="J100" s="215">
        <v>18000</v>
      </c>
      <c r="K100" s="215">
        <f t="shared" si="37"/>
        <v>54000</v>
      </c>
      <c r="L100" s="216">
        <f t="shared" si="38"/>
        <v>4373.84278546092</v>
      </c>
      <c r="M100" s="216">
        <f t="shared" si="39"/>
        <v>13121.5283563828</v>
      </c>
      <c r="N100" s="217">
        <v>0.24299126585894</v>
      </c>
      <c r="O100" s="215">
        <v>22500</v>
      </c>
      <c r="P100" s="215">
        <f t="shared" si="40"/>
        <v>67500</v>
      </c>
      <c r="Q100" s="216">
        <f t="shared" si="41"/>
        <v>5057.2557206892</v>
      </c>
      <c r="R100" s="216">
        <f t="shared" si="42"/>
        <v>15171.7671620676</v>
      </c>
      <c r="S100" s="217">
        <v>0.22476692091952</v>
      </c>
      <c r="T100" s="226">
        <v>41254.58</v>
      </c>
      <c r="U100" s="227">
        <v>10074.44</v>
      </c>
      <c r="V100" s="228">
        <f t="shared" si="43"/>
        <v>0.763973703703704</v>
      </c>
      <c r="W100" s="228">
        <f t="shared" si="44"/>
        <v>0.767779463365593</v>
      </c>
      <c r="X100" s="228">
        <f t="shared" si="45"/>
        <v>0.611178962962963</v>
      </c>
      <c r="Y100" s="228">
        <f t="shared" si="46"/>
        <v>0.664025481829703</v>
      </c>
      <c r="Z100" s="244"/>
      <c r="AA100" s="243"/>
      <c r="AB100" s="71">
        <v>12000</v>
      </c>
      <c r="AC100" s="71">
        <f t="shared" si="47"/>
        <v>24000</v>
      </c>
      <c r="AD100" s="91">
        <f t="shared" si="48"/>
        <v>3964.32172895573</v>
      </c>
      <c r="AE100" s="91">
        <f t="shared" si="49"/>
        <v>7928.64345791146</v>
      </c>
      <c r="AF100" s="92">
        <v>0.330360144079644</v>
      </c>
      <c r="AG100" s="71">
        <v>14000</v>
      </c>
      <c r="AH100" s="71">
        <f t="shared" si="50"/>
        <v>28000</v>
      </c>
      <c r="AI100" s="91">
        <f t="shared" si="51"/>
        <v>4280.6239945639</v>
      </c>
      <c r="AJ100" s="91">
        <f t="shared" si="52"/>
        <v>8561.24798912779</v>
      </c>
      <c r="AK100" s="92">
        <v>0.305758856754564</v>
      </c>
      <c r="AL100" s="31">
        <v>31533.02</v>
      </c>
      <c r="AM100" s="31">
        <v>9441.48</v>
      </c>
      <c r="AN100" s="107">
        <f t="shared" si="53"/>
        <v>1.31387583333333</v>
      </c>
      <c r="AO100" s="107">
        <f t="shared" si="54"/>
        <v>1.19080647908048</v>
      </c>
      <c r="AP100" s="107">
        <f t="shared" si="55"/>
        <v>1.12617928571429</v>
      </c>
      <c r="AQ100" s="107">
        <f t="shared" si="56"/>
        <v>1.10281585254744</v>
      </c>
      <c r="AR100" s="113">
        <v>800</v>
      </c>
      <c r="AS100" s="250">
        <f t="shared" si="57"/>
        <v>800</v>
      </c>
      <c r="AT100" s="31">
        <v>10</v>
      </c>
      <c r="AU100" s="251">
        <v>2</v>
      </c>
      <c r="AV100" s="251">
        <f t="shared" si="58"/>
        <v>-8</v>
      </c>
      <c r="AW100" s="251">
        <v>0</v>
      </c>
    </row>
    <row r="101" hidden="1" customHeight="1" spans="1:49">
      <c r="A101" s="9">
        <v>98</v>
      </c>
      <c r="B101" s="9">
        <v>111064</v>
      </c>
      <c r="C101" s="44" t="s">
        <v>154</v>
      </c>
      <c r="D101" s="44" t="s">
        <v>64</v>
      </c>
      <c r="E101" s="9" t="s">
        <v>84</v>
      </c>
      <c r="F101" s="150">
        <v>41</v>
      </c>
      <c r="G101" s="150">
        <v>100</v>
      </c>
      <c r="H101" s="50">
        <v>1</v>
      </c>
      <c r="I101" s="50">
        <v>1</v>
      </c>
      <c r="J101" s="215">
        <v>6000</v>
      </c>
      <c r="K101" s="215">
        <f t="shared" si="37"/>
        <v>18000</v>
      </c>
      <c r="L101" s="216">
        <f t="shared" si="38"/>
        <v>1734.02389881257</v>
      </c>
      <c r="M101" s="216">
        <f t="shared" si="39"/>
        <v>5202.0716964377</v>
      </c>
      <c r="N101" s="217">
        <v>0.289003983135428</v>
      </c>
      <c r="O101" s="215">
        <v>8000</v>
      </c>
      <c r="P101" s="215">
        <f t="shared" si="40"/>
        <v>24000</v>
      </c>
      <c r="Q101" s="216">
        <f t="shared" si="41"/>
        <v>2138.62947520217</v>
      </c>
      <c r="R101" s="216">
        <f t="shared" si="42"/>
        <v>6415.8884256065</v>
      </c>
      <c r="S101" s="217">
        <v>0.267328684400271</v>
      </c>
      <c r="T101" s="226">
        <v>14480.55</v>
      </c>
      <c r="U101" s="227">
        <v>2719.13</v>
      </c>
      <c r="V101" s="228">
        <f t="shared" si="43"/>
        <v>0.804475</v>
      </c>
      <c r="W101" s="228">
        <f t="shared" si="44"/>
        <v>0.522701369506695</v>
      </c>
      <c r="X101" s="228">
        <f t="shared" si="45"/>
        <v>0.60335625</v>
      </c>
      <c r="Y101" s="228">
        <f t="shared" si="46"/>
        <v>0.423811921221644</v>
      </c>
      <c r="Z101" s="244"/>
      <c r="AA101" s="243"/>
      <c r="AB101" s="71">
        <v>3500</v>
      </c>
      <c r="AC101" s="71">
        <f t="shared" si="47"/>
        <v>7000</v>
      </c>
      <c r="AD101" s="91">
        <f t="shared" si="48"/>
        <v>1182.57544262533</v>
      </c>
      <c r="AE101" s="91">
        <f t="shared" si="49"/>
        <v>2365.15088525066</v>
      </c>
      <c r="AF101" s="92">
        <v>0.337878697892952</v>
      </c>
      <c r="AG101" s="71">
        <v>4200</v>
      </c>
      <c r="AH101" s="71">
        <f t="shared" si="50"/>
        <v>8400</v>
      </c>
      <c r="AI101" s="91">
        <f t="shared" si="51"/>
        <v>1313.41357670302</v>
      </c>
      <c r="AJ101" s="91">
        <f t="shared" si="52"/>
        <v>2626.82715340605</v>
      </c>
      <c r="AK101" s="92">
        <v>0.312717518262625</v>
      </c>
      <c r="AL101" s="31">
        <v>3478.97</v>
      </c>
      <c r="AM101" s="31">
        <v>970.4</v>
      </c>
      <c r="AN101" s="92">
        <f t="shared" ref="AN101:AN139" si="59">AL101/AC101</f>
        <v>0.496995714285714</v>
      </c>
      <c r="AO101" s="92">
        <f t="shared" ref="AO101:AO139" si="60">AM101/AE101</f>
        <v>0.410290948476699</v>
      </c>
      <c r="AP101" s="92">
        <f t="shared" ref="AP101:AP139" si="61">AL101/AH101</f>
        <v>0.414163095238095</v>
      </c>
      <c r="AQ101" s="92">
        <f t="shared" ref="AQ101:AQ139" si="62">AM101/AJ101</f>
        <v>0.369419053226148</v>
      </c>
      <c r="AR101" s="113"/>
      <c r="AS101" s="250">
        <f t="shared" ref="AS101:AS138" si="63">Z101+AA101+AR101</f>
        <v>0</v>
      </c>
      <c r="AT101" s="31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hidden="1" customHeight="1" spans="1:49">
      <c r="A102" s="9">
        <v>99</v>
      </c>
      <c r="B102" s="9">
        <v>743</v>
      </c>
      <c r="C102" s="44" t="s">
        <v>155</v>
      </c>
      <c r="D102" s="44" t="s">
        <v>54</v>
      </c>
      <c r="E102" s="9" t="s">
        <v>76</v>
      </c>
      <c r="F102" s="150">
        <v>25</v>
      </c>
      <c r="G102" s="150">
        <v>150</v>
      </c>
      <c r="H102" s="50">
        <v>2</v>
      </c>
      <c r="I102" s="50">
        <v>2</v>
      </c>
      <c r="J102" s="215">
        <v>14000</v>
      </c>
      <c r="K102" s="215">
        <f t="shared" si="37"/>
        <v>42000</v>
      </c>
      <c r="L102" s="216">
        <f t="shared" si="38"/>
        <v>3680.93439563581</v>
      </c>
      <c r="M102" s="216">
        <f t="shared" si="39"/>
        <v>11042.8031869074</v>
      </c>
      <c r="N102" s="217">
        <v>0.262923885402558</v>
      </c>
      <c r="O102" s="215">
        <v>17500</v>
      </c>
      <c r="P102" s="215">
        <f t="shared" si="40"/>
        <v>52500</v>
      </c>
      <c r="Q102" s="216">
        <f t="shared" si="41"/>
        <v>4256.0803949539</v>
      </c>
      <c r="R102" s="216">
        <f t="shared" si="42"/>
        <v>12768.2411848617</v>
      </c>
      <c r="S102" s="217">
        <v>0.243204593997366</v>
      </c>
      <c r="T102" s="226">
        <v>31385.1</v>
      </c>
      <c r="U102" s="227">
        <v>7512.19</v>
      </c>
      <c r="V102" s="228">
        <f t="shared" si="43"/>
        <v>0.747264285714286</v>
      </c>
      <c r="W102" s="228">
        <f t="shared" si="44"/>
        <v>0.680279261782608</v>
      </c>
      <c r="X102" s="228">
        <f t="shared" si="45"/>
        <v>0.597811428571429</v>
      </c>
      <c r="Y102" s="228">
        <f t="shared" si="46"/>
        <v>0.588349631811985</v>
      </c>
      <c r="Z102" s="244"/>
      <c r="AA102" s="243"/>
      <c r="AB102" s="71">
        <v>8125</v>
      </c>
      <c r="AC102" s="71">
        <f t="shared" si="47"/>
        <v>16250</v>
      </c>
      <c r="AD102" s="91">
        <f t="shared" si="48"/>
        <v>2649.06768681864</v>
      </c>
      <c r="AE102" s="91">
        <f t="shared" si="49"/>
        <v>5298.13537363727</v>
      </c>
      <c r="AF102" s="92">
        <v>0.32603909991614</v>
      </c>
      <c r="AG102" s="71">
        <v>9500</v>
      </c>
      <c r="AH102" s="71">
        <f t="shared" si="50"/>
        <v>19000</v>
      </c>
      <c r="AI102" s="91">
        <f t="shared" si="51"/>
        <v>2866.71612851797</v>
      </c>
      <c r="AJ102" s="91">
        <f t="shared" si="52"/>
        <v>5733.43225703594</v>
      </c>
      <c r="AK102" s="92">
        <v>0.301759592475576</v>
      </c>
      <c r="AL102" s="31">
        <v>9431.55</v>
      </c>
      <c r="AM102" s="31">
        <v>2178.68</v>
      </c>
      <c r="AN102" s="92">
        <f t="shared" si="59"/>
        <v>0.580403076923077</v>
      </c>
      <c r="AO102" s="92">
        <f t="shared" si="60"/>
        <v>0.411216370733142</v>
      </c>
      <c r="AP102" s="92">
        <f t="shared" si="61"/>
        <v>0.496397368421053</v>
      </c>
      <c r="AQ102" s="92">
        <f t="shared" si="62"/>
        <v>0.379995769083409</v>
      </c>
      <c r="AR102" s="113"/>
      <c r="AS102" s="250">
        <f t="shared" si="63"/>
        <v>0</v>
      </c>
      <c r="AT102" s="31">
        <v>8</v>
      </c>
      <c r="AU102" s="251">
        <v>16</v>
      </c>
      <c r="AV102" s="251">
        <f t="shared" si="64"/>
        <v>8</v>
      </c>
      <c r="AW102" s="253">
        <v>16</v>
      </c>
    </row>
    <row r="103" hidden="1" customHeight="1" spans="1:49">
      <c r="A103" s="9">
        <v>100</v>
      </c>
      <c r="B103" s="9">
        <v>107728</v>
      </c>
      <c r="C103" s="44" t="s">
        <v>156</v>
      </c>
      <c r="D103" s="44" t="s">
        <v>62</v>
      </c>
      <c r="E103" s="9" t="s">
        <v>52</v>
      </c>
      <c r="F103" s="150">
        <v>25</v>
      </c>
      <c r="G103" s="150">
        <v>150</v>
      </c>
      <c r="H103" s="50">
        <v>2</v>
      </c>
      <c r="I103" s="50">
        <v>1</v>
      </c>
      <c r="J103" s="215">
        <v>12000</v>
      </c>
      <c r="K103" s="215">
        <f t="shared" si="37"/>
        <v>36000</v>
      </c>
      <c r="L103" s="216">
        <f t="shared" si="38"/>
        <v>2440.87701884138</v>
      </c>
      <c r="M103" s="216">
        <f t="shared" si="39"/>
        <v>7322.63105652415</v>
      </c>
      <c r="N103" s="217">
        <v>0.203406418236782</v>
      </c>
      <c r="O103" s="215">
        <v>15500</v>
      </c>
      <c r="P103" s="215">
        <f t="shared" si="40"/>
        <v>46500</v>
      </c>
      <c r="Q103" s="216">
        <f t="shared" si="41"/>
        <v>2916.33952146987</v>
      </c>
      <c r="R103" s="216">
        <f t="shared" si="42"/>
        <v>8749.01856440962</v>
      </c>
      <c r="S103" s="217">
        <v>0.188150936869024</v>
      </c>
      <c r="T103" s="226">
        <v>27749.83</v>
      </c>
      <c r="U103" s="227">
        <v>5232.67</v>
      </c>
      <c r="V103" s="228">
        <f t="shared" si="43"/>
        <v>0.770828611111111</v>
      </c>
      <c r="W103" s="228">
        <f t="shared" si="44"/>
        <v>0.714588780946149</v>
      </c>
      <c r="X103" s="228">
        <f t="shared" si="45"/>
        <v>0.596770537634409</v>
      </c>
      <c r="Y103" s="228">
        <f t="shared" si="46"/>
        <v>0.598086512387358</v>
      </c>
      <c r="Z103" s="244"/>
      <c r="AA103" s="243"/>
      <c r="AB103" s="71">
        <v>7500</v>
      </c>
      <c r="AC103" s="71">
        <f t="shared" si="47"/>
        <v>15000</v>
      </c>
      <c r="AD103" s="91">
        <f t="shared" si="48"/>
        <v>1850.9076540215</v>
      </c>
      <c r="AE103" s="91">
        <f t="shared" si="49"/>
        <v>3701.81530804301</v>
      </c>
      <c r="AF103" s="92">
        <v>0.246787687202867</v>
      </c>
      <c r="AG103" s="71">
        <v>9000</v>
      </c>
      <c r="AH103" s="71">
        <f t="shared" si="50"/>
        <v>18000</v>
      </c>
      <c r="AI103" s="91">
        <f t="shared" si="51"/>
        <v>2055.68892638133</v>
      </c>
      <c r="AJ103" s="91">
        <f t="shared" si="52"/>
        <v>4111.37785276267</v>
      </c>
      <c r="AK103" s="92">
        <v>0.228409880709037</v>
      </c>
      <c r="AL103" s="31">
        <v>16180.22</v>
      </c>
      <c r="AM103" s="31">
        <v>4449.61</v>
      </c>
      <c r="AN103" s="107">
        <f t="shared" si="59"/>
        <v>1.07868133333333</v>
      </c>
      <c r="AO103" s="107">
        <f t="shared" si="60"/>
        <v>1.20200756378425</v>
      </c>
      <c r="AP103" s="92">
        <f t="shared" si="61"/>
        <v>0.898901111111111</v>
      </c>
      <c r="AQ103" s="92">
        <f t="shared" si="62"/>
        <v>1.08226734670229</v>
      </c>
      <c r="AR103" s="113">
        <v>300</v>
      </c>
      <c r="AS103" s="250">
        <f t="shared" si="63"/>
        <v>300</v>
      </c>
      <c r="AT103" s="31">
        <v>8</v>
      </c>
      <c r="AU103" s="251">
        <v>4</v>
      </c>
      <c r="AV103" s="251">
        <f t="shared" si="64"/>
        <v>-4</v>
      </c>
      <c r="AW103" s="251">
        <v>0</v>
      </c>
    </row>
    <row r="104" hidden="1" customHeight="1" spans="1:49">
      <c r="A104" s="9">
        <v>101</v>
      </c>
      <c r="B104" s="9">
        <v>572</v>
      </c>
      <c r="C104" s="44" t="s">
        <v>157</v>
      </c>
      <c r="D104" s="44" t="s">
        <v>42</v>
      </c>
      <c r="E104" s="9" t="s">
        <v>76</v>
      </c>
      <c r="F104" s="150">
        <v>23</v>
      </c>
      <c r="G104" s="150">
        <v>150</v>
      </c>
      <c r="H104" s="50">
        <v>3</v>
      </c>
      <c r="I104" s="50">
        <v>1</v>
      </c>
      <c r="J104" s="215">
        <v>13000</v>
      </c>
      <c r="K104" s="215">
        <f t="shared" si="37"/>
        <v>39000</v>
      </c>
      <c r="L104" s="216">
        <f t="shared" si="38"/>
        <v>3232.07804368849</v>
      </c>
      <c r="M104" s="216">
        <f t="shared" si="39"/>
        <v>9696.23413106548</v>
      </c>
      <c r="N104" s="217">
        <v>0.248621387976038</v>
      </c>
      <c r="O104" s="215">
        <v>16250</v>
      </c>
      <c r="P104" s="215">
        <f t="shared" si="40"/>
        <v>48750</v>
      </c>
      <c r="Q104" s="216">
        <f t="shared" si="41"/>
        <v>3737.09023801482</v>
      </c>
      <c r="R104" s="216">
        <f t="shared" si="42"/>
        <v>11211.2707140445</v>
      </c>
      <c r="S104" s="217">
        <v>0.229974783877835</v>
      </c>
      <c r="T104" s="226">
        <v>28336.09</v>
      </c>
      <c r="U104" s="227">
        <v>5559.79</v>
      </c>
      <c r="V104" s="228">
        <f t="shared" si="43"/>
        <v>0.72656641025641</v>
      </c>
      <c r="W104" s="228">
        <f t="shared" si="44"/>
        <v>0.573396838901317</v>
      </c>
      <c r="X104" s="228">
        <f t="shared" si="45"/>
        <v>0.581253128205128</v>
      </c>
      <c r="Y104" s="228">
        <f t="shared" si="46"/>
        <v>0.495910779590326</v>
      </c>
      <c r="Z104" s="244"/>
      <c r="AA104" s="243"/>
      <c r="AB104" s="71">
        <v>8450</v>
      </c>
      <c r="AC104" s="71">
        <f t="shared" si="47"/>
        <v>16900</v>
      </c>
      <c r="AD104" s="91">
        <f t="shared" si="48"/>
        <v>2178.743851386</v>
      </c>
      <c r="AE104" s="91">
        <f t="shared" si="49"/>
        <v>4357.48770277199</v>
      </c>
      <c r="AF104" s="92">
        <v>0.257839509039763</v>
      </c>
      <c r="AG104" s="71">
        <v>10000</v>
      </c>
      <c r="AH104" s="71">
        <f t="shared" si="50"/>
        <v>20000</v>
      </c>
      <c r="AI104" s="91">
        <f t="shared" si="51"/>
        <v>2386.38694536802</v>
      </c>
      <c r="AJ104" s="91">
        <f t="shared" si="52"/>
        <v>4772.77389073604</v>
      </c>
      <c r="AK104" s="92">
        <v>0.238638694536802</v>
      </c>
      <c r="AL104" s="31">
        <v>11109.86</v>
      </c>
      <c r="AM104" s="31">
        <v>2575.98</v>
      </c>
      <c r="AN104" s="92">
        <f t="shared" si="59"/>
        <v>0.657388165680473</v>
      </c>
      <c r="AO104" s="92">
        <f t="shared" si="60"/>
        <v>0.591161737154485</v>
      </c>
      <c r="AP104" s="92">
        <f t="shared" si="61"/>
        <v>0.555493</v>
      </c>
      <c r="AQ104" s="92">
        <f t="shared" si="62"/>
        <v>0.539723871059549</v>
      </c>
      <c r="AR104" s="113"/>
      <c r="AS104" s="250">
        <f t="shared" si="63"/>
        <v>0</v>
      </c>
      <c r="AT104" s="31">
        <v>8</v>
      </c>
      <c r="AU104" s="251">
        <v>6</v>
      </c>
      <c r="AV104" s="251">
        <f t="shared" si="64"/>
        <v>-2</v>
      </c>
      <c r="AW104" s="251">
        <v>0</v>
      </c>
    </row>
    <row r="105" hidden="1" customHeight="1" spans="1:49">
      <c r="A105" s="9">
        <v>102</v>
      </c>
      <c r="B105" s="9">
        <v>709</v>
      </c>
      <c r="C105" s="44" t="s">
        <v>158</v>
      </c>
      <c r="D105" s="44" t="s">
        <v>50</v>
      </c>
      <c r="E105" s="9" t="s">
        <v>43</v>
      </c>
      <c r="F105" s="150">
        <v>8</v>
      </c>
      <c r="G105" s="150">
        <v>200</v>
      </c>
      <c r="H105" s="50">
        <v>3</v>
      </c>
      <c r="I105" s="50">
        <v>1</v>
      </c>
      <c r="J105" s="215">
        <v>21000</v>
      </c>
      <c r="K105" s="215">
        <f t="shared" si="37"/>
        <v>63000</v>
      </c>
      <c r="L105" s="216">
        <f t="shared" si="38"/>
        <v>4830</v>
      </c>
      <c r="M105" s="216">
        <f t="shared" si="39"/>
        <v>14490</v>
      </c>
      <c r="N105" s="217">
        <v>0.23</v>
      </c>
      <c r="O105" s="215">
        <v>26250</v>
      </c>
      <c r="P105" s="215">
        <f t="shared" si="40"/>
        <v>78750</v>
      </c>
      <c r="Q105" s="216">
        <f t="shared" si="41"/>
        <v>5584.6875</v>
      </c>
      <c r="R105" s="216">
        <f t="shared" si="42"/>
        <v>16754.0625</v>
      </c>
      <c r="S105" s="217">
        <v>0.21275</v>
      </c>
      <c r="T105" s="226">
        <v>45733.59</v>
      </c>
      <c r="U105" s="227">
        <v>11686.85</v>
      </c>
      <c r="V105" s="228">
        <f t="shared" si="43"/>
        <v>0.72593</v>
      </c>
      <c r="W105" s="228">
        <f t="shared" si="44"/>
        <v>0.806545893719807</v>
      </c>
      <c r="X105" s="228">
        <f t="shared" si="45"/>
        <v>0.580744</v>
      </c>
      <c r="Y105" s="228">
        <f t="shared" si="46"/>
        <v>0.697553205379292</v>
      </c>
      <c r="Z105" s="244"/>
      <c r="AA105" s="243"/>
      <c r="AB105" s="71">
        <v>13000</v>
      </c>
      <c r="AC105" s="71">
        <f t="shared" si="47"/>
        <v>26000</v>
      </c>
      <c r="AD105" s="91">
        <f t="shared" si="48"/>
        <v>3426.71012789522</v>
      </c>
      <c r="AE105" s="91">
        <f t="shared" si="49"/>
        <v>6853.42025579045</v>
      </c>
      <c r="AF105" s="92">
        <v>0.263593086761171</v>
      </c>
      <c r="AG105" s="71">
        <v>15500</v>
      </c>
      <c r="AH105" s="71">
        <f t="shared" si="50"/>
        <v>31000</v>
      </c>
      <c r="AI105" s="91">
        <f t="shared" si="51"/>
        <v>3781.43912231318</v>
      </c>
      <c r="AJ105" s="91">
        <f t="shared" si="52"/>
        <v>7562.87824462637</v>
      </c>
      <c r="AK105" s="92">
        <v>0.243963814342786</v>
      </c>
      <c r="AL105" s="31">
        <v>20195.99</v>
      </c>
      <c r="AM105" s="31">
        <v>4098.74</v>
      </c>
      <c r="AN105" s="92">
        <f t="shared" si="59"/>
        <v>0.776768846153846</v>
      </c>
      <c r="AO105" s="92">
        <f t="shared" si="60"/>
        <v>0.598057589790584</v>
      </c>
      <c r="AP105" s="92">
        <f t="shared" si="61"/>
        <v>0.651483548387097</v>
      </c>
      <c r="AQ105" s="92">
        <f t="shared" si="62"/>
        <v>0.541955042435368</v>
      </c>
      <c r="AR105" s="113"/>
      <c r="AS105" s="250">
        <f t="shared" si="63"/>
        <v>0</v>
      </c>
      <c r="AT105" s="31">
        <v>10</v>
      </c>
      <c r="AU105" s="251">
        <v>0</v>
      </c>
      <c r="AV105" s="251">
        <f t="shared" si="64"/>
        <v>-10</v>
      </c>
      <c r="AW105" s="251">
        <v>0</v>
      </c>
    </row>
    <row r="106" hidden="1" customHeight="1" spans="1:49">
      <c r="A106" s="9">
        <v>103</v>
      </c>
      <c r="B106" s="46">
        <v>115971</v>
      </c>
      <c r="C106" s="47" t="s">
        <v>159</v>
      </c>
      <c r="D106" s="44" t="s">
        <v>54</v>
      </c>
      <c r="E106" s="9" t="s">
        <v>84</v>
      </c>
      <c r="F106" s="150">
        <v>43</v>
      </c>
      <c r="G106" s="150">
        <v>100</v>
      </c>
      <c r="H106" s="50">
        <v>2</v>
      </c>
      <c r="I106" s="50">
        <v>1</v>
      </c>
      <c r="J106" s="215">
        <v>5000</v>
      </c>
      <c r="K106" s="215">
        <f t="shared" si="37"/>
        <v>15000</v>
      </c>
      <c r="L106" s="216">
        <f t="shared" si="38"/>
        <v>1100</v>
      </c>
      <c r="M106" s="216">
        <f t="shared" si="39"/>
        <v>3300</v>
      </c>
      <c r="N106" s="217">
        <v>0.22</v>
      </c>
      <c r="O106" s="215">
        <v>7000</v>
      </c>
      <c r="P106" s="215">
        <f t="shared" si="40"/>
        <v>21000</v>
      </c>
      <c r="Q106" s="216">
        <f t="shared" si="41"/>
        <v>1400</v>
      </c>
      <c r="R106" s="216">
        <f t="shared" si="42"/>
        <v>4200</v>
      </c>
      <c r="S106" s="217">
        <v>0.2</v>
      </c>
      <c r="T106" s="226">
        <v>12146.2</v>
      </c>
      <c r="U106" s="227">
        <v>1900.81</v>
      </c>
      <c r="V106" s="228">
        <f t="shared" si="43"/>
        <v>0.809746666666667</v>
      </c>
      <c r="W106" s="228">
        <f t="shared" si="44"/>
        <v>0.57600303030303</v>
      </c>
      <c r="X106" s="228">
        <f t="shared" si="45"/>
        <v>0.578390476190476</v>
      </c>
      <c r="Y106" s="228">
        <f t="shared" si="46"/>
        <v>0.452573809523809</v>
      </c>
      <c r="Z106" s="244"/>
      <c r="AA106" s="243"/>
      <c r="AB106" s="71">
        <v>4000</v>
      </c>
      <c r="AC106" s="71">
        <f t="shared" si="47"/>
        <v>8000</v>
      </c>
      <c r="AD106" s="91">
        <f t="shared" si="48"/>
        <v>1128.4283980543</v>
      </c>
      <c r="AE106" s="91">
        <f t="shared" si="49"/>
        <v>2256.8567961086</v>
      </c>
      <c r="AF106" s="92">
        <v>0.282107099513575</v>
      </c>
      <c r="AG106" s="71">
        <v>4680</v>
      </c>
      <c r="AH106" s="71">
        <f t="shared" si="50"/>
        <v>9360</v>
      </c>
      <c r="AI106" s="91">
        <f t="shared" si="51"/>
        <v>1221.94390040369</v>
      </c>
      <c r="AJ106" s="91">
        <f t="shared" si="52"/>
        <v>2443.88780080738</v>
      </c>
      <c r="AK106" s="92">
        <v>0.261099124017883</v>
      </c>
      <c r="AL106" s="31">
        <v>6341.06</v>
      </c>
      <c r="AM106" s="31">
        <v>1284.98</v>
      </c>
      <c r="AN106" s="92">
        <f t="shared" si="59"/>
        <v>0.7926325</v>
      </c>
      <c r="AO106" s="92">
        <f t="shared" si="60"/>
        <v>0.569367095960911</v>
      </c>
      <c r="AP106" s="92">
        <f t="shared" si="61"/>
        <v>0.677463675213675</v>
      </c>
      <c r="AQ106" s="92">
        <f t="shared" si="62"/>
        <v>0.525793368899948</v>
      </c>
      <c r="AR106" s="113"/>
      <c r="AS106" s="250">
        <f t="shared" si="63"/>
        <v>0</v>
      </c>
      <c r="AT106" s="31">
        <v>4</v>
      </c>
      <c r="AU106" s="251">
        <v>3</v>
      </c>
      <c r="AV106" s="251">
        <f t="shared" si="64"/>
        <v>-1</v>
      </c>
      <c r="AW106" s="251">
        <v>0</v>
      </c>
    </row>
    <row r="107" hidden="1" customHeight="1" spans="1:49">
      <c r="A107" s="9">
        <v>104</v>
      </c>
      <c r="B107" s="9">
        <v>704</v>
      </c>
      <c r="C107" s="44" t="s">
        <v>160</v>
      </c>
      <c r="D107" s="44" t="s">
        <v>45</v>
      </c>
      <c r="E107" s="9" t="s">
        <v>52</v>
      </c>
      <c r="F107" s="150">
        <v>28</v>
      </c>
      <c r="G107" s="150">
        <v>150</v>
      </c>
      <c r="H107" s="50">
        <v>3</v>
      </c>
      <c r="I107" s="50">
        <v>1</v>
      </c>
      <c r="J107" s="215">
        <v>12500</v>
      </c>
      <c r="K107" s="215">
        <f t="shared" si="37"/>
        <v>37500</v>
      </c>
      <c r="L107" s="216">
        <f t="shared" si="38"/>
        <v>2663.34180523624</v>
      </c>
      <c r="M107" s="216">
        <f t="shared" si="39"/>
        <v>7990.02541570871</v>
      </c>
      <c r="N107" s="217">
        <v>0.213067344418899</v>
      </c>
      <c r="O107" s="215">
        <v>15625</v>
      </c>
      <c r="P107" s="215">
        <f t="shared" si="40"/>
        <v>46875</v>
      </c>
      <c r="Q107" s="216">
        <f t="shared" si="41"/>
        <v>3079.48896230439</v>
      </c>
      <c r="R107" s="216">
        <f t="shared" si="42"/>
        <v>9238.46688691317</v>
      </c>
      <c r="S107" s="217">
        <v>0.197087293587481</v>
      </c>
      <c r="T107" s="226">
        <v>27077.91</v>
      </c>
      <c r="U107" s="227">
        <v>5629.58</v>
      </c>
      <c r="V107" s="228">
        <f t="shared" si="43"/>
        <v>0.7220776</v>
      </c>
      <c r="W107" s="228">
        <f t="shared" si="44"/>
        <v>0.704575981564717</v>
      </c>
      <c r="X107" s="228">
        <f t="shared" si="45"/>
        <v>0.57766208</v>
      </c>
      <c r="Y107" s="228">
        <f t="shared" si="46"/>
        <v>0.609363011083</v>
      </c>
      <c r="Z107" s="244"/>
      <c r="AA107" s="243"/>
      <c r="AB107" s="71">
        <v>8000</v>
      </c>
      <c r="AC107" s="71">
        <f t="shared" si="47"/>
        <v>16000</v>
      </c>
      <c r="AD107" s="91">
        <f t="shared" si="48"/>
        <v>2287.93763524308</v>
      </c>
      <c r="AE107" s="91">
        <f t="shared" si="49"/>
        <v>4575.87527048616</v>
      </c>
      <c r="AF107" s="92">
        <v>0.285992204405385</v>
      </c>
      <c r="AG107" s="71">
        <v>9500</v>
      </c>
      <c r="AH107" s="71">
        <f t="shared" si="50"/>
        <v>19000</v>
      </c>
      <c r="AI107" s="91">
        <f t="shared" si="51"/>
        <v>2514.60166958565</v>
      </c>
      <c r="AJ107" s="91">
        <f t="shared" si="52"/>
        <v>5029.2033391713</v>
      </c>
      <c r="AK107" s="92">
        <v>0.264694912587963</v>
      </c>
      <c r="AL107" s="31">
        <v>12008.39</v>
      </c>
      <c r="AM107" s="31">
        <v>2938.49</v>
      </c>
      <c r="AN107" s="92">
        <f t="shared" si="59"/>
        <v>0.750524375</v>
      </c>
      <c r="AO107" s="92">
        <f t="shared" si="60"/>
        <v>0.642170038801736</v>
      </c>
      <c r="AP107" s="92">
        <f t="shared" si="61"/>
        <v>0.632020526315789</v>
      </c>
      <c r="AQ107" s="92">
        <f t="shared" si="62"/>
        <v>0.584285383156569</v>
      </c>
      <c r="AR107" s="113"/>
      <c r="AS107" s="250">
        <f t="shared" si="63"/>
        <v>0</v>
      </c>
      <c r="AT107" s="31">
        <v>8</v>
      </c>
      <c r="AU107" s="251">
        <v>8</v>
      </c>
      <c r="AV107" s="251">
        <f t="shared" si="64"/>
        <v>0</v>
      </c>
      <c r="AW107" s="251">
        <v>0</v>
      </c>
    </row>
    <row r="108" hidden="1" customHeight="1" spans="1:49">
      <c r="A108" s="9">
        <v>105</v>
      </c>
      <c r="B108" s="9">
        <v>112415</v>
      </c>
      <c r="C108" s="44" t="s">
        <v>161</v>
      </c>
      <c r="D108" s="44" t="s">
        <v>50</v>
      </c>
      <c r="E108" s="9" t="s">
        <v>52</v>
      </c>
      <c r="F108" s="150">
        <v>33</v>
      </c>
      <c r="G108" s="150">
        <v>150</v>
      </c>
      <c r="H108" s="50">
        <v>3</v>
      </c>
      <c r="I108" s="50">
        <v>2</v>
      </c>
      <c r="J108" s="215">
        <v>9500</v>
      </c>
      <c r="K108" s="215">
        <f t="shared" si="37"/>
        <v>28500</v>
      </c>
      <c r="L108" s="216">
        <f t="shared" si="38"/>
        <v>1900</v>
      </c>
      <c r="M108" s="216">
        <f t="shared" si="39"/>
        <v>5700</v>
      </c>
      <c r="N108" s="217">
        <v>0.2</v>
      </c>
      <c r="O108" s="215">
        <v>12000</v>
      </c>
      <c r="P108" s="215">
        <f t="shared" si="40"/>
        <v>36000</v>
      </c>
      <c r="Q108" s="216">
        <f t="shared" si="41"/>
        <v>2220</v>
      </c>
      <c r="R108" s="216">
        <f t="shared" si="42"/>
        <v>6660</v>
      </c>
      <c r="S108" s="217">
        <v>0.185</v>
      </c>
      <c r="T108" s="226">
        <v>20558.73</v>
      </c>
      <c r="U108" s="227">
        <v>2684.93</v>
      </c>
      <c r="V108" s="228">
        <f t="shared" si="43"/>
        <v>0.721358947368421</v>
      </c>
      <c r="W108" s="228">
        <f t="shared" si="44"/>
        <v>0.471040350877193</v>
      </c>
      <c r="X108" s="228">
        <f t="shared" si="45"/>
        <v>0.571075833333333</v>
      </c>
      <c r="Y108" s="228">
        <f t="shared" si="46"/>
        <v>0.403142642642643</v>
      </c>
      <c r="Z108" s="244"/>
      <c r="AA108" s="243"/>
      <c r="AB108" s="71">
        <v>6500</v>
      </c>
      <c r="AC108" s="71">
        <f t="shared" si="47"/>
        <v>13000</v>
      </c>
      <c r="AD108" s="91">
        <f t="shared" si="48"/>
        <v>1601.0707066152</v>
      </c>
      <c r="AE108" s="91">
        <f t="shared" si="49"/>
        <v>3202.14141323041</v>
      </c>
      <c r="AF108" s="92">
        <v>0.246318570248493</v>
      </c>
      <c r="AG108" s="71">
        <v>7600</v>
      </c>
      <c r="AH108" s="71">
        <f t="shared" si="50"/>
        <v>15200</v>
      </c>
      <c r="AI108" s="91">
        <f t="shared" si="51"/>
        <v>1732.61530476919</v>
      </c>
      <c r="AJ108" s="91">
        <f t="shared" si="52"/>
        <v>3465.23060953838</v>
      </c>
      <c r="AK108" s="92">
        <v>0.227975697995946</v>
      </c>
      <c r="AL108" s="31">
        <v>8211.61</v>
      </c>
      <c r="AM108" s="31">
        <v>1542.2</v>
      </c>
      <c r="AN108" s="92">
        <f t="shared" si="59"/>
        <v>0.631662307692308</v>
      </c>
      <c r="AO108" s="92">
        <f t="shared" si="60"/>
        <v>0.481615207132338</v>
      </c>
      <c r="AP108" s="92">
        <f t="shared" si="61"/>
        <v>0.5402375</v>
      </c>
      <c r="AQ108" s="92">
        <f t="shared" si="62"/>
        <v>0.445049745247819</v>
      </c>
      <c r="AR108" s="113"/>
      <c r="AS108" s="250">
        <f t="shared" si="63"/>
        <v>0</v>
      </c>
      <c r="AT108" s="31">
        <v>8</v>
      </c>
      <c r="AU108" s="251">
        <v>0</v>
      </c>
      <c r="AV108" s="251">
        <f t="shared" si="64"/>
        <v>-8</v>
      </c>
      <c r="AW108" s="251">
        <v>0</v>
      </c>
    </row>
    <row r="109" hidden="1" customHeight="1" spans="1:49">
      <c r="A109" s="9">
        <v>106</v>
      </c>
      <c r="B109" s="9">
        <v>740</v>
      </c>
      <c r="C109" s="44" t="s">
        <v>162</v>
      </c>
      <c r="D109" s="44" t="s">
        <v>54</v>
      </c>
      <c r="E109" s="9" t="s">
        <v>52</v>
      </c>
      <c r="F109" s="150">
        <v>29</v>
      </c>
      <c r="G109" s="150">
        <v>150</v>
      </c>
      <c r="H109" s="50">
        <v>2</v>
      </c>
      <c r="I109" s="50">
        <v>0</v>
      </c>
      <c r="J109" s="215">
        <v>10500</v>
      </c>
      <c r="K109" s="215">
        <f t="shared" si="37"/>
        <v>31500</v>
      </c>
      <c r="L109" s="216">
        <f t="shared" si="38"/>
        <v>2726.87567961291</v>
      </c>
      <c r="M109" s="216">
        <f t="shared" si="39"/>
        <v>8180.62703883873</v>
      </c>
      <c r="N109" s="217">
        <v>0.25970244567742</v>
      </c>
      <c r="O109" s="215">
        <v>13500</v>
      </c>
      <c r="P109" s="215">
        <f t="shared" si="40"/>
        <v>40500</v>
      </c>
      <c r="Q109" s="216">
        <f t="shared" si="41"/>
        <v>3243.03429039679</v>
      </c>
      <c r="R109" s="216">
        <f t="shared" si="42"/>
        <v>9729.10287119037</v>
      </c>
      <c r="S109" s="217">
        <v>0.240224762251614</v>
      </c>
      <c r="T109" s="226">
        <v>23110.94</v>
      </c>
      <c r="U109" s="227">
        <v>5923.16</v>
      </c>
      <c r="V109" s="228">
        <f t="shared" si="43"/>
        <v>0.733680634920635</v>
      </c>
      <c r="W109" s="228">
        <f t="shared" si="44"/>
        <v>0.724047187566299</v>
      </c>
      <c r="X109" s="228">
        <f t="shared" si="45"/>
        <v>0.57064049382716</v>
      </c>
      <c r="Y109" s="228">
        <f t="shared" si="46"/>
        <v>0.608808446001691</v>
      </c>
      <c r="Z109" s="244"/>
      <c r="AA109" s="243"/>
      <c r="AB109" s="71">
        <v>6825</v>
      </c>
      <c r="AC109" s="71">
        <f t="shared" si="47"/>
        <v>13650</v>
      </c>
      <c r="AD109" s="91">
        <f t="shared" si="48"/>
        <v>2332.29907238532</v>
      </c>
      <c r="AE109" s="91">
        <f t="shared" si="49"/>
        <v>4664.59814477064</v>
      </c>
      <c r="AF109" s="92">
        <v>0.341728801814699</v>
      </c>
      <c r="AG109" s="71">
        <v>8000</v>
      </c>
      <c r="AH109" s="71">
        <f t="shared" si="50"/>
        <v>16000</v>
      </c>
      <c r="AI109" s="91">
        <f t="shared" si="51"/>
        <v>2530.24729854288</v>
      </c>
      <c r="AJ109" s="91">
        <f t="shared" si="52"/>
        <v>5060.49459708576</v>
      </c>
      <c r="AK109" s="92">
        <v>0.31628091231786</v>
      </c>
      <c r="AL109" s="31">
        <v>13853.05</v>
      </c>
      <c r="AM109" s="31">
        <v>2692.65</v>
      </c>
      <c r="AN109" s="107">
        <f t="shared" si="59"/>
        <v>1.01487545787546</v>
      </c>
      <c r="AO109" s="92">
        <f t="shared" si="60"/>
        <v>0.577252298361148</v>
      </c>
      <c r="AP109" s="92">
        <f t="shared" si="61"/>
        <v>0.865815625</v>
      </c>
      <c r="AQ109" s="92">
        <f t="shared" si="62"/>
        <v>0.532092258640222</v>
      </c>
      <c r="AR109" s="113"/>
      <c r="AS109" s="250">
        <f t="shared" si="63"/>
        <v>0</v>
      </c>
      <c r="AT109" s="31">
        <v>8</v>
      </c>
      <c r="AU109" s="251">
        <v>1</v>
      </c>
      <c r="AV109" s="251">
        <f t="shared" si="64"/>
        <v>-7</v>
      </c>
      <c r="AW109" s="251">
        <v>0</v>
      </c>
    </row>
    <row r="110" hidden="1" customHeight="1" spans="1:49">
      <c r="A110" s="9">
        <v>107</v>
      </c>
      <c r="B110" s="9">
        <v>717</v>
      </c>
      <c r="C110" s="44" t="s">
        <v>163</v>
      </c>
      <c r="D110" s="44" t="s">
        <v>62</v>
      </c>
      <c r="E110" s="9" t="s">
        <v>76</v>
      </c>
      <c r="F110" s="150">
        <v>30</v>
      </c>
      <c r="G110" s="150">
        <v>150</v>
      </c>
      <c r="H110" s="50">
        <v>2</v>
      </c>
      <c r="I110" s="50">
        <v>0</v>
      </c>
      <c r="J110" s="215">
        <v>12000</v>
      </c>
      <c r="K110" s="215">
        <f t="shared" si="37"/>
        <v>36000</v>
      </c>
      <c r="L110" s="216">
        <f t="shared" si="38"/>
        <v>2988.98295816833</v>
      </c>
      <c r="M110" s="216">
        <f t="shared" si="39"/>
        <v>8966.94887450498</v>
      </c>
      <c r="N110" s="217">
        <v>0.249081913180694</v>
      </c>
      <c r="O110" s="215">
        <v>15500</v>
      </c>
      <c r="P110" s="215">
        <f t="shared" si="40"/>
        <v>46500</v>
      </c>
      <c r="Q110" s="216">
        <f t="shared" si="41"/>
        <v>3571.2119302282</v>
      </c>
      <c r="R110" s="216">
        <f t="shared" si="42"/>
        <v>10713.6357906846</v>
      </c>
      <c r="S110" s="217">
        <v>0.230400769692142</v>
      </c>
      <c r="T110" s="226">
        <v>26385.38</v>
      </c>
      <c r="U110" s="227">
        <v>6141.97</v>
      </c>
      <c r="V110" s="228">
        <f t="shared" si="43"/>
        <v>0.732927222222222</v>
      </c>
      <c r="W110" s="228">
        <f t="shared" si="44"/>
        <v>0.684956509282994</v>
      </c>
      <c r="X110" s="228">
        <f t="shared" si="45"/>
        <v>0.56742752688172</v>
      </c>
      <c r="Y110" s="228">
        <f t="shared" si="46"/>
        <v>0.573285308554205</v>
      </c>
      <c r="Z110" s="244"/>
      <c r="AA110" s="243"/>
      <c r="AB110" s="71">
        <v>7800</v>
      </c>
      <c r="AC110" s="71">
        <f t="shared" si="47"/>
        <v>15600</v>
      </c>
      <c r="AD110" s="91">
        <f t="shared" si="48"/>
        <v>2749.01472247244</v>
      </c>
      <c r="AE110" s="91">
        <f t="shared" si="49"/>
        <v>5498.02944494488</v>
      </c>
      <c r="AF110" s="92">
        <v>0.352437784932364</v>
      </c>
      <c r="AG110" s="71">
        <v>9200</v>
      </c>
      <c r="AH110" s="71">
        <f t="shared" si="50"/>
        <v>18400</v>
      </c>
      <c r="AI110" s="91">
        <f t="shared" si="51"/>
        <v>3000.97024531771</v>
      </c>
      <c r="AJ110" s="91">
        <f t="shared" si="52"/>
        <v>6001.94049063541</v>
      </c>
      <c r="AK110" s="92">
        <v>0.326192417969316</v>
      </c>
      <c r="AL110" s="31">
        <v>24180.81</v>
      </c>
      <c r="AM110" s="31">
        <v>8056.35</v>
      </c>
      <c r="AN110" s="107">
        <f t="shared" si="59"/>
        <v>1.55005192307692</v>
      </c>
      <c r="AO110" s="107">
        <f t="shared" si="60"/>
        <v>1.46531590648489</v>
      </c>
      <c r="AP110" s="107">
        <f t="shared" si="61"/>
        <v>1.31417445652174</v>
      </c>
      <c r="AQ110" s="107">
        <f t="shared" si="62"/>
        <v>1.34229088285197</v>
      </c>
      <c r="AR110" s="113">
        <v>800</v>
      </c>
      <c r="AS110" s="250">
        <f t="shared" si="63"/>
        <v>800</v>
      </c>
      <c r="AT110" s="31">
        <v>8</v>
      </c>
      <c r="AU110" s="251">
        <v>4</v>
      </c>
      <c r="AV110" s="251">
        <f t="shared" si="64"/>
        <v>-4</v>
      </c>
      <c r="AW110" s="251">
        <v>0</v>
      </c>
    </row>
    <row r="111" hidden="1" customHeight="1" spans="1:49">
      <c r="A111" s="9">
        <v>108</v>
      </c>
      <c r="B111" s="9">
        <v>357</v>
      </c>
      <c r="C111" s="44" t="s">
        <v>164</v>
      </c>
      <c r="D111" s="44" t="s">
        <v>50</v>
      </c>
      <c r="E111" s="9" t="s">
        <v>46</v>
      </c>
      <c r="F111" s="150">
        <v>16</v>
      </c>
      <c r="G111" s="150">
        <v>150</v>
      </c>
      <c r="H111" s="50">
        <v>3</v>
      </c>
      <c r="I111" s="50">
        <v>1</v>
      </c>
      <c r="J111" s="215">
        <v>14000</v>
      </c>
      <c r="K111" s="215">
        <f t="shared" si="37"/>
        <v>42000</v>
      </c>
      <c r="L111" s="216">
        <f t="shared" si="38"/>
        <v>2940</v>
      </c>
      <c r="M111" s="216">
        <f t="shared" si="39"/>
        <v>8820</v>
      </c>
      <c r="N111" s="217">
        <v>0.21</v>
      </c>
      <c r="O111" s="215">
        <v>17500</v>
      </c>
      <c r="P111" s="215">
        <f t="shared" si="40"/>
        <v>52500</v>
      </c>
      <c r="Q111" s="216">
        <f t="shared" si="41"/>
        <v>3399.375</v>
      </c>
      <c r="R111" s="216">
        <f t="shared" si="42"/>
        <v>10198.125</v>
      </c>
      <c r="S111" s="217">
        <v>0.19425</v>
      </c>
      <c r="T111" s="226">
        <v>29624.85</v>
      </c>
      <c r="U111" s="227">
        <v>7546.74</v>
      </c>
      <c r="V111" s="228">
        <f t="shared" si="43"/>
        <v>0.705353571428571</v>
      </c>
      <c r="W111" s="228">
        <f t="shared" si="44"/>
        <v>0.855639455782313</v>
      </c>
      <c r="X111" s="228">
        <f t="shared" si="45"/>
        <v>0.564282857142857</v>
      </c>
      <c r="Y111" s="228">
        <f t="shared" si="46"/>
        <v>0.740012502298217</v>
      </c>
      <c r="Z111" s="244"/>
      <c r="AA111" s="243"/>
      <c r="AB111" s="71">
        <v>10000</v>
      </c>
      <c r="AC111" s="71">
        <f t="shared" si="47"/>
        <v>20000</v>
      </c>
      <c r="AD111" s="91">
        <f t="shared" si="48"/>
        <v>2846.4491814916</v>
      </c>
      <c r="AE111" s="91">
        <f t="shared" si="49"/>
        <v>5692.8983629832</v>
      </c>
      <c r="AF111" s="92">
        <v>0.28464491814916</v>
      </c>
      <c r="AG111" s="71">
        <v>12000</v>
      </c>
      <c r="AH111" s="71">
        <f t="shared" si="50"/>
        <v>24000</v>
      </c>
      <c r="AI111" s="91">
        <f t="shared" si="51"/>
        <v>3161.37547391195</v>
      </c>
      <c r="AJ111" s="91">
        <f t="shared" si="52"/>
        <v>6322.7509478239</v>
      </c>
      <c r="AK111" s="92">
        <v>0.263447956159329</v>
      </c>
      <c r="AL111" s="31">
        <v>26585.91</v>
      </c>
      <c r="AM111" s="31">
        <v>5374.89</v>
      </c>
      <c r="AN111" s="107">
        <f t="shared" si="59"/>
        <v>1.3292955</v>
      </c>
      <c r="AO111" s="92">
        <f t="shared" si="60"/>
        <v>0.94413946241321</v>
      </c>
      <c r="AP111" s="107">
        <f t="shared" si="61"/>
        <v>1.10774625</v>
      </c>
      <c r="AQ111" s="92">
        <f t="shared" si="62"/>
        <v>0.850087255429518</v>
      </c>
      <c r="AR111" s="113"/>
      <c r="AS111" s="250">
        <f t="shared" si="63"/>
        <v>0</v>
      </c>
      <c r="AT111" s="31">
        <v>12</v>
      </c>
      <c r="AU111" s="251">
        <v>2</v>
      </c>
      <c r="AV111" s="251">
        <f t="shared" si="64"/>
        <v>-10</v>
      </c>
      <c r="AW111" s="251">
        <v>0</v>
      </c>
    </row>
    <row r="112" hidden="1" customHeight="1" spans="1:49">
      <c r="A112" s="9">
        <v>109</v>
      </c>
      <c r="B112" s="9">
        <v>103199</v>
      </c>
      <c r="C112" s="44" t="s">
        <v>165</v>
      </c>
      <c r="D112" s="44" t="s">
        <v>42</v>
      </c>
      <c r="E112" s="9" t="s">
        <v>76</v>
      </c>
      <c r="F112" s="150">
        <v>20</v>
      </c>
      <c r="G112" s="150">
        <v>150</v>
      </c>
      <c r="H112" s="50">
        <v>4</v>
      </c>
      <c r="I112" s="50">
        <v>1</v>
      </c>
      <c r="J112" s="215">
        <v>12000</v>
      </c>
      <c r="K112" s="215">
        <f t="shared" si="37"/>
        <v>36000</v>
      </c>
      <c r="L112" s="216">
        <f t="shared" si="38"/>
        <v>3004.28093533322</v>
      </c>
      <c r="M112" s="216">
        <f t="shared" si="39"/>
        <v>9012.84280599967</v>
      </c>
      <c r="N112" s="217">
        <v>0.250356744611102</v>
      </c>
      <c r="O112" s="215">
        <v>15500</v>
      </c>
      <c r="P112" s="215">
        <f t="shared" si="40"/>
        <v>46500</v>
      </c>
      <c r="Q112" s="216">
        <f t="shared" si="41"/>
        <v>3589.48982586168</v>
      </c>
      <c r="R112" s="216">
        <f t="shared" si="42"/>
        <v>10768.4694775851</v>
      </c>
      <c r="S112" s="217">
        <v>0.23157998876527</v>
      </c>
      <c r="T112" s="226">
        <v>26084.76</v>
      </c>
      <c r="U112" s="227">
        <v>7462.71</v>
      </c>
      <c r="V112" s="228">
        <f t="shared" si="43"/>
        <v>0.724576666666667</v>
      </c>
      <c r="W112" s="228">
        <f t="shared" si="44"/>
        <v>0.828008449790362</v>
      </c>
      <c r="X112" s="228">
        <f t="shared" si="45"/>
        <v>0.560962580645161</v>
      </c>
      <c r="Y112" s="228">
        <f t="shared" si="46"/>
        <v>0.693014918743454</v>
      </c>
      <c r="Z112" s="244"/>
      <c r="AA112" s="243"/>
      <c r="AB112" s="71">
        <v>8200</v>
      </c>
      <c r="AC112" s="71">
        <f t="shared" si="47"/>
        <v>16400</v>
      </c>
      <c r="AD112" s="91">
        <f t="shared" si="48"/>
        <v>2417.27288679888</v>
      </c>
      <c r="AE112" s="91">
        <f t="shared" si="49"/>
        <v>4834.54577359776</v>
      </c>
      <c r="AF112" s="92">
        <v>0.294789376438888</v>
      </c>
      <c r="AG112" s="71">
        <v>9600</v>
      </c>
      <c r="AH112" s="71">
        <f t="shared" si="50"/>
        <v>19200</v>
      </c>
      <c r="AI112" s="91">
        <f t="shared" si="51"/>
        <v>2619.23497023149</v>
      </c>
      <c r="AJ112" s="91">
        <f t="shared" si="52"/>
        <v>5238.46994046298</v>
      </c>
      <c r="AK112" s="92">
        <v>0.27283697606578</v>
      </c>
      <c r="AL112" s="31">
        <v>12095.78</v>
      </c>
      <c r="AM112" s="31">
        <v>3075.85</v>
      </c>
      <c r="AN112" s="92">
        <f t="shared" si="59"/>
        <v>0.73754756097561</v>
      </c>
      <c r="AO112" s="92">
        <f t="shared" si="60"/>
        <v>0.636223162225025</v>
      </c>
      <c r="AP112" s="92">
        <f t="shared" si="61"/>
        <v>0.629988541666667</v>
      </c>
      <c r="AQ112" s="92">
        <f t="shared" si="62"/>
        <v>0.587165724907864</v>
      </c>
      <c r="AR112" s="113"/>
      <c r="AS112" s="250">
        <f t="shared" si="63"/>
        <v>0</v>
      </c>
      <c r="AT112" s="31">
        <v>10</v>
      </c>
      <c r="AU112" s="251">
        <v>7</v>
      </c>
      <c r="AV112" s="251">
        <f t="shared" si="64"/>
        <v>-3</v>
      </c>
      <c r="AW112" s="251">
        <v>0</v>
      </c>
    </row>
    <row r="113" hidden="1" customHeight="1" spans="1:49">
      <c r="A113" s="9">
        <v>110</v>
      </c>
      <c r="B113" s="46">
        <v>116919</v>
      </c>
      <c r="C113" s="47" t="s">
        <v>166</v>
      </c>
      <c r="D113" s="44" t="s">
        <v>42</v>
      </c>
      <c r="E113" s="9" t="s">
        <v>84</v>
      </c>
      <c r="F113" s="150">
        <v>44</v>
      </c>
      <c r="G113" s="150">
        <v>100</v>
      </c>
      <c r="H113" s="50">
        <v>2</v>
      </c>
      <c r="I113" s="50">
        <v>1</v>
      </c>
      <c r="J113" s="215">
        <v>4000</v>
      </c>
      <c r="K113" s="215">
        <f t="shared" si="37"/>
        <v>12000</v>
      </c>
      <c r="L113" s="216">
        <f t="shared" si="38"/>
        <v>840</v>
      </c>
      <c r="M113" s="216">
        <f t="shared" si="39"/>
        <v>2520</v>
      </c>
      <c r="N113" s="217">
        <v>0.21</v>
      </c>
      <c r="O113" s="215">
        <v>5500</v>
      </c>
      <c r="P113" s="215">
        <f t="shared" si="40"/>
        <v>16500</v>
      </c>
      <c r="Q113" s="216">
        <f t="shared" si="41"/>
        <v>990</v>
      </c>
      <c r="R113" s="216">
        <f t="shared" si="42"/>
        <v>2970</v>
      </c>
      <c r="S113" s="217">
        <v>0.18</v>
      </c>
      <c r="T113" s="226">
        <v>9242.78</v>
      </c>
      <c r="U113" s="227">
        <v>2280.06</v>
      </c>
      <c r="V113" s="228">
        <f t="shared" si="43"/>
        <v>0.770231666666667</v>
      </c>
      <c r="W113" s="228">
        <f t="shared" si="44"/>
        <v>0.904785714285714</v>
      </c>
      <c r="X113" s="228">
        <f t="shared" si="45"/>
        <v>0.560168484848485</v>
      </c>
      <c r="Y113" s="228">
        <f t="shared" si="46"/>
        <v>0.76769696969697</v>
      </c>
      <c r="Z113" s="244"/>
      <c r="AA113" s="243"/>
      <c r="AB113" s="71">
        <v>3800</v>
      </c>
      <c r="AC113" s="71">
        <f t="shared" si="47"/>
        <v>7600</v>
      </c>
      <c r="AD113" s="91">
        <f t="shared" si="48"/>
        <v>910.104305041858</v>
      </c>
      <c r="AE113" s="91">
        <f t="shared" si="49"/>
        <v>1820.20861008372</v>
      </c>
      <c r="AF113" s="92">
        <v>0.239501132905752</v>
      </c>
      <c r="AG113" s="71">
        <v>4500</v>
      </c>
      <c r="AH113" s="71">
        <f t="shared" si="50"/>
        <v>9000</v>
      </c>
      <c r="AI113" s="91">
        <f t="shared" si="51"/>
        <v>997.49673970853</v>
      </c>
      <c r="AJ113" s="91">
        <f t="shared" si="52"/>
        <v>1994.99347941706</v>
      </c>
      <c r="AK113" s="92">
        <v>0.221665942157451</v>
      </c>
      <c r="AL113" s="31">
        <v>5038.24</v>
      </c>
      <c r="AM113" s="31">
        <v>1213.69</v>
      </c>
      <c r="AN113" s="92">
        <f t="shared" si="59"/>
        <v>0.662926315789474</v>
      </c>
      <c r="AO113" s="92">
        <f t="shared" si="60"/>
        <v>0.666786209710424</v>
      </c>
      <c r="AP113" s="92">
        <f t="shared" si="61"/>
        <v>0.559804444444444</v>
      </c>
      <c r="AQ113" s="92">
        <f t="shared" si="62"/>
        <v>0.608367903214723</v>
      </c>
      <c r="AR113" s="113"/>
      <c r="AS113" s="250">
        <f t="shared" si="63"/>
        <v>0</v>
      </c>
      <c r="AT113" s="31">
        <v>4</v>
      </c>
      <c r="AU113" s="251">
        <v>0</v>
      </c>
      <c r="AV113" s="251">
        <f t="shared" si="64"/>
        <v>-4</v>
      </c>
      <c r="AW113" s="251">
        <v>0</v>
      </c>
    </row>
    <row r="114" hidden="1" customHeight="1" spans="1:49">
      <c r="A114" s="9">
        <v>111</v>
      </c>
      <c r="B114" s="9">
        <v>113025</v>
      </c>
      <c r="C114" s="44" t="s">
        <v>167</v>
      </c>
      <c r="D114" s="44" t="s">
        <v>50</v>
      </c>
      <c r="E114" s="9" t="s">
        <v>52</v>
      </c>
      <c r="F114" s="150">
        <v>38</v>
      </c>
      <c r="G114" s="150">
        <v>100</v>
      </c>
      <c r="H114" s="50">
        <v>2</v>
      </c>
      <c r="I114" s="50">
        <v>2</v>
      </c>
      <c r="J114" s="215">
        <v>8000</v>
      </c>
      <c r="K114" s="215">
        <f t="shared" si="37"/>
        <v>24000</v>
      </c>
      <c r="L114" s="216">
        <f t="shared" si="38"/>
        <v>1847.47246518138</v>
      </c>
      <c r="M114" s="216">
        <f t="shared" si="39"/>
        <v>5542.41739554413</v>
      </c>
      <c r="N114" s="217">
        <v>0.230934058147672</v>
      </c>
      <c r="O114" s="215">
        <v>11500</v>
      </c>
      <c r="P114" s="215">
        <f t="shared" si="40"/>
        <v>34500</v>
      </c>
      <c r="Q114" s="216">
        <f t="shared" si="41"/>
        <v>2456.56104354587</v>
      </c>
      <c r="R114" s="216">
        <f t="shared" si="42"/>
        <v>7369.6831306376</v>
      </c>
      <c r="S114" s="217">
        <v>0.213614003786597</v>
      </c>
      <c r="T114" s="226">
        <v>19325.12</v>
      </c>
      <c r="U114" s="227">
        <v>3779.02</v>
      </c>
      <c r="V114" s="228">
        <f t="shared" si="43"/>
        <v>0.805213333333333</v>
      </c>
      <c r="W114" s="228">
        <f t="shared" si="44"/>
        <v>0.681836052809406</v>
      </c>
      <c r="X114" s="228">
        <f t="shared" si="45"/>
        <v>0.560148405797101</v>
      </c>
      <c r="Y114" s="228">
        <f t="shared" si="46"/>
        <v>0.512779170150434</v>
      </c>
      <c r="Z114" s="244"/>
      <c r="AA114" s="243"/>
      <c r="AB114" s="71">
        <v>5500</v>
      </c>
      <c r="AC114" s="71">
        <f t="shared" si="47"/>
        <v>11000</v>
      </c>
      <c r="AD114" s="91">
        <f t="shared" si="48"/>
        <v>1538.66743575657</v>
      </c>
      <c r="AE114" s="91">
        <f t="shared" si="49"/>
        <v>3077.33487151313</v>
      </c>
      <c r="AF114" s="92">
        <v>0.279757715592103</v>
      </c>
      <c r="AG114" s="71">
        <v>6500</v>
      </c>
      <c r="AH114" s="71">
        <f t="shared" si="50"/>
        <v>13000</v>
      </c>
      <c r="AI114" s="91">
        <f t="shared" si="51"/>
        <v>1683.01051241845</v>
      </c>
      <c r="AJ114" s="91">
        <f t="shared" si="52"/>
        <v>3366.0210248369</v>
      </c>
      <c r="AK114" s="92">
        <v>0.258924694218223</v>
      </c>
      <c r="AL114" s="31">
        <v>7310.4</v>
      </c>
      <c r="AM114" s="31">
        <v>934.02</v>
      </c>
      <c r="AN114" s="92">
        <f t="shared" si="59"/>
        <v>0.664581818181818</v>
      </c>
      <c r="AO114" s="92">
        <f t="shared" si="60"/>
        <v>0.30351587948592</v>
      </c>
      <c r="AP114" s="92">
        <f t="shared" si="61"/>
        <v>0.562338461538462</v>
      </c>
      <c r="AQ114" s="92">
        <f t="shared" si="62"/>
        <v>0.277484897779347</v>
      </c>
      <c r="AR114" s="113"/>
      <c r="AS114" s="250">
        <f t="shared" si="63"/>
        <v>0</v>
      </c>
      <c r="AT114" s="31">
        <v>6</v>
      </c>
      <c r="AU114" s="251">
        <v>0</v>
      </c>
      <c r="AV114" s="251">
        <f t="shared" si="64"/>
        <v>-6</v>
      </c>
      <c r="AW114" s="251">
        <v>0</v>
      </c>
    </row>
    <row r="115" hidden="1" customHeight="1" spans="1:49">
      <c r="A115" s="9">
        <v>112</v>
      </c>
      <c r="B115" s="9">
        <v>355</v>
      </c>
      <c r="C115" s="44" t="s">
        <v>168</v>
      </c>
      <c r="D115" s="44" t="s">
        <v>42</v>
      </c>
      <c r="E115" s="9" t="s">
        <v>76</v>
      </c>
      <c r="F115" s="150">
        <v>22</v>
      </c>
      <c r="G115" s="150">
        <v>150</v>
      </c>
      <c r="H115" s="50">
        <v>3</v>
      </c>
      <c r="I115" s="50">
        <v>1</v>
      </c>
      <c r="J115" s="215">
        <v>13000</v>
      </c>
      <c r="K115" s="215">
        <f t="shared" si="37"/>
        <v>39000</v>
      </c>
      <c r="L115" s="216">
        <f t="shared" si="38"/>
        <v>2696.35276343814</v>
      </c>
      <c r="M115" s="216">
        <f t="shared" si="39"/>
        <v>8089.05829031442</v>
      </c>
      <c r="N115" s="217">
        <v>0.207411751033703</v>
      </c>
      <c r="O115" s="215">
        <v>16250</v>
      </c>
      <c r="P115" s="215">
        <f t="shared" si="40"/>
        <v>48750</v>
      </c>
      <c r="Q115" s="216">
        <f t="shared" si="41"/>
        <v>3117.65788272534</v>
      </c>
      <c r="R115" s="216">
        <f t="shared" si="42"/>
        <v>9352.97364817603</v>
      </c>
      <c r="S115" s="217">
        <v>0.191855869706175</v>
      </c>
      <c r="T115" s="226">
        <v>27079.53</v>
      </c>
      <c r="U115" s="227">
        <v>4821.84</v>
      </c>
      <c r="V115" s="228">
        <f t="shared" si="43"/>
        <v>0.694346923076923</v>
      </c>
      <c r="W115" s="228">
        <f t="shared" si="44"/>
        <v>0.596094109715283</v>
      </c>
      <c r="X115" s="228">
        <f t="shared" si="45"/>
        <v>0.555477538461538</v>
      </c>
      <c r="Y115" s="228">
        <f t="shared" si="46"/>
        <v>0.515540851645651</v>
      </c>
      <c r="Z115" s="244"/>
      <c r="AA115" s="243"/>
      <c r="AB115" s="71">
        <v>8500</v>
      </c>
      <c r="AC115" s="71">
        <f t="shared" si="47"/>
        <v>17000</v>
      </c>
      <c r="AD115" s="91">
        <f t="shared" si="48"/>
        <v>2364.21728791556</v>
      </c>
      <c r="AE115" s="91">
        <f t="shared" si="49"/>
        <v>4728.43457583112</v>
      </c>
      <c r="AF115" s="92">
        <v>0.278143210343007</v>
      </c>
      <c r="AG115" s="71">
        <v>10000</v>
      </c>
      <c r="AH115" s="71">
        <f t="shared" si="50"/>
        <v>20000</v>
      </c>
      <c r="AI115" s="91">
        <f t="shared" si="51"/>
        <v>2574.30418083422</v>
      </c>
      <c r="AJ115" s="91">
        <f t="shared" si="52"/>
        <v>5148.60836166844</v>
      </c>
      <c r="AK115" s="92">
        <v>0.257430418083422</v>
      </c>
      <c r="AL115" s="31">
        <v>10178.38</v>
      </c>
      <c r="AM115" s="31">
        <v>2920.88</v>
      </c>
      <c r="AN115" s="92">
        <f t="shared" si="59"/>
        <v>0.598728235294118</v>
      </c>
      <c r="AO115" s="92">
        <f t="shared" si="60"/>
        <v>0.617726639368082</v>
      </c>
      <c r="AP115" s="92">
        <f t="shared" si="61"/>
        <v>0.508919</v>
      </c>
      <c r="AQ115" s="92">
        <f t="shared" si="62"/>
        <v>0.567314465350686</v>
      </c>
      <c r="AR115" s="113"/>
      <c r="AS115" s="250">
        <f t="shared" si="63"/>
        <v>0</v>
      </c>
      <c r="AT115" s="31">
        <v>8</v>
      </c>
      <c r="AU115" s="251">
        <v>2</v>
      </c>
      <c r="AV115" s="251">
        <f t="shared" si="64"/>
        <v>-6</v>
      </c>
      <c r="AW115" s="251">
        <v>0</v>
      </c>
    </row>
    <row r="116" hidden="1" customHeight="1" spans="1:49">
      <c r="A116" s="9">
        <v>113</v>
      </c>
      <c r="B116" s="9">
        <v>104429</v>
      </c>
      <c r="C116" s="44" t="s">
        <v>169</v>
      </c>
      <c r="D116" s="44" t="s">
        <v>50</v>
      </c>
      <c r="E116" s="9" t="s">
        <v>52</v>
      </c>
      <c r="F116" s="150">
        <v>36</v>
      </c>
      <c r="G116" s="150">
        <v>100</v>
      </c>
      <c r="H116" s="50">
        <v>3</v>
      </c>
      <c r="I116" s="50">
        <v>0</v>
      </c>
      <c r="J116" s="215">
        <v>8000</v>
      </c>
      <c r="K116" s="215">
        <f t="shared" si="37"/>
        <v>24000</v>
      </c>
      <c r="L116" s="216">
        <f t="shared" si="38"/>
        <v>1280</v>
      </c>
      <c r="M116" s="216">
        <f t="shared" si="39"/>
        <v>3840</v>
      </c>
      <c r="N116" s="217">
        <v>0.16</v>
      </c>
      <c r="O116" s="215">
        <v>11500</v>
      </c>
      <c r="P116" s="215">
        <f t="shared" si="40"/>
        <v>34500</v>
      </c>
      <c r="Q116" s="216">
        <f t="shared" si="41"/>
        <v>1725</v>
      </c>
      <c r="R116" s="216">
        <f t="shared" si="42"/>
        <v>5175</v>
      </c>
      <c r="S116" s="217">
        <v>0.15</v>
      </c>
      <c r="T116" s="226">
        <v>18777.77</v>
      </c>
      <c r="U116" s="227">
        <v>3635.65</v>
      </c>
      <c r="V116" s="228">
        <f t="shared" si="43"/>
        <v>0.782407083333333</v>
      </c>
      <c r="W116" s="228">
        <f t="shared" si="44"/>
        <v>0.946783854166667</v>
      </c>
      <c r="X116" s="228">
        <f t="shared" si="45"/>
        <v>0.544283188405797</v>
      </c>
      <c r="Y116" s="228">
        <f t="shared" si="46"/>
        <v>0.702541062801932</v>
      </c>
      <c r="Z116" s="244"/>
      <c r="AA116" s="243"/>
      <c r="AB116" s="71">
        <v>5200</v>
      </c>
      <c r="AC116" s="71">
        <f t="shared" si="47"/>
        <v>10400</v>
      </c>
      <c r="AD116" s="91">
        <f t="shared" si="48"/>
        <v>1003.4035878097</v>
      </c>
      <c r="AE116" s="91">
        <f t="shared" si="49"/>
        <v>2006.80717561941</v>
      </c>
      <c r="AF116" s="92">
        <v>0.192962228424943</v>
      </c>
      <c r="AG116" s="71">
        <v>6500</v>
      </c>
      <c r="AH116" s="71">
        <f t="shared" si="50"/>
        <v>13000</v>
      </c>
      <c r="AI116" s="91">
        <f t="shared" si="51"/>
        <v>1160.8525550458</v>
      </c>
      <c r="AJ116" s="91">
        <f t="shared" si="52"/>
        <v>2321.7051100916</v>
      </c>
      <c r="AK116" s="92">
        <v>0.178592700776277</v>
      </c>
      <c r="AL116" s="31">
        <v>11335.35</v>
      </c>
      <c r="AM116" s="31">
        <v>1866.99</v>
      </c>
      <c r="AN116" s="107">
        <f t="shared" si="59"/>
        <v>1.0899375</v>
      </c>
      <c r="AO116" s="92">
        <f t="shared" si="60"/>
        <v>0.930328545104862</v>
      </c>
      <c r="AP116" s="92">
        <f t="shared" si="61"/>
        <v>0.87195</v>
      </c>
      <c r="AQ116" s="92">
        <f t="shared" si="62"/>
        <v>0.804146052780294</v>
      </c>
      <c r="AR116" s="113"/>
      <c r="AS116" s="250">
        <f t="shared" si="63"/>
        <v>0</v>
      </c>
      <c r="AT116" s="31">
        <v>6</v>
      </c>
      <c r="AU116" s="251">
        <v>2</v>
      </c>
      <c r="AV116" s="251">
        <f t="shared" si="64"/>
        <v>-4</v>
      </c>
      <c r="AW116" s="251">
        <v>0</v>
      </c>
    </row>
    <row r="117" hidden="1" customHeight="1" spans="1:49">
      <c r="A117" s="9">
        <v>114</v>
      </c>
      <c r="B117" s="9">
        <v>341</v>
      </c>
      <c r="C117" s="44" t="s">
        <v>170</v>
      </c>
      <c r="D117" s="44" t="s">
        <v>64</v>
      </c>
      <c r="E117" s="9" t="s">
        <v>60</v>
      </c>
      <c r="F117" s="150">
        <v>3</v>
      </c>
      <c r="G117" s="150">
        <v>200</v>
      </c>
      <c r="H117" s="50">
        <v>4</v>
      </c>
      <c r="I117" s="50">
        <v>1</v>
      </c>
      <c r="J117" s="215">
        <v>38000</v>
      </c>
      <c r="K117" s="215">
        <f t="shared" si="37"/>
        <v>114000</v>
      </c>
      <c r="L117" s="216">
        <f t="shared" si="38"/>
        <v>7600</v>
      </c>
      <c r="M117" s="216">
        <f t="shared" si="39"/>
        <v>22800</v>
      </c>
      <c r="N117" s="217">
        <v>0.2</v>
      </c>
      <c r="O117" s="215">
        <v>46000</v>
      </c>
      <c r="P117" s="215">
        <f t="shared" si="40"/>
        <v>138000</v>
      </c>
      <c r="Q117" s="216">
        <f t="shared" si="41"/>
        <v>8510</v>
      </c>
      <c r="R117" s="216">
        <f t="shared" si="42"/>
        <v>25530</v>
      </c>
      <c r="S117" s="217">
        <v>0.185</v>
      </c>
      <c r="T117" s="226">
        <v>75088.38</v>
      </c>
      <c r="U117" s="227">
        <v>15769.02</v>
      </c>
      <c r="V117" s="228">
        <f t="shared" si="43"/>
        <v>0.65867</v>
      </c>
      <c r="W117" s="228">
        <f t="shared" si="44"/>
        <v>0.691623684210526</v>
      </c>
      <c r="X117" s="228">
        <f t="shared" si="45"/>
        <v>0.544118695652174</v>
      </c>
      <c r="Y117" s="228">
        <f t="shared" si="46"/>
        <v>0.617666274970623</v>
      </c>
      <c r="Z117" s="244"/>
      <c r="AA117" s="243"/>
      <c r="AB117" s="71">
        <v>25000</v>
      </c>
      <c r="AC117" s="71">
        <f t="shared" si="47"/>
        <v>50000</v>
      </c>
      <c r="AD117" s="91">
        <f t="shared" si="48"/>
        <v>6646.52294927113</v>
      </c>
      <c r="AE117" s="91">
        <f t="shared" si="49"/>
        <v>13293.0458985423</v>
      </c>
      <c r="AF117" s="92">
        <v>0.265860917970845</v>
      </c>
      <c r="AG117" s="71">
        <v>30000</v>
      </c>
      <c r="AH117" s="71">
        <f t="shared" si="50"/>
        <v>60000</v>
      </c>
      <c r="AI117" s="91">
        <f t="shared" si="51"/>
        <v>7381.88293514793</v>
      </c>
      <c r="AJ117" s="91">
        <f t="shared" si="52"/>
        <v>14763.7658702959</v>
      </c>
      <c r="AK117" s="92">
        <v>0.246062764504931</v>
      </c>
      <c r="AL117" s="31">
        <v>38294.63</v>
      </c>
      <c r="AM117" s="31">
        <v>8266.8</v>
      </c>
      <c r="AN117" s="92">
        <f t="shared" si="59"/>
        <v>0.7658926</v>
      </c>
      <c r="AO117" s="92">
        <f t="shared" si="60"/>
        <v>0.621889073662685</v>
      </c>
      <c r="AP117" s="92">
        <f t="shared" si="61"/>
        <v>0.638243833333333</v>
      </c>
      <c r="AQ117" s="92">
        <f t="shared" si="62"/>
        <v>0.55993843797215</v>
      </c>
      <c r="AR117" s="113"/>
      <c r="AS117" s="250">
        <f t="shared" si="63"/>
        <v>0</v>
      </c>
      <c r="AT117" s="31">
        <v>20</v>
      </c>
      <c r="AU117" s="251">
        <v>22</v>
      </c>
      <c r="AV117" s="251">
        <f t="shared" si="64"/>
        <v>2</v>
      </c>
      <c r="AW117" s="253">
        <v>4</v>
      </c>
    </row>
    <row r="118" hidden="1" customHeight="1" spans="1:49">
      <c r="A118" s="9">
        <v>115</v>
      </c>
      <c r="B118" s="9">
        <v>105751</v>
      </c>
      <c r="C118" s="44" t="s">
        <v>171</v>
      </c>
      <c r="D118" s="44" t="s">
        <v>54</v>
      </c>
      <c r="E118" s="9" t="s">
        <v>46</v>
      </c>
      <c r="F118" s="150">
        <v>14</v>
      </c>
      <c r="G118" s="150">
        <v>150</v>
      </c>
      <c r="H118" s="50">
        <v>2</v>
      </c>
      <c r="I118" s="50">
        <v>2</v>
      </c>
      <c r="J118" s="215">
        <v>15000</v>
      </c>
      <c r="K118" s="215">
        <f t="shared" si="37"/>
        <v>45000</v>
      </c>
      <c r="L118" s="216">
        <f t="shared" si="38"/>
        <v>3787.3709358403</v>
      </c>
      <c r="M118" s="216">
        <f t="shared" si="39"/>
        <v>11362.1128075209</v>
      </c>
      <c r="N118" s="217">
        <v>0.252491395722687</v>
      </c>
      <c r="O118" s="215">
        <v>18800</v>
      </c>
      <c r="P118" s="215">
        <f t="shared" si="40"/>
        <v>56400</v>
      </c>
      <c r="Q118" s="216">
        <f t="shared" si="41"/>
        <v>4390.82537161754</v>
      </c>
      <c r="R118" s="216">
        <f t="shared" si="42"/>
        <v>13172.4761148526</v>
      </c>
      <c r="S118" s="217">
        <v>0.233554541043486</v>
      </c>
      <c r="T118" s="226">
        <v>30618.7</v>
      </c>
      <c r="U118" s="227">
        <v>9185.15</v>
      </c>
      <c r="V118" s="228">
        <f t="shared" si="43"/>
        <v>0.680415555555556</v>
      </c>
      <c r="W118" s="228">
        <f t="shared" si="44"/>
        <v>0.808401584775685</v>
      </c>
      <c r="X118" s="228">
        <f t="shared" si="45"/>
        <v>0.54288475177305</v>
      </c>
      <c r="Y118" s="228">
        <f t="shared" si="46"/>
        <v>0.697298664268846</v>
      </c>
      <c r="Z118" s="244"/>
      <c r="AA118" s="243"/>
      <c r="AB118" s="71">
        <v>9750</v>
      </c>
      <c r="AC118" s="71">
        <f t="shared" si="47"/>
        <v>19500</v>
      </c>
      <c r="AD118" s="91">
        <f t="shared" si="48"/>
        <v>3431.57286967154</v>
      </c>
      <c r="AE118" s="91">
        <f t="shared" si="49"/>
        <v>6863.14573934309</v>
      </c>
      <c r="AF118" s="92">
        <v>0.351956191761184</v>
      </c>
      <c r="AG118" s="71">
        <v>11500</v>
      </c>
      <c r="AH118" s="71">
        <f t="shared" si="50"/>
        <v>23000</v>
      </c>
      <c r="AI118" s="91">
        <f t="shared" si="51"/>
        <v>3746.08691337303</v>
      </c>
      <c r="AJ118" s="91">
        <f t="shared" si="52"/>
        <v>7492.17382674606</v>
      </c>
      <c r="AK118" s="92">
        <v>0.325746688119394</v>
      </c>
      <c r="AL118" s="31">
        <v>16916.17</v>
      </c>
      <c r="AM118" s="31">
        <v>5353.02</v>
      </c>
      <c r="AN118" s="92">
        <f t="shared" si="59"/>
        <v>0.867495897435897</v>
      </c>
      <c r="AO118" s="92">
        <f t="shared" si="60"/>
        <v>0.779965951956073</v>
      </c>
      <c r="AP118" s="92">
        <f t="shared" si="61"/>
        <v>0.735485652173913</v>
      </c>
      <c r="AQ118" s="92">
        <f t="shared" si="62"/>
        <v>0.714481554190645</v>
      </c>
      <c r="AR118" s="113"/>
      <c r="AS118" s="250">
        <f t="shared" si="63"/>
        <v>0</v>
      </c>
      <c r="AT118" s="31">
        <v>12</v>
      </c>
      <c r="AU118" s="251">
        <v>8</v>
      </c>
      <c r="AV118" s="251">
        <f t="shared" si="64"/>
        <v>-4</v>
      </c>
      <c r="AW118" s="251">
        <v>0</v>
      </c>
    </row>
    <row r="119" hidden="1" customHeight="1" spans="1:49">
      <c r="A119" s="9">
        <v>116</v>
      </c>
      <c r="B119" s="9">
        <v>747</v>
      </c>
      <c r="C119" s="44" t="s">
        <v>172</v>
      </c>
      <c r="D119" s="44" t="s">
        <v>42</v>
      </c>
      <c r="E119" s="9" t="s">
        <v>43</v>
      </c>
      <c r="F119" s="150">
        <v>10</v>
      </c>
      <c r="G119" s="150">
        <v>200</v>
      </c>
      <c r="H119" s="50">
        <v>3</v>
      </c>
      <c r="I119" s="50">
        <v>2</v>
      </c>
      <c r="J119" s="215">
        <v>20000</v>
      </c>
      <c r="K119" s="215">
        <f t="shared" si="37"/>
        <v>60000</v>
      </c>
      <c r="L119" s="216">
        <f t="shared" si="38"/>
        <v>3300</v>
      </c>
      <c r="M119" s="216">
        <f t="shared" si="39"/>
        <v>9900</v>
      </c>
      <c r="N119" s="217">
        <v>0.165</v>
      </c>
      <c r="O119" s="215">
        <v>25000</v>
      </c>
      <c r="P119" s="215">
        <f t="shared" si="40"/>
        <v>75000</v>
      </c>
      <c r="Q119" s="216">
        <f t="shared" si="41"/>
        <v>3750</v>
      </c>
      <c r="R119" s="216">
        <f t="shared" si="42"/>
        <v>11250</v>
      </c>
      <c r="S119" s="217">
        <v>0.15</v>
      </c>
      <c r="T119" s="226">
        <v>40676.67</v>
      </c>
      <c r="U119" s="227">
        <v>1709.39</v>
      </c>
      <c r="V119" s="228">
        <f t="shared" si="43"/>
        <v>0.6779445</v>
      </c>
      <c r="W119" s="228">
        <f t="shared" si="44"/>
        <v>0.172665656565657</v>
      </c>
      <c r="X119" s="228">
        <f t="shared" si="45"/>
        <v>0.5423556</v>
      </c>
      <c r="Y119" s="228">
        <f t="shared" si="46"/>
        <v>0.151945777777778</v>
      </c>
      <c r="Z119" s="244"/>
      <c r="AA119" s="243"/>
      <c r="AB119" s="71">
        <v>12000</v>
      </c>
      <c r="AC119" s="71">
        <f t="shared" si="47"/>
        <v>24000</v>
      </c>
      <c r="AD119" s="91">
        <f t="shared" si="48"/>
        <v>2079.83317213211</v>
      </c>
      <c r="AE119" s="91">
        <f t="shared" si="49"/>
        <v>4159.66634426422</v>
      </c>
      <c r="AF119" s="92">
        <v>0.173319431011009</v>
      </c>
      <c r="AG119" s="71">
        <v>14000</v>
      </c>
      <c r="AH119" s="71">
        <f t="shared" si="50"/>
        <v>28000</v>
      </c>
      <c r="AI119" s="91">
        <f t="shared" si="51"/>
        <v>2245.77730820647</v>
      </c>
      <c r="AJ119" s="91">
        <f t="shared" si="52"/>
        <v>4491.55461641295</v>
      </c>
      <c r="AK119" s="92">
        <v>0.160412664871891</v>
      </c>
      <c r="AL119" s="31">
        <v>15143.62</v>
      </c>
      <c r="AM119" s="31">
        <v>2263.67</v>
      </c>
      <c r="AN119" s="92">
        <f t="shared" si="59"/>
        <v>0.630984166666667</v>
      </c>
      <c r="AO119" s="92">
        <f t="shared" si="60"/>
        <v>0.544195089858922</v>
      </c>
      <c r="AP119" s="92">
        <f t="shared" si="61"/>
        <v>0.540843571428571</v>
      </c>
      <c r="AQ119" s="92">
        <f t="shared" si="62"/>
        <v>0.503983630017131</v>
      </c>
      <c r="AR119" s="113"/>
      <c r="AS119" s="250">
        <f t="shared" si="63"/>
        <v>0</v>
      </c>
      <c r="AT119" s="31">
        <v>10</v>
      </c>
      <c r="AU119" s="251">
        <v>2</v>
      </c>
      <c r="AV119" s="251">
        <f t="shared" si="64"/>
        <v>-8</v>
      </c>
      <c r="AW119" s="251">
        <v>0</v>
      </c>
    </row>
    <row r="120" hidden="1" customHeight="1" spans="1:49">
      <c r="A120" s="9">
        <v>117</v>
      </c>
      <c r="B120" s="9">
        <v>102935</v>
      </c>
      <c r="C120" s="44" t="s">
        <v>173</v>
      </c>
      <c r="D120" s="44" t="s">
        <v>42</v>
      </c>
      <c r="E120" s="9" t="s">
        <v>76</v>
      </c>
      <c r="F120" s="150">
        <v>24</v>
      </c>
      <c r="G120" s="150">
        <v>150</v>
      </c>
      <c r="H120" s="50">
        <v>2</v>
      </c>
      <c r="I120" s="50">
        <v>0</v>
      </c>
      <c r="J120" s="215">
        <v>10000</v>
      </c>
      <c r="K120" s="215">
        <f t="shared" si="37"/>
        <v>30000</v>
      </c>
      <c r="L120" s="216">
        <f t="shared" si="38"/>
        <v>2785.2541967656</v>
      </c>
      <c r="M120" s="216">
        <f t="shared" si="39"/>
        <v>8355.7625902968</v>
      </c>
      <c r="N120" s="217">
        <v>0.27852541967656</v>
      </c>
      <c r="O120" s="215">
        <v>12800</v>
      </c>
      <c r="P120" s="215">
        <f t="shared" si="40"/>
        <v>38400</v>
      </c>
      <c r="Q120" s="216">
        <f t="shared" si="41"/>
        <v>3297.74096897047</v>
      </c>
      <c r="R120" s="216">
        <f t="shared" si="42"/>
        <v>9893.22290691141</v>
      </c>
      <c r="S120" s="217">
        <v>0.257636013200818</v>
      </c>
      <c r="T120" s="226">
        <v>20804</v>
      </c>
      <c r="U120" s="227">
        <v>5512.32</v>
      </c>
      <c r="V120" s="228">
        <f t="shared" si="43"/>
        <v>0.693466666666667</v>
      </c>
      <c r="W120" s="228">
        <f t="shared" si="44"/>
        <v>0.65970280275809</v>
      </c>
      <c r="X120" s="228">
        <f t="shared" si="45"/>
        <v>0.541770833333333</v>
      </c>
      <c r="Y120" s="228">
        <f t="shared" si="46"/>
        <v>0.557181421248387</v>
      </c>
      <c r="Z120" s="244"/>
      <c r="AA120" s="243"/>
      <c r="AB120" s="71">
        <v>6500</v>
      </c>
      <c r="AC120" s="71">
        <f t="shared" si="47"/>
        <v>13000</v>
      </c>
      <c r="AD120" s="91">
        <f t="shared" si="48"/>
        <v>2340.82195880028</v>
      </c>
      <c r="AE120" s="91">
        <f t="shared" si="49"/>
        <v>4681.64391760056</v>
      </c>
      <c r="AF120" s="92">
        <v>0.360126455200043</v>
      </c>
      <c r="AG120" s="71">
        <v>7600</v>
      </c>
      <c r="AH120" s="71">
        <f t="shared" si="50"/>
        <v>15200</v>
      </c>
      <c r="AI120" s="91">
        <f t="shared" si="51"/>
        <v>2533.14481040711</v>
      </c>
      <c r="AJ120" s="91">
        <f t="shared" si="52"/>
        <v>5066.28962081422</v>
      </c>
      <c r="AK120" s="92">
        <v>0.333308527685146</v>
      </c>
      <c r="AL120" s="31">
        <v>9258.08</v>
      </c>
      <c r="AM120" s="31">
        <v>3130.61</v>
      </c>
      <c r="AN120" s="92">
        <f t="shared" si="59"/>
        <v>0.71216</v>
      </c>
      <c r="AO120" s="92">
        <f t="shared" si="60"/>
        <v>0.668698870546418</v>
      </c>
      <c r="AP120" s="92">
        <f t="shared" si="61"/>
        <v>0.609084210526316</v>
      </c>
      <c r="AQ120" s="92">
        <f t="shared" si="62"/>
        <v>0.617929537059682</v>
      </c>
      <c r="AR120" s="113"/>
      <c r="AS120" s="250">
        <f t="shared" si="63"/>
        <v>0</v>
      </c>
      <c r="AT120" s="31">
        <v>8</v>
      </c>
      <c r="AU120" s="251">
        <v>4</v>
      </c>
      <c r="AV120" s="251">
        <f t="shared" si="64"/>
        <v>-4</v>
      </c>
      <c r="AW120" s="251">
        <v>0</v>
      </c>
    </row>
    <row r="121" hidden="1" customHeight="1" spans="1:49">
      <c r="A121" s="9">
        <v>118</v>
      </c>
      <c r="B121" s="9">
        <v>106569</v>
      </c>
      <c r="C121" s="44" t="s">
        <v>174</v>
      </c>
      <c r="D121" s="44" t="s">
        <v>50</v>
      </c>
      <c r="E121" s="9" t="s">
        <v>46</v>
      </c>
      <c r="F121" s="150">
        <v>12</v>
      </c>
      <c r="G121" s="150">
        <v>150</v>
      </c>
      <c r="H121" s="50">
        <v>1</v>
      </c>
      <c r="I121" s="50">
        <v>2</v>
      </c>
      <c r="J121" s="215">
        <v>13500</v>
      </c>
      <c r="K121" s="215">
        <f t="shared" si="37"/>
        <v>40500</v>
      </c>
      <c r="L121" s="216">
        <f t="shared" si="38"/>
        <v>3268.75784957907</v>
      </c>
      <c r="M121" s="216">
        <f t="shared" si="39"/>
        <v>9806.2735487372</v>
      </c>
      <c r="N121" s="217">
        <v>0.242130211079931</v>
      </c>
      <c r="O121" s="215">
        <v>16875</v>
      </c>
      <c r="P121" s="215">
        <f t="shared" si="40"/>
        <v>50625</v>
      </c>
      <c r="Q121" s="216">
        <f t="shared" si="41"/>
        <v>3779.50126357579</v>
      </c>
      <c r="R121" s="216">
        <f t="shared" si="42"/>
        <v>11338.5037907274</v>
      </c>
      <c r="S121" s="217">
        <v>0.223970445248936</v>
      </c>
      <c r="T121" s="226">
        <v>26483.18</v>
      </c>
      <c r="U121" s="227">
        <v>7037.71</v>
      </c>
      <c r="V121" s="228">
        <f t="shared" si="43"/>
        <v>0.653905679012346</v>
      </c>
      <c r="W121" s="228">
        <f t="shared" si="44"/>
        <v>0.717674248533101</v>
      </c>
      <c r="X121" s="228">
        <f t="shared" si="45"/>
        <v>0.523124543209877</v>
      </c>
      <c r="Y121" s="228">
        <f t="shared" si="46"/>
        <v>0.620691241974574</v>
      </c>
      <c r="Z121" s="244"/>
      <c r="AA121" s="243"/>
      <c r="AB121" s="71">
        <v>8775</v>
      </c>
      <c r="AC121" s="71">
        <f t="shared" si="47"/>
        <v>17550</v>
      </c>
      <c r="AD121" s="91">
        <f t="shared" si="48"/>
        <v>2558.48169728181</v>
      </c>
      <c r="AE121" s="91">
        <f t="shared" si="49"/>
        <v>5116.96339456362</v>
      </c>
      <c r="AF121" s="92">
        <v>0.291564865787101</v>
      </c>
      <c r="AG121" s="71">
        <v>10000</v>
      </c>
      <c r="AH121" s="71">
        <f t="shared" si="50"/>
        <v>20000</v>
      </c>
      <c r="AI121" s="91">
        <f t="shared" si="51"/>
        <v>2698.52588547636</v>
      </c>
      <c r="AJ121" s="91">
        <f t="shared" si="52"/>
        <v>5397.05177095272</v>
      </c>
      <c r="AK121" s="92">
        <v>0.269852588547636</v>
      </c>
      <c r="AL121" s="31">
        <v>16238.95</v>
      </c>
      <c r="AM121" s="31">
        <v>4669.79</v>
      </c>
      <c r="AN121" s="92">
        <f t="shared" si="59"/>
        <v>0.925296296296296</v>
      </c>
      <c r="AO121" s="92">
        <f t="shared" si="60"/>
        <v>0.912609616273841</v>
      </c>
      <c r="AP121" s="92">
        <f t="shared" si="61"/>
        <v>0.8119475</v>
      </c>
      <c r="AQ121" s="92">
        <f t="shared" si="62"/>
        <v>0.86524832411894</v>
      </c>
      <c r="AR121" s="113"/>
      <c r="AS121" s="250">
        <f t="shared" si="63"/>
        <v>0</v>
      </c>
      <c r="AT121" s="31">
        <v>10</v>
      </c>
      <c r="AU121" s="251">
        <v>0</v>
      </c>
      <c r="AV121" s="251">
        <f t="shared" si="64"/>
        <v>-10</v>
      </c>
      <c r="AW121" s="251">
        <v>0</v>
      </c>
    </row>
    <row r="122" hidden="1" customHeight="1" spans="1:49">
      <c r="A122" s="9">
        <v>119</v>
      </c>
      <c r="B122" s="46">
        <v>117310</v>
      </c>
      <c r="C122" s="47" t="s">
        <v>175</v>
      </c>
      <c r="D122" s="44" t="s">
        <v>54</v>
      </c>
      <c r="E122" s="9" t="s">
        <v>84</v>
      </c>
      <c r="F122" s="150">
        <v>45</v>
      </c>
      <c r="G122" s="150">
        <v>100</v>
      </c>
      <c r="H122" s="50">
        <v>1</v>
      </c>
      <c r="I122" s="50">
        <v>1</v>
      </c>
      <c r="J122" s="215">
        <v>4500</v>
      </c>
      <c r="K122" s="215">
        <f t="shared" si="37"/>
        <v>13500</v>
      </c>
      <c r="L122" s="216">
        <f t="shared" si="38"/>
        <v>742.5</v>
      </c>
      <c r="M122" s="216">
        <f t="shared" si="39"/>
        <v>2227.5</v>
      </c>
      <c r="N122" s="217">
        <v>0.165</v>
      </c>
      <c r="O122" s="215">
        <v>6000</v>
      </c>
      <c r="P122" s="215">
        <f t="shared" si="40"/>
        <v>18000</v>
      </c>
      <c r="Q122" s="216">
        <f t="shared" si="41"/>
        <v>900</v>
      </c>
      <c r="R122" s="216">
        <f t="shared" si="42"/>
        <v>2700</v>
      </c>
      <c r="S122" s="217">
        <v>0.15</v>
      </c>
      <c r="T122" s="226">
        <v>9403.89</v>
      </c>
      <c r="U122" s="227">
        <v>2037.03</v>
      </c>
      <c r="V122" s="228">
        <f t="shared" si="43"/>
        <v>0.696584444444444</v>
      </c>
      <c r="W122" s="228">
        <f t="shared" si="44"/>
        <v>0.914491582491582</v>
      </c>
      <c r="X122" s="228">
        <f t="shared" si="45"/>
        <v>0.522438333333333</v>
      </c>
      <c r="Y122" s="228">
        <f t="shared" si="46"/>
        <v>0.754455555555556</v>
      </c>
      <c r="Z122" s="244"/>
      <c r="AA122" s="243"/>
      <c r="AB122" s="71">
        <v>4000</v>
      </c>
      <c r="AC122" s="71">
        <f t="shared" si="47"/>
        <v>8000</v>
      </c>
      <c r="AD122" s="91">
        <f t="shared" si="48"/>
        <v>800.90117915604</v>
      </c>
      <c r="AE122" s="91">
        <f t="shared" si="49"/>
        <v>1601.80235831208</v>
      </c>
      <c r="AF122" s="92">
        <v>0.20022529478901</v>
      </c>
      <c r="AG122" s="71">
        <v>4680</v>
      </c>
      <c r="AH122" s="71">
        <f t="shared" si="50"/>
        <v>9360</v>
      </c>
      <c r="AI122" s="91">
        <f t="shared" si="51"/>
        <v>867.273734322272</v>
      </c>
      <c r="AJ122" s="91">
        <f t="shared" si="52"/>
        <v>1734.54746864454</v>
      </c>
      <c r="AK122" s="92">
        <v>0.185314900496212</v>
      </c>
      <c r="AL122" s="31">
        <v>3870.59</v>
      </c>
      <c r="AM122" s="31">
        <v>338.98</v>
      </c>
      <c r="AN122" s="92">
        <f t="shared" si="59"/>
        <v>0.48382375</v>
      </c>
      <c r="AO122" s="92">
        <f t="shared" si="60"/>
        <v>0.211624110952867</v>
      </c>
      <c r="AP122" s="92">
        <f t="shared" si="61"/>
        <v>0.413524572649573</v>
      </c>
      <c r="AQ122" s="92">
        <f t="shared" si="62"/>
        <v>0.195428494248644</v>
      </c>
      <c r="AR122" s="113"/>
      <c r="AS122" s="250">
        <f t="shared" si="63"/>
        <v>0</v>
      </c>
      <c r="AT122" s="31">
        <v>4</v>
      </c>
      <c r="AU122" s="251">
        <v>4</v>
      </c>
      <c r="AV122" s="251">
        <f t="shared" si="64"/>
        <v>0</v>
      </c>
      <c r="AW122" s="251">
        <v>0</v>
      </c>
    </row>
    <row r="123" hidden="1" customHeight="1" spans="1:49">
      <c r="A123" s="9">
        <v>120</v>
      </c>
      <c r="B123" s="9">
        <v>110378</v>
      </c>
      <c r="C123" s="44" t="s">
        <v>176</v>
      </c>
      <c r="D123" s="44" t="s">
        <v>45</v>
      </c>
      <c r="E123" s="9" t="s">
        <v>84</v>
      </c>
      <c r="F123" s="150">
        <v>39</v>
      </c>
      <c r="G123" s="150">
        <v>100</v>
      </c>
      <c r="H123" s="50">
        <v>3</v>
      </c>
      <c r="I123" s="50">
        <v>0</v>
      </c>
      <c r="J123" s="215">
        <v>8000</v>
      </c>
      <c r="K123" s="215">
        <f t="shared" si="37"/>
        <v>24000</v>
      </c>
      <c r="L123" s="216">
        <f t="shared" si="38"/>
        <v>1600</v>
      </c>
      <c r="M123" s="216">
        <f t="shared" si="39"/>
        <v>4800</v>
      </c>
      <c r="N123" s="217">
        <v>0.2</v>
      </c>
      <c r="O123" s="215">
        <v>11500</v>
      </c>
      <c r="P123" s="215">
        <f t="shared" si="40"/>
        <v>34500</v>
      </c>
      <c r="Q123" s="216">
        <f t="shared" si="41"/>
        <v>2127.5</v>
      </c>
      <c r="R123" s="216">
        <f t="shared" si="42"/>
        <v>6382.5</v>
      </c>
      <c r="S123" s="217">
        <v>0.185</v>
      </c>
      <c r="T123" s="226">
        <v>17635.4</v>
      </c>
      <c r="U123" s="227">
        <v>3260.55</v>
      </c>
      <c r="V123" s="228">
        <f t="shared" si="43"/>
        <v>0.734808333333333</v>
      </c>
      <c r="W123" s="228">
        <f t="shared" si="44"/>
        <v>0.67928125</v>
      </c>
      <c r="X123" s="228">
        <f t="shared" si="45"/>
        <v>0.511171014492754</v>
      </c>
      <c r="Y123" s="228">
        <f t="shared" si="46"/>
        <v>0.510857814336075</v>
      </c>
      <c r="Z123" s="244"/>
      <c r="AA123" s="243"/>
      <c r="AB123" s="71">
        <v>5200</v>
      </c>
      <c r="AC123" s="71">
        <f t="shared" si="47"/>
        <v>10400</v>
      </c>
      <c r="AD123" s="91">
        <f t="shared" si="48"/>
        <v>1429.32793411221</v>
      </c>
      <c r="AE123" s="91">
        <f t="shared" si="49"/>
        <v>2858.65586822443</v>
      </c>
      <c r="AF123" s="92">
        <v>0.274870756560041</v>
      </c>
      <c r="AG123" s="71">
        <v>6200</v>
      </c>
      <c r="AH123" s="71">
        <f t="shared" si="50"/>
        <v>12400</v>
      </c>
      <c r="AI123" s="91">
        <f t="shared" si="51"/>
        <v>1577.29027753709</v>
      </c>
      <c r="AJ123" s="91">
        <f t="shared" si="52"/>
        <v>3154.58055507417</v>
      </c>
      <c r="AK123" s="92">
        <v>0.254401657667272</v>
      </c>
      <c r="AL123" s="31">
        <v>8068.86</v>
      </c>
      <c r="AM123" s="31">
        <v>1741</v>
      </c>
      <c r="AN123" s="92">
        <f t="shared" si="59"/>
        <v>0.775851923076923</v>
      </c>
      <c r="AO123" s="92">
        <f t="shared" si="60"/>
        <v>0.609027487132046</v>
      </c>
      <c r="AP123" s="92">
        <f t="shared" si="61"/>
        <v>0.650714516129032</v>
      </c>
      <c r="AQ123" s="92">
        <f t="shared" si="62"/>
        <v>0.551895876362892</v>
      </c>
      <c r="AR123" s="113"/>
      <c r="AS123" s="250">
        <f t="shared" si="63"/>
        <v>0</v>
      </c>
      <c r="AT123" s="31">
        <v>8</v>
      </c>
      <c r="AU123" s="251">
        <v>4</v>
      </c>
      <c r="AV123" s="251">
        <f t="shared" si="64"/>
        <v>-4</v>
      </c>
      <c r="AW123" s="251">
        <v>0</v>
      </c>
    </row>
    <row r="124" customHeight="1" spans="1:49">
      <c r="A124" s="9">
        <v>121</v>
      </c>
      <c r="B124" s="48">
        <v>349</v>
      </c>
      <c r="C124" s="49" t="s">
        <v>177</v>
      </c>
      <c r="D124" s="49" t="s">
        <v>42</v>
      </c>
      <c r="E124" s="48" t="s">
        <v>52</v>
      </c>
      <c r="F124" s="208">
        <v>46</v>
      </c>
      <c r="G124" s="208">
        <v>100</v>
      </c>
      <c r="H124" s="50">
        <v>1</v>
      </c>
      <c r="I124" s="50">
        <v>2</v>
      </c>
      <c r="J124" s="215">
        <v>11000</v>
      </c>
      <c r="K124" s="215">
        <f t="shared" si="37"/>
        <v>33000</v>
      </c>
      <c r="L124" s="216">
        <f t="shared" si="38"/>
        <v>2420</v>
      </c>
      <c r="M124" s="216">
        <f t="shared" si="39"/>
        <v>7260</v>
      </c>
      <c r="N124" s="217">
        <v>0.22</v>
      </c>
      <c r="O124" s="215">
        <v>14000</v>
      </c>
      <c r="P124" s="215">
        <f t="shared" si="40"/>
        <v>42000</v>
      </c>
      <c r="Q124" s="216">
        <f t="shared" si="41"/>
        <v>3474.71124418653</v>
      </c>
      <c r="R124" s="216">
        <f t="shared" si="42"/>
        <v>10424.1337325596</v>
      </c>
      <c r="S124" s="217">
        <v>0.248193660299038</v>
      </c>
      <c r="T124" s="208">
        <v>24634.84</v>
      </c>
      <c r="U124" s="229">
        <v>5188.72</v>
      </c>
      <c r="V124" s="228">
        <f t="shared" si="43"/>
        <v>0.746510303030303</v>
      </c>
      <c r="W124" s="228">
        <f t="shared" si="44"/>
        <v>0.714699724517906</v>
      </c>
      <c r="X124" s="228">
        <f t="shared" si="45"/>
        <v>0.58654380952381</v>
      </c>
      <c r="Y124" s="228">
        <f t="shared" si="46"/>
        <v>0.497760306335396</v>
      </c>
      <c r="Z124" s="244"/>
      <c r="AA124" s="243"/>
      <c r="AB124" s="71">
        <v>7500</v>
      </c>
      <c r="AC124" s="71">
        <f t="shared" si="47"/>
        <v>15000</v>
      </c>
      <c r="AD124" s="91">
        <f t="shared" si="48"/>
        <v>2081.31702009806</v>
      </c>
      <c r="AE124" s="91">
        <f t="shared" si="49"/>
        <v>4162.63404019613</v>
      </c>
      <c r="AF124" s="92">
        <v>0.277508936013075</v>
      </c>
      <c r="AG124" s="71">
        <v>8800</v>
      </c>
      <c r="AH124" s="71">
        <f t="shared" si="50"/>
        <v>17600</v>
      </c>
      <c r="AI124" s="91">
        <f t="shared" si="51"/>
        <v>2260.22171714479</v>
      </c>
      <c r="AJ124" s="91">
        <f t="shared" si="52"/>
        <v>4520.44343428959</v>
      </c>
      <c r="AK124" s="92">
        <v>0.256843376948272</v>
      </c>
      <c r="AL124" s="27">
        <v>9572.86</v>
      </c>
      <c r="AM124" s="27">
        <v>2588.92</v>
      </c>
      <c r="AN124" s="92">
        <f t="shared" si="59"/>
        <v>0.638190666666667</v>
      </c>
      <c r="AO124" s="92">
        <f t="shared" si="60"/>
        <v>0.621942735056772</v>
      </c>
      <c r="AP124" s="92">
        <f t="shared" si="61"/>
        <v>0.5439125</v>
      </c>
      <c r="AQ124" s="92">
        <f t="shared" si="62"/>
        <v>0.57271372546372</v>
      </c>
      <c r="AR124" s="113"/>
      <c r="AS124" s="250">
        <f t="shared" si="63"/>
        <v>0</v>
      </c>
      <c r="AT124" s="31">
        <v>8</v>
      </c>
      <c r="AU124" s="251">
        <v>0</v>
      </c>
      <c r="AV124" s="251">
        <f t="shared" si="64"/>
        <v>-8</v>
      </c>
      <c r="AW124" s="251">
        <v>0</v>
      </c>
    </row>
    <row r="125" hidden="1" customHeight="1" spans="1:49">
      <c r="A125" s="9">
        <v>122</v>
      </c>
      <c r="B125" s="9">
        <v>598</v>
      </c>
      <c r="C125" s="44" t="s">
        <v>178</v>
      </c>
      <c r="D125" s="44" t="s">
        <v>54</v>
      </c>
      <c r="E125" s="9" t="s">
        <v>46</v>
      </c>
      <c r="F125" s="150">
        <v>15</v>
      </c>
      <c r="G125" s="150">
        <v>150</v>
      </c>
      <c r="H125" s="50">
        <v>3</v>
      </c>
      <c r="I125" s="50">
        <v>1</v>
      </c>
      <c r="J125" s="215">
        <v>15000</v>
      </c>
      <c r="K125" s="215">
        <f t="shared" si="37"/>
        <v>45000</v>
      </c>
      <c r="L125" s="216">
        <f t="shared" si="38"/>
        <v>3701.52435114829</v>
      </c>
      <c r="M125" s="216">
        <f t="shared" si="39"/>
        <v>11104.5730534449</v>
      </c>
      <c r="N125" s="217">
        <v>0.246768290076553</v>
      </c>
      <c r="O125" s="215">
        <v>18800</v>
      </c>
      <c r="P125" s="215">
        <f t="shared" si="40"/>
        <v>56400</v>
      </c>
      <c r="Q125" s="216">
        <f t="shared" si="41"/>
        <v>4291.30056443127</v>
      </c>
      <c r="R125" s="216">
        <f t="shared" si="42"/>
        <v>12873.9016932938</v>
      </c>
      <c r="S125" s="217">
        <v>0.228260668320812</v>
      </c>
      <c r="T125" s="226">
        <v>28068.27</v>
      </c>
      <c r="U125" s="227">
        <v>7479.6</v>
      </c>
      <c r="V125" s="228">
        <f t="shared" si="43"/>
        <v>0.623739333333333</v>
      </c>
      <c r="W125" s="228">
        <f t="shared" si="44"/>
        <v>0.673560339870937</v>
      </c>
      <c r="X125" s="228">
        <f t="shared" si="45"/>
        <v>0.497664361702128</v>
      </c>
      <c r="Y125" s="228">
        <f t="shared" si="46"/>
        <v>0.580989367341234</v>
      </c>
      <c r="Z125" s="244"/>
      <c r="AA125" s="243"/>
      <c r="AB125" s="71">
        <v>9750</v>
      </c>
      <c r="AC125" s="71">
        <f t="shared" si="47"/>
        <v>19500</v>
      </c>
      <c r="AD125" s="91">
        <f t="shared" si="48"/>
        <v>3250.68576320429</v>
      </c>
      <c r="AE125" s="91">
        <f t="shared" si="49"/>
        <v>6501.37152640858</v>
      </c>
      <c r="AF125" s="92">
        <v>0.333403668020953</v>
      </c>
      <c r="AG125" s="71">
        <v>11500</v>
      </c>
      <c r="AH125" s="71">
        <f t="shared" si="50"/>
        <v>23000</v>
      </c>
      <c r="AI125" s="91">
        <f t="shared" si="51"/>
        <v>3548.62095590386</v>
      </c>
      <c r="AJ125" s="91">
        <f t="shared" si="52"/>
        <v>7097.24191180772</v>
      </c>
      <c r="AK125" s="92">
        <v>0.308575735295988</v>
      </c>
      <c r="AL125" s="31">
        <v>13998.98</v>
      </c>
      <c r="AM125" s="31">
        <v>4361.26</v>
      </c>
      <c r="AN125" s="92">
        <f t="shared" si="59"/>
        <v>0.71789641025641</v>
      </c>
      <c r="AO125" s="92">
        <f t="shared" si="60"/>
        <v>0.670821530854613</v>
      </c>
      <c r="AP125" s="92">
        <f t="shared" si="61"/>
        <v>0.608651304347826</v>
      </c>
      <c r="AQ125" s="92">
        <f t="shared" si="62"/>
        <v>0.614500682686911</v>
      </c>
      <c r="AR125" s="113"/>
      <c r="AS125" s="250">
        <f t="shared" si="63"/>
        <v>0</v>
      </c>
      <c r="AT125" s="31">
        <v>10</v>
      </c>
      <c r="AU125" s="251">
        <v>6</v>
      </c>
      <c r="AV125" s="251">
        <f t="shared" si="64"/>
        <v>-4</v>
      </c>
      <c r="AW125" s="251">
        <v>0</v>
      </c>
    </row>
    <row r="126" hidden="1" customHeight="1" spans="1:49">
      <c r="A126" s="9">
        <v>123</v>
      </c>
      <c r="B126" s="46">
        <v>117491</v>
      </c>
      <c r="C126" s="47" t="s">
        <v>179</v>
      </c>
      <c r="D126" s="44" t="s">
        <v>50</v>
      </c>
      <c r="E126" s="9" t="s">
        <v>84</v>
      </c>
      <c r="F126" s="150">
        <v>45</v>
      </c>
      <c r="G126" s="150">
        <v>100</v>
      </c>
      <c r="H126" s="50">
        <v>2</v>
      </c>
      <c r="I126" s="50">
        <v>0</v>
      </c>
      <c r="J126" s="215">
        <v>4500</v>
      </c>
      <c r="K126" s="215">
        <f t="shared" si="37"/>
        <v>13500</v>
      </c>
      <c r="L126" s="216">
        <f t="shared" si="38"/>
        <v>900</v>
      </c>
      <c r="M126" s="216">
        <f t="shared" si="39"/>
        <v>2700</v>
      </c>
      <c r="N126" s="217">
        <v>0.2</v>
      </c>
      <c r="O126" s="215">
        <v>6000</v>
      </c>
      <c r="P126" s="215">
        <f t="shared" si="40"/>
        <v>18000</v>
      </c>
      <c r="Q126" s="216">
        <f t="shared" si="41"/>
        <v>1080</v>
      </c>
      <c r="R126" s="216">
        <f t="shared" si="42"/>
        <v>3240</v>
      </c>
      <c r="S126" s="217">
        <v>0.18</v>
      </c>
      <c r="T126" s="226">
        <v>8821.85</v>
      </c>
      <c r="U126" s="227">
        <v>2028.01</v>
      </c>
      <c r="V126" s="228">
        <f t="shared" si="43"/>
        <v>0.65347037037037</v>
      </c>
      <c r="W126" s="228">
        <f t="shared" si="44"/>
        <v>0.751114814814815</v>
      </c>
      <c r="X126" s="228">
        <f t="shared" si="45"/>
        <v>0.490102777777778</v>
      </c>
      <c r="Y126" s="228">
        <f t="shared" si="46"/>
        <v>0.625929012345679</v>
      </c>
      <c r="Z126" s="244"/>
      <c r="AA126" s="243"/>
      <c r="AB126" s="71">
        <v>4000</v>
      </c>
      <c r="AC126" s="71">
        <f t="shared" si="47"/>
        <v>8000</v>
      </c>
      <c r="AD126" s="91">
        <f t="shared" si="48"/>
        <v>1037.35697314786</v>
      </c>
      <c r="AE126" s="91">
        <f t="shared" si="49"/>
        <v>2074.71394629571</v>
      </c>
      <c r="AF126" s="92">
        <v>0.259339243286964</v>
      </c>
      <c r="AG126" s="71">
        <v>4680</v>
      </c>
      <c r="AH126" s="71">
        <f t="shared" si="50"/>
        <v>9360</v>
      </c>
      <c r="AI126" s="91">
        <f t="shared" si="51"/>
        <v>1123.32517336936</v>
      </c>
      <c r="AJ126" s="91">
        <f t="shared" si="52"/>
        <v>2246.65034673873</v>
      </c>
      <c r="AK126" s="92">
        <v>0.240026746446445</v>
      </c>
      <c r="AL126" s="31">
        <v>9155.59</v>
      </c>
      <c r="AM126" s="31">
        <v>2043.87</v>
      </c>
      <c r="AN126" s="107">
        <f t="shared" si="59"/>
        <v>1.14444875</v>
      </c>
      <c r="AO126" s="92">
        <f t="shared" si="60"/>
        <v>0.985133398100118</v>
      </c>
      <c r="AP126" s="92">
        <f t="shared" si="61"/>
        <v>0.978161324786325</v>
      </c>
      <c r="AQ126" s="92">
        <f t="shared" si="62"/>
        <v>0.909741029781032</v>
      </c>
      <c r="AR126" s="113"/>
      <c r="AS126" s="250">
        <f t="shared" si="63"/>
        <v>0</v>
      </c>
      <c r="AT126" s="31">
        <v>4</v>
      </c>
      <c r="AU126" s="251">
        <v>0</v>
      </c>
      <c r="AV126" s="251">
        <f t="shared" si="64"/>
        <v>-4</v>
      </c>
      <c r="AW126" s="251">
        <v>0</v>
      </c>
    </row>
    <row r="127" hidden="1" customHeight="1" spans="1:49">
      <c r="A127" s="9">
        <v>124</v>
      </c>
      <c r="B127" s="46">
        <v>116773</v>
      </c>
      <c r="C127" s="47" t="s">
        <v>180</v>
      </c>
      <c r="D127" s="44" t="s">
        <v>50</v>
      </c>
      <c r="E127" s="9" t="s">
        <v>84</v>
      </c>
      <c r="F127" s="150">
        <v>44</v>
      </c>
      <c r="G127" s="150">
        <v>100</v>
      </c>
      <c r="H127" s="50">
        <v>2</v>
      </c>
      <c r="I127" s="50">
        <v>0</v>
      </c>
      <c r="J127" s="215">
        <v>4500</v>
      </c>
      <c r="K127" s="215">
        <f t="shared" si="37"/>
        <v>13500</v>
      </c>
      <c r="L127" s="216">
        <f t="shared" si="38"/>
        <v>945</v>
      </c>
      <c r="M127" s="216">
        <f t="shared" si="39"/>
        <v>2835</v>
      </c>
      <c r="N127" s="217">
        <v>0.21</v>
      </c>
      <c r="O127" s="215">
        <v>6000</v>
      </c>
      <c r="P127" s="215">
        <f t="shared" si="40"/>
        <v>18000</v>
      </c>
      <c r="Q127" s="216">
        <f t="shared" si="41"/>
        <v>1140</v>
      </c>
      <c r="R127" s="216">
        <f t="shared" si="42"/>
        <v>3420</v>
      </c>
      <c r="S127" s="217">
        <v>0.19</v>
      </c>
      <c r="T127" s="226">
        <v>8521.12</v>
      </c>
      <c r="U127" s="227">
        <v>1412.09</v>
      </c>
      <c r="V127" s="228">
        <f t="shared" si="43"/>
        <v>0.631194074074074</v>
      </c>
      <c r="W127" s="228">
        <f t="shared" si="44"/>
        <v>0.498091710758377</v>
      </c>
      <c r="X127" s="228">
        <f t="shared" si="45"/>
        <v>0.473395555555556</v>
      </c>
      <c r="Y127" s="228">
        <f t="shared" si="46"/>
        <v>0.412891812865497</v>
      </c>
      <c r="Z127" s="244"/>
      <c r="AA127" s="243"/>
      <c r="AB127" s="71">
        <v>4000</v>
      </c>
      <c r="AC127" s="71">
        <f t="shared" si="47"/>
        <v>8000</v>
      </c>
      <c r="AD127" s="91">
        <f t="shared" si="48"/>
        <v>941.022890464788</v>
      </c>
      <c r="AE127" s="91">
        <f t="shared" si="49"/>
        <v>1882.04578092958</v>
      </c>
      <c r="AF127" s="92">
        <v>0.235255722616197</v>
      </c>
      <c r="AG127" s="71">
        <v>4680</v>
      </c>
      <c r="AH127" s="71">
        <f t="shared" si="50"/>
        <v>9360</v>
      </c>
      <c r="AI127" s="91">
        <f t="shared" si="51"/>
        <v>1019.0076597916</v>
      </c>
      <c r="AJ127" s="91">
        <f t="shared" si="52"/>
        <v>2038.0153195832</v>
      </c>
      <c r="AK127" s="92">
        <v>0.21773667944265</v>
      </c>
      <c r="AL127" s="31">
        <v>3689.63</v>
      </c>
      <c r="AM127" s="31">
        <v>971.69</v>
      </c>
      <c r="AN127" s="92">
        <f t="shared" si="59"/>
        <v>0.46120375</v>
      </c>
      <c r="AO127" s="92">
        <f t="shared" si="60"/>
        <v>0.516294560868793</v>
      </c>
      <c r="AP127" s="92">
        <f t="shared" si="61"/>
        <v>0.394191239316239</v>
      </c>
      <c r="AQ127" s="92">
        <f t="shared" si="62"/>
        <v>0.476782480810164</v>
      </c>
      <c r="AR127" s="113"/>
      <c r="AS127" s="250">
        <f t="shared" si="63"/>
        <v>0</v>
      </c>
      <c r="AT127" s="31">
        <v>4</v>
      </c>
      <c r="AU127" s="251">
        <v>0</v>
      </c>
      <c r="AV127" s="251">
        <f t="shared" si="64"/>
        <v>-4</v>
      </c>
      <c r="AW127" s="251">
        <v>0</v>
      </c>
    </row>
    <row r="128" hidden="1" customHeight="1" spans="1:49">
      <c r="A128" s="9">
        <v>125</v>
      </c>
      <c r="B128" s="9">
        <v>339</v>
      </c>
      <c r="C128" s="44" t="s">
        <v>181</v>
      </c>
      <c r="D128" s="44" t="s">
        <v>50</v>
      </c>
      <c r="E128" s="9" t="s">
        <v>52</v>
      </c>
      <c r="F128" s="150">
        <v>32</v>
      </c>
      <c r="G128" s="150">
        <v>150</v>
      </c>
      <c r="H128" s="50">
        <v>2</v>
      </c>
      <c r="I128" s="50">
        <v>1</v>
      </c>
      <c r="J128" s="215">
        <v>10000</v>
      </c>
      <c r="K128" s="215">
        <f t="shared" si="37"/>
        <v>30000</v>
      </c>
      <c r="L128" s="216">
        <f t="shared" si="38"/>
        <v>2229.00137952835</v>
      </c>
      <c r="M128" s="216">
        <f t="shared" si="39"/>
        <v>6687.00413858505</v>
      </c>
      <c r="N128" s="217">
        <v>0.222900137952835</v>
      </c>
      <c r="O128" s="215">
        <v>12800</v>
      </c>
      <c r="P128" s="215">
        <f t="shared" si="40"/>
        <v>38400</v>
      </c>
      <c r="Q128" s="216">
        <f t="shared" si="41"/>
        <v>2639.13763336156</v>
      </c>
      <c r="R128" s="216">
        <f t="shared" si="42"/>
        <v>7917.41290008468</v>
      </c>
      <c r="S128" s="217">
        <v>0.206182627606372</v>
      </c>
      <c r="T128" s="226">
        <v>17711.34</v>
      </c>
      <c r="U128" s="227">
        <v>3942.31</v>
      </c>
      <c r="V128" s="228">
        <f t="shared" si="43"/>
        <v>0.590378</v>
      </c>
      <c r="W128" s="228">
        <f t="shared" si="44"/>
        <v>0.58954801257745</v>
      </c>
      <c r="X128" s="228">
        <f t="shared" si="45"/>
        <v>0.4612328125</v>
      </c>
      <c r="Y128" s="228">
        <f t="shared" si="46"/>
        <v>0.497929064676902</v>
      </c>
      <c r="Z128" s="244"/>
      <c r="AA128" s="243"/>
      <c r="AB128" s="71">
        <v>6500</v>
      </c>
      <c r="AC128" s="71">
        <f t="shared" si="47"/>
        <v>13000</v>
      </c>
      <c r="AD128" s="91">
        <f t="shared" si="48"/>
        <v>2217.31505544385</v>
      </c>
      <c r="AE128" s="91">
        <f t="shared" si="49"/>
        <v>4434.6301108877</v>
      </c>
      <c r="AF128" s="92">
        <v>0.341125393145208</v>
      </c>
      <c r="AG128" s="71">
        <v>7800</v>
      </c>
      <c r="AH128" s="71">
        <f t="shared" si="50"/>
        <v>15600</v>
      </c>
      <c r="AI128" s="91">
        <f t="shared" si="51"/>
        <v>2462.63501902487</v>
      </c>
      <c r="AJ128" s="91">
        <f t="shared" si="52"/>
        <v>4925.27003804974</v>
      </c>
      <c r="AK128" s="92">
        <v>0.315722438336522</v>
      </c>
      <c r="AL128" s="31">
        <v>6061.33</v>
      </c>
      <c r="AM128" s="31">
        <v>1470.05</v>
      </c>
      <c r="AN128" s="92">
        <f t="shared" si="59"/>
        <v>0.466256153846154</v>
      </c>
      <c r="AO128" s="92">
        <f t="shared" si="60"/>
        <v>0.331493261724535</v>
      </c>
      <c r="AP128" s="92">
        <f t="shared" si="61"/>
        <v>0.388546794871795</v>
      </c>
      <c r="AQ128" s="92">
        <f t="shared" si="62"/>
        <v>0.29847094446462</v>
      </c>
      <c r="AR128" s="113"/>
      <c r="AS128" s="250">
        <f t="shared" si="63"/>
        <v>0</v>
      </c>
      <c r="AT128" s="31">
        <v>8</v>
      </c>
      <c r="AU128" s="251">
        <v>2</v>
      </c>
      <c r="AV128" s="251">
        <f t="shared" si="64"/>
        <v>-6</v>
      </c>
      <c r="AW128" s="251">
        <v>0</v>
      </c>
    </row>
    <row r="129" hidden="1" customHeight="1" spans="1:49">
      <c r="A129" s="9">
        <v>126</v>
      </c>
      <c r="B129" s="9">
        <v>113299</v>
      </c>
      <c r="C129" s="44" t="s">
        <v>182</v>
      </c>
      <c r="D129" s="44" t="s">
        <v>42</v>
      </c>
      <c r="E129" s="9" t="s">
        <v>52</v>
      </c>
      <c r="F129" s="150">
        <v>31</v>
      </c>
      <c r="G129" s="150">
        <v>150</v>
      </c>
      <c r="H129" s="50">
        <v>1</v>
      </c>
      <c r="I129" s="50">
        <v>2</v>
      </c>
      <c r="J129" s="215">
        <v>9500</v>
      </c>
      <c r="K129" s="215">
        <f t="shared" si="37"/>
        <v>28500</v>
      </c>
      <c r="L129" s="216">
        <f t="shared" si="38"/>
        <v>1900</v>
      </c>
      <c r="M129" s="216">
        <f t="shared" si="39"/>
        <v>5700</v>
      </c>
      <c r="N129" s="217">
        <v>0.2</v>
      </c>
      <c r="O129" s="215">
        <v>12000</v>
      </c>
      <c r="P129" s="215">
        <f t="shared" si="40"/>
        <v>36000</v>
      </c>
      <c r="Q129" s="216">
        <f t="shared" si="41"/>
        <v>2220</v>
      </c>
      <c r="R129" s="216">
        <f t="shared" si="42"/>
        <v>6660</v>
      </c>
      <c r="S129" s="217">
        <v>0.185</v>
      </c>
      <c r="T129" s="226">
        <v>16601.05</v>
      </c>
      <c r="U129" s="227">
        <v>3349.91</v>
      </c>
      <c r="V129" s="228">
        <f t="shared" si="43"/>
        <v>0.58249298245614</v>
      </c>
      <c r="W129" s="228">
        <f t="shared" si="44"/>
        <v>0.58770350877193</v>
      </c>
      <c r="X129" s="228">
        <f t="shared" si="45"/>
        <v>0.461140277777778</v>
      </c>
      <c r="Y129" s="228">
        <f t="shared" si="46"/>
        <v>0.50298948948949</v>
      </c>
      <c r="Z129" s="244"/>
      <c r="AA129" s="243"/>
      <c r="AB129" s="71">
        <v>6175</v>
      </c>
      <c r="AC129" s="71">
        <f t="shared" si="47"/>
        <v>12350</v>
      </c>
      <c r="AD129" s="91">
        <f t="shared" si="48"/>
        <v>1754.34176222343</v>
      </c>
      <c r="AE129" s="91">
        <f t="shared" si="49"/>
        <v>3508.68352444686</v>
      </c>
      <c r="AF129" s="92">
        <v>0.284103929105009</v>
      </c>
      <c r="AG129" s="71">
        <v>7250</v>
      </c>
      <c r="AH129" s="71">
        <f t="shared" si="50"/>
        <v>14500</v>
      </c>
      <c r="AI129" s="91">
        <f t="shared" si="51"/>
        <v>1906.36758811685</v>
      </c>
      <c r="AJ129" s="91">
        <f t="shared" si="52"/>
        <v>3812.73517623371</v>
      </c>
      <c r="AK129" s="92">
        <v>0.262947253533359</v>
      </c>
      <c r="AL129" s="31">
        <v>7031.25</v>
      </c>
      <c r="AM129" s="31">
        <v>2035.7</v>
      </c>
      <c r="AN129" s="92">
        <f t="shared" si="59"/>
        <v>0.569331983805668</v>
      </c>
      <c r="AO129" s="92">
        <f t="shared" si="60"/>
        <v>0.580189118173867</v>
      </c>
      <c r="AP129" s="92">
        <f t="shared" si="61"/>
        <v>0.484913793103448</v>
      </c>
      <c r="AQ129" s="92">
        <f t="shared" si="62"/>
        <v>0.533921163129642</v>
      </c>
      <c r="AR129" s="113"/>
      <c r="AS129" s="250">
        <f t="shared" si="63"/>
        <v>0</v>
      </c>
      <c r="AT129" s="31">
        <v>8</v>
      </c>
      <c r="AU129" s="251">
        <v>4</v>
      </c>
      <c r="AV129" s="251">
        <f t="shared" si="64"/>
        <v>-4</v>
      </c>
      <c r="AW129" s="251">
        <v>0</v>
      </c>
    </row>
    <row r="130" hidden="1" customHeight="1" spans="1:49">
      <c r="A130" s="9">
        <v>127</v>
      </c>
      <c r="B130" s="9">
        <v>753</v>
      </c>
      <c r="C130" s="44" t="s">
        <v>183</v>
      </c>
      <c r="D130" s="44" t="s">
        <v>54</v>
      </c>
      <c r="E130" s="9" t="s">
        <v>52</v>
      </c>
      <c r="F130" s="150">
        <v>39</v>
      </c>
      <c r="G130" s="150">
        <v>100</v>
      </c>
      <c r="H130" s="50">
        <v>1</v>
      </c>
      <c r="I130" s="50">
        <v>1</v>
      </c>
      <c r="J130" s="215">
        <v>8000</v>
      </c>
      <c r="K130" s="215">
        <f t="shared" si="37"/>
        <v>24000</v>
      </c>
      <c r="L130" s="216">
        <f t="shared" si="38"/>
        <v>1872.35902704079</v>
      </c>
      <c r="M130" s="216">
        <f t="shared" si="39"/>
        <v>5617.07708112238</v>
      </c>
      <c r="N130" s="217">
        <v>0.234044878380099</v>
      </c>
      <c r="O130" s="215">
        <v>11500</v>
      </c>
      <c r="P130" s="215">
        <f t="shared" si="40"/>
        <v>34500</v>
      </c>
      <c r="Q130" s="216">
        <f t="shared" si="41"/>
        <v>2489.6523937683</v>
      </c>
      <c r="R130" s="216">
        <f t="shared" si="42"/>
        <v>7468.95718130489</v>
      </c>
      <c r="S130" s="217">
        <v>0.216491512501591</v>
      </c>
      <c r="T130" s="226">
        <v>14924.96</v>
      </c>
      <c r="U130" s="227">
        <v>1904.1</v>
      </c>
      <c r="V130" s="228">
        <f t="shared" si="43"/>
        <v>0.621873333333333</v>
      </c>
      <c r="W130" s="228">
        <f t="shared" si="44"/>
        <v>0.338984132227634</v>
      </c>
      <c r="X130" s="228">
        <f t="shared" si="45"/>
        <v>0.432607536231884</v>
      </c>
      <c r="Y130" s="228">
        <f t="shared" si="46"/>
        <v>0.254935187574249</v>
      </c>
      <c r="Z130" s="244"/>
      <c r="AA130" s="243"/>
      <c r="AB130" s="71">
        <v>5200</v>
      </c>
      <c r="AC130" s="71">
        <f t="shared" si="47"/>
        <v>10400</v>
      </c>
      <c r="AD130" s="91">
        <f t="shared" si="48"/>
        <v>1486.9387891505</v>
      </c>
      <c r="AE130" s="91">
        <f t="shared" si="49"/>
        <v>2973.87757830099</v>
      </c>
      <c r="AF130" s="92">
        <v>0.285949767144326</v>
      </c>
      <c r="AG130" s="71">
        <v>6200</v>
      </c>
      <c r="AH130" s="71">
        <f t="shared" si="50"/>
        <v>12400</v>
      </c>
      <c r="AI130" s="91">
        <f t="shared" si="51"/>
        <v>1640.86494040053</v>
      </c>
      <c r="AJ130" s="91">
        <f t="shared" si="52"/>
        <v>3281.72988080105</v>
      </c>
      <c r="AK130" s="92">
        <v>0.264655635548472</v>
      </c>
      <c r="AL130" s="31">
        <v>5755.86</v>
      </c>
      <c r="AM130" s="31">
        <v>874.3</v>
      </c>
      <c r="AN130" s="92">
        <f t="shared" si="59"/>
        <v>0.553448076923077</v>
      </c>
      <c r="AO130" s="92">
        <f t="shared" si="60"/>
        <v>0.293993272076619</v>
      </c>
      <c r="AP130" s="92">
        <f t="shared" si="61"/>
        <v>0.464182258064516</v>
      </c>
      <c r="AQ130" s="92">
        <f t="shared" si="62"/>
        <v>0.266414370394978</v>
      </c>
      <c r="AR130" s="113"/>
      <c r="AS130" s="250">
        <f t="shared" si="63"/>
        <v>0</v>
      </c>
      <c r="AT130" s="31">
        <v>8</v>
      </c>
      <c r="AU130" s="251">
        <v>2</v>
      </c>
      <c r="AV130" s="251">
        <f t="shared" si="64"/>
        <v>-6</v>
      </c>
      <c r="AW130" s="251">
        <v>0</v>
      </c>
    </row>
    <row r="131" hidden="1" customHeight="1" spans="1:49">
      <c r="A131" s="9">
        <v>128</v>
      </c>
      <c r="B131" s="9">
        <v>106865</v>
      </c>
      <c r="C131" s="44" t="s">
        <v>184</v>
      </c>
      <c r="D131" s="44" t="s">
        <v>42</v>
      </c>
      <c r="E131" s="9" t="s">
        <v>52</v>
      </c>
      <c r="F131" s="150">
        <v>27</v>
      </c>
      <c r="G131" s="150">
        <v>150</v>
      </c>
      <c r="H131" s="50">
        <v>2</v>
      </c>
      <c r="I131" s="50">
        <v>2</v>
      </c>
      <c r="J131" s="215">
        <v>10500</v>
      </c>
      <c r="K131" s="215">
        <f t="shared" si="37"/>
        <v>31500</v>
      </c>
      <c r="L131" s="216">
        <f t="shared" si="38"/>
        <v>1837.5</v>
      </c>
      <c r="M131" s="216">
        <f t="shared" si="39"/>
        <v>5512.5</v>
      </c>
      <c r="N131" s="217">
        <v>0.175</v>
      </c>
      <c r="O131" s="215">
        <v>13500</v>
      </c>
      <c r="P131" s="215">
        <f t="shared" si="40"/>
        <v>40500</v>
      </c>
      <c r="Q131" s="216">
        <f t="shared" si="41"/>
        <v>2185.3125</v>
      </c>
      <c r="R131" s="216">
        <f t="shared" si="42"/>
        <v>6555.9375</v>
      </c>
      <c r="S131" s="217">
        <v>0.161875</v>
      </c>
      <c r="T131" s="226">
        <v>17298.08</v>
      </c>
      <c r="U131" s="227">
        <v>3571.71</v>
      </c>
      <c r="V131" s="228">
        <f t="shared" si="43"/>
        <v>0.549145396825397</v>
      </c>
      <c r="W131" s="228">
        <f t="shared" si="44"/>
        <v>0.64792925170068</v>
      </c>
      <c r="X131" s="228">
        <f t="shared" si="45"/>
        <v>0.427113086419753</v>
      </c>
      <c r="Y131" s="228">
        <f t="shared" si="46"/>
        <v>0.544805376805377</v>
      </c>
      <c r="Z131" s="244"/>
      <c r="AA131" s="243"/>
      <c r="AB131" s="71">
        <v>6825</v>
      </c>
      <c r="AC131" s="71">
        <f t="shared" si="47"/>
        <v>13650</v>
      </c>
      <c r="AD131" s="91">
        <f t="shared" si="48"/>
        <v>1716.84512537261</v>
      </c>
      <c r="AE131" s="91">
        <f t="shared" si="49"/>
        <v>3433.69025074522</v>
      </c>
      <c r="AF131" s="92">
        <v>0.251552399321994</v>
      </c>
      <c r="AG131" s="71">
        <v>8000</v>
      </c>
      <c r="AH131" s="71">
        <f t="shared" si="50"/>
        <v>16000</v>
      </c>
      <c r="AI131" s="91">
        <f t="shared" si="51"/>
        <v>1862.55819072455</v>
      </c>
      <c r="AJ131" s="91">
        <f t="shared" si="52"/>
        <v>3725.1163814491</v>
      </c>
      <c r="AK131" s="92">
        <v>0.232819773840569</v>
      </c>
      <c r="AL131" s="31">
        <v>11592.58</v>
      </c>
      <c r="AM131" s="31">
        <v>2058.59</v>
      </c>
      <c r="AN131" s="92">
        <f t="shared" si="59"/>
        <v>0.84927326007326</v>
      </c>
      <c r="AO131" s="92">
        <f t="shared" si="60"/>
        <v>0.5995269956436</v>
      </c>
      <c r="AP131" s="92">
        <f t="shared" si="61"/>
        <v>0.72453625</v>
      </c>
      <c r="AQ131" s="92">
        <f t="shared" si="62"/>
        <v>0.552624344906827</v>
      </c>
      <c r="AR131" s="113"/>
      <c r="AS131" s="250">
        <f t="shared" si="63"/>
        <v>0</v>
      </c>
      <c r="AT131" s="31">
        <v>8</v>
      </c>
      <c r="AU131" s="251">
        <v>4</v>
      </c>
      <c r="AV131" s="251">
        <f t="shared" si="64"/>
        <v>-4</v>
      </c>
      <c r="AW131" s="251">
        <v>0</v>
      </c>
    </row>
    <row r="132" s="190" customFormat="1" hidden="1" customHeight="1" spans="1:49">
      <c r="A132" s="9">
        <v>129</v>
      </c>
      <c r="B132" s="48">
        <v>107829</v>
      </c>
      <c r="C132" s="49" t="s">
        <v>185</v>
      </c>
      <c r="D132" s="49" t="s">
        <v>42</v>
      </c>
      <c r="E132" s="48" t="s">
        <v>84</v>
      </c>
      <c r="F132" s="208">
        <v>47</v>
      </c>
      <c r="G132" s="208">
        <v>100</v>
      </c>
      <c r="H132" s="50">
        <v>1</v>
      </c>
      <c r="I132" s="50">
        <v>1</v>
      </c>
      <c r="J132" s="215">
        <v>8000</v>
      </c>
      <c r="K132" s="215">
        <f t="shared" ref="K132:K138" si="65">J132*3</f>
        <v>24000</v>
      </c>
      <c r="L132" s="216">
        <f t="shared" ref="L132:L138" si="66">J132*N132</f>
        <v>2116.10760979978</v>
      </c>
      <c r="M132" s="216">
        <f t="shared" ref="M132:M138" si="67">L132*3</f>
        <v>6348.32282939935</v>
      </c>
      <c r="N132" s="217">
        <v>0.264513451224973</v>
      </c>
      <c r="O132" s="215">
        <v>11500</v>
      </c>
      <c r="P132" s="215">
        <f t="shared" ref="P132:P138" si="68">O132*3</f>
        <v>34500</v>
      </c>
      <c r="Q132" s="216">
        <f t="shared" ref="Q132:Q138" si="69">O132*S132</f>
        <v>2813.76183740566</v>
      </c>
      <c r="R132" s="216">
        <f t="shared" ref="R132:R138" si="70">Q132*3</f>
        <v>8441.28551221698</v>
      </c>
      <c r="S132" s="217">
        <v>0.244674942383101</v>
      </c>
      <c r="T132" s="208">
        <v>12348.74</v>
      </c>
      <c r="U132" s="229">
        <v>3100.67</v>
      </c>
      <c r="V132" s="228">
        <f t="shared" ref="V132:V139" si="71">T132/K132</f>
        <v>0.514530833333333</v>
      </c>
      <c r="W132" s="228">
        <f t="shared" ref="W132:W139" si="72">U132/M132</f>
        <v>0.488423491263026</v>
      </c>
      <c r="X132" s="228">
        <f t="shared" ref="X132:X139" si="73">T132/P132</f>
        <v>0.357934492753623</v>
      </c>
      <c r="Y132" s="228">
        <f t="shared" ref="Y132:Y139" si="74">U132/R132</f>
        <v>0.367322014580887</v>
      </c>
      <c r="Z132" s="244"/>
      <c r="AA132" s="243"/>
      <c r="AB132" s="71">
        <v>4875</v>
      </c>
      <c r="AC132" s="71">
        <f t="shared" ref="AC132:AC138" si="75">AB132*2</f>
        <v>9750</v>
      </c>
      <c r="AD132" s="91">
        <f t="shared" ref="AD132:AD138" si="76">AB132*AF132</f>
        <v>1357.78757480733</v>
      </c>
      <c r="AE132" s="91">
        <f t="shared" ref="AE132:AE138" si="77">AD132*2</f>
        <v>2715.57514961467</v>
      </c>
      <c r="AF132" s="92">
        <v>0.278520528165607</v>
      </c>
      <c r="AG132" s="71">
        <v>5800</v>
      </c>
      <c r="AH132" s="71">
        <f t="shared" ref="AH132:AH138" si="78">AG132*2</f>
        <v>11600</v>
      </c>
      <c r="AI132" s="91">
        <f t="shared" ref="AI132:AI138" si="79">AG132*AK132</f>
        <v>1495.12189906772</v>
      </c>
      <c r="AJ132" s="91">
        <f t="shared" ref="AJ132:AJ138" si="80">AI132*2</f>
        <v>2990.24379813543</v>
      </c>
      <c r="AK132" s="92">
        <v>0.257779637770296</v>
      </c>
      <c r="AL132" s="27">
        <v>6123.07</v>
      </c>
      <c r="AM132" s="27">
        <v>1879.27</v>
      </c>
      <c r="AN132" s="92">
        <f t="shared" si="59"/>
        <v>0.628007179487179</v>
      </c>
      <c r="AO132" s="92">
        <f t="shared" si="60"/>
        <v>0.692033877341477</v>
      </c>
      <c r="AP132" s="92">
        <f t="shared" si="61"/>
        <v>0.527850862068965</v>
      </c>
      <c r="AQ132" s="92">
        <f t="shared" si="62"/>
        <v>0.628467150796139</v>
      </c>
      <c r="AR132" s="113"/>
      <c r="AS132" s="250">
        <f t="shared" si="63"/>
        <v>0</v>
      </c>
      <c r="AT132" s="31">
        <v>8</v>
      </c>
      <c r="AU132" s="251">
        <v>0</v>
      </c>
      <c r="AV132" s="251">
        <f t="shared" si="64"/>
        <v>-8</v>
      </c>
      <c r="AW132" s="251">
        <v>0</v>
      </c>
    </row>
    <row r="133" s="190" customFormat="1" hidden="1" customHeight="1" spans="1:49">
      <c r="A133" s="9">
        <v>130</v>
      </c>
      <c r="B133" s="48">
        <v>391</v>
      </c>
      <c r="C133" s="49" t="s">
        <v>186</v>
      </c>
      <c r="D133" s="49" t="s">
        <v>42</v>
      </c>
      <c r="E133" s="48" t="s">
        <v>76</v>
      </c>
      <c r="F133" s="208">
        <v>48</v>
      </c>
      <c r="G133" s="208">
        <v>150</v>
      </c>
      <c r="H133" s="50">
        <v>3</v>
      </c>
      <c r="I133" s="50">
        <v>1</v>
      </c>
      <c r="J133" s="215">
        <v>13500</v>
      </c>
      <c r="K133" s="215">
        <f t="shared" si="65"/>
        <v>40500</v>
      </c>
      <c r="L133" s="216">
        <f t="shared" si="66"/>
        <v>3320.5557086545</v>
      </c>
      <c r="M133" s="216">
        <f t="shared" si="67"/>
        <v>9961.6671259635</v>
      </c>
      <c r="N133" s="217">
        <v>0.245967089529963</v>
      </c>
      <c r="O133" s="215">
        <v>16875</v>
      </c>
      <c r="P133" s="215">
        <f t="shared" si="68"/>
        <v>50625</v>
      </c>
      <c r="Q133" s="216">
        <f t="shared" si="69"/>
        <v>3839.39253813177</v>
      </c>
      <c r="R133" s="216">
        <f t="shared" si="70"/>
        <v>11518.1776143953</v>
      </c>
      <c r="S133" s="217">
        <v>0.227519557815216</v>
      </c>
      <c r="T133" s="208">
        <v>28474.38</v>
      </c>
      <c r="U133" s="229">
        <v>8287.4</v>
      </c>
      <c r="V133" s="228">
        <f t="shared" si="71"/>
        <v>0.703071111111111</v>
      </c>
      <c r="W133" s="228">
        <f t="shared" si="72"/>
        <v>0.831929023044768</v>
      </c>
      <c r="X133" s="228">
        <f t="shared" si="73"/>
        <v>0.562456888888889</v>
      </c>
      <c r="Y133" s="228">
        <f t="shared" si="74"/>
        <v>0.719506182092773</v>
      </c>
      <c r="Z133" s="244"/>
      <c r="AA133" s="243"/>
      <c r="AB133" s="71">
        <v>8775</v>
      </c>
      <c r="AC133" s="71">
        <f t="shared" si="75"/>
        <v>17550</v>
      </c>
      <c r="AD133" s="91">
        <f t="shared" si="76"/>
        <v>2895.75</v>
      </c>
      <c r="AE133" s="91">
        <f t="shared" si="77"/>
        <v>5791.5</v>
      </c>
      <c r="AF133" s="92">
        <v>0.33</v>
      </c>
      <c r="AG133" s="71">
        <v>10500</v>
      </c>
      <c r="AH133" s="71">
        <f t="shared" si="78"/>
        <v>21000</v>
      </c>
      <c r="AI133" s="91">
        <f t="shared" si="79"/>
        <v>3150</v>
      </c>
      <c r="AJ133" s="91">
        <f t="shared" si="80"/>
        <v>6300</v>
      </c>
      <c r="AK133" s="92">
        <v>0.3</v>
      </c>
      <c r="AL133" s="27">
        <v>13236.41</v>
      </c>
      <c r="AM133" s="27">
        <v>4179.16</v>
      </c>
      <c r="AN133" s="92">
        <f t="shared" si="59"/>
        <v>0.754211396011396</v>
      </c>
      <c r="AO133" s="92">
        <f t="shared" si="60"/>
        <v>0.721602348269015</v>
      </c>
      <c r="AP133" s="92">
        <f t="shared" si="61"/>
        <v>0.630305238095238</v>
      </c>
      <c r="AQ133" s="92">
        <f t="shared" si="62"/>
        <v>0.66335873015873</v>
      </c>
      <c r="AR133" s="113"/>
      <c r="AS133" s="250">
        <f t="shared" si="63"/>
        <v>0</v>
      </c>
      <c r="AT133" s="31">
        <v>8</v>
      </c>
      <c r="AU133" s="251">
        <v>0</v>
      </c>
      <c r="AV133" s="251">
        <f t="shared" si="64"/>
        <v>-8</v>
      </c>
      <c r="AW133" s="251">
        <v>0</v>
      </c>
    </row>
    <row r="134" s="190" customFormat="1" hidden="1" customHeight="1" spans="1:49">
      <c r="A134" s="9">
        <v>131</v>
      </c>
      <c r="B134" s="48">
        <v>105396</v>
      </c>
      <c r="C134" s="49" t="s">
        <v>187</v>
      </c>
      <c r="D134" s="49" t="s">
        <v>54</v>
      </c>
      <c r="E134" s="48" t="s">
        <v>52</v>
      </c>
      <c r="F134" s="208">
        <v>46</v>
      </c>
      <c r="G134" s="208">
        <v>100</v>
      </c>
      <c r="H134" s="50">
        <v>2</v>
      </c>
      <c r="I134" s="50">
        <v>1</v>
      </c>
      <c r="J134" s="215">
        <v>9000</v>
      </c>
      <c r="K134" s="215">
        <f t="shared" si="65"/>
        <v>27000</v>
      </c>
      <c r="L134" s="216">
        <f t="shared" si="66"/>
        <v>2596.51427162425</v>
      </c>
      <c r="M134" s="216">
        <f t="shared" si="67"/>
        <v>7789.54281487276</v>
      </c>
      <c r="N134" s="217">
        <v>0.288501585736028</v>
      </c>
      <c r="O134" s="215">
        <v>12000</v>
      </c>
      <c r="P134" s="215">
        <f t="shared" si="68"/>
        <v>36000</v>
      </c>
      <c r="Q134" s="216">
        <f t="shared" si="69"/>
        <v>3202.36760166991</v>
      </c>
      <c r="R134" s="216">
        <f t="shared" si="70"/>
        <v>9607.10280500974</v>
      </c>
      <c r="S134" s="217">
        <v>0.266863966805826</v>
      </c>
      <c r="T134" s="208">
        <v>37102.94</v>
      </c>
      <c r="U134" s="229">
        <v>6562.66</v>
      </c>
      <c r="V134" s="170">
        <f t="shared" si="71"/>
        <v>1.37418296296296</v>
      </c>
      <c r="W134" s="228">
        <f t="shared" si="72"/>
        <v>0.842496171594276</v>
      </c>
      <c r="X134" s="170">
        <f t="shared" si="73"/>
        <v>1.03063722222222</v>
      </c>
      <c r="Y134" s="228">
        <f t="shared" si="74"/>
        <v>0.683105003995359</v>
      </c>
      <c r="Z134" s="241">
        <f>H134*500+I134*260</f>
        <v>1260</v>
      </c>
      <c r="AA134" s="243"/>
      <c r="AB134" s="71">
        <v>5850</v>
      </c>
      <c r="AC134" s="71">
        <f t="shared" si="75"/>
        <v>11700</v>
      </c>
      <c r="AD134" s="91">
        <f t="shared" si="76"/>
        <v>2264.44930678133</v>
      </c>
      <c r="AE134" s="91">
        <f t="shared" si="77"/>
        <v>4528.89861356266</v>
      </c>
      <c r="AF134" s="92">
        <v>0.387085351586552</v>
      </c>
      <c r="AG134" s="71">
        <v>6900</v>
      </c>
      <c r="AH134" s="71">
        <f t="shared" si="78"/>
        <v>13800</v>
      </c>
      <c r="AI134" s="91">
        <f t="shared" si="79"/>
        <v>2471.99294210008</v>
      </c>
      <c r="AJ134" s="91">
        <f t="shared" si="80"/>
        <v>4943.98588420016</v>
      </c>
      <c r="AK134" s="92">
        <v>0.358259846681171</v>
      </c>
      <c r="AL134" s="27">
        <v>4291.12</v>
      </c>
      <c r="AM134" s="27">
        <v>1131.87</v>
      </c>
      <c r="AN134" s="92">
        <f t="shared" si="59"/>
        <v>0.366762393162393</v>
      </c>
      <c r="AO134" s="92">
        <f t="shared" si="60"/>
        <v>0.249921691028895</v>
      </c>
      <c r="AP134" s="92">
        <f t="shared" si="61"/>
        <v>0.310950724637681</v>
      </c>
      <c r="AQ134" s="92">
        <f t="shared" si="62"/>
        <v>0.228938760447759</v>
      </c>
      <c r="AR134" s="113"/>
      <c r="AS134" s="250">
        <f t="shared" si="63"/>
        <v>1260</v>
      </c>
      <c r="AT134" s="31">
        <v>8</v>
      </c>
      <c r="AU134" s="251">
        <v>0</v>
      </c>
      <c r="AV134" s="251">
        <f t="shared" si="64"/>
        <v>-8</v>
      </c>
      <c r="AW134" s="251">
        <v>0</v>
      </c>
    </row>
    <row r="135" s="190" customFormat="1" hidden="1" customHeight="1" spans="1:49">
      <c r="A135" s="9">
        <v>132</v>
      </c>
      <c r="B135" s="9">
        <v>102478</v>
      </c>
      <c r="C135" s="44" t="s">
        <v>188</v>
      </c>
      <c r="D135" s="44" t="s">
        <v>42</v>
      </c>
      <c r="E135" s="9" t="s">
        <v>84</v>
      </c>
      <c r="F135" s="150">
        <v>37</v>
      </c>
      <c r="G135" s="150">
        <v>100</v>
      </c>
      <c r="H135" s="50">
        <v>2</v>
      </c>
      <c r="I135" s="50">
        <v>0</v>
      </c>
      <c r="J135" s="215">
        <v>7500</v>
      </c>
      <c r="K135" s="215">
        <f t="shared" si="65"/>
        <v>22500</v>
      </c>
      <c r="L135" s="216">
        <f t="shared" si="66"/>
        <v>1350</v>
      </c>
      <c r="M135" s="216">
        <f t="shared" si="67"/>
        <v>4050</v>
      </c>
      <c r="N135" s="217">
        <v>0.18</v>
      </c>
      <c r="O135" s="215">
        <v>9500</v>
      </c>
      <c r="P135" s="215">
        <f t="shared" si="68"/>
        <v>28500</v>
      </c>
      <c r="Q135" s="216">
        <f t="shared" si="69"/>
        <v>1581.75</v>
      </c>
      <c r="R135" s="216">
        <f t="shared" si="70"/>
        <v>4745.25</v>
      </c>
      <c r="S135" s="217">
        <v>0.1665</v>
      </c>
      <c r="T135" s="226">
        <v>9894.59</v>
      </c>
      <c r="U135" s="227">
        <v>1569.79</v>
      </c>
      <c r="V135" s="228">
        <f t="shared" si="71"/>
        <v>0.439759555555556</v>
      </c>
      <c r="W135" s="228">
        <f t="shared" si="72"/>
        <v>0.387602469135802</v>
      </c>
      <c r="X135" s="228">
        <f t="shared" si="73"/>
        <v>0.347178596491228</v>
      </c>
      <c r="Y135" s="228">
        <f t="shared" si="74"/>
        <v>0.330812918181339</v>
      </c>
      <c r="Z135" s="244"/>
      <c r="AA135" s="243"/>
      <c r="AB135" s="71">
        <v>4875</v>
      </c>
      <c r="AC135" s="71">
        <f t="shared" si="75"/>
        <v>9750</v>
      </c>
      <c r="AD135" s="91">
        <f t="shared" si="76"/>
        <v>1157.69541640554</v>
      </c>
      <c r="AE135" s="91">
        <f t="shared" si="77"/>
        <v>2315.39083281108</v>
      </c>
      <c r="AF135" s="92">
        <v>0.237475982852418</v>
      </c>
      <c r="AG135" s="71">
        <v>5800</v>
      </c>
      <c r="AH135" s="71">
        <f t="shared" si="78"/>
        <v>11600</v>
      </c>
      <c r="AI135" s="91">
        <f t="shared" si="79"/>
        <v>1274.79128667372</v>
      </c>
      <c r="AJ135" s="91">
        <f t="shared" si="80"/>
        <v>2549.58257334745</v>
      </c>
      <c r="AK135" s="92">
        <v>0.219791601150642</v>
      </c>
      <c r="AL135" s="31">
        <v>4328.12</v>
      </c>
      <c r="AM135" s="31">
        <v>1026.91</v>
      </c>
      <c r="AN135" s="92">
        <f t="shared" si="59"/>
        <v>0.443909743589744</v>
      </c>
      <c r="AO135" s="92">
        <f t="shared" si="60"/>
        <v>0.443514755888209</v>
      </c>
      <c r="AP135" s="92">
        <f t="shared" si="61"/>
        <v>0.373113793103448</v>
      </c>
      <c r="AQ135" s="92">
        <f t="shared" si="62"/>
        <v>0.402775736991224</v>
      </c>
      <c r="AR135" s="113"/>
      <c r="AS135" s="250">
        <f t="shared" si="63"/>
        <v>0</v>
      </c>
      <c r="AT135" s="31">
        <v>6</v>
      </c>
      <c r="AU135" s="251">
        <v>2</v>
      </c>
      <c r="AV135" s="251">
        <f t="shared" si="64"/>
        <v>-4</v>
      </c>
      <c r="AW135" s="251">
        <v>0</v>
      </c>
    </row>
    <row r="136" s="190" customFormat="1" hidden="1" customHeight="1" spans="1:49">
      <c r="A136" s="9">
        <v>133</v>
      </c>
      <c r="B136" s="9">
        <v>114069</v>
      </c>
      <c r="C136" s="44" t="s">
        <v>189</v>
      </c>
      <c r="D136" s="44" t="s">
        <v>54</v>
      </c>
      <c r="E136" s="9" t="s">
        <v>84</v>
      </c>
      <c r="F136" s="150">
        <v>41</v>
      </c>
      <c r="G136" s="150">
        <v>100</v>
      </c>
      <c r="H136" s="50">
        <v>1</v>
      </c>
      <c r="I136" s="50">
        <v>2</v>
      </c>
      <c r="J136" s="215">
        <v>6000</v>
      </c>
      <c r="K136" s="215">
        <f t="shared" si="65"/>
        <v>18000</v>
      </c>
      <c r="L136" s="216">
        <f t="shared" si="66"/>
        <v>1607.86733471036</v>
      </c>
      <c r="M136" s="216">
        <f t="shared" si="67"/>
        <v>4823.60200413107</v>
      </c>
      <c r="N136" s="217">
        <v>0.267977889118393</v>
      </c>
      <c r="O136" s="215">
        <v>8000</v>
      </c>
      <c r="P136" s="215">
        <f t="shared" si="68"/>
        <v>24000</v>
      </c>
      <c r="Q136" s="216">
        <f t="shared" si="69"/>
        <v>1983.0363794761</v>
      </c>
      <c r="R136" s="216">
        <f t="shared" si="70"/>
        <v>5949.10913842831</v>
      </c>
      <c r="S136" s="217">
        <v>0.247879547434513</v>
      </c>
      <c r="T136" s="226">
        <v>8311.75</v>
      </c>
      <c r="U136" s="227">
        <v>2330.87</v>
      </c>
      <c r="V136" s="228">
        <f t="shared" si="71"/>
        <v>0.461763888888889</v>
      </c>
      <c r="W136" s="228">
        <f t="shared" si="72"/>
        <v>0.483221874027703</v>
      </c>
      <c r="X136" s="228">
        <f t="shared" si="73"/>
        <v>0.346322916666667</v>
      </c>
      <c r="Y136" s="228">
        <f t="shared" si="74"/>
        <v>0.391801519481922</v>
      </c>
      <c r="Z136" s="244"/>
      <c r="AA136" s="243"/>
      <c r="AB136" s="71">
        <v>3900</v>
      </c>
      <c r="AC136" s="71">
        <f t="shared" si="75"/>
        <v>7800</v>
      </c>
      <c r="AD136" s="91">
        <f t="shared" si="76"/>
        <v>1474.90031273212</v>
      </c>
      <c r="AE136" s="91">
        <f t="shared" si="77"/>
        <v>2949.80062546423</v>
      </c>
      <c r="AF136" s="92">
        <v>0.378179567367209</v>
      </c>
      <c r="AG136" s="71">
        <v>4600</v>
      </c>
      <c r="AH136" s="71">
        <f t="shared" si="78"/>
        <v>9200</v>
      </c>
      <c r="AI136" s="91">
        <f t="shared" si="79"/>
        <v>1610.07939213146</v>
      </c>
      <c r="AJ136" s="91">
        <f t="shared" si="80"/>
        <v>3220.15878426292</v>
      </c>
      <c r="AK136" s="92">
        <v>0.350017259159013</v>
      </c>
      <c r="AL136" s="31">
        <v>4524.08</v>
      </c>
      <c r="AM136" s="31">
        <v>997.23</v>
      </c>
      <c r="AN136" s="92">
        <f t="shared" si="59"/>
        <v>0.580010256410256</v>
      </c>
      <c r="AO136" s="92">
        <f t="shared" si="60"/>
        <v>0.338066915909972</v>
      </c>
      <c r="AP136" s="92">
        <f t="shared" si="61"/>
        <v>0.491747826086956</v>
      </c>
      <c r="AQ136" s="92">
        <f t="shared" si="62"/>
        <v>0.309683486688145</v>
      </c>
      <c r="AR136" s="113"/>
      <c r="AS136" s="250">
        <f t="shared" si="63"/>
        <v>0</v>
      </c>
      <c r="AT136" s="31">
        <v>4</v>
      </c>
      <c r="AU136" s="251">
        <v>6</v>
      </c>
      <c r="AV136" s="251">
        <f t="shared" si="64"/>
        <v>2</v>
      </c>
      <c r="AW136" s="253">
        <v>4</v>
      </c>
    </row>
    <row r="137" s="190" customFormat="1" hidden="1" customHeight="1" spans="1:49">
      <c r="A137" s="9">
        <v>134</v>
      </c>
      <c r="B137" s="9">
        <v>113008</v>
      </c>
      <c r="C137" s="44" t="s">
        <v>190</v>
      </c>
      <c r="D137" s="44" t="s">
        <v>54</v>
      </c>
      <c r="E137" s="9" t="s">
        <v>84</v>
      </c>
      <c r="F137" s="150">
        <v>41</v>
      </c>
      <c r="G137" s="150">
        <v>100</v>
      </c>
      <c r="H137" s="50">
        <v>2</v>
      </c>
      <c r="I137" s="50">
        <v>1</v>
      </c>
      <c r="J137" s="215">
        <v>6000</v>
      </c>
      <c r="K137" s="215">
        <f t="shared" si="65"/>
        <v>18000</v>
      </c>
      <c r="L137" s="216">
        <f t="shared" si="66"/>
        <v>1353.51345592259</v>
      </c>
      <c r="M137" s="216">
        <f t="shared" si="67"/>
        <v>4060.54036776778</v>
      </c>
      <c r="N137" s="217">
        <v>0.225585575987099</v>
      </c>
      <c r="O137" s="215">
        <v>8500</v>
      </c>
      <c r="P137" s="215">
        <f t="shared" si="68"/>
        <v>25500</v>
      </c>
      <c r="Q137" s="216">
        <f t="shared" si="69"/>
        <v>1773.66659119857</v>
      </c>
      <c r="R137" s="216">
        <f t="shared" si="70"/>
        <v>5320.99977359571</v>
      </c>
      <c r="S137" s="217">
        <v>0.208666657788067</v>
      </c>
      <c r="T137" s="226">
        <v>7310.3</v>
      </c>
      <c r="U137" s="227">
        <v>1709.12</v>
      </c>
      <c r="V137" s="228">
        <f t="shared" si="71"/>
        <v>0.406127777777778</v>
      </c>
      <c r="W137" s="228">
        <f t="shared" si="72"/>
        <v>0.420909496077627</v>
      </c>
      <c r="X137" s="228">
        <f t="shared" si="73"/>
        <v>0.286678431372549</v>
      </c>
      <c r="Y137" s="228">
        <f t="shared" si="74"/>
        <v>0.321202795098983</v>
      </c>
      <c r="Z137" s="244"/>
      <c r="AA137" s="243"/>
      <c r="AB137" s="71">
        <v>3900</v>
      </c>
      <c r="AC137" s="71">
        <f t="shared" si="75"/>
        <v>7800</v>
      </c>
      <c r="AD137" s="91">
        <f t="shared" si="76"/>
        <v>1168.32602076394</v>
      </c>
      <c r="AE137" s="91">
        <f t="shared" si="77"/>
        <v>2336.65204152788</v>
      </c>
      <c r="AF137" s="92">
        <v>0.299570774554857</v>
      </c>
      <c r="AG137" s="71">
        <v>4600</v>
      </c>
      <c r="AH137" s="71">
        <f t="shared" si="78"/>
        <v>9200</v>
      </c>
      <c r="AI137" s="91">
        <f t="shared" si="79"/>
        <v>1275.40663805164</v>
      </c>
      <c r="AJ137" s="91">
        <f t="shared" si="80"/>
        <v>2550.81327610327</v>
      </c>
      <c r="AK137" s="92">
        <v>0.277262312619921</v>
      </c>
      <c r="AL137" s="31">
        <v>3214.32</v>
      </c>
      <c r="AM137" s="31">
        <v>856.99</v>
      </c>
      <c r="AN137" s="92">
        <f t="shared" si="59"/>
        <v>0.412092307692308</v>
      </c>
      <c r="AO137" s="92">
        <f t="shared" si="60"/>
        <v>0.366759784841406</v>
      </c>
      <c r="AP137" s="92">
        <f t="shared" si="61"/>
        <v>0.349382608695652</v>
      </c>
      <c r="AQ137" s="92">
        <f t="shared" si="62"/>
        <v>0.335967359127585</v>
      </c>
      <c r="AR137" s="113"/>
      <c r="AS137" s="250">
        <f t="shared" si="63"/>
        <v>0</v>
      </c>
      <c r="AT137" s="31">
        <v>4</v>
      </c>
      <c r="AU137" s="251">
        <v>2</v>
      </c>
      <c r="AV137" s="251">
        <f t="shared" si="64"/>
        <v>-2</v>
      </c>
      <c r="AW137" s="251">
        <v>0</v>
      </c>
    </row>
    <row r="138" hidden="1" customHeight="1" spans="1:49">
      <c r="A138" s="9">
        <v>135</v>
      </c>
      <c r="B138" s="254">
        <v>308</v>
      </c>
      <c r="C138" s="255" t="s">
        <v>191</v>
      </c>
      <c r="D138" s="49" t="s">
        <v>42</v>
      </c>
      <c r="E138" s="48" t="s">
        <v>52</v>
      </c>
      <c r="F138" s="208">
        <v>47</v>
      </c>
      <c r="G138" s="208">
        <v>100</v>
      </c>
      <c r="H138" s="50">
        <v>2</v>
      </c>
      <c r="I138" s="50">
        <v>2</v>
      </c>
      <c r="J138" s="215">
        <v>12000</v>
      </c>
      <c r="K138" s="215">
        <f t="shared" si="65"/>
        <v>36000</v>
      </c>
      <c r="L138" s="216">
        <f t="shared" si="66"/>
        <v>3166.77536262001</v>
      </c>
      <c r="M138" s="216">
        <f t="shared" si="67"/>
        <v>9500.32608786004</v>
      </c>
      <c r="N138" s="217">
        <v>0.263897946885001</v>
      </c>
      <c r="O138" s="215">
        <v>15500</v>
      </c>
      <c r="P138" s="215">
        <f t="shared" si="68"/>
        <v>46500</v>
      </c>
      <c r="Q138" s="216">
        <f t="shared" si="69"/>
        <v>3783.6368134637</v>
      </c>
      <c r="R138" s="216">
        <f t="shared" si="70"/>
        <v>11350.9104403911</v>
      </c>
      <c r="S138" s="217">
        <v>0.244105600868626</v>
      </c>
      <c r="T138" s="208">
        <v>24917.94</v>
      </c>
      <c r="U138" s="229">
        <v>6030.29</v>
      </c>
      <c r="V138" s="228">
        <f t="shared" si="71"/>
        <v>0.692165</v>
      </c>
      <c r="W138" s="228">
        <f t="shared" si="72"/>
        <v>0.634745580754937</v>
      </c>
      <c r="X138" s="228">
        <f t="shared" si="73"/>
        <v>0.535869677419355</v>
      </c>
      <c r="Y138" s="228">
        <f t="shared" si="74"/>
        <v>0.531260468635344</v>
      </c>
      <c r="Z138" s="244"/>
      <c r="AA138" s="243"/>
      <c r="AB138" s="71">
        <v>8000</v>
      </c>
      <c r="AC138" s="71">
        <f t="shared" si="75"/>
        <v>16000</v>
      </c>
      <c r="AD138" s="91">
        <f t="shared" si="76"/>
        <v>2524.12369322805</v>
      </c>
      <c r="AE138" s="91">
        <f t="shared" si="77"/>
        <v>5048.2473864561</v>
      </c>
      <c r="AF138" s="92">
        <v>0.315515461653506</v>
      </c>
      <c r="AG138" s="71">
        <v>9500</v>
      </c>
      <c r="AH138" s="71">
        <f t="shared" si="78"/>
        <v>19000</v>
      </c>
      <c r="AI138" s="91">
        <f t="shared" si="79"/>
        <v>2774.18647932577</v>
      </c>
      <c r="AJ138" s="91">
        <f t="shared" si="80"/>
        <v>5548.37295865155</v>
      </c>
      <c r="AK138" s="92">
        <v>0.292019629402713</v>
      </c>
      <c r="AL138" s="27">
        <v>8342.59</v>
      </c>
      <c r="AM138" s="27">
        <v>1445.52</v>
      </c>
      <c r="AN138" s="92">
        <f t="shared" si="59"/>
        <v>0.521411875</v>
      </c>
      <c r="AO138" s="92">
        <f t="shared" si="60"/>
        <v>0.286340959414583</v>
      </c>
      <c r="AP138" s="92">
        <f t="shared" si="61"/>
        <v>0.439083684210526</v>
      </c>
      <c r="AQ138" s="92">
        <f t="shared" si="62"/>
        <v>0.260530431312482</v>
      </c>
      <c r="AR138" s="113"/>
      <c r="AS138" s="250">
        <f t="shared" si="63"/>
        <v>0</v>
      </c>
      <c r="AT138" s="31">
        <v>8</v>
      </c>
      <c r="AU138" s="251">
        <v>0</v>
      </c>
      <c r="AV138" s="251">
        <f t="shared" si="64"/>
        <v>-8</v>
      </c>
      <c r="AW138" s="251">
        <v>0</v>
      </c>
    </row>
    <row r="139" hidden="1" customHeight="1" spans="1:49">
      <c r="A139" s="51"/>
      <c r="B139" s="51"/>
      <c r="C139" s="256"/>
      <c r="D139" s="44"/>
      <c r="E139" s="9"/>
      <c r="F139" s="150"/>
      <c r="G139" s="150">
        <f t="shared" ref="G139:M139" si="81">SUM(G4:G138)</f>
        <v>20150</v>
      </c>
      <c r="H139" s="50">
        <f t="shared" si="81"/>
        <v>361</v>
      </c>
      <c r="I139" s="50">
        <f t="shared" si="81"/>
        <v>161</v>
      </c>
      <c r="J139" s="215">
        <f t="shared" si="81"/>
        <v>2046000</v>
      </c>
      <c r="K139" s="215">
        <f t="shared" si="81"/>
        <v>6138000</v>
      </c>
      <c r="L139" s="216">
        <f t="shared" si="81"/>
        <v>446166.471928</v>
      </c>
      <c r="M139" s="216">
        <f t="shared" si="81"/>
        <v>1338499.415784</v>
      </c>
      <c r="N139" s="217">
        <f>L139/J139</f>
        <v>0.218067679339198</v>
      </c>
      <c r="O139" s="215">
        <f>SUM(O4:O138)</f>
        <v>2552250</v>
      </c>
      <c r="P139" s="215">
        <f>SUM(P4:P138)</f>
        <v>7656750</v>
      </c>
      <c r="Q139" s="216">
        <f>SUM(Q4:Q138)</f>
        <v>515391.750437598</v>
      </c>
      <c r="R139" s="216">
        <f>SUM(R4:R138)</f>
        <v>1546175.25131279</v>
      </c>
      <c r="S139" s="217">
        <f>Q139/O139</f>
        <v>0.201936232907277</v>
      </c>
      <c r="T139" s="226">
        <f>SUM(T4:T138)</f>
        <v>5760402.48</v>
      </c>
      <c r="U139" s="227">
        <f>SUM(U4:U138)</f>
        <v>1145365.36</v>
      </c>
      <c r="V139" s="228">
        <f t="shared" si="71"/>
        <v>0.938481994134897</v>
      </c>
      <c r="W139" s="228">
        <f t="shared" si="72"/>
        <v>0.855708524406882</v>
      </c>
      <c r="X139" s="228">
        <f t="shared" si="73"/>
        <v>0.75232996767558</v>
      </c>
      <c r="Y139" s="228">
        <f t="shared" si="74"/>
        <v>0.740773310805175</v>
      </c>
      <c r="Z139" s="244"/>
      <c r="AA139" s="243"/>
      <c r="AB139" s="71">
        <f>SUM(AB4:AB138)</f>
        <v>1366200</v>
      </c>
      <c r="AC139" s="71">
        <f>SUM(AC4:AC138)</f>
        <v>2732400</v>
      </c>
      <c r="AD139" s="91">
        <f>SUM(AD4:AD138)</f>
        <v>367931.805807646</v>
      </c>
      <c r="AE139" s="91">
        <f>SUM(AE4:AE138)</f>
        <v>735863.611615292</v>
      </c>
      <c r="AF139" s="92">
        <f>AD139/AB139</f>
        <v>0.269310354126516</v>
      </c>
      <c r="AG139" s="71">
        <f>SUM(AG4:AG138)</f>
        <v>1601300</v>
      </c>
      <c r="AH139" s="71">
        <f>SUM(AH4:AH138)</f>
        <v>3202600</v>
      </c>
      <c r="AI139" s="91">
        <f>SUM(AI4:AI138)</f>
        <v>400129.289866247</v>
      </c>
      <c r="AJ139" s="91">
        <f>SUM(AJ4:AJ138)</f>
        <v>800258.579732495</v>
      </c>
      <c r="AK139" s="92">
        <f>AI139/AG139</f>
        <v>0.249877780469773</v>
      </c>
      <c r="AL139" s="31">
        <f>SUM(AL4:AL138)</f>
        <v>2371388.81</v>
      </c>
      <c r="AM139" s="31">
        <f>SUM(AM4:AM138)</f>
        <v>522229.02</v>
      </c>
      <c r="AN139" s="92">
        <f t="shared" si="59"/>
        <v>0.867877620406968</v>
      </c>
      <c r="AO139" s="92">
        <f t="shared" si="60"/>
        <v>0.709681810265977</v>
      </c>
      <c r="AP139" s="92">
        <f t="shared" si="61"/>
        <v>0.740457381502529</v>
      </c>
      <c r="AQ139" s="92">
        <f t="shared" si="62"/>
        <v>0.65257534655182</v>
      </c>
      <c r="AR139" s="113"/>
      <c r="AS139" s="250">
        <f>SUM(AS4:AS138)</f>
        <v>61720.5071153838</v>
      </c>
      <c r="AT139" s="31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autoFilter ref="A3:AW139">
    <filterColumn colId="2">
      <customFilters>
        <customFilter operator="equal" val="四川太极人民中路店（PK周一至周三）"/>
      </customFilters>
    </filterColumn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E3" sqref="E3"/>
    </sheetView>
  </sheetViews>
  <sheetFormatPr defaultColWidth="9" defaultRowHeight="19" customHeight="1"/>
  <cols>
    <col min="1" max="2" width="9" style="56"/>
    <col min="3" max="3" width="26.5" style="56" customWidth="1"/>
    <col min="4" max="5" width="9" style="56"/>
    <col min="6" max="6" width="7.125" style="56" customWidth="1"/>
    <col min="7" max="7" width="10.5" style="56" customWidth="1"/>
    <col min="8" max="8" width="9.25" style="56"/>
    <col min="9" max="16384" width="9" style="56"/>
  </cols>
  <sheetData>
    <row r="1" customHeight="1" spans="1:10">
      <c r="A1" s="177" t="s">
        <v>192</v>
      </c>
      <c r="B1" s="177"/>
      <c r="C1" s="177"/>
      <c r="D1" s="177"/>
      <c r="E1" s="177"/>
      <c r="F1" s="177"/>
      <c r="G1" s="177"/>
      <c r="H1" s="177"/>
      <c r="I1" s="177"/>
      <c r="J1" s="33"/>
    </row>
    <row r="2" customHeight="1" spans="1:10">
      <c r="A2" s="178" t="s">
        <v>9</v>
      </c>
      <c r="B2" s="178" t="s">
        <v>193</v>
      </c>
      <c r="C2" s="179" t="s">
        <v>194</v>
      </c>
      <c r="D2" s="178" t="s">
        <v>195</v>
      </c>
      <c r="E2" s="180" t="s">
        <v>196</v>
      </c>
      <c r="F2" s="178" t="s">
        <v>197</v>
      </c>
      <c r="G2" s="178" t="s">
        <v>198</v>
      </c>
      <c r="H2" s="181" t="s">
        <v>21</v>
      </c>
      <c r="I2" s="186" t="s">
        <v>199</v>
      </c>
      <c r="J2" s="33"/>
    </row>
    <row r="3" customHeight="1" spans="1:10">
      <c r="A3" s="182">
        <v>1</v>
      </c>
      <c r="B3" s="182">
        <v>307</v>
      </c>
      <c r="C3" s="183" t="s">
        <v>68</v>
      </c>
      <c r="D3" s="182">
        <v>4529</v>
      </c>
      <c r="E3" s="184" t="s">
        <v>200</v>
      </c>
      <c r="F3" s="182">
        <v>21</v>
      </c>
      <c r="G3" s="182">
        <v>121655.94</v>
      </c>
      <c r="H3" s="185">
        <v>34003.3410812497</v>
      </c>
      <c r="I3" s="187">
        <v>400</v>
      </c>
      <c r="J3" s="188" t="s">
        <v>201</v>
      </c>
    </row>
    <row r="4" customHeight="1" spans="1:10">
      <c r="A4" s="182">
        <v>2</v>
      </c>
      <c r="B4" s="182">
        <v>307</v>
      </c>
      <c r="C4" s="183" t="s">
        <v>68</v>
      </c>
      <c r="D4" s="182">
        <v>10613</v>
      </c>
      <c r="E4" s="184" t="s">
        <v>202</v>
      </c>
      <c r="F4" s="182">
        <v>220</v>
      </c>
      <c r="G4" s="182">
        <v>59536.64</v>
      </c>
      <c r="H4" s="185">
        <v>7230.6014111596</v>
      </c>
      <c r="I4" s="187">
        <v>180</v>
      </c>
      <c r="J4" s="189"/>
    </row>
    <row r="5" customHeight="1" spans="1:10">
      <c r="A5" s="182">
        <v>3</v>
      </c>
      <c r="B5" s="182">
        <v>365</v>
      </c>
      <c r="C5" s="183" t="s">
        <v>59</v>
      </c>
      <c r="D5" s="182">
        <v>4301</v>
      </c>
      <c r="E5" s="184" t="s">
        <v>203</v>
      </c>
      <c r="F5" s="182">
        <v>327</v>
      </c>
      <c r="G5" s="182">
        <v>52435.35</v>
      </c>
      <c r="H5" s="185">
        <v>9665.08860010842</v>
      </c>
      <c r="I5" s="187">
        <v>180</v>
      </c>
      <c r="J5" s="189"/>
    </row>
    <row r="6" customHeight="1" spans="1:10">
      <c r="A6" s="182">
        <v>4</v>
      </c>
      <c r="B6" s="182">
        <v>343</v>
      </c>
      <c r="C6" s="183" t="s">
        <v>141</v>
      </c>
      <c r="D6" s="182">
        <v>7583</v>
      </c>
      <c r="E6" s="184" t="s">
        <v>204</v>
      </c>
      <c r="F6" s="182">
        <v>236</v>
      </c>
      <c r="G6" s="182">
        <v>47258.65</v>
      </c>
      <c r="H6" s="185">
        <v>11020.9565898113</v>
      </c>
      <c r="I6" s="187">
        <v>180</v>
      </c>
      <c r="J6" s="189"/>
    </row>
    <row r="7" customHeight="1" spans="1:10">
      <c r="A7" s="182">
        <v>5</v>
      </c>
      <c r="B7" s="182">
        <v>517</v>
      </c>
      <c r="C7" s="183" t="s">
        <v>205</v>
      </c>
      <c r="D7" s="182">
        <v>4024</v>
      </c>
      <c r="E7" s="184" t="s">
        <v>206</v>
      </c>
      <c r="F7" s="182">
        <v>134</v>
      </c>
      <c r="G7" s="182">
        <v>46259.85</v>
      </c>
      <c r="H7" s="185">
        <v>6671.17653048</v>
      </c>
      <c r="I7" s="187">
        <v>180</v>
      </c>
      <c r="J7" s="189"/>
    </row>
    <row r="8" customHeight="1" spans="1:10">
      <c r="A8" s="182">
        <v>6</v>
      </c>
      <c r="B8" s="182">
        <v>307</v>
      </c>
      <c r="C8" s="183" t="s">
        <v>68</v>
      </c>
      <c r="D8" s="182">
        <v>7107</v>
      </c>
      <c r="E8" s="184" t="s">
        <v>207</v>
      </c>
      <c r="F8" s="182">
        <v>275</v>
      </c>
      <c r="G8" s="182">
        <v>42754.17</v>
      </c>
      <c r="H8" s="185">
        <v>5943.9935329847</v>
      </c>
      <c r="I8" s="187">
        <v>180</v>
      </c>
      <c r="J8" s="189"/>
    </row>
    <row r="9" customHeight="1" spans="1:10">
      <c r="A9" s="182">
        <v>7</v>
      </c>
      <c r="B9" s="182">
        <v>385</v>
      </c>
      <c r="C9" s="183" t="s">
        <v>98</v>
      </c>
      <c r="D9" s="182">
        <v>7317</v>
      </c>
      <c r="E9" s="184" t="s">
        <v>208</v>
      </c>
      <c r="F9" s="182">
        <v>209</v>
      </c>
      <c r="G9" s="182">
        <v>40675.99</v>
      </c>
      <c r="H9" s="185">
        <v>7140.580436045</v>
      </c>
      <c r="I9" s="187">
        <v>180</v>
      </c>
      <c r="J9" s="189"/>
    </row>
    <row r="10" customHeight="1" spans="1:10">
      <c r="A10" s="182">
        <v>8</v>
      </c>
      <c r="B10" s="182">
        <v>513</v>
      </c>
      <c r="C10" s="183" t="s">
        <v>123</v>
      </c>
      <c r="D10" s="182">
        <v>9760</v>
      </c>
      <c r="E10" s="184" t="s">
        <v>209</v>
      </c>
      <c r="F10" s="182">
        <v>299</v>
      </c>
      <c r="G10" s="182">
        <v>40368.58</v>
      </c>
      <c r="H10" s="185">
        <v>10292.8691374506</v>
      </c>
      <c r="I10" s="187">
        <v>180</v>
      </c>
      <c r="J10" s="189"/>
    </row>
    <row r="11" customHeight="1" spans="1:10">
      <c r="A11" s="182">
        <v>9</v>
      </c>
      <c r="B11" s="182">
        <v>102934</v>
      </c>
      <c r="C11" s="183" t="s">
        <v>58</v>
      </c>
      <c r="D11" s="182">
        <v>4147</v>
      </c>
      <c r="E11" s="184" t="s">
        <v>210</v>
      </c>
      <c r="F11" s="182">
        <v>126</v>
      </c>
      <c r="G11" s="182">
        <v>38102.99</v>
      </c>
      <c r="H11" s="185">
        <v>3692.1725179998</v>
      </c>
      <c r="I11" s="187">
        <v>180</v>
      </c>
      <c r="J11" s="189"/>
    </row>
    <row r="12" customHeight="1" spans="1:10">
      <c r="A12" s="182">
        <v>10</v>
      </c>
      <c r="B12" s="182">
        <v>581</v>
      </c>
      <c r="C12" s="183" t="s">
        <v>74</v>
      </c>
      <c r="D12" s="182">
        <v>13052</v>
      </c>
      <c r="E12" s="184" t="s">
        <v>211</v>
      </c>
      <c r="F12" s="182">
        <v>296</v>
      </c>
      <c r="G12" s="182">
        <v>34210.87</v>
      </c>
      <c r="H12" s="185">
        <v>5935.9153909644</v>
      </c>
      <c r="I12" s="187">
        <v>180</v>
      </c>
      <c r="J12" s="189"/>
    </row>
    <row r="13" customHeight="1" spans="1:10">
      <c r="A13" s="182">
        <v>11</v>
      </c>
      <c r="B13" s="182">
        <v>582</v>
      </c>
      <c r="C13" s="183" t="s">
        <v>212</v>
      </c>
      <c r="D13" s="182">
        <v>4044</v>
      </c>
      <c r="E13" s="184" t="s">
        <v>213</v>
      </c>
      <c r="F13" s="182">
        <v>130</v>
      </c>
      <c r="G13" s="182">
        <v>33524.48</v>
      </c>
      <c r="H13" s="185">
        <v>4364.82749999751</v>
      </c>
      <c r="I13" s="187">
        <v>180</v>
      </c>
      <c r="J13" s="189"/>
    </row>
    <row r="14" customHeight="1" spans="1:10">
      <c r="A14" s="182">
        <v>12</v>
      </c>
      <c r="B14" s="182">
        <v>517</v>
      </c>
      <c r="C14" s="183" t="s">
        <v>205</v>
      </c>
      <c r="D14" s="182">
        <v>11872</v>
      </c>
      <c r="E14" s="184" t="s">
        <v>214</v>
      </c>
      <c r="F14" s="182">
        <v>131</v>
      </c>
      <c r="G14" s="182">
        <v>33366.07</v>
      </c>
      <c r="H14" s="185">
        <v>5644.1084600002</v>
      </c>
      <c r="I14" s="187">
        <v>180</v>
      </c>
      <c r="J14" s="189"/>
    </row>
    <row r="15" customHeight="1" spans="1:10">
      <c r="A15" s="182">
        <v>13</v>
      </c>
      <c r="B15" s="182">
        <v>329</v>
      </c>
      <c r="C15" s="183" t="s">
        <v>51</v>
      </c>
      <c r="D15" s="182">
        <v>9988</v>
      </c>
      <c r="E15" s="184" t="s">
        <v>215</v>
      </c>
      <c r="F15" s="182">
        <v>112</v>
      </c>
      <c r="G15" s="182">
        <v>31718.49</v>
      </c>
      <c r="H15" s="185">
        <v>6239.468483889</v>
      </c>
      <c r="I15" s="187">
        <v>180</v>
      </c>
      <c r="J15" s="189"/>
    </row>
    <row r="16" customHeight="1" spans="1:10">
      <c r="A16" s="182">
        <v>14</v>
      </c>
      <c r="B16" s="182">
        <v>571</v>
      </c>
      <c r="C16" s="183" t="s">
        <v>216</v>
      </c>
      <c r="D16" s="182">
        <v>6454</v>
      </c>
      <c r="E16" s="184" t="s">
        <v>217</v>
      </c>
      <c r="F16" s="182">
        <v>174</v>
      </c>
      <c r="G16" s="182">
        <v>30923.99</v>
      </c>
      <c r="H16" s="185">
        <v>6653.7601207652</v>
      </c>
      <c r="I16" s="187">
        <v>180</v>
      </c>
      <c r="J16" s="189"/>
    </row>
    <row r="17" customHeight="1" spans="1:10">
      <c r="A17" s="182">
        <v>15</v>
      </c>
      <c r="B17" s="182">
        <v>581</v>
      </c>
      <c r="C17" s="183" t="s">
        <v>74</v>
      </c>
      <c r="D17" s="182">
        <v>13581</v>
      </c>
      <c r="E17" s="184" t="s">
        <v>218</v>
      </c>
      <c r="F17" s="182">
        <v>290</v>
      </c>
      <c r="G17" s="182">
        <v>30906.92</v>
      </c>
      <c r="H17" s="185">
        <v>5895.8743351726</v>
      </c>
      <c r="I17" s="187">
        <v>180</v>
      </c>
      <c r="J17" s="189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9" hidden="1" customWidth="1"/>
    <col min="5" max="5" width="9.375" style="17" customWidth="1"/>
    <col min="6" max="6" width="11.25" style="159" hidden="1" customWidth="1"/>
    <col min="7" max="7" width="11.25" style="17" customWidth="1"/>
    <col min="8" max="8" width="10.875" style="17" hidden="1" customWidth="1"/>
    <col min="9" max="10" width="8.875" style="160" customWidth="1"/>
    <col min="11" max="11" width="6.125" style="161" customWidth="1"/>
    <col min="12" max="12" width="8.75" style="17" customWidth="1"/>
    <col min="13" max="13" width="10.875" style="159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60" customWidth="1"/>
    <col min="19" max="19" width="8.5" style="60" customWidth="1"/>
    <col min="20" max="20" width="9.625" style="15" customWidth="1"/>
    <col min="21" max="21" width="8.375" style="15" customWidth="1"/>
    <col min="22" max="22" width="8.25" style="160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2" t="s">
        <v>221</v>
      </c>
      <c r="D2" s="80"/>
      <c r="E2" s="162" t="s">
        <v>222</v>
      </c>
      <c r="F2" s="80"/>
      <c r="G2" s="163" t="s">
        <v>223</v>
      </c>
      <c r="H2" s="163"/>
      <c r="I2" s="163"/>
      <c r="J2" s="163"/>
      <c r="K2" s="166" t="s">
        <v>224</v>
      </c>
      <c r="L2" s="167" t="s">
        <v>221</v>
      </c>
      <c r="M2" s="168"/>
      <c r="N2" s="167" t="s">
        <v>222</v>
      </c>
      <c r="O2" s="168"/>
      <c r="P2" s="169" t="s">
        <v>225</v>
      </c>
      <c r="Q2" s="169"/>
      <c r="R2" s="169"/>
      <c r="S2" s="169"/>
      <c r="T2" s="173" t="s">
        <v>226</v>
      </c>
      <c r="U2" s="173" t="s">
        <v>227</v>
      </c>
      <c r="V2" s="174" t="s">
        <v>228</v>
      </c>
      <c r="W2" s="173" t="s">
        <v>229</v>
      </c>
      <c r="X2" s="24" t="s">
        <v>230</v>
      </c>
      <c r="Y2" s="29" t="s">
        <v>231</v>
      </c>
    </row>
    <row r="3" s="128" customFormat="1" ht="32" customHeight="1" spans="1:25">
      <c r="A3" s="29"/>
      <c r="B3" s="29"/>
      <c r="C3" s="162" t="s">
        <v>232</v>
      </c>
      <c r="D3" s="80" t="s">
        <v>233</v>
      </c>
      <c r="E3" s="162" t="s">
        <v>232</v>
      </c>
      <c r="F3" s="80" t="s">
        <v>233</v>
      </c>
      <c r="G3" s="162" t="s">
        <v>20</v>
      </c>
      <c r="H3" s="162" t="s">
        <v>234</v>
      </c>
      <c r="I3" s="163" t="s">
        <v>235</v>
      </c>
      <c r="J3" s="163" t="s">
        <v>236</v>
      </c>
      <c r="K3" s="166"/>
      <c r="L3" s="167" t="s">
        <v>237</v>
      </c>
      <c r="M3" s="168" t="s">
        <v>238</v>
      </c>
      <c r="N3" s="167" t="s">
        <v>237</v>
      </c>
      <c r="O3" s="168" t="s">
        <v>238</v>
      </c>
      <c r="P3" s="167" t="s">
        <v>20</v>
      </c>
      <c r="Q3" s="167" t="s">
        <v>21</v>
      </c>
      <c r="R3" s="169" t="s">
        <v>239</v>
      </c>
      <c r="S3" s="169" t="s">
        <v>240</v>
      </c>
      <c r="T3" s="173"/>
      <c r="U3" s="173"/>
      <c r="V3" s="174"/>
      <c r="W3" s="173"/>
      <c r="X3" s="24"/>
      <c r="Y3" s="29"/>
    </row>
    <row r="4" customHeight="1" spans="1:25">
      <c r="A4" s="30">
        <v>1</v>
      </c>
      <c r="B4" s="30" t="s">
        <v>45</v>
      </c>
      <c r="C4" s="164">
        <v>595500</v>
      </c>
      <c r="D4" s="165">
        <v>135895.825715396</v>
      </c>
      <c r="E4" s="164">
        <v>755925</v>
      </c>
      <c r="F4" s="165">
        <v>159435.970564581</v>
      </c>
      <c r="G4" s="164">
        <v>597881.34</v>
      </c>
      <c r="H4" s="164">
        <v>128945.13</v>
      </c>
      <c r="I4" s="170">
        <f>G4/C4</f>
        <v>1.00399889168766</v>
      </c>
      <c r="J4" s="171">
        <f>G4/E4</f>
        <v>0.790926798293481</v>
      </c>
      <c r="K4" s="166"/>
      <c r="L4" s="78">
        <v>258500</v>
      </c>
      <c r="M4" s="172">
        <v>74438.9875001408</v>
      </c>
      <c r="N4" s="78">
        <v>305600</v>
      </c>
      <c r="O4" s="78">
        <v>81485.08</v>
      </c>
      <c r="P4" s="78">
        <v>226426.31</v>
      </c>
      <c r="Q4" s="78">
        <v>50006.57</v>
      </c>
      <c r="R4" s="93">
        <f>P4/L4</f>
        <v>0.875923829787234</v>
      </c>
      <c r="S4" s="93">
        <f>P4/N4</f>
        <v>0.740923789267016</v>
      </c>
      <c r="T4" s="26">
        <v>6</v>
      </c>
      <c r="U4" s="26">
        <v>3</v>
      </c>
      <c r="V4" s="175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4">
        <v>360000</v>
      </c>
      <c r="D5" s="165">
        <v>83013.6468875906</v>
      </c>
      <c r="E5" s="164">
        <v>469500</v>
      </c>
      <c r="F5" s="165">
        <v>99894.4504322574</v>
      </c>
      <c r="G5" s="164">
        <v>339868.68</v>
      </c>
      <c r="H5" s="164">
        <v>78184.65</v>
      </c>
      <c r="I5" s="171">
        <f t="shared" ref="I5:I12" si="0">G5/C5</f>
        <v>0.944079666666667</v>
      </c>
      <c r="J5" s="171">
        <f t="shared" ref="J5:J12" si="1">G5/E5</f>
        <v>0.723894952076677</v>
      </c>
      <c r="K5" s="166"/>
      <c r="L5" s="78">
        <v>163400</v>
      </c>
      <c r="M5" s="172">
        <v>48684.733267373</v>
      </c>
      <c r="N5" s="78">
        <v>192000</v>
      </c>
      <c r="O5" s="78">
        <v>52919</v>
      </c>
      <c r="P5" s="78">
        <v>228694.44</v>
      </c>
      <c r="Q5" s="78">
        <v>69628.39</v>
      </c>
      <c r="R5" s="93">
        <f t="shared" ref="R5:R12" si="2">P5/L5</f>
        <v>1.39959877600979</v>
      </c>
      <c r="S5" s="93">
        <f t="shared" ref="S5:S12" si="3">P5/N5</f>
        <v>1.191116875</v>
      </c>
      <c r="T5" s="26">
        <v>2</v>
      </c>
      <c r="U5" s="26">
        <v>0</v>
      </c>
      <c r="V5" s="175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4">
        <v>307500</v>
      </c>
      <c r="D6" s="165">
        <v>68249.8000095402</v>
      </c>
      <c r="E6" s="164">
        <v>385800</v>
      </c>
      <c r="F6" s="165">
        <v>79505.7518914216</v>
      </c>
      <c r="G6" s="164">
        <v>272138.52</v>
      </c>
      <c r="H6" s="164">
        <v>52842.07</v>
      </c>
      <c r="I6" s="171">
        <f t="shared" si="0"/>
        <v>0.885003317073171</v>
      </c>
      <c r="J6" s="171">
        <f t="shared" si="1"/>
        <v>0.705387558320373</v>
      </c>
      <c r="K6" s="166"/>
      <c r="L6" s="78">
        <v>139650</v>
      </c>
      <c r="M6" s="172">
        <v>37560.8547111744</v>
      </c>
      <c r="N6" s="78">
        <v>165700</v>
      </c>
      <c r="O6" s="78">
        <v>41270.84</v>
      </c>
      <c r="P6" s="78">
        <v>128239.28</v>
      </c>
      <c r="Q6" s="78">
        <v>26820.84</v>
      </c>
      <c r="R6" s="93">
        <f t="shared" si="2"/>
        <v>0.918290583601862</v>
      </c>
      <c r="S6" s="93">
        <f t="shared" si="3"/>
        <v>0.773924441762221</v>
      </c>
      <c r="T6" s="26">
        <v>5</v>
      </c>
      <c r="U6" s="26">
        <v>1</v>
      </c>
      <c r="V6" s="175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4">
        <v>225000</v>
      </c>
      <c r="D7" s="165">
        <v>46305.3684270771</v>
      </c>
      <c r="E7" s="164">
        <v>278625</v>
      </c>
      <c r="F7" s="165">
        <v>53243.6703961986</v>
      </c>
      <c r="G7" s="164">
        <v>236368.49</v>
      </c>
      <c r="H7" s="164">
        <v>37728.56</v>
      </c>
      <c r="I7" s="170">
        <f t="shared" si="0"/>
        <v>1.05052662222222</v>
      </c>
      <c r="J7" s="171">
        <f t="shared" si="1"/>
        <v>0.848339129654554</v>
      </c>
      <c r="K7" s="166"/>
      <c r="L7" s="78">
        <v>96150</v>
      </c>
      <c r="M7" s="172">
        <v>24827.5833878364</v>
      </c>
      <c r="N7" s="78">
        <v>115000</v>
      </c>
      <c r="O7" s="78">
        <v>27448.4</v>
      </c>
      <c r="P7" s="78">
        <v>91812.68</v>
      </c>
      <c r="Q7" s="78">
        <v>16423.78</v>
      </c>
      <c r="R7" s="93">
        <f t="shared" si="2"/>
        <v>0.954890067602704</v>
      </c>
      <c r="S7" s="93">
        <f t="shared" si="3"/>
        <v>0.798371130434783</v>
      </c>
      <c r="T7" s="176">
        <v>1</v>
      </c>
      <c r="U7" s="176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4">
        <v>1399500</v>
      </c>
      <c r="D8" s="165">
        <v>285517.542709471</v>
      </c>
      <c r="E8" s="164">
        <v>1737075</v>
      </c>
      <c r="F8" s="165">
        <v>329251.498339116</v>
      </c>
      <c r="G8" s="164">
        <v>1283226.38</v>
      </c>
      <c r="H8" s="164">
        <v>242310.02</v>
      </c>
      <c r="I8" s="171">
        <f t="shared" si="0"/>
        <v>0.916917742050732</v>
      </c>
      <c r="J8" s="171">
        <f t="shared" si="1"/>
        <v>0.73872825295396</v>
      </c>
      <c r="K8" s="166"/>
      <c r="L8" s="78">
        <v>640100</v>
      </c>
      <c r="M8" s="172">
        <v>159310.305757528</v>
      </c>
      <c r="N8" s="78">
        <v>743060</v>
      </c>
      <c r="O8" s="78">
        <v>171661.6</v>
      </c>
      <c r="P8" s="78">
        <v>516738.77</v>
      </c>
      <c r="Q8" s="78">
        <v>109950.35</v>
      </c>
      <c r="R8" s="93">
        <f t="shared" si="2"/>
        <v>0.807278190907671</v>
      </c>
      <c r="S8" s="93">
        <f t="shared" si="3"/>
        <v>0.695419979544048</v>
      </c>
      <c r="T8" s="26">
        <v>13</v>
      </c>
      <c r="U8" s="26">
        <v>2</v>
      </c>
      <c r="V8" s="175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4">
        <v>1239000</v>
      </c>
      <c r="D9" s="165">
        <v>294051.750035793</v>
      </c>
      <c r="E9" s="164">
        <v>1534575</v>
      </c>
      <c r="F9" s="165">
        <v>336608.752642559</v>
      </c>
      <c r="G9" s="164">
        <v>1102397.75</v>
      </c>
      <c r="H9" s="164">
        <v>237710.41</v>
      </c>
      <c r="I9" s="171">
        <f t="shared" si="0"/>
        <v>0.889747982243745</v>
      </c>
      <c r="J9" s="171">
        <f t="shared" si="1"/>
        <v>0.718373328120164</v>
      </c>
      <c r="K9" s="166"/>
      <c r="L9" s="78">
        <v>527800</v>
      </c>
      <c r="M9" s="172">
        <v>158215.319805379</v>
      </c>
      <c r="N9" s="78">
        <v>617120</v>
      </c>
      <c r="O9" s="78">
        <v>171496.2</v>
      </c>
      <c r="P9" s="78">
        <v>405433.43</v>
      </c>
      <c r="Q9" s="78">
        <v>101100.77</v>
      </c>
      <c r="R9" s="93">
        <f t="shared" si="2"/>
        <v>0.768157313376279</v>
      </c>
      <c r="S9" s="93">
        <f t="shared" si="3"/>
        <v>0.656976649598133</v>
      </c>
      <c r="T9" s="26">
        <v>14</v>
      </c>
      <c r="U9" s="26">
        <v>2</v>
      </c>
      <c r="V9" s="175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4">
        <v>432000</v>
      </c>
      <c r="D10" s="165">
        <v>91742.5112003067</v>
      </c>
      <c r="E10" s="164">
        <v>523500</v>
      </c>
      <c r="F10" s="165">
        <v>102872.153575355</v>
      </c>
      <c r="G10" s="164">
        <v>476942.43</v>
      </c>
      <c r="H10" s="164">
        <v>95985.85</v>
      </c>
      <c r="I10" s="170">
        <f t="shared" si="0"/>
        <v>1.10403340277778</v>
      </c>
      <c r="J10" s="171">
        <f t="shared" si="1"/>
        <v>0.911064813753582</v>
      </c>
      <c r="K10" s="166">
        <v>1500</v>
      </c>
      <c r="L10" s="78">
        <v>206800</v>
      </c>
      <c r="M10" s="172">
        <v>54872.0677483188</v>
      </c>
      <c r="N10" s="78">
        <v>246000</v>
      </c>
      <c r="O10" s="78">
        <v>60414.7</v>
      </c>
      <c r="P10" s="78">
        <v>181827.89</v>
      </c>
      <c r="Q10" s="78">
        <v>34253.56</v>
      </c>
      <c r="R10" s="93">
        <f t="shared" si="2"/>
        <v>0.879245116054159</v>
      </c>
      <c r="S10" s="93">
        <f t="shared" si="3"/>
        <v>0.739137764227642</v>
      </c>
      <c r="T10" s="26">
        <v>0</v>
      </c>
      <c r="U10" s="26">
        <v>0</v>
      </c>
      <c r="V10" s="175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4">
        <v>1579500</v>
      </c>
      <c r="D11" s="165">
        <v>333722.970798824</v>
      </c>
      <c r="E11" s="164">
        <v>1971750</v>
      </c>
      <c r="F11" s="165">
        <v>385363.003471305</v>
      </c>
      <c r="G11" s="164">
        <v>1451578.89</v>
      </c>
      <c r="H11" s="164">
        <v>271658.67</v>
      </c>
      <c r="I11" s="171">
        <f t="shared" si="0"/>
        <v>0.919011642924976</v>
      </c>
      <c r="J11" s="171">
        <f t="shared" si="1"/>
        <v>0.736188101939901</v>
      </c>
      <c r="K11" s="166"/>
      <c r="L11" s="78">
        <v>700000</v>
      </c>
      <c r="M11" s="172">
        <v>177953.759437541</v>
      </c>
      <c r="N11" s="78">
        <v>818120</v>
      </c>
      <c r="O11" s="78">
        <v>193562.4</v>
      </c>
      <c r="P11" s="78">
        <v>592216.01</v>
      </c>
      <c r="Q11" s="78">
        <v>114044.76</v>
      </c>
      <c r="R11" s="93">
        <f t="shared" si="2"/>
        <v>0.846022871428571</v>
      </c>
      <c r="S11" s="93">
        <f t="shared" si="3"/>
        <v>0.723874260499682</v>
      </c>
      <c r="T11" s="26">
        <v>16</v>
      </c>
      <c r="U11" s="26">
        <v>5</v>
      </c>
      <c r="V11" s="175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4">
        <f t="shared" ref="C12:H12" si="8">SUM(C4:C11)</f>
        <v>6138000</v>
      </c>
      <c r="D12" s="165">
        <f t="shared" si="8"/>
        <v>1338499.415784</v>
      </c>
      <c r="E12" s="164">
        <f t="shared" si="8"/>
        <v>7656750</v>
      </c>
      <c r="F12" s="165">
        <f t="shared" si="8"/>
        <v>1546175.25131279</v>
      </c>
      <c r="G12" s="164">
        <f t="shared" si="8"/>
        <v>5760402.48</v>
      </c>
      <c r="H12" s="164">
        <f t="shared" si="8"/>
        <v>1145365.36</v>
      </c>
      <c r="I12" s="171">
        <f t="shared" si="0"/>
        <v>0.938481994134897</v>
      </c>
      <c r="J12" s="171">
        <f t="shared" si="1"/>
        <v>0.75232996767558</v>
      </c>
      <c r="K12" s="166"/>
      <c r="L12" s="78">
        <v>2732400</v>
      </c>
      <c r="M12" s="172">
        <v>735863.611615292</v>
      </c>
      <c r="N12" s="78">
        <f>SUM(N4:N11)</f>
        <v>3202600</v>
      </c>
      <c r="O12" s="78">
        <f>SUM(O4:O11)</f>
        <v>800258.22</v>
      </c>
      <c r="P12" s="78">
        <v>2371388.81</v>
      </c>
      <c r="Q12" s="78">
        <v>522229.02</v>
      </c>
      <c r="R12" s="93">
        <f t="shared" si="2"/>
        <v>0.867877620406968</v>
      </c>
      <c r="S12" s="93">
        <f t="shared" si="3"/>
        <v>0.740457381502529</v>
      </c>
      <c r="T12" s="26">
        <f>SUM(T4:T11)</f>
        <v>57</v>
      </c>
      <c r="U12" s="26">
        <f>SUM(U4:U11)</f>
        <v>14</v>
      </c>
      <c r="V12" s="175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29"/>
  <sheetViews>
    <sheetView workbookViewId="0">
      <selection activeCell="H238" sqref="H238:H531"/>
    </sheetView>
  </sheetViews>
  <sheetFormatPr defaultColWidth="9" defaultRowHeight="13.5" outlineLevelCol="7"/>
  <cols>
    <col min="1" max="1" width="6.625" style="144" customWidth="1"/>
    <col min="2" max="2" width="11.75" style="33" customWidth="1"/>
    <col min="3" max="3" width="22.625" style="53" customWidth="1"/>
    <col min="4" max="4" width="9.375" style="33" customWidth="1"/>
    <col min="5" max="5" width="12.25" style="33" customWidth="1"/>
    <col min="6" max="6" width="20" style="33"/>
    <col min="7" max="7" width="15.625" style="33" customWidth="1"/>
    <col min="8" max="8" width="12.375" style="33" customWidth="1"/>
    <col min="9" max="16384" width="9" style="145"/>
  </cols>
  <sheetData>
    <row r="1" s="143" customFormat="1" ht="14.25" spans="1:8">
      <c r="A1" s="146" t="s">
        <v>9</v>
      </c>
      <c r="B1" s="147" t="s">
        <v>242</v>
      </c>
      <c r="C1" s="148" t="s">
        <v>243</v>
      </c>
      <c r="D1" s="147" t="s">
        <v>244</v>
      </c>
      <c r="E1" s="147" t="s">
        <v>245</v>
      </c>
      <c r="F1" s="147" t="s">
        <v>246</v>
      </c>
      <c r="G1" s="147" t="s">
        <v>247</v>
      </c>
      <c r="H1" s="149" t="s">
        <v>248</v>
      </c>
    </row>
    <row r="2" hidden="1" spans="1:8">
      <c r="A2" s="150">
        <v>1</v>
      </c>
      <c r="B2" s="151">
        <v>114622</v>
      </c>
      <c r="C2" s="152" t="s">
        <v>249</v>
      </c>
      <c r="D2" s="153" t="s">
        <v>250</v>
      </c>
      <c r="E2" s="154" t="s">
        <v>251</v>
      </c>
      <c r="F2" s="153" t="s">
        <v>252</v>
      </c>
      <c r="G2" s="154" t="s">
        <v>253</v>
      </c>
      <c r="H2" s="153">
        <v>-35</v>
      </c>
    </row>
    <row r="3" hidden="1" spans="1:8">
      <c r="A3" s="150">
        <v>2</v>
      </c>
      <c r="B3" s="151">
        <v>113023</v>
      </c>
      <c r="C3" s="152" t="s">
        <v>133</v>
      </c>
      <c r="D3" s="153" t="s">
        <v>254</v>
      </c>
      <c r="E3" s="154" t="s">
        <v>255</v>
      </c>
      <c r="F3" s="153" t="s">
        <v>256</v>
      </c>
      <c r="G3" s="154" t="s">
        <v>253</v>
      </c>
      <c r="H3" s="153">
        <v>-25</v>
      </c>
    </row>
    <row r="4" hidden="1" spans="1:8">
      <c r="A4" s="150">
        <v>3</v>
      </c>
      <c r="B4" s="151">
        <v>102935</v>
      </c>
      <c r="C4" s="152" t="s">
        <v>257</v>
      </c>
      <c r="D4" s="153" t="s">
        <v>258</v>
      </c>
      <c r="E4" s="154" t="s">
        <v>259</v>
      </c>
      <c r="F4" s="153" t="s">
        <v>260</v>
      </c>
      <c r="G4" s="154" t="s">
        <v>253</v>
      </c>
      <c r="H4" s="153">
        <v>-15</v>
      </c>
    </row>
    <row r="5" hidden="1" spans="1:8">
      <c r="A5" s="150">
        <v>4</v>
      </c>
      <c r="B5" s="151">
        <v>732</v>
      </c>
      <c r="C5" s="152" t="s">
        <v>261</v>
      </c>
      <c r="D5" s="153" t="s">
        <v>262</v>
      </c>
      <c r="E5" s="154" t="s">
        <v>263</v>
      </c>
      <c r="F5" s="153" t="s">
        <v>260</v>
      </c>
      <c r="G5" s="154" t="s">
        <v>253</v>
      </c>
      <c r="H5" s="153">
        <v>-15</v>
      </c>
    </row>
    <row r="6" hidden="1" spans="1:8">
      <c r="A6" s="150">
        <v>5</v>
      </c>
      <c r="B6" s="151">
        <v>744</v>
      </c>
      <c r="C6" s="155" t="s">
        <v>264</v>
      </c>
      <c r="D6" s="153" t="s">
        <v>265</v>
      </c>
      <c r="E6" s="154" t="s">
        <v>266</v>
      </c>
      <c r="F6" s="153" t="s">
        <v>260</v>
      </c>
      <c r="G6" s="154" t="s">
        <v>253</v>
      </c>
      <c r="H6" s="153">
        <v>-15</v>
      </c>
    </row>
    <row r="7" hidden="1" spans="1:8">
      <c r="A7" s="150">
        <v>6</v>
      </c>
      <c r="B7" s="151">
        <v>744</v>
      </c>
      <c r="C7" s="155" t="s">
        <v>264</v>
      </c>
      <c r="D7" s="153" t="s">
        <v>267</v>
      </c>
      <c r="E7" s="154" t="s">
        <v>268</v>
      </c>
      <c r="F7" s="153" t="s">
        <v>260</v>
      </c>
      <c r="G7" s="154" t="s">
        <v>253</v>
      </c>
      <c r="H7" s="153">
        <v>-15</v>
      </c>
    </row>
    <row r="8" hidden="1" spans="1:8">
      <c r="A8" s="150">
        <v>7</v>
      </c>
      <c r="B8" s="151">
        <v>104838</v>
      </c>
      <c r="C8" s="152" t="s">
        <v>269</v>
      </c>
      <c r="D8" s="153" t="s">
        <v>270</v>
      </c>
      <c r="E8" s="154" t="s">
        <v>271</v>
      </c>
      <c r="F8" s="153" t="s">
        <v>272</v>
      </c>
      <c r="G8" s="154" t="s">
        <v>253</v>
      </c>
      <c r="H8" s="153">
        <v>-10</v>
      </c>
    </row>
    <row r="9" hidden="1" spans="1:8">
      <c r="A9" s="150">
        <v>8</v>
      </c>
      <c r="B9" s="151">
        <v>744</v>
      </c>
      <c r="C9" s="155" t="s">
        <v>264</v>
      </c>
      <c r="D9" s="153" t="s">
        <v>273</v>
      </c>
      <c r="E9" s="154" t="s">
        <v>274</v>
      </c>
      <c r="F9" s="153" t="s">
        <v>272</v>
      </c>
      <c r="G9" s="154" t="s">
        <v>253</v>
      </c>
      <c r="H9" s="153">
        <v>-10</v>
      </c>
    </row>
    <row r="10" hidden="1" spans="1:8">
      <c r="A10" s="150">
        <v>9</v>
      </c>
      <c r="B10" s="151">
        <v>107658</v>
      </c>
      <c r="C10" s="152" t="s">
        <v>275</v>
      </c>
      <c r="D10" s="153" t="s">
        <v>276</v>
      </c>
      <c r="E10" s="154" t="s">
        <v>277</v>
      </c>
      <c r="F10" s="153" t="s">
        <v>272</v>
      </c>
      <c r="G10" s="154" t="s">
        <v>253</v>
      </c>
      <c r="H10" s="153">
        <v>-10</v>
      </c>
    </row>
    <row r="11" hidden="1" spans="1:8">
      <c r="A11" s="150">
        <v>10</v>
      </c>
      <c r="B11" s="151">
        <v>113023</v>
      </c>
      <c r="C11" s="152" t="s">
        <v>133</v>
      </c>
      <c r="D11" s="153" t="s">
        <v>278</v>
      </c>
      <c r="E11" s="154" t="s">
        <v>279</v>
      </c>
      <c r="F11" s="153" t="s">
        <v>272</v>
      </c>
      <c r="G11" s="154" t="s">
        <v>253</v>
      </c>
      <c r="H11" s="153">
        <v>-10</v>
      </c>
    </row>
    <row r="12" hidden="1" spans="1:8">
      <c r="A12" s="150">
        <v>11</v>
      </c>
      <c r="B12" s="151">
        <v>753</v>
      </c>
      <c r="C12" s="152" t="s">
        <v>280</v>
      </c>
      <c r="D12" s="153" t="s">
        <v>281</v>
      </c>
      <c r="E12" s="154" t="s">
        <v>282</v>
      </c>
      <c r="F12" s="153" t="s">
        <v>283</v>
      </c>
      <c r="G12" s="154" t="s">
        <v>253</v>
      </c>
      <c r="H12" s="153">
        <v>-5</v>
      </c>
    </row>
    <row r="13" hidden="1" spans="1:8">
      <c r="A13" s="150">
        <v>12</v>
      </c>
      <c r="B13" s="151">
        <v>339</v>
      </c>
      <c r="C13" s="155" t="s">
        <v>284</v>
      </c>
      <c r="D13" s="153" t="s">
        <v>285</v>
      </c>
      <c r="E13" s="154" t="s">
        <v>286</v>
      </c>
      <c r="F13" s="153" t="s">
        <v>283</v>
      </c>
      <c r="G13" s="154" t="s">
        <v>253</v>
      </c>
      <c r="H13" s="153">
        <v>-5</v>
      </c>
    </row>
    <row r="14" hidden="1" spans="1:8">
      <c r="A14" s="150">
        <v>13</v>
      </c>
      <c r="B14" s="151">
        <v>339</v>
      </c>
      <c r="C14" s="155" t="s">
        <v>284</v>
      </c>
      <c r="D14" s="153" t="s">
        <v>287</v>
      </c>
      <c r="E14" s="154" t="s">
        <v>288</v>
      </c>
      <c r="F14" s="153" t="s">
        <v>283</v>
      </c>
      <c r="G14" s="154" t="s">
        <v>253</v>
      </c>
      <c r="H14" s="153">
        <v>-5</v>
      </c>
    </row>
    <row r="15" hidden="1" spans="1:8">
      <c r="A15" s="150">
        <v>14</v>
      </c>
      <c r="B15" s="151">
        <v>113025</v>
      </c>
      <c r="C15" s="152" t="s">
        <v>289</v>
      </c>
      <c r="D15" s="153" t="s">
        <v>290</v>
      </c>
      <c r="E15" s="154" t="s">
        <v>291</v>
      </c>
      <c r="F15" s="153" t="s">
        <v>283</v>
      </c>
      <c r="G15" s="154" t="s">
        <v>253</v>
      </c>
      <c r="H15" s="153">
        <v>-5</v>
      </c>
    </row>
    <row r="16" hidden="1" spans="1:8">
      <c r="A16" s="150">
        <v>15</v>
      </c>
      <c r="B16" s="151">
        <v>113833</v>
      </c>
      <c r="C16" s="152" t="s">
        <v>292</v>
      </c>
      <c r="D16" s="153" t="s">
        <v>293</v>
      </c>
      <c r="E16" s="154" t="s">
        <v>294</v>
      </c>
      <c r="F16" s="153" t="s">
        <v>283</v>
      </c>
      <c r="G16" s="154" t="s">
        <v>253</v>
      </c>
      <c r="H16" s="153">
        <v>-5</v>
      </c>
    </row>
    <row r="17" hidden="1" spans="1:8">
      <c r="A17" s="150">
        <v>16</v>
      </c>
      <c r="B17" s="151">
        <v>341</v>
      </c>
      <c r="C17" s="152" t="s">
        <v>295</v>
      </c>
      <c r="D17" s="153" t="s">
        <v>296</v>
      </c>
      <c r="E17" s="154" t="s">
        <v>297</v>
      </c>
      <c r="F17" s="153" t="s">
        <v>283</v>
      </c>
      <c r="G17" s="154" t="s">
        <v>253</v>
      </c>
      <c r="H17" s="153">
        <v>-5</v>
      </c>
    </row>
    <row r="18" hidden="1" spans="1:8">
      <c r="A18" s="150">
        <v>17</v>
      </c>
      <c r="B18" s="151">
        <v>114844</v>
      </c>
      <c r="C18" s="152" t="s">
        <v>298</v>
      </c>
      <c r="D18" s="153" t="s">
        <v>299</v>
      </c>
      <c r="E18" s="154" t="s">
        <v>300</v>
      </c>
      <c r="F18" s="153" t="s">
        <v>283</v>
      </c>
      <c r="G18" s="154" t="s">
        <v>253</v>
      </c>
      <c r="H18" s="153">
        <v>-5</v>
      </c>
    </row>
    <row r="19" hidden="1" spans="1:8">
      <c r="A19" s="150">
        <v>18</v>
      </c>
      <c r="B19" s="151">
        <v>113833</v>
      </c>
      <c r="C19" s="152" t="s">
        <v>292</v>
      </c>
      <c r="D19" s="153" t="s">
        <v>301</v>
      </c>
      <c r="E19" s="154" t="s">
        <v>302</v>
      </c>
      <c r="F19" s="153" t="s">
        <v>283</v>
      </c>
      <c r="G19" s="154" t="s">
        <v>253</v>
      </c>
      <c r="H19" s="153">
        <v>-5</v>
      </c>
    </row>
    <row r="20" hidden="1" spans="1:8">
      <c r="A20" s="150">
        <v>19</v>
      </c>
      <c r="B20" s="151">
        <v>373</v>
      </c>
      <c r="C20" s="152" t="s">
        <v>303</v>
      </c>
      <c r="D20" s="153" t="s">
        <v>304</v>
      </c>
      <c r="E20" s="154" t="s">
        <v>305</v>
      </c>
      <c r="F20" s="153" t="s">
        <v>283</v>
      </c>
      <c r="G20" s="154" t="s">
        <v>253</v>
      </c>
      <c r="H20" s="153">
        <v>-5</v>
      </c>
    </row>
    <row r="21" hidden="1" spans="1:8">
      <c r="A21" s="150">
        <v>20</v>
      </c>
      <c r="B21" s="151">
        <v>329</v>
      </c>
      <c r="C21" s="155" t="s">
        <v>306</v>
      </c>
      <c r="D21" s="153" t="s">
        <v>307</v>
      </c>
      <c r="E21" s="154" t="s">
        <v>308</v>
      </c>
      <c r="F21" s="153" t="s">
        <v>283</v>
      </c>
      <c r="G21" s="154" t="s">
        <v>253</v>
      </c>
      <c r="H21" s="153">
        <v>-5</v>
      </c>
    </row>
    <row r="22" hidden="1" spans="1:8">
      <c r="A22" s="150">
        <v>21</v>
      </c>
      <c r="B22" s="151">
        <v>102934</v>
      </c>
      <c r="C22" s="152" t="s">
        <v>309</v>
      </c>
      <c r="D22" s="153" t="s">
        <v>310</v>
      </c>
      <c r="E22" s="154" t="s">
        <v>311</v>
      </c>
      <c r="F22" s="153" t="s">
        <v>283</v>
      </c>
      <c r="G22" s="154" t="s">
        <v>253</v>
      </c>
      <c r="H22" s="153">
        <v>-5</v>
      </c>
    </row>
    <row r="23" hidden="1" spans="1:8">
      <c r="A23" s="150">
        <v>22</v>
      </c>
      <c r="B23" s="151">
        <v>102567</v>
      </c>
      <c r="C23" s="152" t="s">
        <v>312</v>
      </c>
      <c r="D23" s="153" t="s">
        <v>313</v>
      </c>
      <c r="E23" s="154" t="s">
        <v>314</v>
      </c>
      <c r="F23" s="153" t="s">
        <v>283</v>
      </c>
      <c r="G23" s="154" t="s">
        <v>253</v>
      </c>
      <c r="H23" s="153">
        <v>-5</v>
      </c>
    </row>
    <row r="24" hidden="1" spans="1:8">
      <c r="A24" s="150">
        <v>23</v>
      </c>
      <c r="B24" s="151">
        <v>750</v>
      </c>
      <c r="C24" s="152" t="s">
        <v>315</v>
      </c>
      <c r="D24" s="153" t="s">
        <v>316</v>
      </c>
      <c r="E24" s="154" t="s">
        <v>317</v>
      </c>
      <c r="F24" s="153" t="s">
        <v>283</v>
      </c>
      <c r="G24" s="154" t="s">
        <v>253</v>
      </c>
      <c r="H24" s="153">
        <v>-5</v>
      </c>
    </row>
    <row r="25" hidden="1" spans="1:8">
      <c r="A25" s="150">
        <v>24</v>
      </c>
      <c r="B25" s="151">
        <v>748</v>
      </c>
      <c r="C25" s="152" t="s">
        <v>318</v>
      </c>
      <c r="D25" s="153" t="s">
        <v>319</v>
      </c>
      <c r="E25" s="154" t="s">
        <v>320</v>
      </c>
      <c r="F25" s="153" t="s">
        <v>283</v>
      </c>
      <c r="G25" s="154" t="s">
        <v>253</v>
      </c>
      <c r="H25" s="153">
        <v>-5</v>
      </c>
    </row>
    <row r="26" hidden="1" spans="1:8">
      <c r="A26" s="150">
        <v>25</v>
      </c>
      <c r="B26" s="151">
        <v>594</v>
      </c>
      <c r="C26" s="152" t="s">
        <v>321</v>
      </c>
      <c r="D26" s="153" t="s">
        <v>322</v>
      </c>
      <c r="E26" s="154" t="s">
        <v>323</v>
      </c>
      <c r="F26" s="153" t="s">
        <v>283</v>
      </c>
      <c r="G26" s="154" t="s">
        <v>253</v>
      </c>
      <c r="H26" s="153">
        <v>-5</v>
      </c>
    </row>
    <row r="27" hidden="1" spans="1:8">
      <c r="A27" s="150">
        <v>26</v>
      </c>
      <c r="B27" s="151">
        <v>307</v>
      </c>
      <c r="C27" s="152" t="s">
        <v>324</v>
      </c>
      <c r="D27" s="153" t="s">
        <v>325</v>
      </c>
      <c r="E27" s="154" t="s">
        <v>326</v>
      </c>
      <c r="F27" s="153" t="s">
        <v>283</v>
      </c>
      <c r="G27" s="154" t="s">
        <v>253</v>
      </c>
      <c r="H27" s="153">
        <v>-5</v>
      </c>
    </row>
    <row r="28" hidden="1" spans="1:8">
      <c r="A28" s="150">
        <v>27</v>
      </c>
      <c r="B28" s="151">
        <v>713</v>
      </c>
      <c r="C28" s="155" t="s">
        <v>327</v>
      </c>
      <c r="D28" s="153" t="s">
        <v>328</v>
      </c>
      <c r="E28" s="154" t="s">
        <v>329</v>
      </c>
      <c r="F28" s="153" t="s">
        <v>283</v>
      </c>
      <c r="G28" s="154" t="s">
        <v>253</v>
      </c>
      <c r="H28" s="153">
        <v>-5</v>
      </c>
    </row>
    <row r="29" hidden="1" spans="1:8">
      <c r="A29" s="150">
        <v>28</v>
      </c>
      <c r="B29" s="151">
        <v>112888</v>
      </c>
      <c r="C29" s="152" t="s">
        <v>71</v>
      </c>
      <c r="D29" s="153" t="s">
        <v>330</v>
      </c>
      <c r="E29" s="154" t="s">
        <v>331</v>
      </c>
      <c r="F29" s="153" t="s">
        <v>283</v>
      </c>
      <c r="G29" s="154" t="s">
        <v>253</v>
      </c>
      <c r="H29" s="153">
        <v>-5</v>
      </c>
    </row>
    <row r="30" hidden="1" spans="1:8">
      <c r="A30" s="150">
        <v>29</v>
      </c>
      <c r="B30" s="151">
        <v>359</v>
      </c>
      <c r="C30" s="152" t="s">
        <v>332</v>
      </c>
      <c r="D30" s="153" t="s">
        <v>333</v>
      </c>
      <c r="E30" s="154" t="s">
        <v>334</v>
      </c>
      <c r="F30" s="153" t="s">
        <v>283</v>
      </c>
      <c r="G30" s="154" t="s">
        <v>253</v>
      </c>
      <c r="H30" s="153">
        <v>-5</v>
      </c>
    </row>
    <row r="31" hidden="1" spans="1:8">
      <c r="A31" s="150">
        <v>30</v>
      </c>
      <c r="B31" s="151">
        <v>104430</v>
      </c>
      <c r="C31" s="152" t="s">
        <v>335</v>
      </c>
      <c r="D31" s="153" t="s">
        <v>336</v>
      </c>
      <c r="E31" s="154" t="s">
        <v>337</v>
      </c>
      <c r="F31" s="153" t="s">
        <v>283</v>
      </c>
      <c r="G31" s="154" t="s">
        <v>253</v>
      </c>
      <c r="H31" s="153">
        <v>-5</v>
      </c>
    </row>
    <row r="32" hidden="1" spans="1:8">
      <c r="A32" s="150">
        <v>31</v>
      </c>
      <c r="B32" s="151">
        <v>112415</v>
      </c>
      <c r="C32" s="152" t="s">
        <v>338</v>
      </c>
      <c r="D32" s="153" t="s">
        <v>339</v>
      </c>
      <c r="E32" s="154" t="s">
        <v>340</v>
      </c>
      <c r="F32" s="153" t="s">
        <v>283</v>
      </c>
      <c r="G32" s="154" t="s">
        <v>253</v>
      </c>
      <c r="H32" s="153">
        <v>-5</v>
      </c>
    </row>
    <row r="33" hidden="1" spans="1:8">
      <c r="A33" s="150">
        <v>32</v>
      </c>
      <c r="B33" s="151">
        <v>365</v>
      </c>
      <c r="C33" s="155" t="s">
        <v>341</v>
      </c>
      <c r="D33" s="153" t="s">
        <v>342</v>
      </c>
      <c r="E33" s="154" t="s">
        <v>343</v>
      </c>
      <c r="F33" s="153" t="s">
        <v>283</v>
      </c>
      <c r="G33" s="154" t="s">
        <v>253</v>
      </c>
      <c r="H33" s="153">
        <v>-5</v>
      </c>
    </row>
    <row r="34" hidden="1" spans="1:8">
      <c r="A34" s="150">
        <v>33</v>
      </c>
      <c r="B34" s="151">
        <v>365</v>
      </c>
      <c r="C34" s="155" t="s">
        <v>341</v>
      </c>
      <c r="D34" s="153" t="s">
        <v>344</v>
      </c>
      <c r="E34" s="154" t="s">
        <v>345</v>
      </c>
      <c r="F34" s="153" t="s">
        <v>283</v>
      </c>
      <c r="G34" s="154" t="s">
        <v>253</v>
      </c>
      <c r="H34" s="153">
        <v>-5</v>
      </c>
    </row>
    <row r="35" hidden="1" spans="1:8">
      <c r="A35" s="150">
        <v>34</v>
      </c>
      <c r="B35" s="151">
        <v>365</v>
      </c>
      <c r="C35" s="155" t="s">
        <v>341</v>
      </c>
      <c r="D35" s="153" t="s">
        <v>346</v>
      </c>
      <c r="E35" s="154" t="s">
        <v>347</v>
      </c>
      <c r="F35" s="153" t="s">
        <v>283</v>
      </c>
      <c r="G35" s="154" t="s">
        <v>253</v>
      </c>
      <c r="H35" s="153">
        <v>-5</v>
      </c>
    </row>
    <row r="36" hidden="1" spans="1:8">
      <c r="A36" s="150">
        <v>35</v>
      </c>
      <c r="B36" s="151">
        <v>594</v>
      </c>
      <c r="C36" s="152" t="s">
        <v>321</v>
      </c>
      <c r="D36" s="153" t="s">
        <v>348</v>
      </c>
      <c r="E36" s="154" t="s">
        <v>349</v>
      </c>
      <c r="F36" s="153" t="s">
        <v>283</v>
      </c>
      <c r="G36" s="154" t="s">
        <v>253</v>
      </c>
      <c r="H36" s="153">
        <v>-5</v>
      </c>
    </row>
    <row r="37" hidden="1" spans="1:8">
      <c r="A37" s="150">
        <v>36</v>
      </c>
      <c r="B37" s="151">
        <v>56</v>
      </c>
      <c r="C37" s="155" t="s">
        <v>350</v>
      </c>
      <c r="D37" s="153" t="s">
        <v>351</v>
      </c>
      <c r="E37" s="154" t="s">
        <v>352</v>
      </c>
      <c r="F37" s="153" t="s">
        <v>283</v>
      </c>
      <c r="G37" s="154" t="s">
        <v>253</v>
      </c>
      <c r="H37" s="153">
        <v>-5</v>
      </c>
    </row>
    <row r="38" hidden="1" spans="1:8">
      <c r="A38" s="150">
        <v>37</v>
      </c>
      <c r="B38" s="151">
        <v>571</v>
      </c>
      <c r="C38" s="155" t="s">
        <v>353</v>
      </c>
      <c r="D38" s="153" t="s">
        <v>354</v>
      </c>
      <c r="E38" s="154" t="s">
        <v>355</v>
      </c>
      <c r="F38" s="153" t="s">
        <v>283</v>
      </c>
      <c r="G38" s="154" t="s">
        <v>253</v>
      </c>
      <c r="H38" s="153">
        <v>-5</v>
      </c>
    </row>
    <row r="39" hidden="1" spans="1:8">
      <c r="A39" s="150">
        <v>38</v>
      </c>
      <c r="B39" s="151">
        <v>113023</v>
      </c>
      <c r="C39" s="152" t="s">
        <v>133</v>
      </c>
      <c r="D39" s="153" t="s">
        <v>356</v>
      </c>
      <c r="E39" s="154" t="s">
        <v>357</v>
      </c>
      <c r="F39" s="153" t="s">
        <v>283</v>
      </c>
      <c r="G39" s="154" t="s">
        <v>253</v>
      </c>
      <c r="H39" s="153">
        <v>-5</v>
      </c>
    </row>
    <row r="40" hidden="1" spans="1:8">
      <c r="A40" s="150">
        <v>39</v>
      </c>
      <c r="B40" s="151">
        <v>744</v>
      </c>
      <c r="C40" s="155" t="s">
        <v>264</v>
      </c>
      <c r="D40" s="153" t="s">
        <v>358</v>
      </c>
      <c r="E40" s="154" t="s">
        <v>359</v>
      </c>
      <c r="F40" s="153" t="s">
        <v>283</v>
      </c>
      <c r="G40" s="154" t="s">
        <v>253</v>
      </c>
      <c r="H40" s="153">
        <v>-5</v>
      </c>
    </row>
    <row r="41" hidden="1" spans="1:8">
      <c r="A41" s="150">
        <v>40</v>
      </c>
      <c r="B41" s="151">
        <v>732</v>
      </c>
      <c r="C41" s="152" t="s">
        <v>261</v>
      </c>
      <c r="D41" s="153" t="s">
        <v>360</v>
      </c>
      <c r="E41" s="154" t="s">
        <v>361</v>
      </c>
      <c r="F41" s="153" t="s">
        <v>283</v>
      </c>
      <c r="G41" s="154" t="s">
        <v>253</v>
      </c>
      <c r="H41" s="153">
        <v>-5</v>
      </c>
    </row>
    <row r="42" hidden="1" spans="1:8">
      <c r="A42" s="150">
        <v>41</v>
      </c>
      <c r="B42" s="151">
        <v>105267</v>
      </c>
      <c r="C42" s="152" t="s">
        <v>362</v>
      </c>
      <c r="D42" s="153" t="s">
        <v>363</v>
      </c>
      <c r="E42" s="154" t="s">
        <v>364</v>
      </c>
      <c r="F42" s="153" t="s">
        <v>283</v>
      </c>
      <c r="G42" s="154" t="s">
        <v>253</v>
      </c>
      <c r="H42" s="153">
        <v>-5</v>
      </c>
    </row>
    <row r="43" hidden="1" spans="1:8">
      <c r="A43" s="150">
        <v>42</v>
      </c>
      <c r="B43" s="151">
        <v>105267</v>
      </c>
      <c r="C43" s="152" t="s">
        <v>362</v>
      </c>
      <c r="D43" s="153" t="s">
        <v>365</v>
      </c>
      <c r="E43" s="154" t="s">
        <v>366</v>
      </c>
      <c r="F43" s="153" t="s">
        <v>283</v>
      </c>
      <c r="G43" s="154" t="s">
        <v>253</v>
      </c>
      <c r="H43" s="153">
        <v>-5</v>
      </c>
    </row>
    <row r="44" hidden="1" spans="1:8">
      <c r="A44" s="150">
        <v>43</v>
      </c>
      <c r="B44" s="151">
        <v>113298</v>
      </c>
      <c r="C44" s="152" t="s">
        <v>367</v>
      </c>
      <c r="D44" s="153" t="s">
        <v>368</v>
      </c>
      <c r="E44" s="154" t="s">
        <v>369</v>
      </c>
      <c r="F44" s="153" t="s">
        <v>283</v>
      </c>
      <c r="G44" s="154" t="s">
        <v>253</v>
      </c>
      <c r="H44" s="153">
        <v>-5</v>
      </c>
    </row>
    <row r="45" hidden="1" spans="1:8">
      <c r="A45" s="150">
        <v>44</v>
      </c>
      <c r="B45" s="151">
        <v>307</v>
      </c>
      <c r="C45" s="152" t="s">
        <v>324</v>
      </c>
      <c r="D45" s="153" t="s">
        <v>370</v>
      </c>
      <c r="E45" s="154" t="s">
        <v>207</v>
      </c>
      <c r="F45" s="153" t="s">
        <v>283</v>
      </c>
      <c r="G45" s="154" t="s">
        <v>253</v>
      </c>
      <c r="H45" s="153">
        <v>-5</v>
      </c>
    </row>
    <row r="46" hidden="1" spans="1:8">
      <c r="A46" s="150">
        <v>45</v>
      </c>
      <c r="B46" s="151">
        <v>347</v>
      </c>
      <c r="C46" s="152" t="s">
        <v>371</v>
      </c>
      <c r="D46" s="153" t="s">
        <v>372</v>
      </c>
      <c r="E46" s="154" t="s">
        <v>373</v>
      </c>
      <c r="F46" s="153" t="s">
        <v>283</v>
      </c>
      <c r="G46" s="154" t="s">
        <v>253</v>
      </c>
      <c r="H46" s="153">
        <v>-5</v>
      </c>
    </row>
    <row r="47" hidden="1" spans="1:8">
      <c r="A47" s="150">
        <v>46</v>
      </c>
      <c r="B47" s="151">
        <v>54</v>
      </c>
      <c r="C47" s="155" t="s">
        <v>374</v>
      </c>
      <c r="D47" s="153" t="s">
        <v>375</v>
      </c>
      <c r="E47" s="154" t="s">
        <v>376</v>
      </c>
      <c r="F47" s="153" t="s">
        <v>283</v>
      </c>
      <c r="G47" s="154" t="s">
        <v>253</v>
      </c>
      <c r="H47" s="153">
        <v>-5</v>
      </c>
    </row>
    <row r="48" hidden="1" spans="1:8">
      <c r="A48" s="150">
        <v>47</v>
      </c>
      <c r="B48" s="151">
        <v>101453</v>
      </c>
      <c r="C48" s="152" t="s">
        <v>377</v>
      </c>
      <c r="D48" s="153" t="s">
        <v>378</v>
      </c>
      <c r="E48" s="154" t="s">
        <v>379</v>
      </c>
      <c r="F48" s="153" t="s">
        <v>380</v>
      </c>
      <c r="G48" s="154" t="s">
        <v>381</v>
      </c>
      <c r="H48" s="153">
        <v>-50</v>
      </c>
    </row>
    <row r="49" hidden="1" spans="1:8">
      <c r="A49" s="150">
        <v>48</v>
      </c>
      <c r="B49" s="151">
        <v>111219</v>
      </c>
      <c r="C49" s="152" t="s">
        <v>382</v>
      </c>
      <c r="D49" s="153" t="s">
        <v>383</v>
      </c>
      <c r="E49" s="154" t="s">
        <v>384</v>
      </c>
      <c r="F49" s="153" t="s">
        <v>380</v>
      </c>
      <c r="G49" s="154" t="s">
        <v>381</v>
      </c>
      <c r="H49" s="153">
        <v>-50</v>
      </c>
    </row>
    <row r="50" hidden="1" spans="1:8">
      <c r="A50" s="150">
        <v>49</v>
      </c>
      <c r="B50" s="151">
        <v>339</v>
      </c>
      <c r="C50" s="155" t="s">
        <v>284</v>
      </c>
      <c r="D50" s="153" t="s">
        <v>385</v>
      </c>
      <c r="E50" s="154" t="s">
        <v>386</v>
      </c>
      <c r="F50" s="153" t="s">
        <v>380</v>
      </c>
      <c r="G50" s="154" t="s">
        <v>381</v>
      </c>
      <c r="H50" s="153">
        <v>-50</v>
      </c>
    </row>
    <row r="51" hidden="1" spans="1:8">
      <c r="A51" s="150">
        <v>50</v>
      </c>
      <c r="B51" s="151">
        <v>591</v>
      </c>
      <c r="C51" s="155" t="s">
        <v>387</v>
      </c>
      <c r="D51" s="153" t="s">
        <v>388</v>
      </c>
      <c r="E51" s="154" t="s">
        <v>389</v>
      </c>
      <c r="F51" s="153" t="s">
        <v>380</v>
      </c>
      <c r="G51" s="154" t="s">
        <v>381</v>
      </c>
      <c r="H51" s="153">
        <v>-50</v>
      </c>
    </row>
    <row r="52" hidden="1" spans="1:8">
      <c r="A52" s="150">
        <v>51</v>
      </c>
      <c r="B52" s="151">
        <v>385</v>
      </c>
      <c r="C52" s="155" t="s">
        <v>390</v>
      </c>
      <c r="D52" s="153" t="s">
        <v>391</v>
      </c>
      <c r="E52" s="154" t="s">
        <v>392</v>
      </c>
      <c r="F52" s="153" t="s">
        <v>380</v>
      </c>
      <c r="G52" s="154" t="s">
        <v>381</v>
      </c>
      <c r="H52" s="153">
        <v>-50</v>
      </c>
    </row>
    <row r="53" hidden="1" spans="1:8">
      <c r="A53" s="150">
        <v>52</v>
      </c>
      <c r="B53" s="151">
        <v>102479</v>
      </c>
      <c r="C53" s="152" t="s">
        <v>393</v>
      </c>
      <c r="D53" s="153" t="s">
        <v>394</v>
      </c>
      <c r="E53" s="154" t="s">
        <v>395</v>
      </c>
      <c r="F53" s="153" t="s">
        <v>380</v>
      </c>
      <c r="G53" s="154" t="s">
        <v>381</v>
      </c>
      <c r="H53" s="153">
        <v>-50</v>
      </c>
    </row>
    <row r="54" hidden="1" spans="1:8">
      <c r="A54" s="150">
        <v>53</v>
      </c>
      <c r="B54" s="151">
        <v>710</v>
      </c>
      <c r="C54" s="155" t="s">
        <v>396</v>
      </c>
      <c r="D54" s="153" t="s">
        <v>397</v>
      </c>
      <c r="E54" s="154" t="s">
        <v>398</v>
      </c>
      <c r="F54" s="153" t="s">
        <v>380</v>
      </c>
      <c r="G54" s="154" t="s">
        <v>381</v>
      </c>
      <c r="H54" s="153">
        <v>-50</v>
      </c>
    </row>
    <row r="55" hidden="1" spans="1:8">
      <c r="A55" s="150">
        <v>54</v>
      </c>
      <c r="B55" s="151">
        <v>351</v>
      </c>
      <c r="C55" s="155" t="s">
        <v>399</v>
      </c>
      <c r="D55" s="153" t="s">
        <v>400</v>
      </c>
      <c r="E55" s="154" t="s">
        <v>401</v>
      </c>
      <c r="F55" s="153" t="s">
        <v>380</v>
      </c>
      <c r="G55" s="154" t="s">
        <v>381</v>
      </c>
      <c r="H55" s="153">
        <v>-50</v>
      </c>
    </row>
    <row r="56" hidden="1" spans="1:8">
      <c r="A56" s="150">
        <v>55</v>
      </c>
      <c r="B56" s="151">
        <v>311</v>
      </c>
      <c r="C56" s="155" t="s">
        <v>402</v>
      </c>
      <c r="D56" s="153" t="s">
        <v>403</v>
      </c>
      <c r="E56" s="154" t="s">
        <v>404</v>
      </c>
      <c r="F56" s="153" t="s">
        <v>380</v>
      </c>
      <c r="G56" s="154" t="s">
        <v>381</v>
      </c>
      <c r="H56" s="153">
        <v>-50</v>
      </c>
    </row>
    <row r="57" hidden="1" spans="1:8">
      <c r="A57" s="150">
        <v>56</v>
      </c>
      <c r="B57" s="151">
        <v>102567</v>
      </c>
      <c r="C57" s="152" t="s">
        <v>312</v>
      </c>
      <c r="D57" s="153" t="s">
        <v>405</v>
      </c>
      <c r="E57" s="154" t="s">
        <v>406</v>
      </c>
      <c r="F57" s="153" t="s">
        <v>380</v>
      </c>
      <c r="G57" s="154" t="s">
        <v>381</v>
      </c>
      <c r="H57" s="153">
        <v>-50</v>
      </c>
    </row>
    <row r="58" hidden="1" spans="1:8">
      <c r="A58" s="150">
        <v>57</v>
      </c>
      <c r="B58" s="151">
        <v>106568</v>
      </c>
      <c r="C58" s="152" t="s">
        <v>407</v>
      </c>
      <c r="D58" s="153" t="s">
        <v>408</v>
      </c>
      <c r="E58" s="154" t="s">
        <v>409</v>
      </c>
      <c r="F58" s="153" t="s">
        <v>380</v>
      </c>
      <c r="G58" s="154" t="s">
        <v>381</v>
      </c>
      <c r="H58" s="153">
        <v>-50</v>
      </c>
    </row>
    <row r="59" hidden="1" spans="1:8">
      <c r="A59" s="150">
        <v>58</v>
      </c>
      <c r="B59" s="151">
        <v>385</v>
      </c>
      <c r="C59" s="155" t="s">
        <v>390</v>
      </c>
      <c r="D59" s="153" t="s">
        <v>410</v>
      </c>
      <c r="E59" s="154" t="s">
        <v>411</v>
      </c>
      <c r="F59" s="153" t="s">
        <v>380</v>
      </c>
      <c r="G59" s="154" t="s">
        <v>381</v>
      </c>
      <c r="H59" s="153">
        <v>-50</v>
      </c>
    </row>
    <row r="60" hidden="1" spans="1:8">
      <c r="A60" s="150">
        <v>59</v>
      </c>
      <c r="B60" s="151">
        <v>106568</v>
      </c>
      <c r="C60" s="152" t="s">
        <v>407</v>
      </c>
      <c r="D60" s="153" t="s">
        <v>412</v>
      </c>
      <c r="E60" s="154" t="s">
        <v>413</v>
      </c>
      <c r="F60" s="153" t="s">
        <v>380</v>
      </c>
      <c r="G60" s="154" t="s">
        <v>381</v>
      </c>
      <c r="H60" s="153">
        <v>-50</v>
      </c>
    </row>
    <row r="61" hidden="1" spans="1:8">
      <c r="A61" s="150">
        <v>60</v>
      </c>
      <c r="B61" s="151">
        <v>738</v>
      </c>
      <c r="C61" s="155" t="s">
        <v>414</v>
      </c>
      <c r="D61" s="153" t="s">
        <v>415</v>
      </c>
      <c r="E61" s="154" t="s">
        <v>416</v>
      </c>
      <c r="F61" s="153" t="s">
        <v>380</v>
      </c>
      <c r="G61" s="154" t="s">
        <v>381</v>
      </c>
      <c r="H61" s="153">
        <v>-50</v>
      </c>
    </row>
    <row r="62" hidden="1" spans="1:8">
      <c r="A62" s="150">
        <v>61</v>
      </c>
      <c r="B62" s="151">
        <v>578</v>
      </c>
      <c r="C62" s="152" t="s">
        <v>417</v>
      </c>
      <c r="D62" s="153" t="s">
        <v>418</v>
      </c>
      <c r="E62" s="154" t="s">
        <v>419</v>
      </c>
      <c r="F62" s="153" t="s">
        <v>380</v>
      </c>
      <c r="G62" s="154" t="s">
        <v>381</v>
      </c>
      <c r="H62" s="153">
        <v>-50</v>
      </c>
    </row>
    <row r="63" hidden="1" spans="1:8">
      <c r="A63" s="150">
        <v>62</v>
      </c>
      <c r="B63" s="151">
        <v>738</v>
      </c>
      <c r="C63" s="155" t="s">
        <v>414</v>
      </c>
      <c r="D63" s="153" t="s">
        <v>420</v>
      </c>
      <c r="E63" s="154" t="s">
        <v>421</v>
      </c>
      <c r="F63" s="153" t="s">
        <v>380</v>
      </c>
      <c r="G63" s="154" t="s">
        <v>381</v>
      </c>
      <c r="H63" s="153">
        <v>-50</v>
      </c>
    </row>
    <row r="64" hidden="1" spans="1:8">
      <c r="A64" s="150">
        <v>63</v>
      </c>
      <c r="B64" s="151">
        <v>56</v>
      </c>
      <c r="C64" s="155" t="s">
        <v>350</v>
      </c>
      <c r="D64" s="153" t="s">
        <v>422</v>
      </c>
      <c r="E64" s="154" t="s">
        <v>423</v>
      </c>
      <c r="F64" s="153" t="s">
        <v>380</v>
      </c>
      <c r="G64" s="154" t="s">
        <v>381</v>
      </c>
      <c r="H64" s="153">
        <v>-50</v>
      </c>
    </row>
    <row r="65" hidden="1" spans="1:8">
      <c r="A65" s="150">
        <v>64</v>
      </c>
      <c r="B65" s="151">
        <v>707</v>
      </c>
      <c r="C65" s="152" t="s">
        <v>424</v>
      </c>
      <c r="D65" s="153" t="s">
        <v>425</v>
      </c>
      <c r="E65" s="154" t="s">
        <v>426</v>
      </c>
      <c r="F65" s="153" t="s">
        <v>380</v>
      </c>
      <c r="G65" s="154" t="s">
        <v>381</v>
      </c>
      <c r="H65" s="153">
        <v>-50</v>
      </c>
    </row>
    <row r="66" hidden="1" spans="1:8">
      <c r="A66" s="150">
        <v>65</v>
      </c>
      <c r="B66" s="151">
        <v>750</v>
      </c>
      <c r="C66" s="152" t="s">
        <v>315</v>
      </c>
      <c r="D66" s="153" t="s">
        <v>427</v>
      </c>
      <c r="E66" s="154" t="s">
        <v>428</v>
      </c>
      <c r="F66" s="153" t="s">
        <v>380</v>
      </c>
      <c r="G66" s="154" t="s">
        <v>381</v>
      </c>
      <c r="H66" s="153">
        <v>-50</v>
      </c>
    </row>
    <row r="67" hidden="1" spans="1:8">
      <c r="A67" s="150">
        <v>66</v>
      </c>
      <c r="B67" s="151">
        <v>110378</v>
      </c>
      <c r="C67" s="152" t="s">
        <v>429</v>
      </c>
      <c r="D67" s="153" t="s">
        <v>430</v>
      </c>
      <c r="E67" s="154" t="s">
        <v>431</v>
      </c>
      <c r="F67" s="153" t="s">
        <v>380</v>
      </c>
      <c r="G67" s="154" t="s">
        <v>381</v>
      </c>
      <c r="H67" s="153">
        <v>-50</v>
      </c>
    </row>
    <row r="68" hidden="1" spans="1:8">
      <c r="A68" s="150">
        <v>67</v>
      </c>
      <c r="B68" s="151">
        <v>103199</v>
      </c>
      <c r="C68" s="152" t="s">
        <v>432</v>
      </c>
      <c r="D68" s="153" t="s">
        <v>433</v>
      </c>
      <c r="E68" s="154" t="s">
        <v>434</v>
      </c>
      <c r="F68" s="153" t="s">
        <v>380</v>
      </c>
      <c r="G68" s="154" t="s">
        <v>381</v>
      </c>
      <c r="H68" s="153">
        <v>-50</v>
      </c>
    </row>
    <row r="69" hidden="1" spans="1:8">
      <c r="A69" s="150">
        <v>68</v>
      </c>
      <c r="B69" s="151">
        <v>113025</v>
      </c>
      <c r="C69" s="152" t="s">
        <v>289</v>
      </c>
      <c r="D69" s="153" t="s">
        <v>435</v>
      </c>
      <c r="E69" s="154" t="s">
        <v>436</v>
      </c>
      <c r="F69" s="153" t="s">
        <v>380</v>
      </c>
      <c r="G69" s="154" t="s">
        <v>381</v>
      </c>
      <c r="H69" s="153">
        <v>-50</v>
      </c>
    </row>
    <row r="70" hidden="1" spans="1:8">
      <c r="A70" s="150">
        <v>69</v>
      </c>
      <c r="B70" s="151">
        <v>102479</v>
      </c>
      <c r="C70" s="152" t="s">
        <v>393</v>
      </c>
      <c r="D70" s="153" t="s">
        <v>437</v>
      </c>
      <c r="E70" s="154" t="s">
        <v>438</v>
      </c>
      <c r="F70" s="153" t="s">
        <v>380</v>
      </c>
      <c r="G70" s="154" t="s">
        <v>381</v>
      </c>
      <c r="H70" s="153">
        <v>-50</v>
      </c>
    </row>
    <row r="71" hidden="1" spans="1:8">
      <c r="A71" s="150">
        <v>71</v>
      </c>
      <c r="B71" s="151">
        <v>116919</v>
      </c>
      <c r="C71" s="152" t="s">
        <v>439</v>
      </c>
      <c r="D71" s="153" t="s">
        <v>440</v>
      </c>
      <c r="E71" s="154" t="s">
        <v>441</v>
      </c>
      <c r="F71" s="153" t="s">
        <v>380</v>
      </c>
      <c r="G71" s="154" t="s">
        <v>381</v>
      </c>
      <c r="H71" s="153">
        <v>-50</v>
      </c>
    </row>
    <row r="72" hidden="1" spans="1:8">
      <c r="A72" s="150">
        <v>72</v>
      </c>
      <c r="B72" s="151">
        <v>104838</v>
      </c>
      <c r="C72" s="152" t="s">
        <v>269</v>
      </c>
      <c r="D72" s="153" t="s">
        <v>442</v>
      </c>
      <c r="E72" s="154" t="s">
        <v>443</v>
      </c>
      <c r="F72" s="153" t="s">
        <v>380</v>
      </c>
      <c r="G72" s="154" t="s">
        <v>381</v>
      </c>
      <c r="H72" s="153">
        <v>-50</v>
      </c>
    </row>
    <row r="73" hidden="1" spans="1:8">
      <c r="A73" s="150">
        <v>73</v>
      </c>
      <c r="B73" s="151">
        <v>103639</v>
      </c>
      <c r="C73" s="152" t="s">
        <v>444</v>
      </c>
      <c r="D73" s="153" t="s">
        <v>445</v>
      </c>
      <c r="E73" s="154" t="s">
        <v>446</v>
      </c>
      <c r="F73" s="153" t="s">
        <v>380</v>
      </c>
      <c r="G73" s="154" t="s">
        <v>381</v>
      </c>
      <c r="H73" s="153">
        <v>-50</v>
      </c>
    </row>
    <row r="74" hidden="1" spans="1:8">
      <c r="A74" s="150">
        <v>74</v>
      </c>
      <c r="B74" s="151">
        <v>105396</v>
      </c>
      <c r="C74" s="152" t="s">
        <v>447</v>
      </c>
      <c r="D74" s="153" t="s">
        <v>448</v>
      </c>
      <c r="E74" s="154" t="s">
        <v>449</v>
      </c>
      <c r="F74" s="153" t="s">
        <v>380</v>
      </c>
      <c r="G74" s="154" t="s">
        <v>381</v>
      </c>
      <c r="H74" s="153">
        <v>-50</v>
      </c>
    </row>
    <row r="75" hidden="1" spans="1:8">
      <c r="A75" s="150">
        <v>75</v>
      </c>
      <c r="B75" s="151">
        <v>578</v>
      </c>
      <c r="C75" s="152" t="s">
        <v>417</v>
      </c>
      <c r="D75" s="153" t="s">
        <v>450</v>
      </c>
      <c r="E75" s="154" t="s">
        <v>451</v>
      </c>
      <c r="F75" s="153" t="s">
        <v>380</v>
      </c>
      <c r="G75" s="154" t="s">
        <v>381</v>
      </c>
      <c r="H75" s="153">
        <v>-50</v>
      </c>
    </row>
    <row r="76" hidden="1" spans="1:8">
      <c r="A76" s="150">
        <v>76</v>
      </c>
      <c r="B76" s="151">
        <v>116482</v>
      </c>
      <c r="C76" s="152" t="s">
        <v>452</v>
      </c>
      <c r="D76" s="153" t="s">
        <v>453</v>
      </c>
      <c r="E76" s="154" t="s">
        <v>454</v>
      </c>
      <c r="F76" s="153" t="s">
        <v>380</v>
      </c>
      <c r="G76" s="154" t="s">
        <v>381</v>
      </c>
      <c r="H76" s="153">
        <v>-50</v>
      </c>
    </row>
    <row r="77" hidden="1" spans="1:8">
      <c r="A77" s="150">
        <v>77</v>
      </c>
      <c r="B77" s="151">
        <v>103198</v>
      </c>
      <c r="C77" s="152" t="s">
        <v>455</v>
      </c>
      <c r="D77" s="153" t="s">
        <v>456</v>
      </c>
      <c r="E77" s="154" t="s">
        <v>457</v>
      </c>
      <c r="F77" s="153" t="s">
        <v>380</v>
      </c>
      <c r="G77" s="154" t="s">
        <v>381</v>
      </c>
      <c r="H77" s="153">
        <v>-50</v>
      </c>
    </row>
    <row r="78" hidden="1" spans="1:8">
      <c r="A78" s="150">
        <v>78</v>
      </c>
      <c r="B78" s="151">
        <v>748</v>
      </c>
      <c r="C78" s="152" t="s">
        <v>318</v>
      </c>
      <c r="D78" s="153" t="s">
        <v>458</v>
      </c>
      <c r="E78" s="154" t="s">
        <v>459</v>
      </c>
      <c r="F78" s="153" t="s">
        <v>380</v>
      </c>
      <c r="G78" s="154" t="s">
        <v>381</v>
      </c>
      <c r="H78" s="153">
        <v>-50</v>
      </c>
    </row>
    <row r="79" hidden="1" spans="1:8">
      <c r="A79" s="150">
        <v>79</v>
      </c>
      <c r="B79" s="151">
        <v>517</v>
      </c>
      <c r="C79" s="152" t="s">
        <v>460</v>
      </c>
      <c r="D79" s="153" t="s">
        <v>461</v>
      </c>
      <c r="E79" s="154" t="s">
        <v>462</v>
      </c>
      <c r="F79" s="153" t="s">
        <v>380</v>
      </c>
      <c r="G79" s="154" t="s">
        <v>381</v>
      </c>
      <c r="H79" s="153">
        <v>-50</v>
      </c>
    </row>
    <row r="80" hidden="1" spans="1:8">
      <c r="A80" s="150" t="s">
        <v>463</v>
      </c>
      <c r="B80" s="156">
        <v>578</v>
      </c>
      <c r="C80" s="157" t="s">
        <v>417</v>
      </c>
      <c r="D80" s="158" t="s">
        <v>464</v>
      </c>
      <c r="E80" s="158" t="s">
        <v>465</v>
      </c>
      <c r="F80" s="158" t="s">
        <v>466</v>
      </c>
      <c r="G80" s="158" t="s">
        <v>467</v>
      </c>
      <c r="H80" s="158" t="s">
        <v>468</v>
      </c>
    </row>
    <row r="81" hidden="1" spans="1:8">
      <c r="A81" s="150"/>
      <c r="B81" s="156">
        <v>112888</v>
      </c>
      <c r="C81" s="157" t="s">
        <v>71</v>
      </c>
      <c r="D81" s="158" t="s">
        <v>469</v>
      </c>
      <c r="E81" s="158" t="s">
        <v>470</v>
      </c>
      <c r="F81" s="158" t="s">
        <v>466</v>
      </c>
      <c r="G81" s="158" t="s">
        <v>467</v>
      </c>
      <c r="H81" s="158" t="s">
        <v>468</v>
      </c>
    </row>
    <row r="82" hidden="1" spans="1:8">
      <c r="A82" s="150"/>
      <c r="B82" s="156">
        <v>102564</v>
      </c>
      <c r="C82" s="157" t="s">
        <v>471</v>
      </c>
      <c r="D82" s="158" t="s">
        <v>472</v>
      </c>
      <c r="E82" s="158" t="s">
        <v>473</v>
      </c>
      <c r="F82" s="158" t="s">
        <v>466</v>
      </c>
      <c r="G82" s="158" t="s">
        <v>467</v>
      </c>
      <c r="H82" s="158" t="s">
        <v>468</v>
      </c>
    </row>
    <row r="83" hidden="1" spans="1:8">
      <c r="A83" s="150"/>
      <c r="B83" s="156">
        <v>112888</v>
      </c>
      <c r="C83" s="157" t="s">
        <v>71</v>
      </c>
      <c r="D83" s="158" t="s">
        <v>474</v>
      </c>
      <c r="E83" s="158" t="s">
        <v>475</v>
      </c>
      <c r="F83" s="158" t="s">
        <v>466</v>
      </c>
      <c r="G83" s="158" t="s">
        <v>467</v>
      </c>
      <c r="H83" s="158" t="s">
        <v>468</v>
      </c>
    </row>
    <row r="84" hidden="1" spans="1:8">
      <c r="A84" s="150"/>
      <c r="B84" s="156">
        <v>102564</v>
      </c>
      <c r="C84" s="157" t="s">
        <v>471</v>
      </c>
      <c r="D84" s="158" t="s">
        <v>476</v>
      </c>
      <c r="E84" s="158" t="s">
        <v>477</v>
      </c>
      <c r="F84" s="158" t="s">
        <v>466</v>
      </c>
      <c r="G84" s="158" t="s">
        <v>467</v>
      </c>
      <c r="H84" s="158" t="s">
        <v>468</v>
      </c>
    </row>
    <row r="85" hidden="1" spans="1:8">
      <c r="A85" s="150"/>
      <c r="B85" s="156">
        <v>712</v>
      </c>
      <c r="C85" s="157" t="s">
        <v>478</v>
      </c>
      <c r="D85" s="158" t="s">
        <v>479</v>
      </c>
      <c r="E85" s="158" t="s">
        <v>480</v>
      </c>
      <c r="F85" s="158" t="s">
        <v>466</v>
      </c>
      <c r="G85" s="158" t="s">
        <v>467</v>
      </c>
      <c r="H85" s="158" t="s">
        <v>468</v>
      </c>
    </row>
    <row r="86" hidden="1" spans="1:8">
      <c r="A86" s="150"/>
      <c r="B86" s="156">
        <v>103639</v>
      </c>
      <c r="C86" s="157" t="s">
        <v>444</v>
      </c>
      <c r="D86" s="158" t="s">
        <v>481</v>
      </c>
      <c r="E86" s="158" t="s">
        <v>482</v>
      </c>
      <c r="F86" s="158" t="s">
        <v>466</v>
      </c>
      <c r="G86" s="158" t="s">
        <v>467</v>
      </c>
      <c r="H86" s="158" t="s">
        <v>468</v>
      </c>
    </row>
    <row r="87" hidden="1" spans="1:8">
      <c r="A87" s="150"/>
      <c r="B87" s="156">
        <v>707</v>
      </c>
      <c r="C87" s="157" t="s">
        <v>424</v>
      </c>
      <c r="D87" s="158" t="s">
        <v>483</v>
      </c>
      <c r="E87" s="158" t="s">
        <v>484</v>
      </c>
      <c r="F87" s="158" t="s">
        <v>466</v>
      </c>
      <c r="G87" s="158" t="s">
        <v>467</v>
      </c>
      <c r="H87" s="158" t="s">
        <v>468</v>
      </c>
    </row>
    <row r="88" hidden="1" spans="1:8">
      <c r="A88" s="150"/>
      <c r="B88" s="156">
        <v>103199</v>
      </c>
      <c r="C88" s="157" t="s">
        <v>432</v>
      </c>
      <c r="D88" s="158" t="s">
        <v>485</v>
      </c>
      <c r="E88" s="158" t="s">
        <v>486</v>
      </c>
      <c r="F88" s="158" t="s">
        <v>466</v>
      </c>
      <c r="G88" s="158" t="s">
        <v>467</v>
      </c>
      <c r="H88" s="158" t="s">
        <v>468</v>
      </c>
    </row>
    <row r="89" hidden="1" spans="1:8">
      <c r="A89" s="150"/>
      <c r="B89" s="156">
        <v>571</v>
      </c>
      <c r="C89" s="157" t="s">
        <v>487</v>
      </c>
      <c r="D89" s="158" t="s">
        <v>488</v>
      </c>
      <c r="E89" s="158" t="s">
        <v>489</v>
      </c>
      <c r="F89" s="158" t="s">
        <v>466</v>
      </c>
      <c r="G89" s="158" t="s">
        <v>467</v>
      </c>
      <c r="H89" s="158" t="s">
        <v>468</v>
      </c>
    </row>
    <row r="90" hidden="1" spans="1:8">
      <c r="A90" s="150"/>
      <c r="B90" s="156">
        <v>514</v>
      </c>
      <c r="C90" s="157" t="s">
        <v>490</v>
      </c>
      <c r="D90" s="158" t="s">
        <v>491</v>
      </c>
      <c r="E90" s="158" t="s">
        <v>492</v>
      </c>
      <c r="F90" s="158" t="s">
        <v>466</v>
      </c>
      <c r="G90" s="158" t="s">
        <v>467</v>
      </c>
      <c r="H90" s="158" t="s">
        <v>468</v>
      </c>
    </row>
    <row r="91" hidden="1" spans="1:8">
      <c r="A91" s="150"/>
      <c r="B91" s="156">
        <v>514</v>
      </c>
      <c r="C91" s="157" t="s">
        <v>490</v>
      </c>
      <c r="D91" s="158" t="s">
        <v>493</v>
      </c>
      <c r="E91" s="158" t="s">
        <v>494</v>
      </c>
      <c r="F91" s="158" t="s">
        <v>466</v>
      </c>
      <c r="G91" s="158" t="s">
        <v>467</v>
      </c>
      <c r="H91" s="158" t="s">
        <v>468</v>
      </c>
    </row>
    <row r="92" hidden="1" spans="1:8">
      <c r="A92" s="150"/>
      <c r="B92" s="156">
        <v>517</v>
      </c>
      <c r="C92" s="157" t="s">
        <v>460</v>
      </c>
      <c r="D92" s="158" t="s">
        <v>495</v>
      </c>
      <c r="E92" s="158" t="s">
        <v>496</v>
      </c>
      <c r="F92" s="158" t="s">
        <v>466</v>
      </c>
      <c r="G92" s="158" t="s">
        <v>467</v>
      </c>
      <c r="H92" s="158" t="s">
        <v>468</v>
      </c>
    </row>
    <row r="93" hidden="1" spans="1:8">
      <c r="A93" s="150"/>
      <c r="B93" s="156">
        <v>105396</v>
      </c>
      <c r="C93" s="157" t="s">
        <v>447</v>
      </c>
      <c r="D93" s="158" t="s">
        <v>497</v>
      </c>
      <c r="E93" s="158" t="s">
        <v>498</v>
      </c>
      <c r="F93" s="158" t="s">
        <v>466</v>
      </c>
      <c r="G93" s="158" t="s">
        <v>467</v>
      </c>
      <c r="H93" s="158" t="s">
        <v>468</v>
      </c>
    </row>
    <row r="94" hidden="1" spans="1:8">
      <c r="A94" s="150"/>
      <c r="B94" s="156">
        <v>745</v>
      </c>
      <c r="C94" s="157" t="s">
        <v>499</v>
      </c>
      <c r="D94" s="158" t="s">
        <v>500</v>
      </c>
      <c r="E94" s="158" t="s">
        <v>501</v>
      </c>
      <c r="F94" s="158" t="s">
        <v>466</v>
      </c>
      <c r="G94" s="158" t="s">
        <v>467</v>
      </c>
      <c r="H94" s="158" t="s">
        <v>468</v>
      </c>
    </row>
    <row r="95" hidden="1" spans="1:8">
      <c r="A95" s="150"/>
      <c r="B95" s="156">
        <v>307</v>
      </c>
      <c r="C95" s="157" t="s">
        <v>324</v>
      </c>
      <c r="D95" s="158" t="s">
        <v>502</v>
      </c>
      <c r="E95" s="158" t="s">
        <v>503</v>
      </c>
      <c r="F95" s="158" t="s">
        <v>466</v>
      </c>
      <c r="G95" s="158" t="s">
        <v>467</v>
      </c>
      <c r="H95" s="158" t="s">
        <v>468</v>
      </c>
    </row>
    <row r="96" hidden="1" spans="1:8">
      <c r="A96" s="150"/>
      <c r="B96" s="156">
        <v>337</v>
      </c>
      <c r="C96" s="157" t="s">
        <v>504</v>
      </c>
      <c r="D96" s="158" t="s">
        <v>505</v>
      </c>
      <c r="E96" s="158" t="s">
        <v>506</v>
      </c>
      <c r="F96" s="158" t="s">
        <v>466</v>
      </c>
      <c r="G96" s="158" t="s">
        <v>467</v>
      </c>
      <c r="H96" s="158" t="s">
        <v>468</v>
      </c>
    </row>
    <row r="97" hidden="1" spans="1:8">
      <c r="A97" s="150"/>
      <c r="B97" s="156">
        <v>707</v>
      </c>
      <c r="C97" s="157" t="s">
        <v>424</v>
      </c>
      <c r="D97" s="158" t="s">
        <v>507</v>
      </c>
      <c r="E97" s="158" t="s">
        <v>508</v>
      </c>
      <c r="F97" s="158" t="s">
        <v>466</v>
      </c>
      <c r="G97" s="158" t="s">
        <v>467</v>
      </c>
      <c r="H97" s="158" t="s">
        <v>468</v>
      </c>
    </row>
    <row r="98" hidden="1" spans="1:8">
      <c r="A98" s="150"/>
      <c r="B98" s="156">
        <v>585</v>
      </c>
      <c r="C98" s="157" t="s">
        <v>509</v>
      </c>
      <c r="D98" s="158" t="s">
        <v>510</v>
      </c>
      <c r="E98" s="158" t="s">
        <v>511</v>
      </c>
      <c r="F98" s="158" t="s">
        <v>466</v>
      </c>
      <c r="G98" s="158" t="s">
        <v>467</v>
      </c>
      <c r="H98" s="158" t="s">
        <v>468</v>
      </c>
    </row>
    <row r="99" hidden="1" spans="1:8">
      <c r="A99" s="150"/>
      <c r="B99" s="156">
        <v>704</v>
      </c>
      <c r="C99" s="157" t="s">
        <v>512</v>
      </c>
      <c r="D99" s="158" t="s">
        <v>513</v>
      </c>
      <c r="E99" s="158" t="s">
        <v>514</v>
      </c>
      <c r="F99" s="158" t="s">
        <v>466</v>
      </c>
      <c r="G99" s="158" t="s">
        <v>467</v>
      </c>
      <c r="H99" s="158" t="s">
        <v>468</v>
      </c>
    </row>
    <row r="100" hidden="1" spans="1:8">
      <c r="A100" s="150"/>
      <c r="B100" s="156">
        <v>585</v>
      </c>
      <c r="C100" s="157" t="s">
        <v>509</v>
      </c>
      <c r="D100" s="158" t="s">
        <v>515</v>
      </c>
      <c r="E100" s="158" t="s">
        <v>516</v>
      </c>
      <c r="F100" s="158" t="s">
        <v>466</v>
      </c>
      <c r="G100" s="158" t="s">
        <v>467</v>
      </c>
      <c r="H100" s="158" t="s">
        <v>468</v>
      </c>
    </row>
    <row r="101" hidden="1" spans="1:8">
      <c r="A101" s="150"/>
      <c r="B101" s="156">
        <v>585</v>
      </c>
      <c r="C101" s="157" t="s">
        <v>509</v>
      </c>
      <c r="D101" s="158" t="s">
        <v>517</v>
      </c>
      <c r="E101" s="158" t="s">
        <v>518</v>
      </c>
      <c r="F101" s="158" t="s">
        <v>466</v>
      </c>
      <c r="G101" s="158" t="s">
        <v>467</v>
      </c>
      <c r="H101" s="158" t="s">
        <v>468</v>
      </c>
    </row>
    <row r="102" hidden="1" spans="1:8">
      <c r="A102" s="150"/>
      <c r="B102" s="156">
        <v>517</v>
      </c>
      <c r="C102" s="157" t="s">
        <v>460</v>
      </c>
      <c r="D102" s="158" t="s">
        <v>519</v>
      </c>
      <c r="E102" s="158" t="s">
        <v>520</v>
      </c>
      <c r="F102" s="158" t="s">
        <v>466</v>
      </c>
      <c r="G102" s="158" t="s">
        <v>467</v>
      </c>
      <c r="H102" s="158" t="s">
        <v>468</v>
      </c>
    </row>
    <row r="103" hidden="1" spans="1:8">
      <c r="A103" s="150"/>
      <c r="B103" s="156">
        <v>104533</v>
      </c>
      <c r="C103" s="157" t="s">
        <v>521</v>
      </c>
      <c r="D103" s="158" t="s">
        <v>522</v>
      </c>
      <c r="E103" s="158" t="s">
        <v>523</v>
      </c>
      <c r="F103" s="158" t="s">
        <v>466</v>
      </c>
      <c r="G103" s="158" t="s">
        <v>467</v>
      </c>
      <c r="H103" s="158" t="s">
        <v>468</v>
      </c>
    </row>
    <row r="104" hidden="1" spans="1:8">
      <c r="A104" s="150"/>
      <c r="B104" s="156">
        <v>585</v>
      </c>
      <c r="C104" s="157" t="s">
        <v>509</v>
      </c>
      <c r="D104" s="158" t="s">
        <v>524</v>
      </c>
      <c r="E104" s="158" t="s">
        <v>525</v>
      </c>
      <c r="F104" s="158" t="s">
        <v>466</v>
      </c>
      <c r="G104" s="158" t="s">
        <v>467</v>
      </c>
      <c r="H104" s="158" t="s">
        <v>468</v>
      </c>
    </row>
    <row r="105" hidden="1" spans="1:8">
      <c r="A105" s="150"/>
      <c r="B105" s="156">
        <v>707</v>
      </c>
      <c r="C105" s="157" t="s">
        <v>424</v>
      </c>
      <c r="D105" s="158" t="s">
        <v>526</v>
      </c>
      <c r="E105" s="158" t="s">
        <v>527</v>
      </c>
      <c r="F105" s="158" t="s">
        <v>466</v>
      </c>
      <c r="G105" s="158" t="s">
        <v>467</v>
      </c>
      <c r="H105" s="158" t="s">
        <v>468</v>
      </c>
    </row>
    <row r="106" hidden="1" spans="1:8">
      <c r="A106" s="150"/>
      <c r="B106" s="156">
        <v>712</v>
      </c>
      <c r="C106" s="157" t="s">
        <v>478</v>
      </c>
      <c r="D106" s="158" t="s">
        <v>528</v>
      </c>
      <c r="E106" s="158" t="s">
        <v>529</v>
      </c>
      <c r="F106" s="158" t="s">
        <v>466</v>
      </c>
      <c r="G106" s="158" t="s">
        <v>467</v>
      </c>
      <c r="H106" s="158" t="s">
        <v>468</v>
      </c>
    </row>
    <row r="107" hidden="1" spans="1:8">
      <c r="A107" s="150"/>
      <c r="B107" s="156">
        <v>391</v>
      </c>
      <c r="C107" s="157" t="s">
        <v>530</v>
      </c>
      <c r="D107" s="158" t="s">
        <v>531</v>
      </c>
      <c r="E107" s="158" t="s">
        <v>532</v>
      </c>
      <c r="F107" s="158" t="s">
        <v>466</v>
      </c>
      <c r="G107" s="158" t="s">
        <v>467</v>
      </c>
      <c r="H107" s="158" t="s">
        <v>468</v>
      </c>
    </row>
    <row r="108" hidden="1" spans="1:8">
      <c r="A108" s="150"/>
      <c r="B108" s="156">
        <v>307</v>
      </c>
      <c r="C108" s="157" t="s">
        <v>324</v>
      </c>
      <c r="D108" s="158" t="s">
        <v>533</v>
      </c>
      <c r="E108" s="158" t="s">
        <v>534</v>
      </c>
      <c r="F108" s="158" t="s">
        <v>466</v>
      </c>
      <c r="G108" s="158" t="s">
        <v>467</v>
      </c>
      <c r="H108" s="158" t="s">
        <v>468</v>
      </c>
    </row>
    <row r="109" hidden="1" spans="1:8">
      <c r="A109" s="150"/>
      <c r="B109" s="156">
        <v>391</v>
      </c>
      <c r="C109" s="157" t="s">
        <v>530</v>
      </c>
      <c r="D109" s="158" t="s">
        <v>535</v>
      </c>
      <c r="E109" s="158" t="s">
        <v>536</v>
      </c>
      <c r="F109" s="158" t="s">
        <v>466</v>
      </c>
      <c r="G109" s="158" t="s">
        <v>467</v>
      </c>
      <c r="H109" s="158" t="s">
        <v>468</v>
      </c>
    </row>
    <row r="110" hidden="1" spans="1:8">
      <c r="A110" s="150"/>
      <c r="B110" s="156">
        <v>585</v>
      </c>
      <c r="C110" s="157" t="s">
        <v>509</v>
      </c>
      <c r="D110" s="158" t="s">
        <v>537</v>
      </c>
      <c r="E110" s="158" t="s">
        <v>538</v>
      </c>
      <c r="F110" s="158" t="s">
        <v>466</v>
      </c>
      <c r="G110" s="158" t="s">
        <v>467</v>
      </c>
      <c r="H110" s="158" t="s">
        <v>468</v>
      </c>
    </row>
    <row r="111" hidden="1" spans="1:8">
      <c r="A111" s="150"/>
      <c r="B111" s="156">
        <v>517</v>
      </c>
      <c r="C111" s="157" t="s">
        <v>460</v>
      </c>
      <c r="D111" s="158" t="s">
        <v>539</v>
      </c>
      <c r="E111" s="158" t="s">
        <v>540</v>
      </c>
      <c r="F111" s="158" t="s">
        <v>466</v>
      </c>
      <c r="G111" s="158" t="s">
        <v>467</v>
      </c>
      <c r="H111" s="158" t="s">
        <v>468</v>
      </c>
    </row>
    <row r="112" hidden="1" spans="1:8">
      <c r="A112" s="150"/>
      <c r="B112" s="156">
        <v>113008</v>
      </c>
      <c r="C112" s="157" t="s">
        <v>190</v>
      </c>
      <c r="D112" s="158" t="s">
        <v>541</v>
      </c>
      <c r="E112" s="158" t="s">
        <v>542</v>
      </c>
      <c r="F112" s="158" t="s">
        <v>466</v>
      </c>
      <c r="G112" s="158" t="s">
        <v>467</v>
      </c>
      <c r="H112" s="158" t="s">
        <v>468</v>
      </c>
    </row>
    <row r="113" hidden="1" spans="1:8">
      <c r="A113" s="150"/>
      <c r="B113" s="156">
        <v>307</v>
      </c>
      <c r="C113" s="157" t="s">
        <v>324</v>
      </c>
      <c r="D113" s="158" t="s">
        <v>543</v>
      </c>
      <c r="E113" s="158" t="s">
        <v>544</v>
      </c>
      <c r="F113" s="158" t="s">
        <v>466</v>
      </c>
      <c r="G113" s="158" t="s">
        <v>467</v>
      </c>
      <c r="H113" s="158" t="s">
        <v>468</v>
      </c>
    </row>
    <row r="114" hidden="1" spans="1:8">
      <c r="A114" s="150"/>
      <c r="B114" s="156">
        <v>707</v>
      </c>
      <c r="C114" s="157" t="s">
        <v>424</v>
      </c>
      <c r="D114" s="158" t="s">
        <v>545</v>
      </c>
      <c r="E114" s="158" t="s">
        <v>546</v>
      </c>
      <c r="F114" s="158" t="s">
        <v>466</v>
      </c>
      <c r="G114" s="158" t="s">
        <v>467</v>
      </c>
      <c r="H114" s="158" t="s">
        <v>468</v>
      </c>
    </row>
    <row r="115" hidden="1" spans="1:8">
      <c r="A115" s="150"/>
      <c r="B115" s="156">
        <v>582</v>
      </c>
      <c r="C115" s="157" t="s">
        <v>547</v>
      </c>
      <c r="D115" s="158" t="s">
        <v>548</v>
      </c>
      <c r="E115" s="158" t="s">
        <v>549</v>
      </c>
      <c r="F115" s="158" t="s">
        <v>466</v>
      </c>
      <c r="G115" s="158" t="s">
        <v>467</v>
      </c>
      <c r="H115" s="158" t="s">
        <v>468</v>
      </c>
    </row>
    <row r="116" hidden="1" spans="1:8">
      <c r="A116" s="150"/>
      <c r="B116" s="156">
        <v>750</v>
      </c>
      <c r="C116" s="157" t="s">
        <v>315</v>
      </c>
      <c r="D116" s="158" t="s">
        <v>550</v>
      </c>
      <c r="E116" s="158" t="s">
        <v>551</v>
      </c>
      <c r="F116" s="158" t="s">
        <v>466</v>
      </c>
      <c r="G116" s="158" t="s">
        <v>467</v>
      </c>
      <c r="H116" s="158" t="s">
        <v>468</v>
      </c>
    </row>
    <row r="117" hidden="1" spans="1:8">
      <c r="A117" s="150"/>
      <c r="B117" s="156">
        <v>712</v>
      </c>
      <c r="C117" s="157" t="s">
        <v>478</v>
      </c>
      <c r="D117" s="158" t="s">
        <v>552</v>
      </c>
      <c r="E117" s="158" t="s">
        <v>553</v>
      </c>
      <c r="F117" s="158" t="s">
        <v>466</v>
      </c>
      <c r="G117" s="158" t="s">
        <v>467</v>
      </c>
      <c r="H117" s="158" t="s">
        <v>468</v>
      </c>
    </row>
    <row r="118" hidden="1" spans="1:8">
      <c r="A118" s="150"/>
      <c r="B118" s="156">
        <v>707</v>
      </c>
      <c r="C118" s="157" t="s">
        <v>424</v>
      </c>
      <c r="D118" s="158" t="s">
        <v>554</v>
      </c>
      <c r="E118" s="158" t="s">
        <v>555</v>
      </c>
      <c r="F118" s="158" t="s">
        <v>466</v>
      </c>
      <c r="G118" s="158" t="s">
        <v>467</v>
      </c>
      <c r="H118" s="158" t="s">
        <v>468</v>
      </c>
    </row>
    <row r="119" hidden="1" spans="1:8">
      <c r="A119" s="150"/>
      <c r="B119" s="156">
        <v>377</v>
      </c>
      <c r="C119" s="157" t="s">
        <v>556</v>
      </c>
      <c r="D119" s="158" t="s">
        <v>557</v>
      </c>
      <c r="E119" s="158" t="s">
        <v>558</v>
      </c>
      <c r="F119" s="158" t="s">
        <v>466</v>
      </c>
      <c r="G119" s="158" t="s">
        <v>467</v>
      </c>
      <c r="H119" s="158" t="s">
        <v>468</v>
      </c>
    </row>
    <row r="120" hidden="1" spans="1:8">
      <c r="A120" s="150"/>
      <c r="B120" s="156">
        <v>103639</v>
      </c>
      <c r="C120" s="157" t="s">
        <v>444</v>
      </c>
      <c r="D120" s="158" t="s">
        <v>559</v>
      </c>
      <c r="E120" s="158" t="s">
        <v>560</v>
      </c>
      <c r="F120" s="158" t="s">
        <v>466</v>
      </c>
      <c r="G120" s="158" t="s">
        <v>467</v>
      </c>
      <c r="H120" s="158" t="s">
        <v>468</v>
      </c>
    </row>
    <row r="121" hidden="1" spans="1:8">
      <c r="A121" s="150"/>
      <c r="B121" s="156">
        <v>54</v>
      </c>
      <c r="C121" s="157" t="s">
        <v>561</v>
      </c>
      <c r="D121" s="158" t="s">
        <v>562</v>
      </c>
      <c r="E121" s="158" t="s">
        <v>563</v>
      </c>
      <c r="F121" s="158" t="s">
        <v>466</v>
      </c>
      <c r="G121" s="158" t="s">
        <v>467</v>
      </c>
      <c r="H121" s="158" t="s">
        <v>468</v>
      </c>
    </row>
    <row r="122" hidden="1" spans="1:8">
      <c r="A122" s="150"/>
      <c r="B122" s="156">
        <v>307</v>
      </c>
      <c r="C122" s="157" t="s">
        <v>324</v>
      </c>
      <c r="D122" s="158" t="s">
        <v>564</v>
      </c>
      <c r="E122" s="158" t="s">
        <v>565</v>
      </c>
      <c r="F122" s="158" t="s">
        <v>466</v>
      </c>
      <c r="G122" s="158" t="s">
        <v>467</v>
      </c>
      <c r="H122" s="158" t="s">
        <v>468</v>
      </c>
    </row>
    <row r="123" hidden="1" spans="1:8">
      <c r="A123" s="150"/>
      <c r="B123" s="156">
        <v>307</v>
      </c>
      <c r="C123" s="157" t="s">
        <v>324</v>
      </c>
      <c r="D123" s="158" t="s">
        <v>566</v>
      </c>
      <c r="E123" s="158" t="s">
        <v>567</v>
      </c>
      <c r="F123" s="158" t="s">
        <v>466</v>
      </c>
      <c r="G123" s="158" t="s">
        <v>467</v>
      </c>
      <c r="H123" s="158" t="s">
        <v>468</v>
      </c>
    </row>
    <row r="124" hidden="1" spans="1:8">
      <c r="A124" s="150"/>
      <c r="B124" s="156">
        <v>373</v>
      </c>
      <c r="C124" s="157" t="s">
        <v>303</v>
      </c>
      <c r="D124" s="158" t="s">
        <v>568</v>
      </c>
      <c r="E124" s="158" t="s">
        <v>569</v>
      </c>
      <c r="F124" s="158" t="s">
        <v>466</v>
      </c>
      <c r="G124" s="158" t="s">
        <v>467</v>
      </c>
      <c r="H124" s="158" t="s">
        <v>468</v>
      </c>
    </row>
    <row r="125" hidden="1" spans="1:8">
      <c r="A125" s="150"/>
      <c r="B125" s="156">
        <v>307</v>
      </c>
      <c r="C125" s="157" t="s">
        <v>324</v>
      </c>
      <c r="D125" s="158" t="s">
        <v>570</v>
      </c>
      <c r="E125" s="158" t="s">
        <v>571</v>
      </c>
      <c r="F125" s="158" t="s">
        <v>466</v>
      </c>
      <c r="G125" s="158" t="s">
        <v>467</v>
      </c>
      <c r="H125" s="158" t="s">
        <v>468</v>
      </c>
    </row>
    <row r="126" hidden="1" spans="1:8">
      <c r="A126" s="150"/>
      <c r="B126" s="156">
        <v>307</v>
      </c>
      <c r="C126" s="157" t="s">
        <v>324</v>
      </c>
      <c r="D126" s="158" t="s">
        <v>572</v>
      </c>
      <c r="E126" s="158" t="s">
        <v>573</v>
      </c>
      <c r="F126" s="158" t="s">
        <v>466</v>
      </c>
      <c r="G126" s="158" t="s">
        <v>467</v>
      </c>
      <c r="H126" s="158" t="s">
        <v>468</v>
      </c>
    </row>
    <row r="127" hidden="1" spans="1:8">
      <c r="A127" s="150"/>
      <c r="B127" s="156">
        <v>307</v>
      </c>
      <c r="C127" s="157" t="s">
        <v>324</v>
      </c>
      <c r="D127" s="158" t="s">
        <v>574</v>
      </c>
      <c r="E127" s="158" t="s">
        <v>575</v>
      </c>
      <c r="F127" s="158" t="s">
        <v>466</v>
      </c>
      <c r="G127" s="158" t="s">
        <v>467</v>
      </c>
      <c r="H127" s="158" t="s">
        <v>468</v>
      </c>
    </row>
    <row r="128" hidden="1" spans="1:8">
      <c r="A128" s="150"/>
      <c r="B128" s="156">
        <v>105396</v>
      </c>
      <c r="C128" s="157" t="s">
        <v>447</v>
      </c>
      <c r="D128" s="158" t="s">
        <v>576</v>
      </c>
      <c r="E128" s="158" t="s">
        <v>577</v>
      </c>
      <c r="F128" s="158" t="s">
        <v>466</v>
      </c>
      <c r="G128" s="158" t="s">
        <v>467</v>
      </c>
      <c r="H128" s="158" t="s">
        <v>468</v>
      </c>
    </row>
    <row r="129" hidden="1" spans="1:8">
      <c r="A129" s="150"/>
      <c r="B129" s="156">
        <v>373</v>
      </c>
      <c r="C129" s="157" t="s">
        <v>303</v>
      </c>
      <c r="D129" s="158" t="s">
        <v>578</v>
      </c>
      <c r="E129" s="158" t="s">
        <v>579</v>
      </c>
      <c r="F129" s="158" t="s">
        <v>466</v>
      </c>
      <c r="G129" s="158" t="s">
        <v>467</v>
      </c>
      <c r="H129" s="158" t="s">
        <v>468</v>
      </c>
    </row>
    <row r="130" hidden="1" spans="1:8">
      <c r="A130" s="150"/>
      <c r="B130" s="156">
        <v>111219</v>
      </c>
      <c r="C130" s="157" t="s">
        <v>382</v>
      </c>
      <c r="D130" s="158" t="s">
        <v>580</v>
      </c>
      <c r="E130" s="158" t="s">
        <v>581</v>
      </c>
      <c r="F130" s="158" t="s">
        <v>466</v>
      </c>
      <c r="G130" s="158" t="s">
        <v>467</v>
      </c>
      <c r="H130" s="158" t="s">
        <v>468</v>
      </c>
    </row>
    <row r="131" hidden="1" spans="1:8">
      <c r="A131" s="150"/>
      <c r="B131" s="156">
        <v>387</v>
      </c>
      <c r="C131" s="157" t="s">
        <v>582</v>
      </c>
      <c r="D131" s="158" t="s">
        <v>583</v>
      </c>
      <c r="E131" s="158" t="s">
        <v>584</v>
      </c>
      <c r="F131" s="158" t="s">
        <v>466</v>
      </c>
      <c r="G131" s="158" t="s">
        <v>467</v>
      </c>
      <c r="H131" s="158" t="s">
        <v>468</v>
      </c>
    </row>
    <row r="132" hidden="1" spans="1:8">
      <c r="A132" s="150"/>
      <c r="B132" s="156">
        <v>307</v>
      </c>
      <c r="C132" s="157" t="s">
        <v>324</v>
      </c>
      <c r="D132" s="158" t="s">
        <v>585</v>
      </c>
      <c r="E132" s="158" t="s">
        <v>586</v>
      </c>
      <c r="F132" s="158" t="s">
        <v>466</v>
      </c>
      <c r="G132" s="158" t="s">
        <v>467</v>
      </c>
      <c r="H132" s="158" t="s">
        <v>468</v>
      </c>
    </row>
    <row r="133" hidden="1" spans="1:8">
      <c r="A133" s="150"/>
      <c r="B133" s="156">
        <v>355</v>
      </c>
      <c r="C133" s="157" t="s">
        <v>587</v>
      </c>
      <c r="D133" s="158" t="s">
        <v>588</v>
      </c>
      <c r="E133" s="158" t="s">
        <v>589</v>
      </c>
      <c r="F133" s="158" t="s">
        <v>466</v>
      </c>
      <c r="G133" s="158" t="s">
        <v>467</v>
      </c>
      <c r="H133" s="158" t="s">
        <v>468</v>
      </c>
    </row>
    <row r="134" hidden="1" spans="1:8">
      <c r="A134" s="150"/>
      <c r="B134" s="156">
        <v>357</v>
      </c>
      <c r="C134" s="157" t="s">
        <v>590</v>
      </c>
      <c r="D134" s="158" t="s">
        <v>591</v>
      </c>
      <c r="E134" s="158" t="s">
        <v>592</v>
      </c>
      <c r="F134" s="158" t="s">
        <v>466</v>
      </c>
      <c r="G134" s="158" t="s">
        <v>467</v>
      </c>
      <c r="H134" s="158" t="s">
        <v>468</v>
      </c>
    </row>
    <row r="135" hidden="1" spans="1:8">
      <c r="A135" s="150"/>
      <c r="B135" s="156">
        <v>102478</v>
      </c>
      <c r="C135" s="157" t="s">
        <v>593</v>
      </c>
      <c r="D135" s="158" t="s">
        <v>594</v>
      </c>
      <c r="E135" s="158" t="s">
        <v>595</v>
      </c>
      <c r="F135" s="158" t="s">
        <v>466</v>
      </c>
      <c r="G135" s="158" t="s">
        <v>467</v>
      </c>
      <c r="H135" s="158" t="s">
        <v>468</v>
      </c>
    </row>
    <row r="136" hidden="1" spans="1:8">
      <c r="A136" s="150"/>
      <c r="B136" s="156">
        <v>107829</v>
      </c>
      <c r="C136" s="157" t="s">
        <v>596</v>
      </c>
      <c r="D136" s="158" t="s">
        <v>597</v>
      </c>
      <c r="E136" s="158" t="s">
        <v>598</v>
      </c>
      <c r="F136" s="158" t="s">
        <v>466</v>
      </c>
      <c r="G136" s="158" t="s">
        <v>467</v>
      </c>
      <c r="H136" s="158" t="s">
        <v>468</v>
      </c>
    </row>
    <row r="137" hidden="1" spans="1:8">
      <c r="A137" s="150"/>
      <c r="B137" s="156">
        <v>373</v>
      </c>
      <c r="C137" s="157" t="s">
        <v>303</v>
      </c>
      <c r="D137" s="158" t="s">
        <v>599</v>
      </c>
      <c r="E137" s="158" t="s">
        <v>600</v>
      </c>
      <c r="F137" s="158" t="s">
        <v>466</v>
      </c>
      <c r="G137" s="158" t="s">
        <v>467</v>
      </c>
      <c r="H137" s="158" t="s">
        <v>468</v>
      </c>
    </row>
    <row r="138" hidden="1" spans="1:8">
      <c r="A138" s="150"/>
      <c r="B138" s="156">
        <v>307</v>
      </c>
      <c r="C138" s="157" t="s">
        <v>324</v>
      </c>
      <c r="D138" s="158" t="s">
        <v>601</v>
      </c>
      <c r="E138" s="158" t="s">
        <v>602</v>
      </c>
      <c r="F138" s="158" t="s">
        <v>466</v>
      </c>
      <c r="G138" s="158" t="s">
        <v>467</v>
      </c>
      <c r="H138" s="158" t="s">
        <v>468</v>
      </c>
    </row>
    <row r="139" hidden="1" spans="1:8">
      <c r="A139" s="150"/>
      <c r="B139" s="156">
        <v>106865</v>
      </c>
      <c r="C139" s="157" t="s">
        <v>603</v>
      </c>
      <c r="D139" s="158" t="s">
        <v>604</v>
      </c>
      <c r="E139" s="158" t="s">
        <v>605</v>
      </c>
      <c r="F139" s="158" t="s">
        <v>466</v>
      </c>
      <c r="G139" s="158" t="s">
        <v>467</v>
      </c>
      <c r="H139" s="158" t="s">
        <v>468</v>
      </c>
    </row>
    <row r="140" hidden="1" spans="1:8">
      <c r="A140" s="150"/>
      <c r="B140" s="156">
        <v>106399</v>
      </c>
      <c r="C140" s="157" t="s">
        <v>606</v>
      </c>
      <c r="D140" s="158" t="s">
        <v>607</v>
      </c>
      <c r="E140" s="158" t="s">
        <v>608</v>
      </c>
      <c r="F140" s="158" t="s">
        <v>466</v>
      </c>
      <c r="G140" s="158" t="s">
        <v>467</v>
      </c>
      <c r="H140" s="158" t="s">
        <v>468</v>
      </c>
    </row>
    <row r="141" hidden="1" spans="1:8">
      <c r="A141" s="150"/>
      <c r="B141" s="156">
        <v>106865</v>
      </c>
      <c r="C141" s="157" t="s">
        <v>603</v>
      </c>
      <c r="D141" s="158" t="s">
        <v>609</v>
      </c>
      <c r="E141" s="158" t="s">
        <v>610</v>
      </c>
      <c r="F141" s="158" t="s">
        <v>466</v>
      </c>
      <c r="G141" s="158" t="s">
        <v>467</v>
      </c>
      <c r="H141" s="158" t="s">
        <v>468</v>
      </c>
    </row>
    <row r="142" hidden="1" spans="1:8">
      <c r="A142" s="150"/>
      <c r="B142" s="156">
        <v>307</v>
      </c>
      <c r="C142" s="157" t="s">
        <v>324</v>
      </c>
      <c r="D142" s="158" t="s">
        <v>611</v>
      </c>
      <c r="E142" s="158" t="s">
        <v>202</v>
      </c>
      <c r="F142" s="158" t="s">
        <v>466</v>
      </c>
      <c r="G142" s="158" t="s">
        <v>467</v>
      </c>
      <c r="H142" s="158" t="s">
        <v>468</v>
      </c>
    </row>
    <row r="143" hidden="1" spans="1:8">
      <c r="A143" s="150"/>
      <c r="B143" s="156">
        <v>106865</v>
      </c>
      <c r="C143" s="157" t="s">
        <v>603</v>
      </c>
      <c r="D143" s="158" t="s">
        <v>612</v>
      </c>
      <c r="E143" s="158" t="s">
        <v>613</v>
      </c>
      <c r="F143" s="158" t="s">
        <v>466</v>
      </c>
      <c r="G143" s="158" t="s">
        <v>467</v>
      </c>
      <c r="H143" s="158" t="s">
        <v>468</v>
      </c>
    </row>
    <row r="144" hidden="1" spans="1:8">
      <c r="A144" s="150"/>
      <c r="B144" s="156">
        <v>355</v>
      </c>
      <c r="C144" s="157" t="s">
        <v>587</v>
      </c>
      <c r="D144" s="158" t="s">
        <v>614</v>
      </c>
      <c r="E144" s="158" t="s">
        <v>615</v>
      </c>
      <c r="F144" s="158" t="s">
        <v>466</v>
      </c>
      <c r="G144" s="158" t="s">
        <v>467</v>
      </c>
      <c r="H144" s="158" t="s">
        <v>468</v>
      </c>
    </row>
    <row r="145" hidden="1" spans="1:8">
      <c r="A145" s="150"/>
      <c r="B145" s="156">
        <v>307</v>
      </c>
      <c r="C145" s="157" t="s">
        <v>324</v>
      </c>
      <c r="D145" s="158" t="s">
        <v>616</v>
      </c>
      <c r="E145" s="158" t="s">
        <v>617</v>
      </c>
      <c r="F145" s="158" t="s">
        <v>466</v>
      </c>
      <c r="G145" s="158" t="s">
        <v>467</v>
      </c>
      <c r="H145" s="158" t="s">
        <v>468</v>
      </c>
    </row>
    <row r="146" hidden="1" spans="1:8">
      <c r="A146" s="150"/>
      <c r="B146" s="156">
        <v>307</v>
      </c>
      <c r="C146" s="157" t="s">
        <v>324</v>
      </c>
      <c r="D146" s="158" t="s">
        <v>618</v>
      </c>
      <c r="E146" s="158" t="s">
        <v>619</v>
      </c>
      <c r="F146" s="158" t="s">
        <v>466</v>
      </c>
      <c r="G146" s="158" t="s">
        <v>467</v>
      </c>
      <c r="H146" s="158" t="s">
        <v>468</v>
      </c>
    </row>
    <row r="147" hidden="1" spans="1:8">
      <c r="A147" s="150"/>
      <c r="B147" s="156">
        <v>307</v>
      </c>
      <c r="C147" s="157" t="s">
        <v>324</v>
      </c>
      <c r="D147" s="158" t="s">
        <v>620</v>
      </c>
      <c r="E147" s="158" t="s">
        <v>621</v>
      </c>
      <c r="F147" s="158" t="s">
        <v>466</v>
      </c>
      <c r="G147" s="158" t="s">
        <v>467</v>
      </c>
      <c r="H147" s="158" t="s">
        <v>468</v>
      </c>
    </row>
    <row r="148" hidden="1" spans="1:8">
      <c r="A148" s="150"/>
      <c r="B148" s="156">
        <v>307</v>
      </c>
      <c r="C148" s="157" t="s">
        <v>324</v>
      </c>
      <c r="D148" s="158" t="s">
        <v>622</v>
      </c>
      <c r="E148" s="158" t="s">
        <v>623</v>
      </c>
      <c r="F148" s="158" t="s">
        <v>466</v>
      </c>
      <c r="G148" s="158" t="s">
        <v>467</v>
      </c>
      <c r="H148" s="158" t="s">
        <v>468</v>
      </c>
    </row>
    <row r="149" hidden="1" spans="1:8">
      <c r="A149" s="150"/>
      <c r="B149" s="156">
        <v>102478</v>
      </c>
      <c r="C149" s="157" t="s">
        <v>593</v>
      </c>
      <c r="D149" s="158" t="s">
        <v>624</v>
      </c>
      <c r="E149" s="158" t="s">
        <v>625</v>
      </c>
      <c r="F149" s="158" t="s">
        <v>466</v>
      </c>
      <c r="G149" s="158" t="s">
        <v>467</v>
      </c>
      <c r="H149" s="158" t="s">
        <v>468</v>
      </c>
    </row>
    <row r="150" hidden="1" spans="1:8">
      <c r="A150" s="150"/>
      <c r="B150" s="156">
        <v>307</v>
      </c>
      <c r="C150" s="157" t="s">
        <v>324</v>
      </c>
      <c r="D150" s="158" t="s">
        <v>626</v>
      </c>
      <c r="E150" s="158" t="s">
        <v>627</v>
      </c>
      <c r="F150" s="158" t="s">
        <v>466</v>
      </c>
      <c r="G150" s="158" t="s">
        <v>467</v>
      </c>
      <c r="H150" s="158" t="s">
        <v>468</v>
      </c>
    </row>
    <row r="151" hidden="1" spans="1:8">
      <c r="A151" s="150"/>
      <c r="B151" s="156">
        <v>745</v>
      </c>
      <c r="C151" s="157" t="s">
        <v>499</v>
      </c>
      <c r="D151" s="158" t="s">
        <v>628</v>
      </c>
      <c r="E151" s="158" t="s">
        <v>629</v>
      </c>
      <c r="F151" s="158" t="s">
        <v>466</v>
      </c>
      <c r="G151" s="158" t="s">
        <v>467</v>
      </c>
      <c r="H151" s="158" t="s">
        <v>468</v>
      </c>
    </row>
    <row r="152" hidden="1" spans="1:8">
      <c r="A152" s="150"/>
      <c r="B152" s="156">
        <v>307</v>
      </c>
      <c r="C152" s="157" t="s">
        <v>324</v>
      </c>
      <c r="D152" s="158" t="s">
        <v>630</v>
      </c>
      <c r="E152" s="158" t="s">
        <v>631</v>
      </c>
      <c r="F152" s="158" t="s">
        <v>466</v>
      </c>
      <c r="G152" s="158" t="s">
        <v>467</v>
      </c>
      <c r="H152" s="158" t="s">
        <v>468</v>
      </c>
    </row>
    <row r="153" hidden="1" spans="1:8">
      <c r="A153" s="150"/>
      <c r="B153" s="156">
        <v>102479</v>
      </c>
      <c r="C153" s="157" t="s">
        <v>393</v>
      </c>
      <c r="D153" s="158" t="s">
        <v>632</v>
      </c>
      <c r="E153" s="158" t="s">
        <v>633</v>
      </c>
      <c r="F153" s="158" t="s">
        <v>466</v>
      </c>
      <c r="G153" s="158" t="s">
        <v>467</v>
      </c>
      <c r="H153" s="158" t="s">
        <v>468</v>
      </c>
    </row>
    <row r="154" hidden="1" spans="1:8">
      <c r="A154" s="150"/>
      <c r="B154" s="156">
        <v>106865</v>
      </c>
      <c r="C154" s="157" t="s">
        <v>603</v>
      </c>
      <c r="D154" s="158" t="s">
        <v>634</v>
      </c>
      <c r="E154" s="158" t="s">
        <v>635</v>
      </c>
      <c r="F154" s="158" t="s">
        <v>466</v>
      </c>
      <c r="G154" s="158" t="s">
        <v>467</v>
      </c>
      <c r="H154" s="158" t="s">
        <v>468</v>
      </c>
    </row>
    <row r="155" hidden="1" spans="1:8">
      <c r="A155" s="150"/>
      <c r="B155" s="156">
        <v>307</v>
      </c>
      <c r="C155" s="157" t="s">
        <v>324</v>
      </c>
      <c r="D155" s="158" t="s">
        <v>636</v>
      </c>
      <c r="E155" s="158" t="s">
        <v>637</v>
      </c>
      <c r="F155" s="158" t="s">
        <v>466</v>
      </c>
      <c r="G155" s="158" t="s">
        <v>467</v>
      </c>
      <c r="H155" s="158" t="s">
        <v>468</v>
      </c>
    </row>
    <row r="156" hidden="1" spans="1:8">
      <c r="A156" s="150"/>
      <c r="B156" s="156">
        <v>546</v>
      </c>
      <c r="C156" s="157" t="s">
        <v>638</v>
      </c>
      <c r="D156" s="158" t="s">
        <v>639</v>
      </c>
      <c r="E156" s="158" t="s">
        <v>640</v>
      </c>
      <c r="F156" s="158" t="s">
        <v>466</v>
      </c>
      <c r="G156" s="158" t="s">
        <v>467</v>
      </c>
      <c r="H156" s="158" t="s">
        <v>468</v>
      </c>
    </row>
    <row r="157" hidden="1" spans="1:8">
      <c r="A157" s="150"/>
      <c r="B157" s="156">
        <v>307</v>
      </c>
      <c r="C157" s="157" t="s">
        <v>324</v>
      </c>
      <c r="D157" s="158" t="s">
        <v>641</v>
      </c>
      <c r="E157" s="158" t="s">
        <v>642</v>
      </c>
      <c r="F157" s="158" t="s">
        <v>466</v>
      </c>
      <c r="G157" s="158" t="s">
        <v>467</v>
      </c>
      <c r="H157" s="158" t="s">
        <v>468</v>
      </c>
    </row>
    <row r="158" hidden="1" spans="1:8">
      <c r="A158" s="150"/>
      <c r="B158" s="156">
        <v>355</v>
      </c>
      <c r="C158" s="157" t="s">
        <v>587</v>
      </c>
      <c r="D158" s="158" t="s">
        <v>643</v>
      </c>
      <c r="E158" s="158" t="s">
        <v>644</v>
      </c>
      <c r="F158" s="158" t="s">
        <v>466</v>
      </c>
      <c r="G158" s="158" t="s">
        <v>467</v>
      </c>
      <c r="H158" s="158" t="s">
        <v>468</v>
      </c>
    </row>
    <row r="159" hidden="1" spans="1:8">
      <c r="A159" s="150"/>
      <c r="B159" s="156">
        <v>570</v>
      </c>
      <c r="C159" s="157" t="s">
        <v>645</v>
      </c>
      <c r="D159" s="158" t="s">
        <v>646</v>
      </c>
      <c r="E159" s="158" t="s">
        <v>647</v>
      </c>
      <c r="F159" s="158" t="s">
        <v>466</v>
      </c>
      <c r="G159" s="158" t="s">
        <v>467</v>
      </c>
      <c r="H159" s="158" t="s">
        <v>468</v>
      </c>
    </row>
    <row r="160" hidden="1" spans="1:8">
      <c r="A160" s="150"/>
      <c r="B160" s="156">
        <v>307</v>
      </c>
      <c r="C160" s="157" t="s">
        <v>324</v>
      </c>
      <c r="D160" s="158" t="s">
        <v>648</v>
      </c>
      <c r="E160" s="158" t="s">
        <v>649</v>
      </c>
      <c r="F160" s="158" t="s">
        <v>466</v>
      </c>
      <c r="G160" s="158" t="s">
        <v>467</v>
      </c>
      <c r="H160" s="158" t="s">
        <v>468</v>
      </c>
    </row>
    <row r="161" hidden="1" spans="1:8">
      <c r="A161" s="150"/>
      <c r="B161" s="156">
        <v>105751</v>
      </c>
      <c r="C161" s="157" t="s">
        <v>650</v>
      </c>
      <c r="D161" s="158" t="s">
        <v>651</v>
      </c>
      <c r="E161" s="158" t="s">
        <v>652</v>
      </c>
      <c r="F161" s="158" t="s">
        <v>466</v>
      </c>
      <c r="G161" s="158" t="s">
        <v>467</v>
      </c>
      <c r="H161" s="158" t="s">
        <v>468</v>
      </c>
    </row>
    <row r="162" hidden="1" spans="1:8">
      <c r="A162" s="150"/>
      <c r="B162" s="156">
        <v>349</v>
      </c>
      <c r="C162" s="157" t="s">
        <v>653</v>
      </c>
      <c r="D162" s="158" t="s">
        <v>654</v>
      </c>
      <c r="E162" s="158" t="s">
        <v>655</v>
      </c>
      <c r="F162" s="158" t="s">
        <v>466</v>
      </c>
      <c r="G162" s="158" t="s">
        <v>467</v>
      </c>
      <c r="H162" s="158" t="s">
        <v>468</v>
      </c>
    </row>
    <row r="163" hidden="1" spans="1:8">
      <c r="A163" s="150"/>
      <c r="B163" s="156">
        <v>104428</v>
      </c>
      <c r="C163" s="157" t="s">
        <v>656</v>
      </c>
      <c r="D163" s="158" t="s">
        <v>657</v>
      </c>
      <c r="E163" s="158" t="s">
        <v>658</v>
      </c>
      <c r="F163" s="158" t="s">
        <v>466</v>
      </c>
      <c r="G163" s="158" t="s">
        <v>467</v>
      </c>
      <c r="H163" s="158" t="s">
        <v>468</v>
      </c>
    </row>
    <row r="164" hidden="1" spans="1:8">
      <c r="A164" s="150"/>
      <c r="B164" s="156">
        <v>102479</v>
      </c>
      <c r="C164" s="157" t="s">
        <v>393</v>
      </c>
      <c r="D164" s="158" t="s">
        <v>659</v>
      </c>
      <c r="E164" s="158" t="s">
        <v>660</v>
      </c>
      <c r="F164" s="158" t="s">
        <v>466</v>
      </c>
      <c r="G164" s="158" t="s">
        <v>467</v>
      </c>
      <c r="H164" s="158" t="s">
        <v>468</v>
      </c>
    </row>
    <row r="165" hidden="1" spans="1:8">
      <c r="A165" s="150"/>
      <c r="B165" s="156">
        <v>743</v>
      </c>
      <c r="C165" s="157" t="s">
        <v>661</v>
      </c>
      <c r="D165" s="158" t="s">
        <v>662</v>
      </c>
      <c r="E165" s="158" t="s">
        <v>663</v>
      </c>
      <c r="F165" s="158" t="s">
        <v>466</v>
      </c>
      <c r="G165" s="158" t="s">
        <v>467</v>
      </c>
      <c r="H165" s="158" t="s">
        <v>468</v>
      </c>
    </row>
    <row r="166" hidden="1" spans="1:8">
      <c r="A166" s="150"/>
      <c r="B166" s="156">
        <v>307</v>
      </c>
      <c r="C166" s="157" t="s">
        <v>324</v>
      </c>
      <c r="D166" s="158" t="s">
        <v>664</v>
      </c>
      <c r="E166" s="158" t="s">
        <v>665</v>
      </c>
      <c r="F166" s="158" t="s">
        <v>466</v>
      </c>
      <c r="G166" s="158" t="s">
        <v>467</v>
      </c>
      <c r="H166" s="158" t="s">
        <v>468</v>
      </c>
    </row>
    <row r="167" hidden="1" spans="1:8">
      <c r="A167" s="150"/>
      <c r="B167" s="156">
        <v>112888</v>
      </c>
      <c r="C167" s="157" t="s">
        <v>71</v>
      </c>
      <c r="D167" s="158" t="s">
        <v>666</v>
      </c>
      <c r="E167" s="158" t="s">
        <v>667</v>
      </c>
      <c r="F167" s="158" t="s">
        <v>466</v>
      </c>
      <c r="G167" s="158" t="s">
        <v>467</v>
      </c>
      <c r="H167" s="158" t="s">
        <v>468</v>
      </c>
    </row>
    <row r="168" hidden="1" spans="1:8">
      <c r="A168" s="150"/>
      <c r="B168" s="156">
        <v>745</v>
      </c>
      <c r="C168" s="157" t="s">
        <v>499</v>
      </c>
      <c r="D168" s="158" t="s">
        <v>668</v>
      </c>
      <c r="E168" s="158" t="s">
        <v>669</v>
      </c>
      <c r="F168" s="158" t="s">
        <v>466</v>
      </c>
      <c r="G168" s="158" t="s">
        <v>467</v>
      </c>
      <c r="H168" s="158" t="s">
        <v>468</v>
      </c>
    </row>
    <row r="169" hidden="1" spans="1:8">
      <c r="A169" s="150"/>
      <c r="B169" s="156">
        <v>712</v>
      </c>
      <c r="C169" s="157" t="s">
        <v>478</v>
      </c>
      <c r="D169" s="158" t="s">
        <v>670</v>
      </c>
      <c r="E169" s="158" t="s">
        <v>671</v>
      </c>
      <c r="F169" s="158" t="s">
        <v>466</v>
      </c>
      <c r="G169" s="158" t="s">
        <v>467</v>
      </c>
      <c r="H169" s="158" t="s">
        <v>468</v>
      </c>
    </row>
    <row r="170" hidden="1" spans="1:8">
      <c r="A170" s="150"/>
      <c r="B170" s="156">
        <v>582</v>
      </c>
      <c r="C170" s="157" t="s">
        <v>547</v>
      </c>
      <c r="D170" s="158" t="s">
        <v>672</v>
      </c>
      <c r="E170" s="158" t="s">
        <v>673</v>
      </c>
      <c r="F170" s="158" t="s">
        <v>466</v>
      </c>
      <c r="G170" s="158" t="s">
        <v>467</v>
      </c>
      <c r="H170" s="158" t="s">
        <v>468</v>
      </c>
    </row>
    <row r="171" hidden="1" spans="1:8">
      <c r="A171" s="150"/>
      <c r="B171" s="156">
        <v>105751</v>
      </c>
      <c r="C171" s="157" t="s">
        <v>650</v>
      </c>
      <c r="D171" s="158" t="s">
        <v>674</v>
      </c>
      <c r="E171" s="158" t="s">
        <v>675</v>
      </c>
      <c r="F171" s="158" t="s">
        <v>466</v>
      </c>
      <c r="G171" s="158" t="s">
        <v>467</v>
      </c>
      <c r="H171" s="158" t="s">
        <v>468</v>
      </c>
    </row>
    <row r="172" hidden="1" spans="1:8">
      <c r="A172" s="150"/>
      <c r="B172" s="156">
        <v>387</v>
      </c>
      <c r="C172" s="157" t="s">
        <v>582</v>
      </c>
      <c r="D172" s="158" t="s">
        <v>676</v>
      </c>
      <c r="E172" s="158" t="s">
        <v>677</v>
      </c>
      <c r="F172" s="158" t="s">
        <v>466</v>
      </c>
      <c r="G172" s="158" t="s">
        <v>467</v>
      </c>
      <c r="H172" s="158" t="s">
        <v>468</v>
      </c>
    </row>
    <row r="173" hidden="1" spans="1:8">
      <c r="A173" s="150"/>
      <c r="B173" s="156">
        <v>712</v>
      </c>
      <c r="C173" s="157" t="s">
        <v>478</v>
      </c>
      <c r="D173" s="158" t="s">
        <v>678</v>
      </c>
      <c r="E173" s="158" t="s">
        <v>679</v>
      </c>
      <c r="F173" s="158" t="s">
        <v>466</v>
      </c>
      <c r="G173" s="158" t="s">
        <v>467</v>
      </c>
      <c r="H173" s="158" t="s">
        <v>468</v>
      </c>
    </row>
    <row r="174" hidden="1" spans="1:8">
      <c r="A174" s="150"/>
      <c r="B174" s="156">
        <v>743</v>
      </c>
      <c r="C174" s="157" t="s">
        <v>661</v>
      </c>
      <c r="D174" s="158" t="s">
        <v>680</v>
      </c>
      <c r="E174" s="158" t="s">
        <v>681</v>
      </c>
      <c r="F174" s="158" t="s">
        <v>466</v>
      </c>
      <c r="G174" s="158" t="s">
        <v>467</v>
      </c>
      <c r="H174" s="158" t="s">
        <v>468</v>
      </c>
    </row>
    <row r="175" hidden="1" spans="1:8">
      <c r="A175" s="150"/>
      <c r="B175" s="156">
        <v>105267</v>
      </c>
      <c r="C175" s="157" t="s">
        <v>362</v>
      </c>
      <c r="D175" s="158" t="s">
        <v>682</v>
      </c>
      <c r="E175" s="158" t="s">
        <v>683</v>
      </c>
      <c r="F175" s="158" t="s">
        <v>466</v>
      </c>
      <c r="G175" s="158" t="s">
        <v>467</v>
      </c>
      <c r="H175" s="158" t="s">
        <v>468</v>
      </c>
    </row>
    <row r="176" hidden="1" spans="1:8">
      <c r="A176" s="150"/>
      <c r="B176" s="156">
        <v>724</v>
      </c>
      <c r="C176" s="157" t="s">
        <v>684</v>
      </c>
      <c r="D176" s="158" t="s">
        <v>685</v>
      </c>
      <c r="E176" s="158" t="s">
        <v>686</v>
      </c>
      <c r="F176" s="158" t="s">
        <v>466</v>
      </c>
      <c r="G176" s="158" t="s">
        <v>467</v>
      </c>
      <c r="H176" s="158" t="s">
        <v>468</v>
      </c>
    </row>
    <row r="177" hidden="1" spans="1:8">
      <c r="A177" s="150"/>
      <c r="B177" s="156">
        <v>733</v>
      </c>
      <c r="C177" s="157" t="s">
        <v>687</v>
      </c>
      <c r="D177" s="158" t="s">
        <v>688</v>
      </c>
      <c r="E177" s="158" t="s">
        <v>689</v>
      </c>
      <c r="F177" s="158" t="s">
        <v>466</v>
      </c>
      <c r="G177" s="158" t="s">
        <v>467</v>
      </c>
      <c r="H177" s="158" t="s">
        <v>468</v>
      </c>
    </row>
    <row r="178" hidden="1" spans="1:8">
      <c r="A178" s="150"/>
      <c r="B178" s="156">
        <v>106399</v>
      </c>
      <c r="C178" s="157" t="s">
        <v>606</v>
      </c>
      <c r="D178" s="158" t="s">
        <v>690</v>
      </c>
      <c r="E178" s="158" t="s">
        <v>691</v>
      </c>
      <c r="F178" s="158" t="s">
        <v>466</v>
      </c>
      <c r="G178" s="158" t="s">
        <v>467</v>
      </c>
      <c r="H178" s="158" t="s">
        <v>468</v>
      </c>
    </row>
    <row r="179" hidden="1" spans="1:8">
      <c r="A179" s="150"/>
      <c r="B179" s="156">
        <v>308</v>
      </c>
      <c r="C179" s="157" t="s">
        <v>692</v>
      </c>
      <c r="D179" s="158" t="s">
        <v>693</v>
      </c>
      <c r="E179" s="158" t="s">
        <v>694</v>
      </c>
      <c r="F179" s="158" t="s">
        <v>466</v>
      </c>
      <c r="G179" s="158" t="s">
        <v>467</v>
      </c>
      <c r="H179" s="158" t="s">
        <v>468</v>
      </c>
    </row>
    <row r="180" hidden="1" spans="1:8">
      <c r="A180" s="150"/>
      <c r="B180" s="156">
        <v>726</v>
      </c>
      <c r="C180" s="157" t="s">
        <v>695</v>
      </c>
      <c r="D180" s="158" t="s">
        <v>696</v>
      </c>
      <c r="E180" s="158" t="s">
        <v>697</v>
      </c>
      <c r="F180" s="158" t="s">
        <v>466</v>
      </c>
      <c r="G180" s="158" t="s">
        <v>467</v>
      </c>
      <c r="H180" s="158" t="s">
        <v>468</v>
      </c>
    </row>
    <row r="181" hidden="1" spans="1:8">
      <c r="A181" s="150"/>
      <c r="B181" s="156">
        <v>106569</v>
      </c>
      <c r="C181" s="157" t="s">
        <v>698</v>
      </c>
      <c r="D181" s="158" t="s">
        <v>699</v>
      </c>
      <c r="E181" s="158" t="s">
        <v>700</v>
      </c>
      <c r="F181" s="158" t="s">
        <v>466</v>
      </c>
      <c r="G181" s="158" t="s">
        <v>467</v>
      </c>
      <c r="H181" s="158" t="s">
        <v>468</v>
      </c>
    </row>
    <row r="182" hidden="1" spans="1:8">
      <c r="A182" s="150"/>
      <c r="B182" s="156">
        <v>740</v>
      </c>
      <c r="C182" s="157" t="s">
        <v>701</v>
      </c>
      <c r="D182" s="158" t="s">
        <v>702</v>
      </c>
      <c r="E182" s="158" t="s">
        <v>703</v>
      </c>
      <c r="F182" s="158" t="s">
        <v>466</v>
      </c>
      <c r="G182" s="158" t="s">
        <v>467</v>
      </c>
      <c r="H182" s="158" t="s">
        <v>468</v>
      </c>
    </row>
    <row r="183" hidden="1" spans="1:8">
      <c r="A183" s="150"/>
      <c r="B183" s="156">
        <v>106399</v>
      </c>
      <c r="C183" s="157" t="s">
        <v>606</v>
      </c>
      <c r="D183" s="158" t="s">
        <v>704</v>
      </c>
      <c r="E183" s="158" t="s">
        <v>705</v>
      </c>
      <c r="F183" s="158" t="s">
        <v>466</v>
      </c>
      <c r="G183" s="158" t="s">
        <v>467</v>
      </c>
      <c r="H183" s="158" t="s">
        <v>468</v>
      </c>
    </row>
    <row r="184" hidden="1" spans="1:8">
      <c r="A184" s="150"/>
      <c r="B184" s="156">
        <v>355</v>
      </c>
      <c r="C184" s="157" t="s">
        <v>587</v>
      </c>
      <c r="D184" s="158" t="s">
        <v>706</v>
      </c>
      <c r="E184" s="158" t="s">
        <v>707</v>
      </c>
      <c r="F184" s="158" t="s">
        <v>466</v>
      </c>
      <c r="G184" s="158" t="s">
        <v>467</v>
      </c>
      <c r="H184" s="158" t="s">
        <v>468</v>
      </c>
    </row>
    <row r="185" hidden="1" spans="1:8">
      <c r="A185" s="150"/>
      <c r="B185" s="156">
        <v>103639</v>
      </c>
      <c r="C185" s="157" t="s">
        <v>444</v>
      </c>
      <c r="D185" s="158" t="s">
        <v>708</v>
      </c>
      <c r="E185" s="158" t="s">
        <v>709</v>
      </c>
      <c r="F185" s="158" t="s">
        <v>466</v>
      </c>
      <c r="G185" s="158" t="s">
        <v>467</v>
      </c>
      <c r="H185" s="158" t="s">
        <v>468</v>
      </c>
    </row>
    <row r="186" hidden="1" spans="1:8">
      <c r="A186" s="150"/>
      <c r="B186" s="156">
        <v>349</v>
      </c>
      <c r="C186" s="157" t="s">
        <v>653</v>
      </c>
      <c r="D186" s="158" t="s">
        <v>710</v>
      </c>
      <c r="E186" s="158" t="s">
        <v>711</v>
      </c>
      <c r="F186" s="158" t="s">
        <v>466</v>
      </c>
      <c r="G186" s="158" t="s">
        <v>467</v>
      </c>
      <c r="H186" s="158" t="s">
        <v>468</v>
      </c>
    </row>
    <row r="187" hidden="1" spans="1:8">
      <c r="A187" s="150"/>
      <c r="B187" s="156">
        <v>582</v>
      </c>
      <c r="C187" s="157" t="s">
        <v>547</v>
      </c>
      <c r="D187" s="158" t="s">
        <v>712</v>
      </c>
      <c r="E187" s="158" t="s">
        <v>713</v>
      </c>
      <c r="F187" s="158" t="s">
        <v>466</v>
      </c>
      <c r="G187" s="158" t="s">
        <v>467</v>
      </c>
      <c r="H187" s="158" t="s">
        <v>468</v>
      </c>
    </row>
    <row r="188" hidden="1" spans="1:8">
      <c r="A188" s="150"/>
      <c r="B188" s="156">
        <v>724</v>
      </c>
      <c r="C188" s="157" t="s">
        <v>684</v>
      </c>
      <c r="D188" s="158" t="s">
        <v>714</v>
      </c>
      <c r="E188" s="158" t="s">
        <v>715</v>
      </c>
      <c r="F188" s="158" t="s">
        <v>466</v>
      </c>
      <c r="G188" s="158" t="s">
        <v>467</v>
      </c>
      <c r="H188" s="158" t="s">
        <v>468</v>
      </c>
    </row>
    <row r="189" hidden="1" spans="1:8">
      <c r="A189" s="150"/>
      <c r="B189" s="156">
        <v>106569</v>
      </c>
      <c r="C189" s="157" t="s">
        <v>698</v>
      </c>
      <c r="D189" s="158" t="s">
        <v>716</v>
      </c>
      <c r="E189" s="158" t="s">
        <v>717</v>
      </c>
      <c r="F189" s="158" t="s">
        <v>466</v>
      </c>
      <c r="G189" s="158" t="s">
        <v>467</v>
      </c>
      <c r="H189" s="158" t="s">
        <v>468</v>
      </c>
    </row>
    <row r="190" hidden="1" spans="1:8">
      <c r="A190" s="150"/>
      <c r="B190" s="156">
        <v>724</v>
      </c>
      <c r="C190" s="157" t="s">
        <v>684</v>
      </c>
      <c r="D190" s="158" t="s">
        <v>718</v>
      </c>
      <c r="E190" s="158" t="s">
        <v>719</v>
      </c>
      <c r="F190" s="158" t="s">
        <v>466</v>
      </c>
      <c r="G190" s="158" t="s">
        <v>467</v>
      </c>
      <c r="H190" s="158" t="s">
        <v>468</v>
      </c>
    </row>
    <row r="191" hidden="1" spans="1:8">
      <c r="A191" s="150"/>
      <c r="B191" s="156">
        <v>598</v>
      </c>
      <c r="C191" s="157" t="s">
        <v>720</v>
      </c>
      <c r="D191" s="158" t="s">
        <v>721</v>
      </c>
      <c r="E191" s="158" t="s">
        <v>722</v>
      </c>
      <c r="F191" s="158" t="s">
        <v>466</v>
      </c>
      <c r="G191" s="158" t="s">
        <v>467</v>
      </c>
      <c r="H191" s="158" t="s">
        <v>468</v>
      </c>
    </row>
    <row r="192" hidden="1" spans="1:8">
      <c r="A192" s="150"/>
      <c r="B192" s="156">
        <v>743</v>
      </c>
      <c r="C192" s="157" t="s">
        <v>661</v>
      </c>
      <c r="D192" s="158" t="s">
        <v>723</v>
      </c>
      <c r="E192" s="158" t="s">
        <v>724</v>
      </c>
      <c r="F192" s="158" t="s">
        <v>466</v>
      </c>
      <c r="G192" s="158" t="s">
        <v>467</v>
      </c>
      <c r="H192" s="158" t="s">
        <v>468</v>
      </c>
    </row>
    <row r="193" hidden="1" spans="1:8">
      <c r="A193" s="150"/>
      <c r="B193" s="156">
        <v>581</v>
      </c>
      <c r="C193" s="157" t="s">
        <v>725</v>
      </c>
      <c r="D193" s="158" t="s">
        <v>726</v>
      </c>
      <c r="E193" s="158" t="s">
        <v>218</v>
      </c>
      <c r="F193" s="158" t="s">
        <v>466</v>
      </c>
      <c r="G193" s="158" t="s">
        <v>467</v>
      </c>
      <c r="H193" s="158" t="s">
        <v>468</v>
      </c>
    </row>
    <row r="194" hidden="1" spans="1:8">
      <c r="A194" s="150"/>
      <c r="B194" s="156">
        <v>107829</v>
      </c>
      <c r="C194" s="157" t="s">
        <v>596</v>
      </c>
      <c r="D194" s="158" t="s">
        <v>727</v>
      </c>
      <c r="E194" s="158" t="s">
        <v>728</v>
      </c>
      <c r="F194" s="158" t="s">
        <v>466</v>
      </c>
      <c r="G194" s="158" t="s">
        <v>467</v>
      </c>
      <c r="H194" s="158" t="s">
        <v>468</v>
      </c>
    </row>
    <row r="195" hidden="1" spans="1:8">
      <c r="A195" s="150"/>
      <c r="B195" s="156">
        <v>367</v>
      </c>
      <c r="C195" s="157" t="s">
        <v>729</v>
      </c>
      <c r="D195" s="158" t="s">
        <v>730</v>
      </c>
      <c r="E195" s="158" t="s">
        <v>731</v>
      </c>
      <c r="F195" s="158" t="s">
        <v>466</v>
      </c>
      <c r="G195" s="158" t="s">
        <v>467</v>
      </c>
      <c r="H195" s="158" t="s">
        <v>468</v>
      </c>
    </row>
    <row r="196" hidden="1" spans="1:8">
      <c r="A196" s="150"/>
      <c r="B196" s="156">
        <v>753</v>
      </c>
      <c r="C196" s="157" t="s">
        <v>280</v>
      </c>
      <c r="D196" s="158" t="s">
        <v>732</v>
      </c>
      <c r="E196" s="158" t="s">
        <v>733</v>
      </c>
      <c r="F196" s="158" t="s">
        <v>466</v>
      </c>
      <c r="G196" s="158" t="s">
        <v>467</v>
      </c>
      <c r="H196" s="158" t="s">
        <v>468</v>
      </c>
    </row>
    <row r="197" hidden="1" spans="1:8">
      <c r="A197" s="150"/>
      <c r="B197" s="156">
        <v>54</v>
      </c>
      <c r="C197" s="157" t="s">
        <v>561</v>
      </c>
      <c r="D197" s="158" t="s">
        <v>734</v>
      </c>
      <c r="E197" s="158" t="s">
        <v>735</v>
      </c>
      <c r="F197" s="158" t="s">
        <v>466</v>
      </c>
      <c r="G197" s="158" t="s">
        <v>467</v>
      </c>
      <c r="H197" s="158" t="s">
        <v>468</v>
      </c>
    </row>
    <row r="198" hidden="1" spans="1:8">
      <c r="A198" s="150"/>
      <c r="B198" s="156">
        <v>743</v>
      </c>
      <c r="C198" s="157" t="s">
        <v>661</v>
      </c>
      <c r="D198" s="158" t="s">
        <v>736</v>
      </c>
      <c r="E198" s="158" t="s">
        <v>737</v>
      </c>
      <c r="F198" s="158" t="s">
        <v>466</v>
      </c>
      <c r="G198" s="158" t="s">
        <v>467</v>
      </c>
      <c r="H198" s="158" t="s">
        <v>468</v>
      </c>
    </row>
    <row r="199" hidden="1" spans="1:8">
      <c r="A199" s="150"/>
      <c r="B199" s="156">
        <v>582</v>
      </c>
      <c r="C199" s="157" t="s">
        <v>547</v>
      </c>
      <c r="D199" s="158" t="s">
        <v>738</v>
      </c>
      <c r="E199" s="158" t="s">
        <v>739</v>
      </c>
      <c r="F199" s="158" t="s">
        <v>466</v>
      </c>
      <c r="G199" s="158" t="s">
        <v>467</v>
      </c>
      <c r="H199" s="158" t="s">
        <v>468</v>
      </c>
    </row>
    <row r="200" hidden="1" spans="1:8">
      <c r="A200" s="150"/>
      <c r="B200" s="156">
        <v>582</v>
      </c>
      <c r="C200" s="157" t="s">
        <v>547</v>
      </c>
      <c r="D200" s="158" t="s">
        <v>740</v>
      </c>
      <c r="E200" s="158" t="s">
        <v>213</v>
      </c>
      <c r="F200" s="158" t="s">
        <v>466</v>
      </c>
      <c r="G200" s="158" t="s">
        <v>467</v>
      </c>
      <c r="H200" s="158" t="s">
        <v>468</v>
      </c>
    </row>
    <row r="201" hidden="1" spans="1:8">
      <c r="A201" s="150"/>
      <c r="B201" s="156">
        <v>724</v>
      </c>
      <c r="C201" s="157" t="s">
        <v>684</v>
      </c>
      <c r="D201" s="158" t="s">
        <v>741</v>
      </c>
      <c r="E201" s="158" t="s">
        <v>742</v>
      </c>
      <c r="F201" s="158" t="s">
        <v>466</v>
      </c>
      <c r="G201" s="158" t="s">
        <v>467</v>
      </c>
      <c r="H201" s="158" t="s">
        <v>468</v>
      </c>
    </row>
    <row r="202" hidden="1" spans="1:8">
      <c r="A202" s="150"/>
      <c r="B202" s="156">
        <v>367</v>
      </c>
      <c r="C202" s="157" t="s">
        <v>729</v>
      </c>
      <c r="D202" s="158" t="s">
        <v>743</v>
      </c>
      <c r="E202" s="158" t="s">
        <v>744</v>
      </c>
      <c r="F202" s="158" t="s">
        <v>466</v>
      </c>
      <c r="G202" s="158" t="s">
        <v>467</v>
      </c>
      <c r="H202" s="158" t="s">
        <v>468</v>
      </c>
    </row>
    <row r="203" hidden="1" spans="1:8">
      <c r="A203" s="150"/>
      <c r="B203" s="156">
        <v>582</v>
      </c>
      <c r="C203" s="157" t="s">
        <v>547</v>
      </c>
      <c r="D203" s="158" t="s">
        <v>745</v>
      </c>
      <c r="E203" s="158" t="s">
        <v>746</v>
      </c>
      <c r="F203" s="158" t="s">
        <v>466</v>
      </c>
      <c r="G203" s="158" t="s">
        <v>467</v>
      </c>
      <c r="H203" s="158" t="s">
        <v>468</v>
      </c>
    </row>
    <row r="204" hidden="1" spans="1:8">
      <c r="A204" s="150"/>
      <c r="B204" s="156">
        <v>343</v>
      </c>
      <c r="C204" s="157" t="s">
        <v>747</v>
      </c>
      <c r="D204" s="158" t="s">
        <v>748</v>
      </c>
      <c r="E204" s="158" t="s">
        <v>204</v>
      </c>
      <c r="F204" s="158" t="s">
        <v>466</v>
      </c>
      <c r="G204" s="158" t="s">
        <v>467</v>
      </c>
      <c r="H204" s="158" t="s">
        <v>468</v>
      </c>
    </row>
    <row r="205" hidden="1" spans="1:8">
      <c r="A205" s="150"/>
      <c r="B205" s="156">
        <v>582</v>
      </c>
      <c r="C205" s="157" t="s">
        <v>547</v>
      </c>
      <c r="D205" s="158" t="s">
        <v>749</v>
      </c>
      <c r="E205" s="158" t="s">
        <v>750</v>
      </c>
      <c r="F205" s="158" t="s">
        <v>466</v>
      </c>
      <c r="G205" s="158" t="s">
        <v>467</v>
      </c>
      <c r="H205" s="158" t="s">
        <v>468</v>
      </c>
    </row>
    <row r="206" hidden="1" spans="1:8">
      <c r="A206" s="150"/>
      <c r="B206" s="156">
        <v>367</v>
      </c>
      <c r="C206" s="157" t="s">
        <v>729</v>
      </c>
      <c r="D206" s="158" t="s">
        <v>751</v>
      </c>
      <c r="E206" s="158" t="s">
        <v>752</v>
      </c>
      <c r="F206" s="158" t="s">
        <v>466</v>
      </c>
      <c r="G206" s="158" t="s">
        <v>467</v>
      </c>
      <c r="H206" s="158" t="s">
        <v>468</v>
      </c>
    </row>
    <row r="207" hidden="1" spans="1:8">
      <c r="A207" s="150"/>
      <c r="B207" s="156">
        <v>308</v>
      </c>
      <c r="C207" s="157" t="s">
        <v>692</v>
      </c>
      <c r="D207" s="158" t="s">
        <v>753</v>
      </c>
      <c r="E207" s="158" t="s">
        <v>754</v>
      </c>
      <c r="F207" s="158" t="s">
        <v>466</v>
      </c>
      <c r="G207" s="158" t="s">
        <v>467</v>
      </c>
      <c r="H207" s="158" t="s">
        <v>468</v>
      </c>
    </row>
    <row r="208" hidden="1" spans="1:8">
      <c r="A208" s="150"/>
      <c r="B208" s="156">
        <v>355</v>
      </c>
      <c r="C208" s="157" t="s">
        <v>587</v>
      </c>
      <c r="D208" s="158" t="s">
        <v>755</v>
      </c>
      <c r="E208" s="158" t="s">
        <v>756</v>
      </c>
      <c r="F208" s="158" t="s">
        <v>466</v>
      </c>
      <c r="G208" s="158" t="s">
        <v>467</v>
      </c>
      <c r="H208" s="158" t="s">
        <v>468</v>
      </c>
    </row>
    <row r="209" hidden="1" spans="1:8">
      <c r="A209" s="150"/>
      <c r="B209" s="156">
        <v>746</v>
      </c>
      <c r="C209" s="157" t="s">
        <v>757</v>
      </c>
      <c r="D209" s="158" t="s">
        <v>758</v>
      </c>
      <c r="E209" s="158" t="s">
        <v>759</v>
      </c>
      <c r="F209" s="158" t="s">
        <v>466</v>
      </c>
      <c r="G209" s="158" t="s">
        <v>467</v>
      </c>
      <c r="H209" s="158" t="s">
        <v>468</v>
      </c>
    </row>
    <row r="210" hidden="1" spans="1:8">
      <c r="A210" s="150"/>
      <c r="B210" s="156">
        <v>308</v>
      </c>
      <c r="C210" s="157" t="s">
        <v>692</v>
      </c>
      <c r="D210" s="158" t="s">
        <v>760</v>
      </c>
      <c r="E210" s="158" t="s">
        <v>761</v>
      </c>
      <c r="F210" s="158" t="s">
        <v>466</v>
      </c>
      <c r="G210" s="158" t="s">
        <v>467</v>
      </c>
      <c r="H210" s="158" t="s">
        <v>468</v>
      </c>
    </row>
    <row r="211" hidden="1" spans="1:8">
      <c r="A211" s="150"/>
      <c r="B211" s="156">
        <v>582</v>
      </c>
      <c r="C211" s="157" t="s">
        <v>547</v>
      </c>
      <c r="D211" s="158" t="s">
        <v>762</v>
      </c>
      <c r="E211" s="158" t="s">
        <v>763</v>
      </c>
      <c r="F211" s="158" t="s">
        <v>466</v>
      </c>
      <c r="G211" s="158" t="s">
        <v>467</v>
      </c>
      <c r="H211" s="158" t="s">
        <v>468</v>
      </c>
    </row>
    <row r="212" hidden="1" spans="1:8">
      <c r="A212" s="150"/>
      <c r="B212" s="156">
        <v>343</v>
      </c>
      <c r="C212" s="157" t="s">
        <v>747</v>
      </c>
      <c r="D212" s="158" t="s">
        <v>764</v>
      </c>
      <c r="E212" s="158" t="s">
        <v>765</v>
      </c>
      <c r="F212" s="158" t="s">
        <v>466</v>
      </c>
      <c r="G212" s="158" t="s">
        <v>467</v>
      </c>
      <c r="H212" s="158" t="s">
        <v>468</v>
      </c>
    </row>
    <row r="213" hidden="1" spans="1:8">
      <c r="A213" s="150"/>
      <c r="B213" s="156">
        <v>343</v>
      </c>
      <c r="C213" s="157" t="s">
        <v>747</v>
      </c>
      <c r="D213" s="158" t="s">
        <v>766</v>
      </c>
      <c r="E213" s="158" t="s">
        <v>767</v>
      </c>
      <c r="F213" s="158" t="s">
        <v>466</v>
      </c>
      <c r="G213" s="158" t="s">
        <v>467</v>
      </c>
      <c r="H213" s="158" t="s">
        <v>468</v>
      </c>
    </row>
    <row r="214" hidden="1" spans="1:8">
      <c r="A214" s="150"/>
      <c r="B214" s="156">
        <v>337</v>
      </c>
      <c r="C214" s="157" t="s">
        <v>504</v>
      </c>
      <c r="D214" s="158" t="s">
        <v>768</v>
      </c>
      <c r="E214" s="158" t="s">
        <v>769</v>
      </c>
      <c r="F214" s="158" t="s">
        <v>466</v>
      </c>
      <c r="G214" s="158" t="s">
        <v>467</v>
      </c>
      <c r="H214" s="158" t="s">
        <v>468</v>
      </c>
    </row>
    <row r="215" hidden="1" spans="1:8">
      <c r="A215" s="150"/>
      <c r="B215" s="156">
        <v>308</v>
      </c>
      <c r="C215" s="157" t="s">
        <v>692</v>
      </c>
      <c r="D215" s="158" t="s">
        <v>770</v>
      </c>
      <c r="E215" s="158" t="s">
        <v>771</v>
      </c>
      <c r="F215" s="158" t="s">
        <v>466</v>
      </c>
      <c r="G215" s="158" t="s">
        <v>467</v>
      </c>
      <c r="H215" s="158" t="s">
        <v>468</v>
      </c>
    </row>
    <row r="216" hidden="1" spans="1:8">
      <c r="A216" s="150"/>
      <c r="B216" s="156">
        <v>598</v>
      </c>
      <c r="C216" s="157" t="s">
        <v>720</v>
      </c>
      <c r="D216" s="158" t="s">
        <v>772</v>
      </c>
      <c r="E216" s="158" t="s">
        <v>773</v>
      </c>
      <c r="F216" s="158" t="s">
        <v>466</v>
      </c>
      <c r="G216" s="158" t="s">
        <v>467</v>
      </c>
      <c r="H216" s="158" t="s">
        <v>468</v>
      </c>
    </row>
    <row r="217" hidden="1" spans="1:8">
      <c r="A217" s="150"/>
      <c r="B217" s="156">
        <v>337</v>
      </c>
      <c r="C217" s="157" t="s">
        <v>504</v>
      </c>
      <c r="D217" s="158" t="s">
        <v>774</v>
      </c>
      <c r="E217" s="158" t="s">
        <v>775</v>
      </c>
      <c r="F217" s="158" t="s">
        <v>466</v>
      </c>
      <c r="G217" s="158" t="s">
        <v>467</v>
      </c>
      <c r="H217" s="158" t="s">
        <v>468</v>
      </c>
    </row>
    <row r="218" hidden="1" spans="1:8">
      <c r="A218" s="150"/>
      <c r="B218" s="156">
        <v>337</v>
      </c>
      <c r="C218" s="157" t="s">
        <v>504</v>
      </c>
      <c r="D218" s="158" t="s">
        <v>776</v>
      </c>
      <c r="E218" s="158" t="s">
        <v>777</v>
      </c>
      <c r="F218" s="158" t="s">
        <v>466</v>
      </c>
      <c r="G218" s="158" t="s">
        <v>467</v>
      </c>
      <c r="H218" s="158" t="s">
        <v>468</v>
      </c>
    </row>
    <row r="219" hidden="1" spans="1:8">
      <c r="A219" s="150"/>
      <c r="B219" s="156">
        <v>598</v>
      </c>
      <c r="C219" s="157" t="s">
        <v>720</v>
      </c>
      <c r="D219" s="158" t="s">
        <v>778</v>
      </c>
      <c r="E219" s="158" t="s">
        <v>779</v>
      </c>
      <c r="F219" s="158" t="s">
        <v>466</v>
      </c>
      <c r="G219" s="158" t="s">
        <v>467</v>
      </c>
      <c r="H219" s="158" t="s">
        <v>468</v>
      </c>
    </row>
    <row r="220" hidden="1" spans="1:8">
      <c r="A220" s="150"/>
      <c r="B220" s="156">
        <v>101453</v>
      </c>
      <c r="C220" s="157" t="s">
        <v>377</v>
      </c>
      <c r="D220" s="158" t="s">
        <v>780</v>
      </c>
      <c r="E220" s="158" t="s">
        <v>781</v>
      </c>
      <c r="F220" s="158" t="s">
        <v>466</v>
      </c>
      <c r="G220" s="158" t="s">
        <v>467</v>
      </c>
      <c r="H220" s="158" t="s">
        <v>468</v>
      </c>
    </row>
    <row r="221" hidden="1" spans="1:8">
      <c r="A221" s="150"/>
      <c r="B221" s="156">
        <v>740</v>
      </c>
      <c r="C221" s="157" t="s">
        <v>701</v>
      </c>
      <c r="D221" s="158" t="s">
        <v>782</v>
      </c>
      <c r="E221" s="158" t="s">
        <v>783</v>
      </c>
      <c r="F221" s="158" t="s">
        <v>466</v>
      </c>
      <c r="G221" s="158" t="s">
        <v>467</v>
      </c>
      <c r="H221" s="158" t="s">
        <v>468</v>
      </c>
    </row>
    <row r="222" hidden="1" spans="1:8">
      <c r="A222" s="150"/>
      <c r="B222" s="156">
        <v>337</v>
      </c>
      <c r="C222" s="157" t="s">
        <v>504</v>
      </c>
      <c r="D222" s="158" t="s">
        <v>784</v>
      </c>
      <c r="E222" s="158" t="s">
        <v>785</v>
      </c>
      <c r="F222" s="158" t="s">
        <v>466</v>
      </c>
      <c r="G222" s="158" t="s">
        <v>467</v>
      </c>
      <c r="H222" s="158" t="s">
        <v>468</v>
      </c>
    </row>
    <row r="223" hidden="1" spans="1:8">
      <c r="A223" s="150"/>
      <c r="B223" s="156">
        <v>598</v>
      </c>
      <c r="C223" s="157" t="s">
        <v>720</v>
      </c>
      <c r="D223" s="158" t="s">
        <v>786</v>
      </c>
      <c r="E223" s="158" t="s">
        <v>787</v>
      </c>
      <c r="F223" s="158" t="s">
        <v>466</v>
      </c>
      <c r="G223" s="158" t="s">
        <v>467</v>
      </c>
      <c r="H223" s="158" t="s">
        <v>468</v>
      </c>
    </row>
    <row r="224" hidden="1" spans="1:8">
      <c r="A224" s="150"/>
      <c r="B224" s="156">
        <v>337</v>
      </c>
      <c r="C224" s="157" t="s">
        <v>504</v>
      </c>
      <c r="D224" s="158" t="s">
        <v>788</v>
      </c>
      <c r="E224" s="158" t="s">
        <v>789</v>
      </c>
      <c r="F224" s="158" t="s">
        <v>466</v>
      </c>
      <c r="G224" s="158" t="s">
        <v>467</v>
      </c>
      <c r="H224" s="158" t="s">
        <v>468</v>
      </c>
    </row>
    <row r="225" hidden="1" spans="1:8">
      <c r="A225" s="150"/>
      <c r="B225" s="156">
        <v>515</v>
      </c>
      <c r="C225" s="157" t="s">
        <v>790</v>
      </c>
      <c r="D225" s="158" t="s">
        <v>791</v>
      </c>
      <c r="E225" s="158" t="s">
        <v>792</v>
      </c>
      <c r="F225" s="158" t="s">
        <v>466</v>
      </c>
      <c r="G225" s="158" t="s">
        <v>467</v>
      </c>
      <c r="H225" s="158" t="s">
        <v>468</v>
      </c>
    </row>
    <row r="226" hidden="1" spans="1:8">
      <c r="A226" s="150"/>
      <c r="B226" s="156">
        <v>515</v>
      </c>
      <c r="C226" s="157" t="s">
        <v>790</v>
      </c>
      <c r="D226" s="158" t="s">
        <v>793</v>
      </c>
      <c r="E226" s="158" t="s">
        <v>794</v>
      </c>
      <c r="F226" s="158" t="s">
        <v>466</v>
      </c>
      <c r="G226" s="158" t="s">
        <v>467</v>
      </c>
      <c r="H226" s="158" t="s">
        <v>468</v>
      </c>
    </row>
    <row r="227" hidden="1" spans="1:8">
      <c r="A227" s="150"/>
      <c r="B227" s="156">
        <v>515</v>
      </c>
      <c r="C227" s="157" t="s">
        <v>790</v>
      </c>
      <c r="D227" s="158" t="s">
        <v>795</v>
      </c>
      <c r="E227" s="158" t="s">
        <v>796</v>
      </c>
      <c r="F227" s="158" t="s">
        <v>466</v>
      </c>
      <c r="G227" s="158" t="s">
        <v>467</v>
      </c>
      <c r="H227" s="158" t="s">
        <v>468</v>
      </c>
    </row>
    <row r="228" hidden="1" spans="1:8">
      <c r="A228" s="150"/>
      <c r="B228" s="156">
        <v>515</v>
      </c>
      <c r="C228" s="157" t="s">
        <v>790</v>
      </c>
      <c r="D228" s="158" t="s">
        <v>797</v>
      </c>
      <c r="E228" s="158" t="s">
        <v>798</v>
      </c>
      <c r="F228" s="158" t="s">
        <v>466</v>
      </c>
      <c r="G228" s="158" t="s">
        <v>467</v>
      </c>
      <c r="H228" s="158" t="s">
        <v>468</v>
      </c>
    </row>
    <row r="229" hidden="1" spans="1:8">
      <c r="A229" s="150"/>
      <c r="B229" s="156">
        <v>385</v>
      </c>
      <c r="C229" s="157" t="s">
        <v>799</v>
      </c>
      <c r="D229" s="158" t="s">
        <v>800</v>
      </c>
      <c r="E229" s="158" t="s">
        <v>801</v>
      </c>
      <c r="F229" s="158" t="s">
        <v>802</v>
      </c>
      <c r="G229" s="158" t="s">
        <v>467</v>
      </c>
      <c r="H229" s="158" t="s">
        <v>468</v>
      </c>
    </row>
    <row r="230" hidden="1" spans="1:8">
      <c r="A230" s="150"/>
      <c r="B230" s="156">
        <v>549</v>
      </c>
      <c r="C230" s="157" t="s">
        <v>803</v>
      </c>
      <c r="D230" s="158" t="s">
        <v>804</v>
      </c>
      <c r="E230" s="158" t="s">
        <v>805</v>
      </c>
      <c r="F230" s="158" t="s">
        <v>802</v>
      </c>
      <c r="G230" s="158" t="s">
        <v>467</v>
      </c>
      <c r="H230" s="158" t="s">
        <v>468</v>
      </c>
    </row>
    <row r="231" hidden="1" spans="1:8">
      <c r="A231" s="150"/>
      <c r="B231" s="156">
        <v>748</v>
      </c>
      <c r="C231" s="157" t="s">
        <v>318</v>
      </c>
      <c r="D231" s="158" t="s">
        <v>806</v>
      </c>
      <c r="E231" s="158" t="s">
        <v>807</v>
      </c>
      <c r="F231" s="158" t="s">
        <v>802</v>
      </c>
      <c r="G231" s="158" t="s">
        <v>467</v>
      </c>
      <c r="H231" s="158" t="s">
        <v>468</v>
      </c>
    </row>
    <row r="232" hidden="1" spans="1:8">
      <c r="A232" s="150"/>
      <c r="B232" s="156">
        <v>339</v>
      </c>
      <c r="C232" s="157" t="s">
        <v>808</v>
      </c>
      <c r="D232" s="158" t="s">
        <v>809</v>
      </c>
      <c r="E232" s="158" t="s">
        <v>810</v>
      </c>
      <c r="F232" s="158" t="s">
        <v>802</v>
      </c>
      <c r="G232" s="158" t="s">
        <v>467</v>
      </c>
      <c r="H232" s="158" t="s">
        <v>468</v>
      </c>
    </row>
    <row r="233" hidden="1" spans="1:8">
      <c r="A233" s="150"/>
      <c r="B233" s="156">
        <v>549</v>
      </c>
      <c r="C233" s="157" t="s">
        <v>803</v>
      </c>
      <c r="D233" s="158" t="s">
        <v>811</v>
      </c>
      <c r="E233" s="158" t="s">
        <v>812</v>
      </c>
      <c r="F233" s="158" t="s">
        <v>802</v>
      </c>
      <c r="G233" s="158" t="s">
        <v>467</v>
      </c>
      <c r="H233" s="158" t="s">
        <v>468</v>
      </c>
    </row>
    <row r="234" hidden="1" spans="1:8">
      <c r="A234" s="150"/>
      <c r="B234" s="156">
        <v>103199</v>
      </c>
      <c r="C234" s="157" t="s">
        <v>432</v>
      </c>
      <c r="D234" s="158" t="s">
        <v>813</v>
      </c>
      <c r="E234" s="158" t="s">
        <v>814</v>
      </c>
      <c r="F234" s="158" t="s">
        <v>802</v>
      </c>
      <c r="G234" s="158" t="s">
        <v>467</v>
      </c>
      <c r="H234" s="158" t="s">
        <v>468</v>
      </c>
    </row>
    <row r="235" hidden="1" spans="1:8">
      <c r="A235" s="150"/>
      <c r="B235" s="156">
        <v>113008</v>
      </c>
      <c r="C235" s="157" t="s">
        <v>190</v>
      </c>
      <c r="D235" s="158" t="s">
        <v>815</v>
      </c>
      <c r="E235" s="158" t="s">
        <v>816</v>
      </c>
      <c r="F235" s="158" t="s">
        <v>802</v>
      </c>
      <c r="G235" s="158" t="s">
        <v>467</v>
      </c>
      <c r="H235" s="158" t="s">
        <v>468</v>
      </c>
    </row>
    <row r="236" hidden="1" spans="1:8">
      <c r="A236" s="150"/>
      <c r="B236" s="156">
        <v>750</v>
      </c>
      <c r="C236" s="157" t="s">
        <v>315</v>
      </c>
      <c r="D236" s="158" t="s">
        <v>817</v>
      </c>
      <c r="E236" s="158" t="s">
        <v>818</v>
      </c>
      <c r="F236" s="158" t="s">
        <v>802</v>
      </c>
      <c r="G236" s="158" t="s">
        <v>467</v>
      </c>
      <c r="H236" s="158" t="s">
        <v>468</v>
      </c>
    </row>
    <row r="237" hidden="1" spans="1:8">
      <c r="A237" s="150"/>
      <c r="B237" s="156">
        <v>572</v>
      </c>
      <c r="C237" s="157" t="s">
        <v>819</v>
      </c>
      <c r="D237" s="158" t="s">
        <v>820</v>
      </c>
      <c r="E237" s="158" t="s">
        <v>821</v>
      </c>
      <c r="F237" s="158" t="s">
        <v>802</v>
      </c>
      <c r="G237" s="158" t="s">
        <v>467</v>
      </c>
      <c r="H237" s="158" t="s">
        <v>468</v>
      </c>
    </row>
    <row r="238" spans="1:8">
      <c r="A238" s="150"/>
      <c r="B238" s="156">
        <v>114685</v>
      </c>
      <c r="C238" s="157" t="s">
        <v>822</v>
      </c>
      <c r="D238" s="158" t="s">
        <v>823</v>
      </c>
      <c r="E238" s="158" t="s">
        <v>824</v>
      </c>
      <c r="F238" s="158" t="s">
        <v>802</v>
      </c>
      <c r="G238" s="158" t="s">
        <v>467</v>
      </c>
      <c r="H238" s="158" t="s">
        <v>468</v>
      </c>
    </row>
    <row r="239" hidden="1" spans="1:8">
      <c r="A239" s="150"/>
      <c r="B239" s="156">
        <v>570</v>
      </c>
      <c r="C239" s="157" t="s">
        <v>645</v>
      </c>
      <c r="D239" s="158" t="s">
        <v>825</v>
      </c>
      <c r="E239" s="158" t="s">
        <v>826</v>
      </c>
      <c r="F239" s="158" t="s">
        <v>802</v>
      </c>
      <c r="G239" s="158" t="s">
        <v>467</v>
      </c>
      <c r="H239" s="158" t="s">
        <v>468</v>
      </c>
    </row>
    <row r="240" hidden="1" spans="1:8">
      <c r="A240" s="150"/>
      <c r="B240" s="156">
        <v>102564</v>
      </c>
      <c r="C240" s="157" t="s">
        <v>471</v>
      </c>
      <c r="D240" s="158" t="s">
        <v>827</v>
      </c>
      <c r="E240" s="158" t="s">
        <v>828</v>
      </c>
      <c r="F240" s="158" t="s">
        <v>802</v>
      </c>
      <c r="G240" s="158" t="s">
        <v>467</v>
      </c>
      <c r="H240" s="158" t="s">
        <v>468</v>
      </c>
    </row>
    <row r="241" hidden="1" spans="1:8">
      <c r="A241" s="150"/>
      <c r="B241" s="156">
        <v>113008</v>
      </c>
      <c r="C241" s="157" t="s">
        <v>190</v>
      </c>
      <c r="D241" s="158" t="s">
        <v>829</v>
      </c>
      <c r="E241" s="158" t="s">
        <v>830</v>
      </c>
      <c r="F241" s="158" t="s">
        <v>802</v>
      </c>
      <c r="G241" s="158" t="s">
        <v>467</v>
      </c>
      <c r="H241" s="158" t="s">
        <v>468</v>
      </c>
    </row>
    <row r="242" hidden="1" spans="1:8">
      <c r="A242" s="150"/>
      <c r="B242" s="156">
        <v>371</v>
      </c>
      <c r="C242" s="157" t="s">
        <v>831</v>
      </c>
      <c r="D242" s="158" t="s">
        <v>832</v>
      </c>
      <c r="E242" s="158" t="s">
        <v>833</v>
      </c>
      <c r="F242" s="158" t="s">
        <v>802</v>
      </c>
      <c r="G242" s="158" t="s">
        <v>467</v>
      </c>
      <c r="H242" s="158" t="s">
        <v>468</v>
      </c>
    </row>
    <row r="243" hidden="1" spans="1:8">
      <c r="A243" s="150"/>
      <c r="B243" s="156">
        <v>723</v>
      </c>
      <c r="C243" s="157" t="s">
        <v>834</v>
      </c>
      <c r="D243" s="158" t="s">
        <v>835</v>
      </c>
      <c r="E243" s="158" t="s">
        <v>836</v>
      </c>
      <c r="F243" s="158" t="s">
        <v>802</v>
      </c>
      <c r="G243" s="158" t="s">
        <v>467</v>
      </c>
      <c r="H243" s="158" t="s">
        <v>468</v>
      </c>
    </row>
    <row r="244" hidden="1" spans="1:8">
      <c r="A244" s="150"/>
      <c r="B244" s="156">
        <v>723</v>
      </c>
      <c r="C244" s="157" t="s">
        <v>834</v>
      </c>
      <c r="D244" s="158" t="s">
        <v>837</v>
      </c>
      <c r="E244" s="158" t="s">
        <v>838</v>
      </c>
      <c r="F244" s="158" t="s">
        <v>802</v>
      </c>
      <c r="G244" s="158" t="s">
        <v>467</v>
      </c>
      <c r="H244" s="158" t="s">
        <v>468</v>
      </c>
    </row>
    <row r="245" hidden="1" spans="1:8">
      <c r="A245" s="150"/>
      <c r="B245" s="156">
        <v>107728</v>
      </c>
      <c r="C245" s="157" t="s">
        <v>839</v>
      </c>
      <c r="D245" s="158" t="s">
        <v>840</v>
      </c>
      <c r="E245" s="158" t="s">
        <v>841</v>
      </c>
      <c r="F245" s="158" t="s">
        <v>802</v>
      </c>
      <c r="G245" s="158" t="s">
        <v>467</v>
      </c>
      <c r="H245" s="158" t="s">
        <v>468</v>
      </c>
    </row>
    <row r="246" hidden="1" spans="1:8">
      <c r="A246" s="150"/>
      <c r="B246" s="156">
        <v>108656</v>
      </c>
      <c r="C246" s="157" t="s">
        <v>842</v>
      </c>
      <c r="D246" s="158" t="s">
        <v>843</v>
      </c>
      <c r="E246" s="158" t="s">
        <v>844</v>
      </c>
      <c r="F246" s="158" t="s">
        <v>802</v>
      </c>
      <c r="G246" s="158" t="s">
        <v>467</v>
      </c>
      <c r="H246" s="158" t="s">
        <v>468</v>
      </c>
    </row>
    <row r="247" hidden="1" spans="1:8">
      <c r="A247" s="150"/>
      <c r="B247" s="156">
        <v>102479</v>
      </c>
      <c r="C247" s="157" t="s">
        <v>393</v>
      </c>
      <c r="D247" s="158" t="s">
        <v>845</v>
      </c>
      <c r="E247" s="158" t="s">
        <v>846</v>
      </c>
      <c r="F247" s="158" t="s">
        <v>802</v>
      </c>
      <c r="G247" s="158" t="s">
        <v>467</v>
      </c>
      <c r="H247" s="158" t="s">
        <v>468</v>
      </c>
    </row>
    <row r="248" hidden="1" spans="1:8">
      <c r="A248" s="150"/>
      <c r="B248" s="156">
        <v>114622</v>
      </c>
      <c r="C248" s="157" t="s">
        <v>249</v>
      </c>
      <c r="D248" s="158" t="s">
        <v>847</v>
      </c>
      <c r="E248" s="158" t="s">
        <v>848</v>
      </c>
      <c r="F248" s="158" t="s">
        <v>802</v>
      </c>
      <c r="G248" s="158" t="s">
        <v>467</v>
      </c>
      <c r="H248" s="158" t="s">
        <v>468</v>
      </c>
    </row>
    <row r="249" hidden="1" spans="1:8">
      <c r="A249" s="150"/>
      <c r="B249" s="156">
        <v>572</v>
      </c>
      <c r="C249" s="157" t="s">
        <v>819</v>
      </c>
      <c r="D249" s="158" t="s">
        <v>849</v>
      </c>
      <c r="E249" s="158" t="s">
        <v>850</v>
      </c>
      <c r="F249" s="158" t="s">
        <v>802</v>
      </c>
      <c r="G249" s="158" t="s">
        <v>467</v>
      </c>
      <c r="H249" s="158" t="s">
        <v>468</v>
      </c>
    </row>
    <row r="250" hidden="1" spans="1:8">
      <c r="A250" s="150"/>
      <c r="B250" s="156">
        <v>371</v>
      </c>
      <c r="C250" s="157" t="s">
        <v>831</v>
      </c>
      <c r="D250" s="158" t="s">
        <v>851</v>
      </c>
      <c r="E250" s="158" t="s">
        <v>852</v>
      </c>
      <c r="F250" s="158" t="s">
        <v>802</v>
      </c>
      <c r="G250" s="158" t="s">
        <v>467</v>
      </c>
      <c r="H250" s="158" t="s">
        <v>468</v>
      </c>
    </row>
    <row r="251" hidden="1" spans="1:8">
      <c r="A251" s="150"/>
      <c r="B251" s="156">
        <v>105910</v>
      </c>
      <c r="C251" s="157" t="s">
        <v>853</v>
      </c>
      <c r="D251" s="158" t="s">
        <v>854</v>
      </c>
      <c r="E251" s="158" t="s">
        <v>855</v>
      </c>
      <c r="F251" s="158" t="s">
        <v>802</v>
      </c>
      <c r="G251" s="158" t="s">
        <v>467</v>
      </c>
      <c r="H251" s="158" t="s">
        <v>468</v>
      </c>
    </row>
    <row r="252" hidden="1" spans="1:8">
      <c r="A252" s="150"/>
      <c r="B252" s="156">
        <v>105910</v>
      </c>
      <c r="C252" s="157" t="s">
        <v>853</v>
      </c>
      <c r="D252" s="158" t="s">
        <v>856</v>
      </c>
      <c r="E252" s="158" t="s">
        <v>857</v>
      </c>
      <c r="F252" s="158" t="s">
        <v>802</v>
      </c>
      <c r="G252" s="158" t="s">
        <v>467</v>
      </c>
      <c r="H252" s="158" t="s">
        <v>468</v>
      </c>
    </row>
    <row r="253" hidden="1" spans="1:8">
      <c r="A253" s="150"/>
      <c r="B253" s="156">
        <v>578</v>
      </c>
      <c r="C253" s="157" t="s">
        <v>417</v>
      </c>
      <c r="D253" s="158" t="s">
        <v>858</v>
      </c>
      <c r="E253" s="158" t="s">
        <v>859</v>
      </c>
      <c r="F253" s="158" t="s">
        <v>802</v>
      </c>
      <c r="G253" s="158" t="s">
        <v>467</v>
      </c>
      <c r="H253" s="158" t="s">
        <v>468</v>
      </c>
    </row>
    <row r="254" hidden="1" spans="1:8">
      <c r="A254" s="150"/>
      <c r="B254" s="156">
        <v>379</v>
      </c>
      <c r="C254" s="157" t="s">
        <v>860</v>
      </c>
      <c r="D254" s="158" t="s">
        <v>861</v>
      </c>
      <c r="E254" s="158" t="s">
        <v>862</v>
      </c>
      <c r="F254" s="158" t="s">
        <v>802</v>
      </c>
      <c r="G254" s="158" t="s">
        <v>467</v>
      </c>
      <c r="H254" s="158" t="s">
        <v>468</v>
      </c>
    </row>
    <row r="255" hidden="1" spans="1:8">
      <c r="A255" s="150"/>
      <c r="B255" s="156">
        <v>746</v>
      </c>
      <c r="C255" s="157" t="s">
        <v>757</v>
      </c>
      <c r="D255" s="158" t="s">
        <v>863</v>
      </c>
      <c r="E255" s="158" t="s">
        <v>864</v>
      </c>
      <c r="F255" s="158" t="s">
        <v>802</v>
      </c>
      <c r="G255" s="158" t="s">
        <v>467</v>
      </c>
      <c r="H255" s="158" t="s">
        <v>468</v>
      </c>
    </row>
    <row r="256" hidden="1" spans="1:8">
      <c r="A256" s="150"/>
      <c r="B256" s="156">
        <v>591</v>
      </c>
      <c r="C256" s="157" t="s">
        <v>865</v>
      </c>
      <c r="D256" s="158" t="s">
        <v>866</v>
      </c>
      <c r="E256" s="158" t="s">
        <v>867</v>
      </c>
      <c r="F256" s="158" t="s">
        <v>802</v>
      </c>
      <c r="G256" s="158" t="s">
        <v>467</v>
      </c>
      <c r="H256" s="158" t="s">
        <v>468</v>
      </c>
    </row>
    <row r="257" hidden="1" spans="1:8">
      <c r="A257" s="150"/>
      <c r="B257" s="156">
        <v>104430</v>
      </c>
      <c r="C257" s="157" t="s">
        <v>335</v>
      </c>
      <c r="D257" s="158" t="s">
        <v>868</v>
      </c>
      <c r="E257" s="158" t="s">
        <v>869</v>
      </c>
      <c r="F257" s="158" t="s">
        <v>802</v>
      </c>
      <c r="G257" s="158" t="s">
        <v>467</v>
      </c>
      <c r="H257" s="158" t="s">
        <v>468</v>
      </c>
    </row>
    <row r="258" hidden="1" spans="1:8">
      <c r="A258" s="150"/>
      <c r="B258" s="156">
        <v>106485</v>
      </c>
      <c r="C258" s="157" t="s">
        <v>870</v>
      </c>
      <c r="D258" s="158" t="s">
        <v>871</v>
      </c>
      <c r="E258" s="158" t="s">
        <v>872</v>
      </c>
      <c r="F258" s="158" t="s">
        <v>802</v>
      </c>
      <c r="G258" s="158" t="s">
        <v>467</v>
      </c>
      <c r="H258" s="158" t="s">
        <v>468</v>
      </c>
    </row>
    <row r="259" hidden="1" spans="1:8">
      <c r="A259" s="150"/>
      <c r="B259" s="156">
        <v>737</v>
      </c>
      <c r="C259" s="157" t="s">
        <v>873</v>
      </c>
      <c r="D259" s="158" t="s">
        <v>874</v>
      </c>
      <c r="E259" s="158" t="s">
        <v>875</v>
      </c>
      <c r="F259" s="158" t="s">
        <v>802</v>
      </c>
      <c r="G259" s="158" t="s">
        <v>467</v>
      </c>
      <c r="H259" s="158" t="s">
        <v>468</v>
      </c>
    </row>
    <row r="260" hidden="1" spans="1:8">
      <c r="A260" s="150"/>
      <c r="B260" s="156">
        <v>111400</v>
      </c>
      <c r="C260" s="157" t="s">
        <v>876</v>
      </c>
      <c r="D260" s="158" t="s">
        <v>877</v>
      </c>
      <c r="E260" s="158" t="s">
        <v>878</v>
      </c>
      <c r="F260" s="158" t="s">
        <v>802</v>
      </c>
      <c r="G260" s="158" t="s">
        <v>467</v>
      </c>
      <c r="H260" s="158" t="s">
        <v>468</v>
      </c>
    </row>
    <row r="261" hidden="1" spans="1:8">
      <c r="A261" s="150"/>
      <c r="B261" s="156">
        <v>114622</v>
      </c>
      <c r="C261" s="157" t="s">
        <v>249</v>
      </c>
      <c r="D261" s="158" t="s">
        <v>879</v>
      </c>
      <c r="E261" s="158" t="s">
        <v>880</v>
      </c>
      <c r="F261" s="158" t="s">
        <v>802</v>
      </c>
      <c r="G261" s="158" t="s">
        <v>467</v>
      </c>
      <c r="H261" s="158" t="s">
        <v>468</v>
      </c>
    </row>
    <row r="262" hidden="1" spans="1:8">
      <c r="A262" s="150"/>
      <c r="B262" s="156">
        <v>106485</v>
      </c>
      <c r="C262" s="157" t="s">
        <v>870</v>
      </c>
      <c r="D262" s="158" t="s">
        <v>881</v>
      </c>
      <c r="E262" s="158" t="s">
        <v>882</v>
      </c>
      <c r="F262" s="158" t="s">
        <v>802</v>
      </c>
      <c r="G262" s="158" t="s">
        <v>467</v>
      </c>
      <c r="H262" s="158" t="s">
        <v>468</v>
      </c>
    </row>
    <row r="263" hidden="1" spans="1:8">
      <c r="A263" s="150"/>
      <c r="B263" s="156">
        <v>514</v>
      </c>
      <c r="C263" s="157" t="s">
        <v>490</v>
      </c>
      <c r="D263" s="158" t="s">
        <v>883</v>
      </c>
      <c r="E263" s="158" t="s">
        <v>884</v>
      </c>
      <c r="F263" s="158" t="s">
        <v>802</v>
      </c>
      <c r="G263" s="158" t="s">
        <v>467</v>
      </c>
      <c r="H263" s="158" t="s">
        <v>468</v>
      </c>
    </row>
    <row r="264" hidden="1" spans="1:8">
      <c r="A264" s="150"/>
      <c r="B264" s="156">
        <v>578</v>
      </c>
      <c r="C264" s="157" t="s">
        <v>417</v>
      </c>
      <c r="D264" s="158" t="s">
        <v>885</v>
      </c>
      <c r="E264" s="158" t="s">
        <v>886</v>
      </c>
      <c r="F264" s="158" t="s">
        <v>802</v>
      </c>
      <c r="G264" s="158" t="s">
        <v>467</v>
      </c>
      <c r="H264" s="158" t="s">
        <v>468</v>
      </c>
    </row>
    <row r="265" hidden="1" spans="1:8">
      <c r="A265" s="150"/>
      <c r="B265" s="156">
        <v>387</v>
      </c>
      <c r="C265" s="157" t="s">
        <v>582</v>
      </c>
      <c r="D265" s="158" t="s">
        <v>887</v>
      </c>
      <c r="E265" s="158" t="s">
        <v>888</v>
      </c>
      <c r="F265" s="158" t="s">
        <v>802</v>
      </c>
      <c r="G265" s="158" t="s">
        <v>467</v>
      </c>
      <c r="H265" s="158" t="s">
        <v>468</v>
      </c>
    </row>
    <row r="266" hidden="1" spans="1:8">
      <c r="A266" s="150"/>
      <c r="B266" s="156">
        <v>108277</v>
      </c>
      <c r="C266" s="157" t="s">
        <v>889</v>
      </c>
      <c r="D266" s="158" t="s">
        <v>890</v>
      </c>
      <c r="E266" s="158" t="s">
        <v>891</v>
      </c>
      <c r="F266" s="158" t="s">
        <v>802</v>
      </c>
      <c r="G266" s="158" t="s">
        <v>467</v>
      </c>
      <c r="H266" s="158" t="s">
        <v>468</v>
      </c>
    </row>
    <row r="267" hidden="1" spans="1:8">
      <c r="A267" s="150"/>
      <c r="B267" s="156">
        <v>747</v>
      </c>
      <c r="C267" s="157" t="s">
        <v>892</v>
      </c>
      <c r="D267" s="158" t="s">
        <v>893</v>
      </c>
      <c r="E267" s="158" t="s">
        <v>894</v>
      </c>
      <c r="F267" s="158" t="s">
        <v>802</v>
      </c>
      <c r="G267" s="158" t="s">
        <v>467</v>
      </c>
      <c r="H267" s="158" t="s">
        <v>468</v>
      </c>
    </row>
    <row r="268" hidden="1" spans="1:8">
      <c r="A268" s="150"/>
      <c r="B268" s="156">
        <v>737</v>
      </c>
      <c r="C268" s="157" t="s">
        <v>873</v>
      </c>
      <c r="D268" s="158" t="s">
        <v>895</v>
      </c>
      <c r="E268" s="158" t="s">
        <v>896</v>
      </c>
      <c r="F268" s="158" t="s">
        <v>802</v>
      </c>
      <c r="G268" s="158" t="s">
        <v>467</v>
      </c>
      <c r="H268" s="158" t="s">
        <v>468</v>
      </c>
    </row>
    <row r="269" hidden="1" spans="1:8">
      <c r="A269" s="150"/>
      <c r="B269" s="156">
        <v>105910</v>
      </c>
      <c r="C269" s="157" t="s">
        <v>853</v>
      </c>
      <c r="D269" s="158" t="s">
        <v>897</v>
      </c>
      <c r="E269" s="158" t="s">
        <v>898</v>
      </c>
      <c r="F269" s="158" t="s">
        <v>802</v>
      </c>
      <c r="G269" s="158" t="s">
        <v>467</v>
      </c>
      <c r="H269" s="158" t="s">
        <v>468</v>
      </c>
    </row>
    <row r="270" hidden="1" spans="1:8">
      <c r="A270" s="150"/>
      <c r="B270" s="156">
        <v>311</v>
      </c>
      <c r="C270" s="157" t="s">
        <v>899</v>
      </c>
      <c r="D270" s="158" t="s">
        <v>900</v>
      </c>
      <c r="E270" s="158" t="s">
        <v>901</v>
      </c>
      <c r="F270" s="158" t="s">
        <v>802</v>
      </c>
      <c r="G270" s="158" t="s">
        <v>467</v>
      </c>
      <c r="H270" s="158" t="s">
        <v>468</v>
      </c>
    </row>
    <row r="271" hidden="1" spans="1:8">
      <c r="A271" s="150"/>
      <c r="B271" s="156">
        <v>104429</v>
      </c>
      <c r="C271" s="157" t="s">
        <v>902</v>
      </c>
      <c r="D271" s="158" t="s">
        <v>903</v>
      </c>
      <c r="E271" s="158" t="s">
        <v>904</v>
      </c>
      <c r="F271" s="158" t="s">
        <v>802</v>
      </c>
      <c r="G271" s="158" t="s">
        <v>467</v>
      </c>
      <c r="H271" s="158" t="s">
        <v>468</v>
      </c>
    </row>
    <row r="272" hidden="1" spans="1:8">
      <c r="A272" s="150"/>
      <c r="B272" s="156">
        <v>108277</v>
      </c>
      <c r="C272" s="157" t="s">
        <v>889</v>
      </c>
      <c r="D272" s="158" t="s">
        <v>905</v>
      </c>
      <c r="E272" s="158" t="s">
        <v>906</v>
      </c>
      <c r="F272" s="158" t="s">
        <v>802</v>
      </c>
      <c r="G272" s="158" t="s">
        <v>467</v>
      </c>
      <c r="H272" s="158" t="s">
        <v>468</v>
      </c>
    </row>
    <row r="273" hidden="1" spans="1:8">
      <c r="A273" s="150"/>
      <c r="B273" s="156">
        <v>591</v>
      </c>
      <c r="C273" s="157" t="s">
        <v>865</v>
      </c>
      <c r="D273" s="158" t="s">
        <v>907</v>
      </c>
      <c r="E273" s="158" t="s">
        <v>908</v>
      </c>
      <c r="F273" s="158" t="s">
        <v>802</v>
      </c>
      <c r="G273" s="158" t="s">
        <v>467</v>
      </c>
      <c r="H273" s="158" t="s">
        <v>468</v>
      </c>
    </row>
    <row r="274" hidden="1" spans="1:8">
      <c r="A274" s="150"/>
      <c r="B274" s="156">
        <v>108277</v>
      </c>
      <c r="C274" s="157" t="s">
        <v>889</v>
      </c>
      <c r="D274" s="158" t="s">
        <v>909</v>
      </c>
      <c r="E274" s="158" t="s">
        <v>910</v>
      </c>
      <c r="F274" s="158" t="s">
        <v>802</v>
      </c>
      <c r="G274" s="158" t="s">
        <v>467</v>
      </c>
      <c r="H274" s="158" t="s">
        <v>468</v>
      </c>
    </row>
    <row r="275" hidden="1" spans="1:8">
      <c r="A275" s="150"/>
      <c r="B275" s="156">
        <v>107728</v>
      </c>
      <c r="C275" s="157" t="s">
        <v>839</v>
      </c>
      <c r="D275" s="158" t="s">
        <v>911</v>
      </c>
      <c r="E275" s="158" t="s">
        <v>912</v>
      </c>
      <c r="F275" s="158" t="s">
        <v>802</v>
      </c>
      <c r="G275" s="158" t="s">
        <v>467</v>
      </c>
      <c r="H275" s="158" t="s">
        <v>468</v>
      </c>
    </row>
    <row r="276" hidden="1" spans="1:8">
      <c r="A276" s="150"/>
      <c r="B276" s="156">
        <v>377</v>
      </c>
      <c r="C276" s="157" t="s">
        <v>556</v>
      </c>
      <c r="D276" s="158" t="s">
        <v>913</v>
      </c>
      <c r="E276" s="158" t="s">
        <v>914</v>
      </c>
      <c r="F276" s="158" t="s">
        <v>802</v>
      </c>
      <c r="G276" s="158" t="s">
        <v>467</v>
      </c>
      <c r="H276" s="158" t="s">
        <v>468</v>
      </c>
    </row>
    <row r="277" hidden="1" spans="1:8">
      <c r="A277" s="150"/>
      <c r="B277" s="156">
        <v>111400</v>
      </c>
      <c r="C277" s="157" t="s">
        <v>876</v>
      </c>
      <c r="D277" s="158" t="s">
        <v>915</v>
      </c>
      <c r="E277" s="158" t="s">
        <v>916</v>
      </c>
      <c r="F277" s="158" t="s">
        <v>802</v>
      </c>
      <c r="G277" s="158" t="s">
        <v>467</v>
      </c>
      <c r="H277" s="158" t="s">
        <v>468</v>
      </c>
    </row>
    <row r="278" hidden="1" spans="1:8">
      <c r="A278" s="150"/>
      <c r="B278" s="156">
        <v>754</v>
      </c>
      <c r="C278" s="157" t="s">
        <v>917</v>
      </c>
      <c r="D278" s="158" t="s">
        <v>918</v>
      </c>
      <c r="E278" s="158" t="s">
        <v>919</v>
      </c>
      <c r="F278" s="158" t="s">
        <v>802</v>
      </c>
      <c r="G278" s="158" t="s">
        <v>467</v>
      </c>
      <c r="H278" s="158" t="s">
        <v>468</v>
      </c>
    </row>
    <row r="279" hidden="1" spans="1:8">
      <c r="A279" s="150"/>
      <c r="B279" s="156">
        <v>578</v>
      </c>
      <c r="C279" s="157" t="s">
        <v>417</v>
      </c>
      <c r="D279" s="158" t="s">
        <v>920</v>
      </c>
      <c r="E279" s="158" t="s">
        <v>921</v>
      </c>
      <c r="F279" s="158" t="s">
        <v>802</v>
      </c>
      <c r="G279" s="158" t="s">
        <v>467</v>
      </c>
      <c r="H279" s="158" t="s">
        <v>468</v>
      </c>
    </row>
    <row r="280" hidden="1" spans="1:8">
      <c r="A280" s="150"/>
      <c r="B280" s="156">
        <v>387</v>
      </c>
      <c r="C280" s="157" t="s">
        <v>582</v>
      </c>
      <c r="D280" s="158" t="s">
        <v>922</v>
      </c>
      <c r="E280" s="158" t="s">
        <v>923</v>
      </c>
      <c r="F280" s="158" t="s">
        <v>802</v>
      </c>
      <c r="G280" s="158" t="s">
        <v>467</v>
      </c>
      <c r="H280" s="158" t="s">
        <v>468</v>
      </c>
    </row>
    <row r="281" hidden="1" spans="1:8">
      <c r="A281" s="150"/>
      <c r="B281" s="156">
        <v>591</v>
      </c>
      <c r="C281" s="157" t="s">
        <v>865</v>
      </c>
      <c r="D281" s="158" t="s">
        <v>924</v>
      </c>
      <c r="E281" s="158" t="s">
        <v>925</v>
      </c>
      <c r="F281" s="158" t="s">
        <v>802</v>
      </c>
      <c r="G281" s="158" t="s">
        <v>467</v>
      </c>
      <c r="H281" s="158" t="s">
        <v>468</v>
      </c>
    </row>
    <row r="282" hidden="1" spans="1:8">
      <c r="A282" s="150"/>
      <c r="B282" s="156">
        <v>347</v>
      </c>
      <c r="C282" s="157" t="s">
        <v>926</v>
      </c>
      <c r="D282" s="158" t="s">
        <v>927</v>
      </c>
      <c r="E282" s="158" t="s">
        <v>928</v>
      </c>
      <c r="F282" s="158" t="s">
        <v>802</v>
      </c>
      <c r="G282" s="158" t="s">
        <v>467</v>
      </c>
      <c r="H282" s="158" t="s">
        <v>468</v>
      </c>
    </row>
    <row r="283" hidden="1" spans="1:8">
      <c r="A283" s="150"/>
      <c r="B283" s="156">
        <v>717</v>
      </c>
      <c r="C283" s="157" t="s">
        <v>929</v>
      </c>
      <c r="D283" s="158" t="s">
        <v>930</v>
      </c>
      <c r="E283" s="158" t="s">
        <v>931</v>
      </c>
      <c r="F283" s="158" t="s">
        <v>802</v>
      </c>
      <c r="G283" s="158" t="s">
        <v>467</v>
      </c>
      <c r="H283" s="158" t="s">
        <v>468</v>
      </c>
    </row>
    <row r="284" hidden="1" spans="1:8">
      <c r="A284" s="150"/>
      <c r="B284" s="156">
        <v>514</v>
      </c>
      <c r="C284" s="157" t="s">
        <v>490</v>
      </c>
      <c r="D284" s="158" t="s">
        <v>932</v>
      </c>
      <c r="E284" s="158" t="s">
        <v>933</v>
      </c>
      <c r="F284" s="158" t="s">
        <v>802</v>
      </c>
      <c r="G284" s="158" t="s">
        <v>467</v>
      </c>
      <c r="H284" s="158" t="s">
        <v>468</v>
      </c>
    </row>
    <row r="285" hidden="1" spans="1:8">
      <c r="A285" s="150"/>
      <c r="B285" s="156">
        <v>114069</v>
      </c>
      <c r="C285" s="157" t="s">
        <v>934</v>
      </c>
      <c r="D285" s="158" t="s">
        <v>935</v>
      </c>
      <c r="E285" s="158" t="s">
        <v>936</v>
      </c>
      <c r="F285" s="158" t="s">
        <v>802</v>
      </c>
      <c r="G285" s="158" t="s">
        <v>467</v>
      </c>
      <c r="H285" s="158" t="s">
        <v>468</v>
      </c>
    </row>
    <row r="286" hidden="1" spans="1:8">
      <c r="A286" s="150"/>
      <c r="B286" s="156">
        <v>717</v>
      </c>
      <c r="C286" s="157" t="s">
        <v>929</v>
      </c>
      <c r="D286" s="158" t="s">
        <v>937</v>
      </c>
      <c r="E286" s="158" t="s">
        <v>938</v>
      </c>
      <c r="F286" s="158" t="s">
        <v>802</v>
      </c>
      <c r="G286" s="158" t="s">
        <v>467</v>
      </c>
      <c r="H286" s="158" t="s">
        <v>468</v>
      </c>
    </row>
    <row r="287" hidden="1" spans="1:8">
      <c r="A287" s="150"/>
      <c r="B287" s="156">
        <v>56</v>
      </c>
      <c r="C287" s="157" t="s">
        <v>939</v>
      </c>
      <c r="D287" s="158" t="s">
        <v>940</v>
      </c>
      <c r="E287" s="158" t="s">
        <v>941</v>
      </c>
      <c r="F287" s="158" t="s">
        <v>802</v>
      </c>
      <c r="G287" s="158" t="s">
        <v>467</v>
      </c>
      <c r="H287" s="158" t="s">
        <v>468</v>
      </c>
    </row>
    <row r="288" hidden="1" spans="1:8">
      <c r="A288" s="150"/>
      <c r="B288" s="156">
        <v>107728</v>
      </c>
      <c r="C288" s="157" t="s">
        <v>839</v>
      </c>
      <c r="D288" s="158" t="s">
        <v>942</v>
      </c>
      <c r="E288" s="158" t="s">
        <v>943</v>
      </c>
      <c r="F288" s="158" t="s">
        <v>802</v>
      </c>
      <c r="G288" s="158" t="s">
        <v>467</v>
      </c>
      <c r="H288" s="158" t="s">
        <v>468</v>
      </c>
    </row>
    <row r="289" hidden="1" spans="1:8">
      <c r="A289" s="150"/>
      <c r="B289" s="156">
        <v>107658</v>
      </c>
      <c r="C289" s="157" t="s">
        <v>275</v>
      </c>
      <c r="D289" s="158" t="s">
        <v>944</v>
      </c>
      <c r="E289" s="158" t="s">
        <v>945</v>
      </c>
      <c r="F289" s="158" t="s">
        <v>802</v>
      </c>
      <c r="G289" s="158" t="s">
        <v>467</v>
      </c>
      <c r="H289" s="158" t="s">
        <v>468</v>
      </c>
    </row>
    <row r="290" hidden="1" spans="1:8">
      <c r="A290" s="150"/>
      <c r="B290" s="156">
        <v>748</v>
      </c>
      <c r="C290" s="157" t="s">
        <v>318</v>
      </c>
      <c r="D290" s="158" t="s">
        <v>946</v>
      </c>
      <c r="E290" s="158" t="s">
        <v>947</v>
      </c>
      <c r="F290" s="158" t="s">
        <v>802</v>
      </c>
      <c r="G290" s="158" t="s">
        <v>467</v>
      </c>
      <c r="H290" s="158" t="s">
        <v>468</v>
      </c>
    </row>
    <row r="291" hidden="1" spans="1:8">
      <c r="A291" s="150"/>
      <c r="B291" s="156">
        <v>339</v>
      </c>
      <c r="C291" s="157" t="s">
        <v>808</v>
      </c>
      <c r="D291" s="158" t="s">
        <v>948</v>
      </c>
      <c r="E291" s="158" t="s">
        <v>949</v>
      </c>
      <c r="F291" s="158" t="s">
        <v>802</v>
      </c>
      <c r="G291" s="158" t="s">
        <v>467</v>
      </c>
      <c r="H291" s="158" t="s">
        <v>468</v>
      </c>
    </row>
    <row r="292" hidden="1" spans="1:8">
      <c r="A292" s="150"/>
      <c r="B292" s="156">
        <v>106485</v>
      </c>
      <c r="C292" s="157" t="s">
        <v>870</v>
      </c>
      <c r="D292" s="158" t="s">
        <v>950</v>
      </c>
      <c r="E292" s="158" t="s">
        <v>951</v>
      </c>
      <c r="F292" s="158" t="s">
        <v>802</v>
      </c>
      <c r="G292" s="158" t="s">
        <v>467</v>
      </c>
      <c r="H292" s="158" t="s">
        <v>468</v>
      </c>
    </row>
    <row r="293" hidden="1" spans="1:8">
      <c r="A293" s="150"/>
      <c r="B293" s="156">
        <v>104428</v>
      </c>
      <c r="C293" s="157" t="s">
        <v>656</v>
      </c>
      <c r="D293" s="158" t="s">
        <v>952</v>
      </c>
      <c r="E293" s="158" t="s">
        <v>953</v>
      </c>
      <c r="F293" s="158" t="s">
        <v>802</v>
      </c>
      <c r="G293" s="158" t="s">
        <v>467</v>
      </c>
      <c r="H293" s="158" t="s">
        <v>468</v>
      </c>
    </row>
    <row r="294" hidden="1" spans="1:8">
      <c r="A294" s="150"/>
      <c r="B294" s="156">
        <v>102935</v>
      </c>
      <c r="C294" s="157" t="s">
        <v>257</v>
      </c>
      <c r="D294" s="158" t="s">
        <v>954</v>
      </c>
      <c r="E294" s="158" t="s">
        <v>955</v>
      </c>
      <c r="F294" s="158" t="s">
        <v>802</v>
      </c>
      <c r="G294" s="158" t="s">
        <v>467</v>
      </c>
      <c r="H294" s="158" t="s">
        <v>468</v>
      </c>
    </row>
    <row r="295" hidden="1" spans="1:8">
      <c r="A295" s="150"/>
      <c r="B295" s="156">
        <v>116482</v>
      </c>
      <c r="C295" s="157" t="s">
        <v>452</v>
      </c>
      <c r="D295" s="158" t="s">
        <v>956</v>
      </c>
      <c r="E295" s="158" t="s">
        <v>957</v>
      </c>
      <c r="F295" s="158" t="s">
        <v>802</v>
      </c>
      <c r="G295" s="158" t="s">
        <v>467</v>
      </c>
      <c r="H295" s="158" t="s">
        <v>468</v>
      </c>
    </row>
    <row r="296" hidden="1" spans="1:8">
      <c r="A296" s="150"/>
      <c r="B296" s="156">
        <v>357</v>
      </c>
      <c r="C296" s="157" t="s">
        <v>590</v>
      </c>
      <c r="D296" s="158" t="s">
        <v>958</v>
      </c>
      <c r="E296" s="158" t="s">
        <v>959</v>
      </c>
      <c r="F296" s="158" t="s">
        <v>802</v>
      </c>
      <c r="G296" s="158" t="s">
        <v>467</v>
      </c>
      <c r="H296" s="158" t="s">
        <v>468</v>
      </c>
    </row>
    <row r="297" hidden="1" spans="1:8">
      <c r="A297" s="150"/>
      <c r="B297" s="156">
        <v>573</v>
      </c>
      <c r="C297" s="157" t="s">
        <v>960</v>
      </c>
      <c r="D297" s="158" t="s">
        <v>961</v>
      </c>
      <c r="E297" s="158" t="s">
        <v>962</v>
      </c>
      <c r="F297" s="158" t="s">
        <v>802</v>
      </c>
      <c r="G297" s="158" t="s">
        <v>467</v>
      </c>
      <c r="H297" s="158" t="s">
        <v>468</v>
      </c>
    </row>
    <row r="298" hidden="1" spans="1:8">
      <c r="A298" s="150"/>
      <c r="B298" s="156">
        <v>385</v>
      </c>
      <c r="C298" s="157" t="s">
        <v>799</v>
      </c>
      <c r="D298" s="158" t="s">
        <v>963</v>
      </c>
      <c r="E298" s="158" t="s">
        <v>208</v>
      </c>
      <c r="F298" s="158" t="s">
        <v>802</v>
      </c>
      <c r="G298" s="158" t="s">
        <v>467</v>
      </c>
      <c r="H298" s="158" t="s">
        <v>468</v>
      </c>
    </row>
    <row r="299" hidden="1" spans="1:8">
      <c r="A299" s="150"/>
      <c r="B299" s="156">
        <v>377</v>
      </c>
      <c r="C299" s="157" t="s">
        <v>556</v>
      </c>
      <c r="D299" s="158" t="s">
        <v>964</v>
      </c>
      <c r="E299" s="158" t="s">
        <v>965</v>
      </c>
      <c r="F299" s="158" t="s">
        <v>802</v>
      </c>
      <c r="G299" s="158" t="s">
        <v>467</v>
      </c>
      <c r="H299" s="158" t="s">
        <v>468</v>
      </c>
    </row>
    <row r="300" hidden="1" spans="1:8">
      <c r="A300" s="150"/>
      <c r="B300" s="156">
        <v>329</v>
      </c>
      <c r="C300" s="157" t="s">
        <v>966</v>
      </c>
      <c r="D300" s="158" t="s">
        <v>967</v>
      </c>
      <c r="E300" s="158" t="s">
        <v>215</v>
      </c>
      <c r="F300" s="158" t="s">
        <v>802</v>
      </c>
      <c r="G300" s="158" t="s">
        <v>467</v>
      </c>
      <c r="H300" s="158" t="s">
        <v>468</v>
      </c>
    </row>
    <row r="301" hidden="1" spans="1:8">
      <c r="A301" s="150"/>
      <c r="B301" s="156">
        <v>391</v>
      </c>
      <c r="C301" s="157" t="s">
        <v>530</v>
      </c>
      <c r="D301" s="158" t="s">
        <v>968</v>
      </c>
      <c r="E301" s="158" t="s">
        <v>969</v>
      </c>
      <c r="F301" s="158" t="s">
        <v>802</v>
      </c>
      <c r="G301" s="158" t="s">
        <v>467</v>
      </c>
      <c r="H301" s="158" t="s">
        <v>468</v>
      </c>
    </row>
    <row r="302" hidden="1" spans="1:8">
      <c r="A302" s="150"/>
      <c r="B302" s="156">
        <v>517</v>
      </c>
      <c r="C302" s="157" t="s">
        <v>460</v>
      </c>
      <c r="D302" s="158" t="s">
        <v>970</v>
      </c>
      <c r="E302" s="158" t="s">
        <v>971</v>
      </c>
      <c r="F302" s="158" t="s">
        <v>802</v>
      </c>
      <c r="G302" s="158" t="s">
        <v>467</v>
      </c>
      <c r="H302" s="158" t="s">
        <v>468</v>
      </c>
    </row>
    <row r="303" hidden="1" spans="1:8">
      <c r="A303" s="150"/>
      <c r="B303" s="156">
        <v>104429</v>
      </c>
      <c r="C303" s="157" t="s">
        <v>902</v>
      </c>
      <c r="D303" s="158" t="s">
        <v>972</v>
      </c>
      <c r="E303" s="158" t="s">
        <v>973</v>
      </c>
      <c r="F303" s="158" t="s">
        <v>802</v>
      </c>
      <c r="G303" s="158" t="s">
        <v>467</v>
      </c>
      <c r="H303" s="158" t="s">
        <v>468</v>
      </c>
    </row>
    <row r="304" hidden="1" spans="1:8">
      <c r="A304" s="150"/>
      <c r="B304" s="156">
        <v>720</v>
      </c>
      <c r="C304" s="157" t="s">
        <v>974</v>
      </c>
      <c r="D304" s="158" t="s">
        <v>975</v>
      </c>
      <c r="E304" s="158" t="s">
        <v>976</v>
      </c>
      <c r="F304" s="158" t="s">
        <v>802</v>
      </c>
      <c r="G304" s="158" t="s">
        <v>467</v>
      </c>
      <c r="H304" s="158" t="s">
        <v>468</v>
      </c>
    </row>
    <row r="305" hidden="1" spans="1:8">
      <c r="A305" s="150"/>
      <c r="B305" s="156">
        <v>733</v>
      </c>
      <c r="C305" s="157" t="s">
        <v>687</v>
      </c>
      <c r="D305" s="158" t="s">
        <v>977</v>
      </c>
      <c r="E305" s="158" t="s">
        <v>978</v>
      </c>
      <c r="F305" s="158" t="s">
        <v>802</v>
      </c>
      <c r="G305" s="158" t="s">
        <v>467</v>
      </c>
      <c r="H305" s="158" t="s">
        <v>468</v>
      </c>
    </row>
    <row r="306" hidden="1" spans="1:8">
      <c r="A306" s="150"/>
      <c r="B306" s="156">
        <v>377</v>
      </c>
      <c r="C306" s="157" t="s">
        <v>556</v>
      </c>
      <c r="D306" s="158" t="s">
        <v>979</v>
      </c>
      <c r="E306" s="158" t="s">
        <v>980</v>
      </c>
      <c r="F306" s="158" t="s">
        <v>802</v>
      </c>
      <c r="G306" s="158" t="s">
        <v>467</v>
      </c>
      <c r="H306" s="158" t="s">
        <v>468</v>
      </c>
    </row>
    <row r="307" hidden="1" spans="1:8">
      <c r="A307" s="150"/>
      <c r="B307" s="156">
        <v>737</v>
      </c>
      <c r="C307" s="157" t="s">
        <v>873</v>
      </c>
      <c r="D307" s="158" t="s">
        <v>981</v>
      </c>
      <c r="E307" s="158" t="s">
        <v>982</v>
      </c>
      <c r="F307" s="158" t="s">
        <v>802</v>
      </c>
      <c r="G307" s="158" t="s">
        <v>467</v>
      </c>
      <c r="H307" s="158" t="s">
        <v>468</v>
      </c>
    </row>
    <row r="308" hidden="1" spans="1:8">
      <c r="A308" s="150"/>
      <c r="B308" s="156">
        <v>329</v>
      </c>
      <c r="C308" s="157" t="s">
        <v>966</v>
      </c>
      <c r="D308" s="158" t="s">
        <v>983</v>
      </c>
      <c r="E308" s="158" t="s">
        <v>984</v>
      </c>
      <c r="F308" s="158" t="s">
        <v>802</v>
      </c>
      <c r="G308" s="158" t="s">
        <v>467</v>
      </c>
      <c r="H308" s="158" t="s">
        <v>468</v>
      </c>
    </row>
    <row r="309" hidden="1" spans="1:8">
      <c r="A309" s="150"/>
      <c r="B309" s="156">
        <v>717</v>
      </c>
      <c r="C309" s="157" t="s">
        <v>929</v>
      </c>
      <c r="D309" s="158" t="s">
        <v>985</v>
      </c>
      <c r="E309" s="158" t="s">
        <v>986</v>
      </c>
      <c r="F309" s="158" t="s">
        <v>802</v>
      </c>
      <c r="G309" s="158" t="s">
        <v>467</v>
      </c>
      <c r="H309" s="158" t="s">
        <v>468</v>
      </c>
    </row>
    <row r="310" hidden="1" spans="1:8">
      <c r="A310" s="150"/>
      <c r="B310" s="156">
        <v>107658</v>
      </c>
      <c r="C310" s="157" t="s">
        <v>275</v>
      </c>
      <c r="D310" s="158" t="s">
        <v>987</v>
      </c>
      <c r="E310" s="158" t="s">
        <v>988</v>
      </c>
      <c r="F310" s="158" t="s">
        <v>802</v>
      </c>
      <c r="G310" s="158" t="s">
        <v>467</v>
      </c>
      <c r="H310" s="158" t="s">
        <v>468</v>
      </c>
    </row>
    <row r="311" hidden="1" spans="1:8">
      <c r="A311" s="150"/>
      <c r="B311" s="156">
        <v>539</v>
      </c>
      <c r="C311" s="157" t="s">
        <v>989</v>
      </c>
      <c r="D311" s="158" t="s">
        <v>990</v>
      </c>
      <c r="E311" s="158" t="s">
        <v>991</v>
      </c>
      <c r="F311" s="158" t="s">
        <v>802</v>
      </c>
      <c r="G311" s="158" t="s">
        <v>467</v>
      </c>
      <c r="H311" s="158" t="s">
        <v>468</v>
      </c>
    </row>
    <row r="312" hidden="1" spans="1:8">
      <c r="A312" s="150"/>
      <c r="B312" s="156">
        <v>721</v>
      </c>
      <c r="C312" s="157" t="s">
        <v>992</v>
      </c>
      <c r="D312" s="158" t="s">
        <v>993</v>
      </c>
      <c r="E312" s="158" t="s">
        <v>994</v>
      </c>
      <c r="F312" s="158" t="s">
        <v>802</v>
      </c>
      <c r="G312" s="158" t="s">
        <v>467</v>
      </c>
      <c r="H312" s="158" t="s">
        <v>468</v>
      </c>
    </row>
    <row r="313" hidden="1" spans="1:8">
      <c r="A313" s="150"/>
      <c r="B313" s="156">
        <v>733</v>
      </c>
      <c r="C313" s="157" t="s">
        <v>687</v>
      </c>
      <c r="D313" s="158" t="s">
        <v>995</v>
      </c>
      <c r="E313" s="158" t="s">
        <v>996</v>
      </c>
      <c r="F313" s="158" t="s">
        <v>802</v>
      </c>
      <c r="G313" s="158" t="s">
        <v>467</v>
      </c>
      <c r="H313" s="158" t="s">
        <v>468</v>
      </c>
    </row>
    <row r="314" hidden="1" spans="1:8">
      <c r="A314" s="150"/>
      <c r="B314" s="156">
        <v>578</v>
      </c>
      <c r="C314" s="157" t="s">
        <v>417</v>
      </c>
      <c r="D314" s="158" t="s">
        <v>997</v>
      </c>
      <c r="E314" s="158" t="s">
        <v>998</v>
      </c>
      <c r="F314" s="158" t="s">
        <v>802</v>
      </c>
      <c r="G314" s="158" t="s">
        <v>467</v>
      </c>
      <c r="H314" s="158" t="s">
        <v>468</v>
      </c>
    </row>
    <row r="315" hidden="1" spans="1:8">
      <c r="A315" s="150"/>
      <c r="B315" s="156">
        <v>108656</v>
      </c>
      <c r="C315" s="157" t="s">
        <v>842</v>
      </c>
      <c r="D315" s="158" t="s">
        <v>999</v>
      </c>
      <c r="E315" s="158" t="s">
        <v>1000</v>
      </c>
      <c r="F315" s="158" t="s">
        <v>802</v>
      </c>
      <c r="G315" s="158" t="s">
        <v>467</v>
      </c>
      <c r="H315" s="158" t="s">
        <v>468</v>
      </c>
    </row>
    <row r="316" hidden="1" spans="1:8">
      <c r="A316" s="150"/>
      <c r="B316" s="156">
        <v>573</v>
      </c>
      <c r="C316" s="157" t="s">
        <v>960</v>
      </c>
      <c r="D316" s="158" t="s">
        <v>1001</v>
      </c>
      <c r="E316" s="158" t="s">
        <v>1002</v>
      </c>
      <c r="F316" s="158" t="s">
        <v>802</v>
      </c>
      <c r="G316" s="158" t="s">
        <v>467</v>
      </c>
      <c r="H316" s="158" t="s">
        <v>468</v>
      </c>
    </row>
    <row r="317" hidden="1" spans="1:8">
      <c r="A317" s="150"/>
      <c r="B317" s="156">
        <v>720</v>
      </c>
      <c r="C317" s="157" t="s">
        <v>974</v>
      </c>
      <c r="D317" s="158" t="s">
        <v>1003</v>
      </c>
      <c r="E317" s="158" t="s">
        <v>1004</v>
      </c>
      <c r="F317" s="158" t="s">
        <v>802</v>
      </c>
      <c r="G317" s="158" t="s">
        <v>467</v>
      </c>
      <c r="H317" s="158" t="s">
        <v>468</v>
      </c>
    </row>
    <row r="318" hidden="1" spans="1:8">
      <c r="A318" s="150"/>
      <c r="B318" s="156">
        <v>720</v>
      </c>
      <c r="C318" s="157" t="s">
        <v>974</v>
      </c>
      <c r="D318" s="158" t="s">
        <v>1005</v>
      </c>
      <c r="E318" s="158" t="s">
        <v>984</v>
      </c>
      <c r="F318" s="158" t="s">
        <v>802</v>
      </c>
      <c r="G318" s="158" t="s">
        <v>467</v>
      </c>
      <c r="H318" s="158" t="s">
        <v>468</v>
      </c>
    </row>
    <row r="319" hidden="1" spans="1:8">
      <c r="A319" s="150"/>
      <c r="B319" s="156">
        <v>571</v>
      </c>
      <c r="C319" s="157" t="s">
        <v>487</v>
      </c>
      <c r="D319" s="158" t="s">
        <v>1006</v>
      </c>
      <c r="E319" s="158" t="s">
        <v>217</v>
      </c>
      <c r="F319" s="158" t="s">
        <v>802</v>
      </c>
      <c r="G319" s="158" t="s">
        <v>467</v>
      </c>
      <c r="H319" s="158" t="s">
        <v>468</v>
      </c>
    </row>
    <row r="320" hidden="1" spans="1:8">
      <c r="A320" s="150"/>
      <c r="B320" s="156">
        <v>106569</v>
      </c>
      <c r="C320" s="157" t="s">
        <v>698</v>
      </c>
      <c r="D320" s="158" t="s">
        <v>1007</v>
      </c>
      <c r="E320" s="158" t="s">
        <v>1008</v>
      </c>
      <c r="F320" s="158" t="s">
        <v>802</v>
      </c>
      <c r="G320" s="158" t="s">
        <v>467</v>
      </c>
      <c r="H320" s="158" t="s">
        <v>468</v>
      </c>
    </row>
    <row r="321" hidden="1" spans="1:8">
      <c r="A321" s="150"/>
      <c r="B321" s="156">
        <v>726</v>
      </c>
      <c r="C321" s="157" t="s">
        <v>695</v>
      </c>
      <c r="D321" s="158" t="s">
        <v>1009</v>
      </c>
      <c r="E321" s="158" t="s">
        <v>1010</v>
      </c>
      <c r="F321" s="158" t="s">
        <v>802</v>
      </c>
      <c r="G321" s="158" t="s">
        <v>467</v>
      </c>
      <c r="H321" s="158" t="s">
        <v>468</v>
      </c>
    </row>
    <row r="322" hidden="1" spans="1:8">
      <c r="A322" s="150"/>
      <c r="B322" s="156">
        <v>379</v>
      </c>
      <c r="C322" s="157" t="s">
        <v>860</v>
      </c>
      <c r="D322" s="158" t="s">
        <v>1011</v>
      </c>
      <c r="E322" s="158" t="s">
        <v>1012</v>
      </c>
      <c r="F322" s="158" t="s">
        <v>802</v>
      </c>
      <c r="G322" s="158" t="s">
        <v>467</v>
      </c>
      <c r="H322" s="158" t="s">
        <v>468</v>
      </c>
    </row>
    <row r="323" hidden="1" spans="1:8">
      <c r="A323" s="150"/>
      <c r="B323" s="156">
        <v>571</v>
      </c>
      <c r="C323" s="157" t="s">
        <v>487</v>
      </c>
      <c r="D323" s="158" t="s">
        <v>1013</v>
      </c>
      <c r="E323" s="158" t="s">
        <v>1014</v>
      </c>
      <c r="F323" s="158" t="s">
        <v>802</v>
      </c>
      <c r="G323" s="158" t="s">
        <v>467</v>
      </c>
      <c r="H323" s="158" t="s">
        <v>468</v>
      </c>
    </row>
    <row r="324" hidden="1" spans="1:8">
      <c r="A324" s="150"/>
      <c r="B324" s="156">
        <v>726</v>
      </c>
      <c r="C324" s="157" t="s">
        <v>695</v>
      </c>
      <c r="D324" s="158" t="s">
        <v>1015</v>
      </c>
      <c r="E324" s="158" t="s">
        <v>1016</v>
      </c>
      <c r="F324" s="158" t="s">
        <v>802</v>
      </c>
      <c r="G324" s="158" t="s">
        <v>467</v>
      </c>
      <c r="H324" s="158" t="s">
        <v>468</v>
      </c>
    </row>
    <row r="325" hidden="1" spans="1:8">
      <c r="A325" s="150"/>
      <c r="B325" s="156">
        <v>727</v>
      </c>
      <c r="C325" s="157" t="s">
        <v>1017</v>
      </c>
      <c r="D325" s="158" t="s">
        <v>1018</v>
      </c>
      <c r="E325" s="158" t="s">
        <v>1019</v>
      </c>
      <c r="F325" s="158" t="s">
        <v>802</v>
      </c>
      <c r="G325" s="158" t="s">
        <v>467</v>
      </c>
      <c r="H325" s="158" t="s">
        <v>468</v>
      </c>
    </row>
    <row r="326" hidden="1" spans="1:8">
      <c r="A326" s="150"/>
      <c r="B326" s="156">
        <v>349</v>
      </c>
      <c r="C326" s="157" t="s">
        <v>653</v>
      </c>
      <c r="D326" s="158" t="s">
        <v>1020</v>
      </c>
      <c r="E326" s="158" t="s">
        <v>1021</v>
      </c>
      <c r="F326" s="158" t="s">
        <v>802</v>
      </c>
      <c r="G326" s="158" t="s">
        <v>467</v>
      </c>
      <c r="H326" s="158" t="s">
        <v>468</v>
      </c>
    </row>
    <row r="327" hidden="1" spans="1:8">
      <c r="A327" s="150"/>
      <c r="B327" s="156">
        <v>102935</v>
      </c>
      <c r="C327" s="157" t="s">
        <v>257</v>
      </c>
      <c r="D327" s="158" t="s">
        <v>1022</v>
      </c>
      <c r="E327" s="158" t="s">
        <v>1023</v>
      </c>
      <c r="F327" s="158" t="s">
        <v>802</v>
      </c>
      <c r="G327" s="158" t="s">
        <v>467</v>
      </c>
      <c r="H327" s="158" t="s">
        <v>468</v>
      </c>
    </row>
    <row r="328" hidden="1" spans="1:8">
      <c r="A328" s="150"/>
      <c r="B328" s="156">
        <v>113025</v>
      </c>
      <c r="C328" s="157" t="s">
        <v>289</v>
      </c>
      <c r="D328" s="158" t="s">
        <v>1024</v>
      </c>
      <c r="E328" s="158" t="s">
        <v>1025</v>
      </c>
      <c r="F328" s="158" t="s">
        <v>802</v>
      </c>
      <c r="G328" s="158" t="s">
        <v>467</v>
      </c>
      <c r="H328" s="158" t="s">
        <v>468</v>
      </c>
    </row>
    <row r="329" hidden="1" spans="1:8">
      <c r="A329" s="150"/>
      <c r="B329" s="156">
        <v>111400</v>
      </c>
      <c r="C329" s="157" t="s">
        <v>876</v>
      </c>
      <c r="D329" s="158" t="s">
        <v>1026</v>
      </c>
      <c r="E329" s="158" t="s">
        <v>1027</v>
      </c>
      <c r="F329" s="158" t="s">
        <v>802</v>
      </c>
      <c r="G329" s="158" t="s">
        <v>467</v>
      </c>
      <c r="H329" s="158" t="s">
        <v>468</v>
      </c>
    </row>
    <row r="330" hidden="1" spans="1:8">
      <c r="A330" s="150"/>
      <c r="B330" s="156">
        <v>716</v>
      </c>
      <c r="C330" s="157" t="s">
        <v>1028</v>
      </c>
      <c r="D330" s="158" t="s">
        <v>1029</v>
      </c>
      <c r="E330" s="158" t="s">
        <v>1030</v>
      </c>
      <c r="F330" s="158" t="s">
        <v>802</v>
      </c>
      <c r="G330" s="158" t="s">
        <v>467</v>
      </c>
      <c r="H330" s="158" t="s">
        <v>468</v>
      </c>
    </row>
    <row r="331" hidden="1" spans="1:8">
      <c r="A331" s="150"/>
      <c r="B331" s="156">
        <v>587</v>
      </c>
      <c r="C331" s="157" t="s">
        <v>1031</v>
      </c>
      <c r="D331" s="158" t="s">
        <v>1032</v>
      </c>
      <c r="E331" s="158" t="s">
        <v>1033</v>
      </c>
      <c r="F331" s="158" t="s">
        <v>802</v>
      </c>
      <c r="G331" s="158" t="s">
        <v>467</v>
      </c>
      <c r="H331" s="158" t="s">
        <v>468</v>
      </c>
    </row>
    <row r="332" hidden="1" spans="1:8">
      <c r="A332" s="150"/>
      <c r="B332" s="156">
        <v>738</v>
      </c>
      <c r="C332" s="157" t="s">
        <v>1034</v>
      </c>
      <c r="D332" s="158" t="s">
        <v>1035</v>
      </c>
      <c r="E332" s="158" t="s">
        <v>1036</v>
      </c>
      <c r="F332" s="158" t="s">
        <v>802</v>
      </c>
      <c r="G332" s="158" t="s">
        <v>467</v>
      </c>
      <c r="H332" s="158" t="s">
        <v>468</v>
      </c>
    </row>
    <row r="333" hidden="1" spans="1:8">
      <c r="A333" s="150"/>
      <c r="B333" s="156">
        <v>351</v>
      </c>
      <c r="C333" s="157" t="s">
        <v>1037</v>
      </c>
      <c r="D333" s="158" t="s">
        <v>1038</v>
      </c>
      <c r="E333" s="158" t="s">
        <v>1039</v>
      </c>
      <c r="F333" s="158" t="s">
        <v>802</v>
      </c>
      <c r="G333" s="158" t="s">
        <v>467</v>
      </c>
      <c r="H333" s="158" t="s">
        <v>468</v>
      </c>
    </row>
    <row r="334" hidden="1" spans="1:8">
      <c r="A334" s="150"/>
      <c r="B334" s="156">
        <v>750</v>
      </c>
      <c r="C334" s="157" t="s">
        <v>315</v>
      </c>
      <c r="D334" s="158" t="s">
        <v>1040</v>
      </c>
      <c r="E334" s="158" t="s">
        <v>1041</v>
      </c>
      <c r="F334" s="158" t="s">
        <v>802</v>
      </c>
      <c r="G334" s="158" t="s">
        <v>467</v>
      </c>
      <c r="H334" s="158" t="s">
        <v>468</v>
      </c>
    </row>
    <row r="335" hidden="1" spans="1:8">
      <c r="A335" s="150"/>
      <c r="B335" s="156">
        <v>539</v>
      </c>
      <c r="C335" s="157" t="s">
        <v>989</v>
      </c>
      <c r="D335" s="158" t="s">
        <v>1042</v>
      </c>
      <c r="E335" s="158" t="s">
        <v>1043</v>
      </c>
      <c r="F335" s="158" t="s">
        <v>802</v>
      </c>
      <c r="G335" s="158" t="s">
        <v>467</v>
      </c>
      <c r="H335" s="158" t="s">
        <v>468</v>
      </c>
    </row>
    <row r="336" hidden="1" spans="1:8">
      <c r="A336" s="150"/>
      <c r="B336" s="156">
        <v>379</v>
      </c>
      <c r="C336" s="157" t="s">
        <v>860</v>
      </c>
      <c r="D336" s="158" t="s">
        <v>1044</v>
      </c>
      <c r="E336" s="158" t="s">
        <v>1045</v>
      </c>
      <c r="F336" s="158" t="s">
        <v>802</v>
      </c>
      <c r="G336" s="158" t="s">
        <v>467</v>
      </c>
      <c r="H336" s="158" t="s">
        <v>468</v>
      </c>
    </row>
    <row r="337" hidden="1" spans="1:8">
      <c r="A337" s="150"/>
      <c r="B337" s="156">
        <v>359</v>
      </c>
      <c r="C337" s="157" t="s">
        <v>332</v>
      </c>
      <c r="D337" s="158" t="s">
        <v>1046</v>
      </c>
      <c r="E337" s="158" t="s">
        <v>1047</v>
      </c>
      <c r="F337" s="158" t="s">
        <v>802</v>
      </c>
      <c r="G337" s="158" t="s">
        <v>467</v>
      </c>
      <c r="H337" s="158" t="s">
        <v>468</v>
      </c>
    </row>
    <row r="338" hidden="1" spans="1:8">
      <c r="A338" s="150"/>
      <c r="B338" s="156">
        <v>750</v>
      </c>
      <c r="C338" s="157" t="s">
        <v>315</v>
      </c>
      <c r="D338" s="158" t="s">
        <v>1048</v>
      </c>
      <c r="E338" s="158" t="s">
        <v>1049</v>
      </c>
      <c r="F338" s="158" t="s">
        <v>802</v>
      </c>
      <c r="G338" s="158" t="s">
        <v>467</v>
      </c>
      <c r="H338" s="158" t="s">
        <v>468</v>
      </c>
    </row>
    <row r="339" hidden="1" spans="1:8">
      <c r="A339" s="150"/>
      <c r="B339" s="156">
        <v>106568</v>
      </c>
      <c r="C339" s="157" t="s">
        <v>407</v>
      </c>
      <c r="D339" s="158" t="s">
        <v>1050</v>
      </c>
      <c r="E339" s="158" t="s">
        <v>1051</v>
      </c>
      <c r="F339" s="158" t="s">
        <v>802</v>
      </c>
      <c r="G339" s="158" t="s">
        <v>467</v>
      </c>
      <c r="H339" s="158" t="s">
        <v>468</v>
      </c>
    </row>
    <row r="340" hidden="1" spans="1:8">
      <c r="A340" s="150"/>
      <c r="B340" s="156">
        <v>107658</v>
      </c>
      <c r="C340" s="157" t="s">
        <v>275</v>
      </c>
      <c r="D340" s="158" t="s">
        <v>1052</v>
      </c>
      <c r="E340" s="158" t="s">
        <v>1053</v>
      </c>
      <c r="F340" s="158" t="s">
        <v>802</v>
      </c>
      <c r="G340" s="158" t="s">
        <v>467</v>
      </c>
      <c r="H340" s="158" t="s">
        <v>468</v>
      </c>
    </row>
    <row r="341" hidden="1" spans="1:8">
      <c r="A341" s="150"/>
      <c r="B341" s="156">
        <v>341</v>
      </c>
      <c r="C341" s="157" t="s">
        <v>295</v>
      </c>
      <c r="D341" s="158" t="s">
        <v>1054</v>
      </c>
      <c r="E341" s="158" t="s">
        <v>1055</v>
      </c>
      <c r="F341" s="158" t="s">
        <v>802</v>
      </c>
      <c r="G341" s="158" t="s">
        <v>467</v>
      </c>
      <c r="H341" s="158" t="s">
        <v>468</v>
      </c>
    </row>
    <row r="342" hidden="1" spans="1:8">
      <c r="A342" s="150"/>
      <c r="B342" s="156">
        <v>721</v>
      </c>
      <c r="C342" s="157" t="s">
        <v>992</v>
      </c>
      <c r="D342" s="158" t="s">
        <v>1056</v>
      </c>
      <c r="E342" s="158" t="s">
        <v>1057</v>
      </c>
      <c r="F342" s="158" t="s">
        <v>802</v>
      </c>
      <c r="G342" s="158" t="s">
        <v>467</v>
      </c>
      <c r="H342" s="158" t="s">
        <v>468</v>
      </c>
    </row>
    <row r="343" hidden="1" spans="1:8">
      <c r="A343" s="150"/>
      <c r="B343" s="156">
        <v>351</v>
      </c>
      <c r="C343" s="157" t="s">
        <v>1037</v>
      </c>
      <c r="D343" s="158" t="s">
        <v>1058</v>
      </c>
      <c r="E343" s="158" t="s">
        <v>1059</v>
      </c>
      <c r="F343" s="158" t="s">
        <v>802</v>
      </c>
      <c r="G343" s="158" t="s">
        <v>467</v>
      </c>
      <c r="H343" s="158" t="s">
        <v>468</v>
      </c>
    </row>
    <row r="344" hidden="1" spans="1:8">
      <c r="A344" s="150"/>
      <c r="B344" s="156">
        <v>709</v>
      </c>
      <c r="C344" s="157" t="s">
        <v>1060</v>
      </c>
      <c r="D344" s="158" t="s">
        <v>1061</v>
      </c>
      <c r="E344" s="158" t="s">
        <v>1062</v>
      </c>
      <c r="F344" s="158" t="s">
        <v>802</v>
      </c>
      <c r="G344" s="158" t="s">
        <v>467</v>
      </c>
      <c r="H344" s="158" t="s">
        <v>468</v>
      </c>
    </row>
    <row r="345" hidden="1" spans="1:8">
      <c r="A345" s="150"/>
      <c r="B345" s="156">
        <v>114286</v>
      </c>
      <c r="C345" s="157" t="s">
        <v>1063</v>
      </c>
      <c r="D345" s="158" t="s">
        <v>1064</v>
      </c>
      <c r="E345" s="158" t="s">
        <v>1065</v>
      </c>
      <c r="F345" s="158" t="s">
        <v>802</v>
      </c>
      <c r="G345" s="158" t="s">
        <v>467</v>
      </c>
      <c r="H345" s="158" t="s">
        <v>468</v>
      </c>
    </row>
    <row r="346" hidden="1" spans="1:8">
      <c r="A346" s="150"/>
      <c r="B346" s="156">
        <v>116919</v>
      </c>
      <c r="C346" s="157" t="s">
        <v>439</v>
      </c>
      <c r="D346" s="158" t="s">
        <v>1066</v>
      </c>
      <c r="E346" s="158" t="s">
        <v>1067</v>
      </c>
      <c r="F346" s="158" t="s">
        <v>802</v>
      </c>
      <c r="G346" s="158" t="s">
        <v>467</v>
      </c>
      <c r="H346" s="158" t="s">
        <v>468</v>
      </c>
    </row>
    <row r="347" hidden="1" spans="1:8">
      <c r="A347" s="150"/>
      <c r="B347" s="156">
        <v>750</v>
      </c>
      <c r="C347" s="157" t="s">
        <v>315</v>
      </c>
      <c r="D347" s="158" t="s">
        <v>1068</v>
      </c>
      <c r="E347" s="158" t="s">
        <v>1069</v>
      </c>
      <c r="F347" s="158" t="s">
        <v>802</v>
      </c>
      <c r="G347" s="158" t="s">
        <v>467</v>
      </c>
      <c r="H347" s="158" t="s">
        <v>468</v>
      </c>
    </row>
    <row r="348" hidden="1" spans="1:8">
      <c r="A348" s="150"/>
      <c r="B348" s="156">
        <v>351</v>
      </c>
      <c r="C348" s="157" t="s">
        <v>1037</v>
      </c>
      <c r="D348" s="158" t="s">
        <v>1070</v>
      </c>
      <c r="E348" s="158" t="s">
        <v>1071</v>
      </c>
      <c r="F348" s="158" t="s">
        <v>802</v>
      </c>
      <c r="G348" s="158" t="s">
        <v>467</v>
      </c>
      <c r="H348" s="158" t="s">
        <v>468</v>
      </c>
    </row>
    <row r="349" hidden="1" spans="1:8">
      <c r="A349" s="150"/>
      <c r="B349" s="156">
        <v>341</v>
      </c>
      <c r="C349" s="157" t="s">
        <v>295</v>
      </c>
      <c r="D349" s="158" t="s">
        <v>1072</v>
      </c>
      <c r="E349" s="158" t="s">
        <v>1073</v>
      </c>
      <c r="F349" s="158" t="s">
        <v>802</v>
      </c>
      <c r="G349" s="158" t="s">
        <v>467</v>
      </c>
      <c r="H349" s="158" t="s">
        <v>468</v>
      </c>
    </row>
    <row r="350" hidden="1" spans="1:8">
      <c r="A350" s="150"/>
      <c r="B350" s="156">
        <v>111064</v>
      </c>
      <c r="C350" s="157" t="s">
        <v>1074</v>
      </c>
      <c r="D350" s="158" t="s">
        <v>1075</v>
      </c>
      <c r="E350" s="158" t="s">
        <v>1076</v>
      </c>
      <c r="F350" s="158" t="s">
        <v>802</v>
      </c>
      <c r="G350" s="158" t="s">
        <v>467</v>
      </c>
      <c r="H350" s="158" t="s">
        <v>468</v>
      </c>
    </row>
    <row r="351" hidden="1" spans="1:8">
      <c r="A351" s="150"/>
      <c r="B351" s="156">
        <v>721</v>
      </c>
      <c r="C351" s="157" t="s">
        <v>992</v>
      </c>
      <c r="D351" s="158" t="s">
        <v>1077</v>
      </c>
      <c r="E351" s="158" t="s">
        <v>1078</v>
      </c>
      <c r="F351" s="158" t="s">
        <v>802</v>
      </c>
      <c r="G351" s="158" t="s">
        <v>467</v>
      </c>
      <c r="H351" s="158" t="s">
        <v>468</v>
      </c>
    </row>
    <row r="352" hidden="1" spans="1:8">
      <c r="A352" s="150"/>
      <c r="B352" s="156">
        <v>539</v>
      </c>
      <c r="C352" s="157" t="s">
        <v>989</v>
      </c>
      <c r="D352" s="158" t="s">
        <v>1079</v>
      </c>
      <c r="E352" s="158" t="s">
        <v>1080</v>
      </c>
      <c r="F352" s="158" t="s">
        <v>802</v>
      </c>
      <c r="G352" s="158" t="s">
        <v>467</v>
      </c>
      <c r="H352" s="158" t="s">
        <v>468</v>
      </c>
    </row>
    <row r="353" hidden="1" spans="1:8">
      <c r="A353" s="150"/>
      <c r="B353" s="156">
        <v>706</v>
      </c>
      <c r="C353" s="157" t="s">
        <v>1081</v>
      </c>
      <c r="D353" s="158" t="s">
        <v>1082</v>
      </c>
      <c r="E353" s="158" t="s">
        <v>1083</v>
      </c>
      <c r="F353" s="158" t="s">
        <v>802</v>
      </c>
      <c r="G353" s="158" t="s">
        <v>467</v>
      </c>
      <c r="H353" s="158" t="s">
        <v>468</v>
      </c>
    </row>
    <row r="354" hidden="1" spans="1:8">
      <c r="A354" s="150"/>
      <c r="B354" s="156">
        <v>572</v>
      </c>
      <c r="C354" s="157" t="s">
        <v>819</v>
      </c>
      <c r="D354" s="158" t="s">
        <v>1084</v>
      </c>
      <c r="E354" s="158" t="s">
        <v>1085</v>
      </c>
      <c r="F354" s="158" t="s">
        <v>802</v>
      </c>
      <c r="G354" s="158" t="s">
        <v>467</v>
      </c>
      <c r="H354" s="158" t="s">
        <v>468</v>
      </c>
    </row>
    <row r="355" hidden="1" spans="1:8">
      <c r="A355" s="150"/>
      <c r="B355" s="156">
        <v>573</v>
      </c>
      <c r="C355" s="157" t="s">
        <v>960</v>
      </c>
      <c r="D355" s="158" t="s">
        <v>1086</v>
      </c>
      <c r="E355" s="158" t="s">
        <v>1087</v>
      </c>
      <c r="F355" s="158" t="s">
        <v>802</v>
      </c>
      <c r="G355" s="158" t="s">
        <v>467</v>
      </c>
      <c r="H355" s="158" t="s">
        <v>468</v>
      </c>
    </row>
    <row r="356" hidden="1" spans="1:8">
      <c r="A356" s="150"/>
      <c r="B356" s="156">
        <v>104430</v>
      </c>
      <c r="C356" s="157" t="s">
        <v>335</v>
      </c>
      <c r="D356" s="158" t="s">
        <v>1088</v>
      </c>
      <c r="E356" s="158" t="s">
        <v>1089</v>
      </c>
      <c r="F356" s="158" t="s">
        <v>802</v>
      </c>
      <c r="G356" s="158" t="s">
        <v>467</v>
      </c>
      <c r="H356" s="158" t="s">
        <v>468</v>
      </c>
    </row>
    <row r="357" hidden="1" spans="1:8">
      <c r="A357" s="150"/>
      <c r="B357" s="156">
        <v>730</v>
      </c>
      <c r="C357" s="157" t="s">
        <v>1090</v>
      </c>
      <c r="D357" s="158" t="s">
        <v>1091</v>
      </c>
      <c r="E357" s="158" t="s">
        <v>1092</v>
      </c>
      <c r="F357" s="158" t="s">
        <v>802</v>
      </c>
      <c r="G357" s="158" t="s">
        <v>467</v>
      </c>
      <c r="H357" s="158" t="s">
        <v>468</v>
      </c>
    </row>
    <row r="358" hidden="1" spans="1:8">
      <c r="A358" s="150"/>
      <c r="B358" s="156">
        <v>573</v>
      </c>
      <c r="C358" s="157" t="s">
        <v>960</v>
      </c>
      <c r="D358" s="158" t="s">
        <v>1093</v>
      </c>
      <c r="E358" s="158" t="s">
        <v>1094</v>
      </c>
      <c r="F358" s="158" t="s">
        <v>802</v>
      </c>
      <c r="G358" s="158" t="s">
        <v>467</v>
      </c>
      <c r="H358" s="158" t="s">
        <v>468</v>
      </c>
    </row>
    <row r="359" hidden="1" spans="1:8">
      <c r="A359" s="150"/>
      <c r="B359" s="156">
        <v>546</v>
      </c>
      <c r="C359" s="157" t="s">
        <v>638</v>
      </c>
      <c r="D359" s="158" t="s">
        <v>1095</v>
      </c>
      <c r="E359" s="158" t="s">
        <v>1096</v>
      </c>
      <c r="F359" s="158" t="s">
        <v>802</v>
      </c>
      <c r="G359" s="158" t="s">
        <v>467</v>
      </c>
      <c r="H359" s="158" t="s">
        <v>468</v>
      </c>
    </row>
    <row r="360" hidden="1" spans="1:8">
      <c r="A360" s="150"/>
      <c r="B360" s="156">
        <v>517</v>
      </c>
      <c r="C360" s="157" t="s">
        <v>460</v>
      </c>
      <c r="D360" s="158" t="s">
        <v>1097</v>
      </c>
      <c r="E360" s="158" t="s">
        <v>206</v>
      </c>
      <c r="F360" s="158" t="s">
        <v>802</v>
      </c>
      <c r="G360" s="158" t="s">
        <v>467</v>
      </c>
      <c r="H360" s="158" t="s">
        <v>468</v>
      </c>
    </row>
    <row r="361" hidden="1" spans="1:8">
      <c r="A361" s="150"/>
      <c r="B361" s="156">
        <v>102934</v>
      </c>
      <c r="C361" s="157" t="s">
        <v>309</v>
      </c>
      <c r="D361" s="158" t="s">
        <v>1098</v>
      </c>
      <c r="E361" s="158" t="s">
        <v>1099</v>
      </c>
      <c r="F361" s="158" t="s">
        <v>802</v>
      </c>
      <c r="G361" s="158" t="s">
        <v>467</v>
      </c>
      <c r="H361" s="158" t="s">
        <v>468</v>
      </c>
    </row>
    <row r="362" hidden="1" spans="1:8">
      <c r="A362" s="150"/>
      <c r="B362" s="156">
        <v>716</v>
      </c>
      <c r="C362" s="157" t="s">
        <v>1028</v>
      </c>
      <c r="D362" s="158" t="s">
        <v>1100</v>
      </c>
      <c r="E362" s="158" t="s">
        <v>1101</v>
      </c>
      <c r="F362" s="158" t="s">
        <v>802</v>
      </c>
      <c r="G362" s="158" t="s">
        <v>467</v>
      </c>
      <c r="H362" s="158" t="s">
        <v>468</v>
      </c>
    </row>
    <row r="363" hidden="1" spans="1:8">
      <c r="A363" s="150"/>
      <c r="B363" s="156">
        <v>750</v>
      </c>
      <c r="C363" s="157" t="s">
        <v>315</v>
      </c>
      <c r="D363" s="158" t="s">
        <v>1102</v>
      </c>
      <c r="E363" s="158" t="s">
        <v>1103</v>
      </c>
      <c r="F363" s="158" t="s">
        <v>802</v>
      </c>
      <c r="G363" s="158" t="s">
        <v>467</v>
      </c>
      <c r="H363" s="158" t="s">
        <v>468</v>
      </c>
    </row>
    <row r="364" hidden="1" spans="1:8">
      <c r="A364" s="150"/>
      <c r="B364" s="156">
        <v>750</v>
      </c>
      <c r="C364" s="157" t="s">
        <v>315</v>
      </c>
      <c r="D364" s="158" t="s">
        <v>1104</v>
      </c>
      <c r="E364" s="158" t="s">
        <v>1105</v>
      </c>
      <c r="F364" s="158" t="s">
        <v>802</v>
      </c>
      <c r="G364" s="158" t="s">
        <v>467</v>
      </c>
      <c r="H364" s="158" t="s">
        <v>468</v>
      </c>
    </row>
    <row r="365" hidden="1" spans="1:8">
      <c r="A365" s="150"/>
      <c r="B365" s="156">
        <v>107728</v>
      </c>
      <c r="C365" s="157" t="s">
        <v>839</v>
      </c>
      <c r="D365" s="158" t="s">
        <v>1106</v>
      </c>
      <c r="E365" s="158" t="s">
        <v>1107</v>
      </c>
      <c r="F365" s="158" t="s">
        <v>802</v>
      </c>
      <c r="G365" s="158" t="s">
        <v>467</v>
      </c>
      <c r="H365" s="158" t="s">
        <v>468</v>
      </c>
    </row>
    <row r="366" hidden="1" spans="1:8">
      <c r="A366" s="150"/>
      <c r="B366" s="156">
        <v>379</v>
      </c>
      <c r="C366" s="157" t="s">
        <v>860</v>
      </c>
      <c r="D366" s="158" t="s">
        <v>1108</v>
      </c>
      <c r="E366" s="158" t="s">
        <v>1109</v>
      </c>
      <c r="F366" s="158" t="s">
        <v>802</v>
      </c>
      <c r="G366" s="158" t="s">
        <v>467</v>
      </c>
      <c r="H366" s="158" t="s">
        <v>468</v>
      </c>
    </row>
    <row r="367" hidden="1" spans="1:8">
      <c r="A367" s="150"/>
      <c r="B367" s="156">
        <v>704</v>
      </c>
      <c r="C367" s="157" t="s">
        <v>512</v>
      </c>
      <c r="D367" s="158" t="s">
        <v>1110</v>
      </c>
      <c r="E367" s="158" t="s">
        <v>1111</v>
      </c>
      <c r="F367" s="158" t="s">
        <v>802</v>
      </c>
      <c r="G367" s="158" t="s">
        <v>467</v>
      </c>
      <c r="H367" s="158" t="s">
        <v>468</v>
      </c>
    </row>
    <row r="368" hidden="1" spans="1:8">
      <c r="A368" s="150"/>
      <c r="B368" s="156">
        <v>549</v>
      </c>
      <c r="C368" s="157" t="s">
        <v>803</v>
      </c>
      <c r="D368" s="158" t="s">
        <v>1112</v>
      </c>
      <c r="E368" s="158" t="s">
        <v>1113</v>
      </c>
      <c r="F368" s="158" t="s">
        <v>802</v>
      </c>
      <c r="G368" s="158" t="s">
        <v>467</v>
      </c>
      <c r="H368" s="158" t="s">
        <v>468</v>
      </c>
    </row>
    <row r="369" hidden="1" spans="1:8">
      <c r="A369" s="150"/>
      <c r="B369" s="156">
        <v>52</v>
      </c>
      <c r="C369" s="157" t="s">
        <v>1114</v>
      </c>
      <c r="D369" s="158" t="s">
        <v>1115</v>
      </c>
      <c r="E369" s="158" t="s">
        <v>1116</v>
      </c>
      <c r="F369" s="158" t="s">
        <v>802</v>
      </c>
      <c r="G369" s="158" t="s">
        <v>467</v>
      </c>
      <c r="H369" s="158" t="s">
        <v>468</v>
      </c>
    </row>
    <row r="370" hidden="1" spans="1:8">
      <c r="A370" s="150"/>
      <c r="B370" s="156">
        <v>517</v>
      </c>
      <c r="C370" s="157" t="s">
        <v>460</v>
      </c>
      <c r="D370" s="158" t="s">
        <v>1117</v>
      </c>
      <c r="E370" s="158" t="s">
        <v>214</v>
      </c>
      <c r="F370" s="158" t="s">
        <v>802</v>
      </c>
      <c r="G370" s="158" t="s">
        <v>467</v>
      </c>
      <c r="H370" s="158" t="s">
        <v>468</v>
      </c>
    </row>
    <row r="371" hidden="1" spans="1:8">
      <c r="A371" s="150"/>
      <c r="B371" s="156">
        <v>102934</v>
      </c>
      <c r="C371" s="157" t="s">
        <v>309</v>
      </c>
      <c r="D371" s="158" t="s">
        <v>1118</v>
      </c>
      <c r="E371" s="158" t="s">
        <v>210</v>
      </c>
      <c r="F371" s="158" t="s">
        <v>802</v>
      </c>
      <c r="G371" s="158" t="s">
        <v>467</v>
      </c>
      <c r="H371" s="158" t="s">
        <v>468</v>
      </c>
    </row>
    <row r="372" hidden="1" spans="1:8">
      <c r="A372" s="150"/>
      <c r="B372" s="156">
        <v>102934</v>
      </c>
      <c r="C372" s="157" t="s">
        <v>309</v>
      </c>
      <c r="D372" s="158" t="s">
        <v>1119</v>
      </c>
      <c r="E372" s="158" t="s">
        <v>1120</v>
      </c>
      <c r="F372" s="158" t="s">
        <v>802</v>
      </c>
      <c r="G372" s="158" t="s">
        <v>467</v>
      </c>
      <c r="H372" s="158" t="s">
        <v>468</v>
      </c>
    </row>
    <row r="373" hidden="1" spans="1:8">
      <c r="A373" s="150"/>
      <c r="B373" s="156">
        <v>343</v>
      </c>
      <c r="C373" s="157" t="s">
        <v>747</v>
      </c>
      <c r="D373" s="158" t="s">
        <v>1121</v>
      </c>
      <c r="E373" s="158" t="s">
        <v>1122</v>
      </c>
      <c r="F373" s="158" t="s">
        <v>802</v>
      </c>
      <c r="G373" s="158" t="s">
        <v>467</v>
      </c>
      <c r="H373" s="158" t="s">
        <v>468</v>
      </c>
    </row>
    <row r="374" hidden="1" spans="1:8">
      <c r="A374" s="150"/>
      <c r="B374" s="156">
        <v>103198</v>
      </c>
      <c r="C374" s="157" t="s">
        <v>455</v>
      </c>
      <c r="D374" s="158" t="s">
        <v>1123</v>
      </c>
      <c r="E374" s="158" t="s">
        <v>1124</v>
      </c>
      <c r="F374" s="158" t="s">
        <v>802</v>
      </c>
      <c r="G374" s="158" t="s">
        <v>467</v>
      </c>
      <c r="H374" s="158" t="s">
        <v>468</v>
      </c>
    </row>
    <row r="375" hidden="1" spans="1:8">
      <c r="A375" s="150"/>
      <c r="B375" s="156">
        <v>108656</v>
      </c>
      <c r="C375" s="157" t="s">
        <v>842</v>
      </c>
      <c r="D375" s="158" t="s">
        <v>1125</v>
      </c>
      <c r="E375" s="158" t="s">
        <v>1126</v>
      </c>
      <c r="F375" s="158" t="s">
        <v>802</v>
      </c>
      <c r="G375" s="158" t="s">
        <v>467</v>
      </c>
      <c r="H375" s="158" t="s">
        <v>468</v>
      </c>
    </row>
    <row r="376" hidden="1" spans="1:8">
      <c r="A376" s="150"/>
      <c r="B376" s="156">
        <v>341</v>
      </c>
      <c r="C376" s="157" t="s">
        <v>295</v>
      </c>
      <c r="D376" s="158" t="s">
        <v>1127</v>
      </c>
      <c r="E376" s="158" t="s">
        <v>1128</v>
      </c>
      <c r="F376" s="158" t="s">
        <v>802</v>
      </c>
      <c r="G376" s="158" t="s">
        <v>467</v>
      </c>
      <c r="H376" s="158" t="s">
        <v>468</v>
      </c>
    </row>
    <row r="377" hidden="1" spans="1:8">
      <c r="A377" s="150"/>
      <c r="B377" s="156">
        <v>357</v>
      </c>
      <c r="C377" s="157" t="s">
        <v>590</v>
      </c>
      <c r="D377" s="158" t="s">
        <v>1129</v>
      </c>
      <c r="E377" s="158" t="s">
        <v>1130</v>
      </c>
      <c r="F377" s="158" t="s">
        <v>802</v>
      </c>
      <c r="G377" s="158" t="s">
        <v>467</v>
      </c>
      <c r="H377" s="158" t="s">
        <v>468</v>
      </c>
    </row>
    <row r="378" hidden="1" spans="1:8">
      <c r="A378" s="150"/>
      <c r="B378" s="156">
        <v>111064</v>
      </c>
      <c r="C378" s="157" t="s">
        <v>1074</v>
      </c>
      <c r="D378" s="158" t="s">
        <v>1131</v>
      </c>
      <c r="E378" s="158" t="s">
        <v>1132</v>
      </c>
      <c r="F378" s="158" t="s">
        <v>802</v>
      </c>
      <c r="G378" s="158" t="s">
        <v>467</v>
      </c>
      <c r="H378" s="158" t="s">
        <v>468</v>
      </c>
    </row>
    <row r="379" hidden="1" spans="1:8">
      <c r="A379" s="150"/>
      <c r="B379" s="156">
        <v>114622</v>
      </c>
      <c r="C379" s="157" t="s">
        <v>249</v>
      </c>
      <c r="D379" s="158" t="s">
        <v>1133</v>
      </c>
      <c r="E379" s="158" t="s">
        <v>1134</v>
      </c>
      <c r="F379" s="158" t="s">
        <v>802</v>
      </c>
      <c r="G379" s="158" t="s">
        <v>467</v>
      </c>
      <c r="H379" s="158" t="s">
        <v>468</v>
      </c>
    </row>
    <row r="380" hidden="1" spans="1:8">
      <c r="A380" s="150"/>
      <c r="B380" s="156">
        <v>108277</v>
      </c>
      <c r="C380" s="157" t="s">
        <v>889</v>
      </c>
      <c r="D380" s="158" t="s">
        <v>1135</v>
      </c>
      <c r="E380" s="158" t="s">
        <v>1136</v>
      </c>
      <c r="F380" s="158" t="s">
        <v>802</v>
      </c>
      <c r="G380" s="158" t="s">
        <v>467</v>
      </c>
      <c r="H380" s="158" t="s">
        <v>468</v>
      </c>
    </row>
    <row r="381" hidden="1" spans="1:8">
      <c r="A381" s="150"/>
      <c r="B381" s="156">
        <v>710</v>
      </c>
      <c r="C381" s="157" t="s">
        <v>1137</v>
      </c>
      <c r="D381" s="158" t="s">
        <v>1138</v>
      </c>
      <c r="E381" s="158" t="s">
        <v>1139</v>
      </c>
      <c r="F381" s="158" t="s">
        <v>802</v>
      </c>
      <c r="G381" s="158" t="s">
        <v>467</v>
      </c>
      <c r="H381" s="158" t="s">
        <v>468</v>
      </c>
    </row>
    <row r="382" hidden="1" spans="1:8">
      <c r="A382" s="150"/>
      <c r="B382" s="156">
        <v>704</v>
      </c>
      <c r="C382" s="157" t="s">
        <v>512</v>
      </c>
      <c r="D382" s="158" t="s">
        <v>1140</v>
      </c>
      <c r="E382" s="158" t="s">
        <v>1141</v>
      </c>
      <c r="F382" s="158" t="s">
        <v>802</v>
      </c>
      <c r="G382" s="158" t="s">
        <v>467</v>
      </c>
      <c r="H382" s="158" t="s">
        <v>468</v>
      </c>
    </row>
    <row r="383" hidden="1" spans="1:8">
      <c r="A383" s="150"/>
      <c r="B383" s="156">
        <v>110378</v>
      </c>
      <c r="C383" s="157" t="s">
        <v>429</v>
      </c>
      <c r="D383" s="158" t="s">
        <v>1142</v>
      </c>
      <c r="E383" s="158" t="s">
        <v>1143</v>
      </c>
      <c r="F383" s="158" t="s">
        <v>802</v>
      </c>
      <c r="G383" s="158" t="s">
        <v>467</v>
      </c>
      <c r="H383" s="158" t="s">
        <v>468</v>
      </c>
    </row>
    <row r="384" hidden="1" spans="1:8">
      <c r="A384" s="150"/>
      <c r="B384" s="156">
        <v>102934</v>
      </c>
      <c r="C384" s="157" t="s">
        <v>309</v>
      </c>
      <c r="D384" s="158" t="s">
        <v>1144</v>
      </c>
      <c r="E384" s="158" t="s">
        <v>1145</v>
      </c>
      <c r="F384" s="158" t="s">
        <v>802</v>
      </c>
      <c r="G384" s="158" t="s">
        <v>467</v>
      </c>
      <c r="H384" s="158" t="s">
        <v>468</v>
      </c>
    </row>
    <row r="385" hidden="1" spans="1:8">
      <c r="A385" s="150"/>
      <c r="B385" s="156">
        <v>737</v>
      </c>
      <c r="C385" s="157" t="s">
        <v>873</v>
      </c>
      <c r="D385" s="158" t="s">
        <v>1146</v>
      </c>
      <c r="E385" s="158" t="s">
        <v>1147</v>
      </c>
      <c r="F385" s="158" t="s">
        <v>802</v>
      </c>
      <c r="G385" s="158" t="s">
        <v>467</v>
      </c>
      <c r="H385" s="158" t="s">
        <v>468</v>
      </c>
    </row>
    <row r="386" hidden="1" spans="1:8">
      <c r="A386" s="150"/>
      <c r="B386" s="156">
        <v>54</v>
      </c>
      <c r="C386" s="157" t="s">
        <v>561</v>
      </c>
      <c r="D386" s="158" t="s">
        <v>1148</v>
      </c>
      <c r="E386" s="158" t="s">
        <v>1149</v>
      </c>
      <c r="F386" s="158" t="s">
        <v>802</v>
      </c>
      <c r="G386" s="158" t="s">
        <v>467</v>
      </c>
      <c r="H386" s="158" t="s">
        <v>468</v>
      </c>
    </row>
    <row r="387" hidden="1" spans="1:8">
      <c r="A387" s="150"/>
      <c r="B387" s="156">
        <v>710</v>
      </c>
      <c r="C387" s="157" t="s">
        <v>1137</v>
      </c>
      <c r="D387" s="158" t="s">
        <v>1150</v>
      </c>
      <c r="E387" s="158" t="s">
        <v>1151</v>
      </c>
      <c r="F387" s="158" t="s">
        <v>802</v>
      </c>
      <c r="G387" s="158" t="s">
        <v>467</v>
      </c>
      <c r="H387" s="158" t="s">
        <v>468</v>
      </c>
    </row>
    <row r="388" hidden="1" spans="1:8">
      <c r="A388" s="150"/>
      <c r="B388" s="156">
        <v>513</v>
      </c>
      <c r="C388" s="157" t="s">
        <v>1152</v>
      </c>
      <c r="D388" s="158" t="s">
        <v>1153</v>
      </c>
      <c r="E388" s="158" t="s">
        <v>209</v>
      </c>
      <c r="F388" s="158" t="s">
        <v>802</v>
      </c>
      <c r="G388" s="158" t="s">
        <v>467</v>
      </c>
      <c r="H388" s="158" t="s">
        <v>468</v>
      </c>
    </row>
    <row r="389" hidden="1" spans="1:8">
      <c r="A389" s="150"/>
      <c r="B389" s="156">
        <v>357</v>
      </c>
      <c r="C389" s="157" t="s">
        <v>590</v>
      </c>
      <c r="D389" s="158" t="s">
        <v>1154</v>
      </c>
      <c r="E389" s="158" t="s">
        <v>1155</v>
      </c>
      <c r="F389" s="158" t="s">
        <v>802</v>
      </c>
      <c r="G389" s="158" t="s">
        <v>467</v>
      </c>
      <c r="H389" s="158" t="s">
        <v>468</v>
      </c>
    </row>
    <row r="390" hidden="1" spans="1:8">
      <c r="A390" s="150"/>
      <c r="B390" s="156">
        <v>752</v>
      </c>
      <c r="C390" s="157" t="s">
        <v>1156</v>
      </c>
      <c r="D390" s="158" t="s">
        <v>1157</v>
      </c>
      <c r="E390" s="158" t="s">
        <v>1158</v>
      </c>
      <c r="F390" s="158" t="s">
        <v>802</v>
      </c>
      <c r="G390" s="158" t="s">
        <v>467</v>
      </c>
      <c r="H390" s="158" t="s">
        <v>468</v>
      </c>
    </row>
    <row r="391" hidden="1" spans="1:8">
      <c r="A391" s="150"/>
      <c r="B391" s="156">
        <v>754</v>
      </c>
      <c r="C391" s="157" t="s">
        <v>917</v>
      </c>
      <c r="D391" s="158" t="s">
        <v>1159</v>
      </c>
      <c r="E391" s="158" t="s">
        <v>1160</v>
      </c>
      <c r="F391" s="158" t="s">
        <v>802</v>
      </c>
      <c r="G391" s="158" t="s">
        <v>467</v>
      </c>
      <c r="H391" s="158" t="s">
        <v>468</v>
      </c>
    </row>
    <row r="392" hidden="1" spans="1:8">
      <c r="A392" s="150"/>
      <c r="B392" s="156">
        <v>546</v>
      </c>
      <c r="C392" s="157" t="s">
        <v>638</v>
      </c>
      <c r="D392" s="158" t="s">
        <v>1161</v>
      </c>
      <c r="E392" s="158" t="s">
        <v>1162</v>
      </c>
      <c r="F392" s="158" t="s">
        <v>802</v>
      </c>
      <c r="G392" s="158" t="s">
        <v>467</v>
      </c>
      <c r="H392" s="158" t="s">
        <v>468</v>
      </c>
    </row>
    <row r="393" hidden="1" spans="1:8">
      <c r="A393" s="150"/>
      <c r="B393" s="156">
        <v>114622</v>
      </c>
      <c r="C393" s="157" t="s">
        <v>249</v>
      </c>
      <c r="D393" s="158" t="s">
        <v>1163</v>
      </c>
      <c r="E393" s="158" t="s">
        <v>1164</v>
      </c>
      <c r="F393" s="158" t="s">
        <v>802</v>
      </c>
      <c r="G393" s="158" t="s">
        <v>467</v>
      </c>
      <c r="H393" s="158" t="s">
        <v>468</v>
      </c>
    </row>
    <row r="394" hidden="1" spans="1:8">
      <c r="A394" s="150"/>
      <c r="B394" s="156">
        <v>571</v>
      </c>
      <c r="C394" s="157" t="s">
        <v>487</v>
      </c>
      <c r="D394" s="158" t="s">
        <v>1165</v>
      </c>
      <c r="E394" s="158" t="s">
        <v>1166</v>
      </c>
      <c r="F394" s="158" t="s">
        <v>802</v>
      </c>
      <c r="G394" s="158" t="s">
        <v>467</v>
      </c>
      <c r="H394" s="158" t="s">
        <v>468</v>
      </c>
    </row>
    <row r="395" hidden="1" spans="1:8">
      <c r="A395" s="150"/>
      <c r="B395" s="156">
        <v>733</v>
      </c>
      <c r="C395" s="157" t="s">
        <v>687</v>
      </c>
      <c r="D395" s="158" t="s">
        <v>1167</v>
      </c>
      <c r="E395" s="158" t="s">
        <v>1168</v>
      </c>
      <c r="F395" s="158" t="s">
        <v>802</v>
      </c>
      <c r="G395" s="158" t="s">
        <v>467</v>
      </c>
      <c r="H395" s="158" t="s">
        <v>468</v>
      </c>
    </row>
    <row r="396" hidden="1" spans="1:8">
      <c r="A396" s="150"/>
      <c r="B396" s="156">
        <v>752</v>
      </c>
      <c r="C396" s="157" t="s">
        <v>1156</v>
      </c>
      <c r="D396" s="158" t="s">
        <v>1169</v>
      </c>
      <c r="E396" s="158" t="s">
        <v>1170</v>
      </c>
      <c r="F396" s="158" t="s">
        <v>802</v>
      </c>
      <c r="G396" s="158" t="s">
        <v>467</v>
      </c>
      <c r="H396" s="158" t="s">
        <v>468</v>
      </c>
    </row>
    <row r="397" hidden="1" spans="1:8">
      <c r="A397" s="150"/>
      <c r="B397" s="156">
        <v>349</v>
      </c>
      <c r="C397" s="157" t="s">
        <v>653</v>
      </c>
      <c r="D397" s="158" t="s">
        <v>1171</v>
      </c>
      <c r="E397" s="158" t="s">
        <v>1172</v>
      </c>
      <c r="F397" s="158" t="s">
        <v>802</v>
      </c>
      <c r="G397" s="158" t="s">
        <v>467</v>
      </c>
      <c r="H397" s="158" t="s">
        <v>468</v>
      </c>
    </row>
    <row r="398" hidden="1" spans="1:8">
      <c r="A398" s="150"/>
      <c r="B398" s="156">
        <v>517</v>
      </c>
      <c r="C398" s="157" t="s">
        <v>460</v>
      </c>
      <c r="D398" s="158" t="s">
        <v>1173</v>
      </c>
      <c r="E398" s="158" t="s">
        <v>1174</v>
      </c>
      <c r="F398" s="158" t="s">
        <v>802</v>
      </c>
      <c r="G398" s="158" t="s">
        <v>467</v>
      </c>
      <c r="H398" s="158" t="s">
        <v>468</v>
      </c>
    </row>
    <row r="399" hidden="1" spans="1:8">
      <c r="A399" s="150"/>
      <c r="B399" s="156">
        <v>52</v>
      </c>
      <c r="C399" s="157" t="s">
        <v>1114</v>
      </c>
      <c r="D399" s="158" t="s">
        <v>1175</v>
      </c>
      <c r="E399" s="158" t="s">
        <v>1176</v>
      </c>
      <c r="F399" s="158" t="s">
        <v>802</v>
      </c>
      <c r="G399" s="158" t="s">
        <v>467</v>
      </c>
      <c r="H399" s="158" t="s">
        <v>468</v>
      </c>
    </row>
    <row r="400" hidden="1" spans="1:8">
      <c r="A400" s="150"/>
      <c r="B400" s="156">
        <v>114844</v>
      </c>
      <c r="C400" s="157" t="s">
        <v>298</v>
      </c>
      <c r="D400" s="158" t="s">
        <v>1177</v>
      </c>
      <c r="E400" s="158" t="s">
        <v>1178</v>
      </c>
      <c r="F400" s="158" t="s">
        <v>802</v>
      </c>
      <c r="G400" s="158" t="s">
        <v>467</v>
      </c>
      <c r="H400" s="158" t="s">
        <v>468</v>
      </c>
    </row>
    <row r="401" hidden="1" spans="1:8">
      <c r="A401" s="150"/>
      <c r="B401" s="156">
        <v>709</v>
      </c>
      <c r="C401" s="157" t="s">
        <v>1060</v>
      </c>
      <c r="D401" s="158" t="s">
        <v>1179</v>
      </c>
      <c r="E401" s="158" t="s">
        <v>1180</v>
      </c>
      <c r="F401" s="158" t="s">
        <v>802</v>
      </c>
      <c r="G401" s="158" t="s">
        <v>467</v>
      </c>
      <c r="H401" s="158" t="s">
        <v>468</v>
      </c>
    </row>
    <row r="402" hidden="1" spans="1:8">
      <c r="A402" s="150"/>
      <c r="B402" s="156">
        <v>546</v>
      </c>
      <c r="C402" s="157" t="s">
        <v>638</v>
      </c>
      <c r="D402" s="158" t="s">
        <v>1181</v>
      </c>
      <c r="E402" s="158" t="s">
        <v>1182</v>
      </c>
      <c r="F402" s="158" t="s">
        <v>802</v>
      </c>
      <c r="G402" s="158" t="s">
        <v>467</v>
      </c>
      <c r="H402" s="158" t="s">
        <v>468</v>
      </c>
    </row>
    <row r="403" hidden="1" spans="1:8">
      <c r="A403" s="150"/>
      <c r="B403" s="156">
        <v>746</v>
      </c>
      <c r="C403" s="157" t="s">
        <v>757</v>
      </c>
      <c r="D403" s="158" t="s">
        <v>1183</v>
      </c>
      <c r="E403" s="158" t="s">
        <v>1184</v>
      </c>
      <c r="F403" s="158" t="s">
        <v>802</v>
      </c>
      <c r="G403" s="158" t="s">
        <v>467</v>
      </c>
      <c r="H403" s="158" t="s">
        <v>468</v>
      </c>
    </row>
    <row r="404" hidden="1" spans="1:8">
      <c r="A404" s="150"/>
      <c r="B404" s="156">
        <v>387</v>
      </c>
      <c r="C404" s="157" t="s">
        <v>582</v>
      </c>
      <c r="D404" s="158" t="s">
        <v>1185</v>
      </c>
      <c r="E404" s="158" t="s">
        <v>1186</v>
      </c>
      <c r="F404" s="158" t="s">
        <v>802</v>
      </c>
      <c r="G404" s="158" t="s">
        <v>467</v>
      </c>
      <c r="H404" s="158" t="s">
        <v>468</v>
      </c>
    </row>
    <row r="405" hidden="1" spans="1:8">
      <c r="A405" s="150"/>
      <c r="B405" s="156">
        <v>754</v>
      </c>
      <c r="C405" s="157" t="s">
        <v>917</v>
      </c>
      <c r="D405" s="158" t="s">
        <v>1187</v>
      </c>
      <c r="E405" s="158" t="s">
        <v>1188</v>
      </c>
      <c r="F405" s="158" t="s">
        <v>802</v>
      </c>
      <c r="G405" s="158" t="s">
        <v>467</v>
      </c>
      <c r="H405" s="158" t="s">
        <v>468</v>
      </c>
    </row>
    <row r="406" hidden="1" spans="1:8">
      <c r="A406" s="150"/>
      <c r="B406" s="156">
        <v>570</v>
      </c>
      <c r="C406" s="157" t="s">
        <v>645</v>
      </c>
      <c r="D406" s="158" t="s">
        <v>1189</v>
      </c>
      <c r="E406" s="158" t="s">
        <v>1190</v>
      </c>
      <c r="F406" s="158" t="s">
        <v>802</v>
      </c>
      <c r="G406" s="158" t="s">
        <v>467</v>
      </c>
      <c r="H406" s="158" t="s">
        <v>468</v>
      </c>
    </row>
    <row r="407" hidden="1" spans="1:8">
      <c r="A407" s="150"/>
      <c r="B407" s="156">
        <v>710</v>
      </c>
      <c r="C407" s="157" t="s">
        <v>1137</v>
      </c>
      <c r="D407" s="158" t="s">
        <v>1191</v>
      </c>
      <c r="E407" s="158" t="s">
        <v>1192</v>
      </c>
      <c r="F407" s="158" t="s">
        <v>802</v>
      </c>
      <c r="G407" s="158" t="s">
        <v>467</v>
      </c>
      <c r="H407" s="158" t="s">
        <v>468</v>
      </c>
    </row>
    <row r="408" hidden="1" spans="1:8">
      <c r="A408" s="150"/>
      <c r="B408" s="156">
        <v>716</v>
      </c>
      <c r="C408" s="157" t="s">
        <v>1028</v>
      </c>
      <c r="D408" s="158" t="s">
        <v>1193</v>
      </c>
      <c r="E408" s="158" t="s">
        <v>1194</v>
      </c>
      <c r="F408" s="158" t="s">
        <v>802</v>
      </c>
      <c r="G408" s="158" t="s">
        <v>467</v>
      </c>
      <c r="H408" s="158" t="s">
        <v>468</v>
      </c>
    </row>
    <row r="409" hidden="1" spans="1:8">
      <c r="A409" s="150"/>
      <c r="B409" s="156">
        <v>110378</v>
      </c>
      <c r="C409" s="157" t="s">
        <v>429</v>
      </c>
      <c r="D409" s="158" t="s">
        <v>1195</v>
      </c>
      <c r="E409" s="158" t="s">
        <v>1196</v>
      </c>
      <c r="F409" s="158" t="s">
        <v>802</v>
      </c>
      <c r="G409" s="158" t="s">
        <v>467</v>
      </c>
      <c r="H409" s="158" t="s">
        <v>468</v>
      </c>
    </row>
    <row r="410" hidden="1" spans="1:8">
      <c r="A410" s="150"/>
      <c r="B410" s="156">
        <v>113299</v>
      </c>
      <c r="C410" s="157" t="s">
        <v>1197</v>
      </c>
      <c r="D410" s="158" t="s">
        <v>1198</v>
      </c>
      <c r="E410" s="158" t="s">
        <v>1199</v>
      </c>
      <c r="F410" s="158" t="s">
        <v>802</v>
      </c>
      <c r="G410" s="158" t="s">
        <v>467</v>
      </c>
      <c r="H410" s="158" t="s">
        <v>468</v>
      </c>
    </row>
    <row r="411" hidden="1" spans="1:8">
      <c r="A411" s="150"/>
      <c r="B411" s="156">
        <v>752</v>
      </c>
      <c r="C411" s="157" t="s">
        <v>1156</v>
      </c>
      <c r="D411" s="158" t="s">
        <v>1200</v>
      </c>
      <c r="E411" s="158" t="s">
        <v>1201</v>
      </c>
      <c r="F411" s="158" t="s">
        <v>802</v>
      </c>
      <c r="G411" s="158" t="s">
        <v>467</v>
      </c>
      <c r="H411" s="158" t="s">
        <v>468</v>
      </c>
    </row>
    <row r="412" hidden="1" spans="1:8">
      <c r="A412" s="150"/>
      <c r="B412" s="156">
        <v>726</v>
      </c>
      <c r="C412" s="157" t="s">
        <v>695</v>
      </c>
      <c r="D412" s="158" t="s">
        <v>1202</v>
      </c>
      <c r="E412" s="158" t="s">
        <v>1203</v>
      </c>
      <c r="F412" s="158" t="s">
        <v>802</v>
      </c>
      <c r="G412" s="158" t="s">
        <v>467</v>
      </c>
      <c r="H412" s="158" t="s">
        <v>468</v>
      </c>
    </row>
    <row r="413" hidden="1" spans="1:8">
      <c r="A413" s="150"/>
      <c r="B413" s="156">
        <v>114069</v>
      </c>
      <c r="C413" s="157" t="s">
        <v>934</v>
      </c>
      <c r="D413" s="158" t="s">
        <v>1204</v>
      </c>
      <c r="E413" s="158" t="s">
        <v>1205</v>
      </c>
      <c r="F413" s="158" t="s">
        <v>802</v>
      </c>
      <c r="G413" s="158" t="s">
        <v>467</v>
      </c>
      <c r="H413" s="158" t="s">
        <v>468</v>
      </c>
    </row>
    <row r="414" hidden="1" spans="1:8">
      <c r="A414" s="150"/>
      <c r="B414" s="156">
        <v>114622</v>
      </c>
      <c r="C414" s="157" t="s">
        <v>249</v>
      </c>
      <c r="D414" s="158" t="s">
        <v>1206</v>
      </c>
      <c r="E414" s="158" t="s">
        <v>1207</v>
      </c>
      <c r="F414" s="158" t="s">
        <v>802</v>
      </c>
      <c r="G414" s="158" t="s">
        <v>467</v>
      </c>
      <c r="H414" s="158" t="s">
        <v>468</v>
      </c>
    </row>
    <row r="415" hidden="1" spans="1:8">
      <c r="A415" s="150"/>
      <c r="B415" s="156">
        <v>113833</v>
      </c>
      <c r="C415" s="157" t="s">
        <v>292</v>
      </c>
      <c r="D415" s="158" t="s">
        <v>1208</v>
      </c>
      <c r="E415" s="158" t="s">
        <v>1209</v>
      </c>
      <c r="F415" s="158" t="s">
        <v>802</v>
      </c>
      <c r="G415" s="158" t="s">
        <v>467</v>
      </c>
      <c r="H415" s="158" t="s">
        <v>468</v>
      </c>
    </row>
    <row r="416" hidden="1" spans="1:8">
      <c r="A416" s="150"/>
      <c r="B416" s="156">
        <v>365</v>
      </c>
      <c r="C416" s="157" t="s">
        <v>1210</v>
      </c>
      <c r="D416" s="158" t="s">
        <v>1211</v>
      </c>
      <c r="E416" s="158" t="s">
        <v>203</v>
      </c>
      <c r="F416" s="158" t="s">
        <v>802</v>
      </c>
      <c r="G416" s="158" t="s">
        <v>467</v>
      </c>
      <c r="H416" s="158" t="s">
        <v>468</v>
      </c>
    </row>
    <row r="417" hidden="1" spans="1:8">
      <c r="A417" s="150"/>
      <c r="B417" s="156">
        <v>104430</v>
      </c>
      <c r="C417" s="157" t="s">
        <v>335</v>
      </c>
      <c r="D417" s="158" t="s">
        <v>1212</v>
      </c>
      <c r="E417" s="158" t="s">
        <v>1213</v>
      </c>
      <c r="F417" s="158" t="s">
        <v>802</v>
      </c>
      <c r="G417" s="158" t="s">
        <v>467</v>
      </c>
      <c r="H417" s="158" t="s">
        <v>468</v>
      </c>
    </row>
    <row r="418" hidden="1" spans="1:8">
      <c r="A418" s="150"/>
      <c r="B418" s="156">
        <v>399</v>
      </c>
      <c r="C418" s="157" t="s">
        <v>1214</v>
      </c>
      <c r="D418" s="158" t="s">
        <v>1215</v>
      </c>
      <c r="E418" s="158" t="s">
        <v>1216</v>
      </c>
      <c r="F418" s="158" t="s">
        <v>802</v>
      </c>
      <c r="G418" s="158" t="s">
        <v>467</v>
      </c>
      <c r="H418" s="158" t="s">
        <v>468</v>
      </c>
    </row>
    <row r="419" hidden="1" spans="1:8">
      <c r="A419" s="150"/>
      <c r="B419" s="156">
        <v>546</v>
      </c>
      <c r="C419" s="157" t="s">
        <v>638</v>
      </c>
      <c r="D419" s="158" t="s">
        <v>1217</v>
      </c>
      <c r="E419" s="158" t="s">
        <v>1218</v>
      </c>
      <c r="F419" s="158" t="s">
        <v>802</v>
      </c>
      <c r="G419" s="158" t="s">
        <v>467</v>
      </c>
      <c r="H419" s="158" t="s">
        <v>468</v>
      </c>
    </row>
    <row r="420" spans="1:8">
      <c r="A420" s="150"/>
      <c r="B420" s="156">
        <v>114685</v>
      </c>
      <c r="C420" s="157" t="s">
        <v>822</v>
      </c>
      <c r="D420" s="158" t="s">
        <v>1219</v>
      </c>
      <c r="E420" s="158" t="s">
        <v>1220</v>
      </c>
      <c r="F420" s="158" t="s">
        <v>802</v>
      </c>
      <c r="G420" s="158" t="s">
        <v>467</v>
      </c>
      <c r="H420" s="158" t="s">
        <v>468</v>
      </c>
    </row>
    <row r="421" hidden="1" spans="1:8">
      <c r="A421" s="150"/>
      <c r="B421" s="156">
        <v>105396</v>
      </c>
      <c r="C421" s="157" t="s">
        <v>447</v>
      </c>
      <c r="D421" s="158" t="s">
        <v>1221</v>
      </c>
      <c r="E421" s="158" t="s">
        <v>1222</v>
      </c>
      <c r="F421" s="158" t="s">
        <v>802</v>
      </c>
      <c r="G421" s="158" t="s">
        <v>467</v>
      </c>
      <c r="H421" s="158" t="s">
        <v>468</v>
      </c>
    </row>
    <row r="422" hidden="1" spans="1:8">
      <c r="A422" s="150"/>
      <c r="B422" s="156">
        <v>114286</v>
      </c>
      <c r="C422" s="157" t="s">
        <v>1063</v>
      </c>
      <c r="D422" s="158" t="s">
        <v>1223</v>
      </c>
      <c r="E422" s="158" t="s">
        <v>1224</v>
      </c>
      <c r="F422" s="158" t="s">
        <v>802</v>
      </c>
      <c r="G422" s="158" t="s">
        <v>467</v>
      </c>
      <c r="H422" s="158" t="s">
        <v>468</v>
      </c>
    </row>
    <row r="423" hidden="1" spans="1:8">
      <c r="A423" s="150"/>
      <c r="B423" s="156">
        <v>113298</v>
      </c>
      <c r="C423" s="157" t="s">
        <v>367</v>
      </c>
      <c r="D423" s="158" t="s">
        <v>1225</v>
      </c>
      <c r="E423" s="158" t="s">
        <v>1226</v>
      </c>
      <c r="F423" s="158" t="s">
        <v>802</v>
      </c>
      <c r="G423" s="158" t="s">
        <v>467</v>
      </c>
      <c r="H423" s="158" t="s">
        <v>468</v>
      </c>
    </row>
    <row r="424" spans="1:8">
      <c r="A424" s="150"/>
      <c r="B424" s="156">
        <v>114685</v>
      </c>
      <c r="C424" s="157" t="s">
        <v>822</v>
      </c>
      <c r="D424" s="158" t="s">
        <v>1227</v>
      </c>
      <c r="E424" s="158" t="s">
        <v>1228</v>
      </c>
      <c r="F424" s="158" t="s">
        <v>802</v>
      </c>
      <c r="G424" s="158" t="s">
        <v>467</v>
      </c>
      <c r="H424" s="158" t="s">
        <v>468</v>
      </c>
    </row>
    <row r="425" hidden="1" spans="1:8">
      <c r="A425" s="150"/>
      <c r="B425" s="156">
        <v>571</v>
      </c>
      <c r="C425" s="157" t="s">
        <v>487</v>
      </c>
      <c r="D425" s="158" t="s">
        <v>1229</v>
      </c>
      <c r="E425" s="158" t="s">
        <v>1230</v>
      </c>
      <c r="F425" s="158" t="s">
        <v>802</v>
      </c>
      <c r="G425" s="158" t="s">
        <v>467</v>
      </c>
      <c r="H425" s="158" t="s">
        <v>468</v>
      </c>
    </row>
    <row r="426" hidden="1" spans="1:8">
      <c r="A426" s="150"/>
      <c r="B426" s="156">
        <v>709</v>
      </c>
      <c r="C426" s="157" t="s">
        <v>1060</v>
      </c>
      <c r="D426" s="158" t="s">
        <v>1231</v>
      </c>
      <c r="E426" s="158" t="s">
        <v>1232</v>
      </c>
      <c r="F426" s="158" t="s">
        <v>802</v>
      </c>
      <c r="G426" s="158" t="s">
        <v>467</v>
      </c>
      <c r="H426" s="158" t="s">
        <v>468</v>
      </c>
    </row>
    <row r="427" hidden="1" spans="1:8">
      <c r="A427" s="150"/>
      <c r="B427" s="156">
        <v>114069</v>
      </c>
      <c r="C427" s="157" t="s">
        <v>934</v>
      </c>
      <c r="D427" s="158" t="s">
        <v>1233</v>
      </c>
      <c r="E427" s="158" t="s">
        <v>1234</v>
      </c>
      <c r="F427" s="158" t="s">
        <v>802</v>
      </c>
      <c r="G427" s="158" t="s">
        <v>467</v>
      </c>
      <c r="H427" s="158" t="s">
        <v>468</v>
      </c>
    </row>
    <row r="428" hidden="1" spans="1:8">
      <c r="A428" s="150"/>
      <c r="B428" s="156">
        <v>110378</v>
      </c>
      <c r="C428" s="157" t="s">
        <v>429</v>
      </c>
      <c r="D428" s="158" t="s">
        <v>1235</v>
      </c>
      <c r="E428" s="158" t="s">
        <v>1236</v>
      </c>
      <c r="F428" s="158" t="s">
        <v>802</v>
      </c>
      <c r="G428" s="158" t="s">
        <v>467</v>
      </c>
      <c r="H428" s="158" t="s">
        <v>468</v>
      </c>
    </row>
    <row r="429" hidden="1" spans="1:8">
      <c r="A429" s="150"/>
      <c r="B429" s="156">
        <v>104533</v>
      </c>
      <c r="C429" s="157" t="s">
        <v>521</v>
      </c>
      <c r="D429" s="158" t="s">
        <v>1237</v>
      </c>
      <c r="E429" s="158" t="s">
        <v>1238</v>
      </c>
      <c r="F429" s="158" t="s">
        <v>802</v>
      </c>
      <c r="G429" s="158" t="s">
        <v>467</v>
      </c>
      <c r="H429" s="158" t="s">
        <v>468</v>
      </c>
    </row>
    <row r="430" hidden="1" spans="1:8">
      <c r="A430" s="150"/>
      <c r="B430" s="156">
        <v>114844</v>
      </c>
      <c r="C430" s="157" t="s">
        <v>298</v>
      </c>
      <c r="D430" s="158" t="s">
        <v>1239</v>
      </c>
      <c r="E430" s="158" t="s">
        <v>1240</v>
      </c>
      <c r="F430" s="158" t="s">
        <v>802</v>
      </c>
      <c r="G430" s="158" t="s">
        <v>467</v>
      </c>
      <c r="H430" s="158" t="s">
        <v>468</v>
      </c>
    </row>
    <row r="431" hidden="1" spans="1:8">
      <c r="A431" s="150"/>
      <c r="B431" s="156">
        <v>102934</v>
      </c>
      <c r="C431" s="157" t="s">
        <v>309</v>
      </c>
      <c r="D431" s="158" t="s">
        <v>1241</v>
      </c>
      <c r="E431" s="158" t="s">
        <v>1242</v>
      </c>
      <c r="F431" s="158" t="s">
        <v>802</v>
      </c>
      <c r="G431" s="158" t="s">
        <v>467</v>
      </c>
      <c r="H431" s="158" t="s">
        <v>468</v>
      </c>
    </row>
    <row r="432" spans="1:8">
      <c r="A432" s="150"/>
      <c r="B432" s="156">
        <v>114685</v>
      </c>
      <c r="C432" s="157" t="s">
        <v>822</v>
      </c>
      <c r="D432" s="158" t="s">
        <v>1243</v>
      </c>
      <c r="E432" s="158" t="s">
        <v>1244</v>
      </c>
      <c r="F432" s="158" t="s">
        <v>802</v>
      </c>
      <c r="G432" s="158" t="s">
        <v>467</v>
      </c>
      <c r="H432" s="158" t="s">
        <v>468</v>
      </c>
    </row>
    <row r="433" hidden="1" spans="1:8">
      <c r="A433" s="150"/>
      <c r="B433" s="156">
        <v>371</v>
      </c>
      <c r="C433" s="157" t="s">
        <v>831</v>
      </c>
      <c r="D433" s="158" t="s">
        <v>1245</v>
      </c>
      <c r="E433" s="158" t="s">
        <v>1246</v>
      </c>
      <c r="F433" s="158" t="s">
        <v>802</v>
      </c>
      <c r="G433" s="158" t="s">
        <v>467</v>
      </c>
      <c r="H433" s="158" t="s">
        <v>468</v>
      </c>
    </row>
    <row r="434" hidden="1" spans="1:8">
      <c r="A434" s="150"/>
      <c r="B434" s="156">
        <v>513</v>
      </c>
      <c r="C434" s="157" t="s">
        <v>1152</v>
      </c>
      <c r="D434" s="158" t="s">
        <v>1247</v>
      </c>
      <c r="E434" s="158" t="s">
        <v>1248</v>
      </c>
      <c r="F434" s="158" t="s">
        <v>802</v>
      </c>
      <c r="G434" s="158" t="s">
        <v>467</v>
      </c>
      <c r="H434" s="158" t="s">
        <v>468</v>
      </c>
    </row>
    <row r="435" spans="1:8">
      <c r="A435" s="150"/>
      <c r="B435" s="156">
        <v>114685</v>
      </c>
      <c r="C435" s="157" t="s">
        <v>822</v>
      </c>
      <c r="D435" s="158" t="s">
        <v>1249</v>
      </c>
      <c r="E435" s="158" t="s">
        <v>1250</v>
      </c>
      <c r="F435" s="158" t="s">
        <v>802</v>
      </c>
      <c r="G435" s="158" t="s">
        <v>467</v>
      </c>
      <c r="H435" s="158" t="s">
        <v>468</v>
      </c>
    </row>
    <row r="436" spans="1:8">
      <c r="A436" s="150"/>
      <c r="B436" s="156">
        <v>114685</v>
      </c>
      <c r="C436" s="157" t="s">
        <v>822</v>
      </c>
      <c r="D436" s="158" t="s">
        <v>1251</v>
      </c>
      <c r="E436" s="158" t="s">
        <v>1252</v>
      </c>
      <c r="F436" s="158" t="s">
        <v>802</v>
      </c>
      <c r="G436" s="158" t="s">
        <v>467</v>
      </c>
      <c r="H436" s="158" t="s">
        <v>468</v>
      </c>
    </row>
    <row r="437" hidden="1" spans="1:8">
      <c r="A437" s="150"/>
      <c r="B437" s="156">
        <v>549</v>
      </c>
      <c r="C437" s="157" t="s">
        <v>803</v>
      </c>
      <c r="D437" s="158" t="s">
        <v>1253</v>
      </c>
      <c r="E437" s="158" t="s">
        <v>1254</v>
      </c>
      <c r="F437" s="158" t="s">
        <v>802</v>
      </c>
      <c r="G437" s="158" t="s">
        <v>467</v>
      </c>
      <c r="H437" s="158" t="s">
        <v>468</v>
      </c>
    </row>
    <row r="438" hidden="1" spans="1:8">
      <c r="A438" s="150"/>
      <c r="B438" s="156">
        <v>399</v>
      </c>
      <c r="C438" s="157" t="s">
        <v>1214</v>
      </c>
      <c r="D438" s="158" t="s">
        <v>1255</v>
      </c>
      <c r="E438" s="158" t="s">
        <v>1256</v>
      </c>
      <c r="F438" s="158" t="s">
        <v>802</v>
      </c>
      <c r="G438" s="158" t="s">
        <v>467</v>
      </c>
      <c r="H438" s="158" t="s">
        <v>468</v>
      </c>
    </row>
    <row r="439" hidden="1" spans="1:8">
      <c r="A439" s="150"/>
      <c r="B439" s="156">
        <v>105751</v>
      </c>
      <c r="C439" s="157" t="s">
        <v>650</v>
      </c>
      <c r="D439" s="158" t="s">
        <v>1257</v>
      </c>
      <c r="E439" s="158" t="s">
        <v>1258</v>
      </c>
      <c r="F439" s="158" t="s">
        <v>802</v>
      </c>
      <c r="G439" s="158" t="s">
        <v>467</v>
      </c>
      <c r="H439" s="158" t="s">
        <v>468</v>
      </c>
    </row>
    <row r="440" hidden="1" spans="1:8">
      <c r="A440" s="150"/>
      <c r="B440" s="156">
        <v>737</v>
      </c>
      <c r="C440" s="157" t="s">
        <v>873</v>
      </c>
      <c r="D440" s="158" t="s">
        <v>1259</v>
      </c>
      <c r="E440" s="158" t="s">
        <v>1260</v>
      </c>
      <c r="F440" s="158" t="s">
        <v>802</v>
      </c>
      <c r="G440" s="158" t="s">
        <v>467</v>
      </c>
      <c r="H440" s="158" t="s">
        <v>468</v>
      </c>
    </row>
    <row r="441" hidden="1" spans="1:8">
      <c r="A441" s="150"/>
      <c r="B441" s="156">
        <v>343</v>
      </c>
      <c r="C441" s="157" t="s">
        <v>747</v>
      </c>
      <c r="D441" s="158" t="s">
        <v>1261</v>
      </c>
      <c r="E441" s="158" t="s">
        <v>1262</v>
      </c>
      <c r="F441" s="158" t="s">
        <v>802</v>
      </c>
      <c r="G441" s="158" t="s">
        <v>467</v>
      </c>
      <c r="H441" s="158" t="s">
        <v>468</v>
      </c>
    </row>
    <row r="442" hidden="1" spans="1:8">
      <c r="A442" s="150"/>
      <c r="B442" s="156">
        <v>347</v>
      </c>
      <c r="C442" s="157" t="s">
        <v>926</v>
      </c>
      <c r="D442" s="158" t="s">
        <v>1263</v>
      </c>
      <c r="E442" s="158" t="s">
        <v>1264</v>
      </c>
      <c r="F442" s="158" t="s">
        <v>802</v>
      </c>
      <c r="G442" s="158" t="s">
        <v>467</v>
      </c>
      <c r="H442" s="158" t="s">
        <v>468</v>
      </c>
    </row>
    <row r="443" hidden="1" spans="1:8">
      <c r="A443" s="150"/>
      <c r="B443" s="156">
        <v>724</v>
      </c>
      <c r="C443" s="157" t="s">
        <v>684</v>
      </c>
      <c r="D443" s="158" t="s">
        <v>1265</v>
      </c>
      <c r="E443" s="158" t="s">
        <v>640</v>
      </c>
      <c r="F443" s="158" t="s">
        <v>802</v>
      </c>
      <c r="G443" s="158" t="s">
        <v>467</v>
      </c>
      <c r="H443" s="158" t="s">
        <v>468</v>
      </c>
    </row>
    <row r="444" hidden="1" spans="1:8">
      <c r="A444" s="150"/>
      <c r="B444" s="156">
        <v>102565</v>
      </c>
      <c r="C444" s="157" t="s">
        <v>1266</v>
      </c>
      <c r="D444" s="158" t="s">
        <v>1267</v>
      </c>
      <c r="E444" s="158" t="s">
        <v>1268</v>
      </c>
      <c r="F444" s="158" t="s">
        <v>802</v>
      </c>
      <c r="G444" s="158" t="s">
        <v>467</v>
      </c>
      <c r="H444" s="158" t="s">
        <v>468</v>
      </c>
    </row>
    <row r="445" hidden="1" spans="1:8">
      <c r="A445" s="150"/>
      <c r="B445" s="156">
        <v>105751</v>
      </c>
      <c r="C445" s="157" t="s">
        <v>650</v>
      </c>
      <c r="D445" s="158" t="s">
        <v>1269</v>
      </c>
      <c r="E445" s="158" t="s">
        <v>1270</v>
      </c>
      <c r="F445" s="158" t="s">
        <v>802</v>
      </c>
      <c r="G445" s="158" t="s">
        <v>467</v>
      </c>
      <c r="H445" s="158" t="s">
        <v>468</v>
      </c>
    </row>
    <row r="446" hidden="1" spans="1:8">
      <c r="A446" s="150"/>
      <c r="B446" s="156">
        <v>570</v>
      </c>
      <c r="C446" s="157" t="s">
        <v>645</v>
      </c>
      <c r="D446" s="158" t="s">
        <v>1271</v>
      </c>
      <c r="E446" s="158" t="s">
        <v>1272</v>
      </c>
      <c r="F446" s="158" t="s">
        <v>802</v>
      </c>
      <c r="G446" s="158" t="s">
        <v>467</v>
      </c>
      <c r="H446" s="158" t="s">
        <v>468</v>
      </c>
    </row>
    <row r="447" hidden="1" spans="1:8">
      <c r="A447" s="150"/>
      <c r="B447" s="156">
        <v>399</v>
      </c>
      <c r="C447" s="157" t="s">
        <v>1214</v>
      </c>
      <c r="D447" s="158" t="s">
        <v>1273</v>
      </c>
      <c r="E447" s="158" t="s">
        <v>1274</v>
      </c>
      <c r="F447" s="158" t="s">
        <v>802</v>
      </c>
      <c r="G447" s="158" t="s">
        <v>467</v>
      </c>
      <c r="H447" s="158" t="s">
        <v>468</v>
      </c>
    </row>
    <row r="448" hidden="1" spans="1:8">
      <c r="A448" s="150"/>
      <c r="B448" s="156">
        <v>399</v>
      </c>
      <c r="C448" s="157" t="s">
        <v>1214</v>
      </c>
      <c r="D448" s="158" t="s">
        <v>1275</v>
      </c>
      <c r="E448" s="158" t="s">
        <v>1276</v>
      </c>
      <c r="F448" s="158" t="s">
        <v>802</v>
      </c>
      <c r="G448" s="158" t="s">
        <v>467</v>
      </c>
      <c r="H448" s="158" t="s">
        <v>468</v>
      </c>
    </row>
    <row r="449" hidden="1" spans="1:8">
      <c r="A449" s="150"/>
      <c r="B449" s="156">
        <v>106569</v>
      </c>
      <c r="C449" s="157" t="s">
        <v>698</v>
      </c>
      <c r="D449" s="158" t="s">
        <v>1277</v>
      </c>
      <c r="E449" s="158" t="s">
        <v>1278</v>
      </c>
      <c r="F449" s="158" t="s">
        <v>802</v>
      </c>
      <c r="G449" s="158" t="s">
        <v>467</v>
      </c>
      <c r="H449" s="158" t="s">
        <v>468</v>
      </c>
    </row>
    <row r="450" hidden="1" spans="1:8">
      <c r="A450" s="150"/>
      <c r="B450" s="156">
        <v>104533</v>
      </c>
      <c r="C450" s="157" t="s">
        <v>521</v>
      </c>
      <c r="D450" s="158" t="s">
        <v>1279</v>
      </c>
      <c r="E450" s="158" t="s">
        <v>1280</v>
      </c>
      <c r="F450" s="158" t="s">
        <v>802</v>
      </c>
      <c r="G450" s="158" t="s">
        <v>467</v>
      </c>
      <c r="H450" s="158" t="s">
        <v>468</v>
      </c>
    </row>
    <row r="451" hidden="1" spans="1:8">
      <c r="A451" s="150"/>
      <c r="B451" s="156">
        <v>581</v>
      </c>
      <c r="C451" s="157" t="s">
        <v>725</v>
      </c>
      <c r="D451" s="158" t="s">
        <v>1281</v>
      </c>
      <c r="E451" s="158" t="s">
        <v>1282</v>
      </c>
      <c r="F451" s="158" t="s">
        <v>802</v>
      </c>
      <c r="G451" s="158" t="s">
        <v>467</v>
      </c>
      <c r="H451" s="158" t="s">
        <v>468</v>
      </c>
    </row>
    <row r="452" hidden="1" spans="1:8">
      <c r="A452" s="150"/>
      <c r="B452" s="156">
        <v>727</v>
      </c>
      <c r="C452" s="157" t="s">
        <v>1017</v>
      </c>
      <c r="D452" s="158" t="s">
        <v>1283</v>
      </c>
      <c r="E452" s="158" t="s">
        <v>1284</v>
      </c>
      <c r="F452" s="158" t="s">
        <v>802</v>
      </c>
      <c r="G452" s="158" t="s">
        <v>467</v>
      </c>
      <c r="H452" s="158" t="s">
        <v>468</v>
      </c>
    </row>
    <row r="453" hidden="1" spans="1:8">
      <c r="A453" s="150"/>
      <c r="B453" s="156">
        <v>733</v>
      </c>
      <c r="C453" s="157" t="s">
        <v>687</v>
      </c>
      <c r="D453" s="158" t="s">
        <v>1285</v>
      </c>
      <c r="E453" s="158" t="s">
        <v>1286</v>
      </c>
      <c r="F453" s="158" t="s">
        <v>802</v>
      </c>
      <c r="G453" s="158" t="s">
        <v>467</v>
      </c>
      <c r="H453" s="158" t="s">
        <v>468</v>
      </c>
    </row>
    <row r="454" hidden="1" spans="1:8">
      <c r="A454" s="150"/>
      <c r="B454" s="156">
        <v>581</v>
      </c>
      <c r="C454" s="157" t="s">
        <v>725</v>
      </c>
      <c r="D454" s="158" t="s">
        <v>1287</v>
      </c>
      <c r="E454" s="158" t="s">
        <v>1288</v>
      </c>
      <c r="F454" s="158" t="s">
        <v>802</v>
      </c>
      <c r="G454" s="158" t="s">
        <v>467</v>
      </c>
      <c r="H454" s="158" t="s">
        <v>468</v>
      </c>
    </row>
    <row r="455" hidden="1" spans="1:8">
      <c r="A455" s="150"/>
      <c r="B455" s="156">
        <v>726</v>
      </c>
      <c r="C455" s="157" t="s">
        <v>695</v>
      </c>
      <c r="D455" s="158" t="s">
        <v>1289</v>
      </c>
      <c r="E455" s="158" t="s">
        <v>1290</v>
      </c>
      <c r="F455" s="158" t="s">
        <v>802</v>
      </c>
      <c r="G455" s="158" t="s">
        <v>467</v>
      </c>
      <c r="H455" s="158" t="s">
        <v>468</v>
      </c>
    </row>
    <row r="456" hidden="1" spans="1:8">
      <c r="A456" s="150"/>
      <c r="B456" s="156">
        <v>581</v>
      </c>
      <c r="C456" s="157" t="s">
        <v>725</v>
      </c>
      <c r="D456" s="158" t="s">
        <v>1291</v>
      </c>
      <c r="E456" s="158" t="s">
        <v>211</v>
      </c>
      <c r="F456" s="158" t="s">
        <v>802</v>
      </c>
      <c r="G456" s="158" t="s">
        <v>467</v>
      </c>
      <c r="H456" s="158" t="s">
        <v>468</v>
      </c>
    </row>
    <row r="457" hidden="1" spans="1:8">
      <c r="A457" s="150"/>
      <c r="B457" s="156">
        <v>738</v>
      </c>
      <c r="C457" s="157" t="s">
        <v>1034</v>
      </c>
      <c r="D457" s="158" t="s">
        <v>1292</v>
      </c>
      <c r="E457" s="158" t="s">
        <v>1293</v>
      </c>
      <c r="F457" s="158" t="s">
        <v>802</v>
      </c>
      <c r="G457" s="158" t="s">
        <v>467</v>
      </c>
      <c r="H457" s="158" t="s">
        <v>468</v>
      </c>
    </row>
    <row r="458" hidden="1" spans="1:8">
      <c r="A458" s="150"/>
      <c r="B458" s="156">
        <v>738</v>
      </c>
      <c r="C458" s="157" t="s">
        <v>1034</v>
      </c>
      <c r="D458" s="158" t="s">
        <v>1294</v>
      </c>
      <c r="E458" s="158" t="s">
        <v>1295</v>
      </c>
      <c r="F458" s="158" t="s">
        <v>802</v>
      </c>
      <c r="G458" s="158" t="s">
        <v>467</v>
      </c>
      <c r="H458" s="158" t="s">
        <v>468</v>
      </c>
    </row>
    <row r="459" hidden="1" spans="1:8">
      <c r="A459" s="150"/>
      <c r="B459" s="156">
        <v>713</v>
      </c>
      <c r="C459" s="157" t="s">
        <v>1296</v>
      </c>
      <c r="D459" s="158" t="s">
        <v>1297</v>
      </c>
      <c r="E459" s="158" t="s">
        <v>1298</v>
      </c>
      <c r="F459" s="158" t="s">
        <v>802</v>
      </c>
      <c r="G459" s="158" t="s">
        <v>467</v>
      </c>
      <c r="H459" s="158" t="s">
        <v>468</v>
      </c>
    </row>
    <row r="460" hidden="1" spans="1:8">
      <c r="A460" s="150"/>
      <c r="B460" s="156">
        <v>730</v>
      </c>
      <c r="C460" s="157" t="s">
        <v>1090</v>
      </c>
      <c r="D460" s="158" t="s">
        <v>1299</v>
      </c>
      <c r="E460" s="158" t="s">
        <v>1300</v>
      </c>
      <c r="F460" s="158" t="s">
        <v>802</v>
      </c>
      <c r="G460" s="158" t="s">
        <v>467</v>
      </c>
      <c r="H460" s="158" t="s">
        <v>468</v>
      </c>
    </row>
    <row r="461" hidden="1" spans="1:8">
      <c r="A461" s="150"/>
      <c r="B461" s="156">
        <v>113299</v>
      </c>
      <c r="C461" s="157" t="s">
        <v>1197</v>
      </c>
      <c r="D461" s="158" t="s">
        <v>1301</v>
      </c>
      <c r="E461" s="158" t="s">
        <v>1302</v>
      </c>
      <c r="F461" s="158" t="s">
        <v>802</v>
      </c>
      <c r="G461" s="158" t="s">
        <v>467</v>
      </c>
      <c r="H461" s="158" t="s">
        <v>468</v>
      </c>
    </row>
    <row r="462" hidden="1" spans="1:8">
      <c r="A462" s="150"/>
      <c r="B462" s="156">
        <v>113299</v>
      </c>
      <c r="C462" s="157" t="s">
        <v>1197</v>
      </c>
      <c r="D462" s="158" t="s">
        <v>1303</v>
      </c>
      <c r="E462" s="158" t="s">
        <v>1304</v>
      </c>
      <c r="F462" s="158" t="s">
        <v>802</v>
      </c>
      <c r="G462" s="158" t="s">
        <v>467</v>
      </c>
      <c r="H462" s="158" t="s">
        <v>468</v>
      </c>
    </row>
    <row r="463" hidden="1" spans="1:8">
      <c r="A463" s="150"/>
      <c r="B463" s="156">
        <v>747</v>
      </c>
      <c r="C463" s="157" t="s">
        <v>892</v>
      </c>
      <c r="D463" s="158" t="s">
        <v>1305</v>
      </c>
      <c r="E463" s="158" t="s">
        <v>1306</v>
      </c>
      <c r="F463" s="158" t="s">
        <v>802</v>
      </c>
      <c r="G463" s="158" t="s">
        <v>467</v>
      </c>
      <c r="H463" s="158" t="s">
        <v>468</v>
      </c>
    </row>
    <row r="464" hidden="1" spans="1:8">
      <c r="A464" s="150"/>
      <c r="B464" s="156">
        <v>102565</v>
      </c>
      <c r="C464" s="157" t="s">
        <v>1266</v>
      </c>
      <c r="D464" s="158" t="s">
        <v>1307</v>
      </c>
      <c r="E464" s="158" t="s">
        <v>1308</v>
      </c>
      <c r="F464" s="158" t="s">
        <v>802</v>
      </c>
      <c r="G464" s="158" t="s">
        <v>467</v>
      </c>
      <c r="H464" s="158" t="s">
        <v>468</v>
      </c>
    </row>
    <row r="465" hidden="1" spans="1:8">
      <c r="A465" s="150"/>
      <c r="B465" s="156">
        <v>572</v>
      </c>
      <c r="C465" s="157" t="s">
        <v>819</v>
      </c>
      <c r="D465" s="158" t="s">
        <v>1309</v>
      </c>
      <c r="E465" s="158" t="s">
        <v>1310</v>
      </c>
      <c r="F465" s="158" t="s">
        <v>802</v>
      </c>
      <c r="G465" s="158" t="s">
        <v>467</v>
      </c>
      <c r="H465" s="158" t="s">
        <v>468</v>
      </c>
    </row>
    <row r="466" hidden="1" spans="1:8">
      <c r="A466" s="150"/>
      <c r="B466" s="156">
        <v>706</v>
      </c>
      <c r="C466" s="157" t="s">
        <v>1081</v>
      </c>
      <c r="D466" s="158" t="s">
        <v>1311</v>
      </c>
      <c r="E466" s="158" t="s">
        <v>1312</v>
      </c>
      <c r="F466" s="158" t="s">
        <v>802</v>
      </c>
      <c r="G466" s="158" t="s">
        <v>467</v>
      </c>
      <c r="H466" s="158" t="s">
        <v>468</v>
      </c>
    </row>
    <row r="467" hidden="1" spans="1:8">
      <c r="A467" s="150"/>
      <c r="B467" s="156">
        <v>343</v>
      </c>
      <c r="C467" s="157" t="s">
        <v>747</v>
      </c>
      <c r="D467" s="158" t="s">
        <v>1313</v>
      </c>
      <c r="E467" s="158" t="s">
        <v>1314</v>
      </c>
      <c r="F467" s="158" t="s">
        <v>802</v>
      </c>
      <c r="G467" s="158" t="s">
        <v>467</v>
      </c>
      <c r="H467" s="158" t="s">
        <v>468</v>
      </c>
    </row>
    <row r="468" hidden="1" spans="1:8">
      <c r="A468" s="150"/>
      <c r="B468" s="156">
        <v>103198</v>
      </c>
      <c r="C468" s="157" t="s">
        <v>455</v>
      </c>
      <c r="D468" s="158" t="s">
        <v>1315</v>
      </c>
      <c r="E468" s="158" t="s">
        <v>1316</v>
      </c>
      <c r="F468" s="158" t="s">
        <v>802</v>
      </c>
      <c r="G468" s="158" t="s">
        <v>467</v>
      </c>
      <c r="H468" s="158" t="s">
        <v>468</v>
      </c>
    </row>
    <row r="469" hidden="1" spans="1:8">
      <c r="A469" s="150"/>
      <c r="B469" s="156">
        <v>347</v>
      </c>
      <c r="C469" s="157" t="s">
        <v>926</v>
      </c>
      <c r="D469" s="158" t="s">
        <v>1317</v>
      </c>
      <c r="E469" s="158" t="s">
        <v>1318</v>
      </c>
      <c r="F469" s="158" t="s">
        <v>802</v>
      </c>
      <c r="G469" s="158" t="s">
        <v>467</v>
      </c>
      <c r="H469" s="158" t="s">
        <v>468</v>
      </c>
    </row>
    <row r="470" hidden="1" spans="1:8">
      <c r="A470" s="150"/>
      <c r="B470" s="156">
        <v>104429</v>
      </c>
      <c r="C470" s="157" t="s">
        <v>902</v>
      </c>
      <c r="D470" s="158" t="s">
        <v>1319</v>
      </c>
      <c r="E470" s="158" t="s">
        <v>1320</v>
      </c>
      <c r="F470" s="158" t="s">
        <v>802</v>
      </c>
      <c r="G470" s="158" t="s">
        <v>467</v>
      </c>
      <c r="H470" s="158" t="s">
        <v>468</v>
      </c>
    </row>
    <row r="471" hidden="1" spans="1:8">
      <c r="A471" s="150"/>
      <c r="B471" s="156">
        <v>721</v>
      </c>
      <c r="C471" s="157" t="s">
        <v>992</v>
      </c>
      <c r="D471" s="158" t="s">
        <v>1321</v>
      </c>
      <c r="E471" s="158" t="s">
        <v>1322</v>
      </c>
      <c r="F471" s="158" t="s">
        <v>802</v>
      </c>
      <c r="G471" s="158" t="s">
        <v>467</v>
      </c>
      <c r="H471" s="158" t="s">
        <v>468</v>
      </c>
    </row>
    <row r="472" hidden="1" spans="1:8">
      <c r="A472" s="150"/>
      <c r="B472" s="156">
        <v>104533</v>
      </c>
      <c r="C472" s="157" t="s">
        <v>521</v>
      </c>
      <c r="D472" s="158" t="s">
        <v>1323</v>
      </c>
      <c r="E472" s="158" t="s">
        <v>1103</v>
      </c>
      <c r="F472" s="158" t="s">
        <v>802</v>
      </c>
      <c r="G472" s="158" t="s">
        <v>467</v>
      </c>
      <c r="H472" s="158" t="s">
        <v>468</v>
      </c>
    </row>
    <row r="473" hidden="1" spans="1:8">
      <c r="A473" s="150"/>
      <c r="B473" s="156">
        <v>706</v>
      </c>
      <c r="C473" s="157" t="s">
        <v>1081</v>
      </c>
      <c r="D473" s="158" t="s">
        <v>1324</v>
      </c>
      <c r="E473" s="158" t="s">
        <v>1325</v>
      </c>
      <c r="F473" s="158" t="s">
        <v>802</v>
      </c>
      <c r="G473" s="158" t="s">
        <v>467</v>
      </c>
      <c r="H473" s="158" t="s">
        <v>468</v>
      </c>
    </row>
    <row r="474" hidden="1" spans="1:8">
      <c r="A474" s="150"/>
      <c r="B474" s="156">
        <v>546</v>
      </c>
      <c r="C474" s="157" t="s">
        <v>638</v>
      </c>
      <c r="D474" s="158" t="s">
        <v>1326</v>
      </c>
      <c r="E474" s="158" t="s">
        <v>1327</v>
      </c>
      <c r="F474" s="158" t="s">
        <v>802</v>
      </c>
      <c r="G474" s="158" t="s">
        <v>467</v>
      </c>
      <c r="H474" s="158" t="s">
        <v>468</v>
      </c>
    </row>
    <row r="475" hidden="1" spans="1:8">
      <c r="A475" s="150"/>
      <c r="B475" s="156">
        <v>581</v>
      </c>
      <c r="C475" s="157" t="s">
        <v>725</v>
      </c>
      <c r="D475" s="158" t="s">
        <v>1328</v>
      </c>
      <c r="E475" s="158" t="s">
        <v>1329</v>
      </c>
      <c r="F475" s="158" t="s">
        <v>802</v>
      </c>
      <c r="G475" s="158" t="s">
        <v>467</v>
      </c>
      <c r="H475" s="158" t="s">
        <v>468</v>
      </c>
    </row>
    <row r="476" hidden="1" spans="1:8">
      <c r="A476" s="150"/>
      <c r="B476" s="156">
        <v>359</v>
      </c>
      <c r="C476" s="157" t="s">
        <v>332</v>
      </c>
      <c r="D476" s="158" t="s">
        <v>1330</v>
      </c>
      <c r="E476" s="158" t="s">
        <v>1331</v>
      </c>
      <c r="F476" s="158" t="s">
        <v>802</v>
      </c>
      <c r="G476" s="158" t="s">
        <v>467</v>
      </c>
      <c r="H476" s="158" t="s">
        <v>468</v>
      </c>
    </row>
    <row r="477" hidden="1" spans="1:8">
      <c r="A477" s="150"/>
      <c r="B477" s="156">
        <v>102565</v>
      </c>
      <c r="C477" s="157" t="s">
        <v>1266</v>
      </c>
      <c r="D477" s="158" t="s">
        <v>1332</v>
      </c>
      <c r="E477" s="158" t="s">
        <v>1333</v>
      </c>
      <c r="F477" s="158" t="s">
        <v>802</v>
      </c>
      <c r="G477" s="158" t="s">
        <v>467</v>
      </c>
      <c r="H477" s="158" t="s">
        <v>468</v>
      </c>
    </row>
    <row r="478" hidden="1" spans="1:8">
      <c r="A478" s="150"/>
      <c r="B478" s="156">
        <v>114848</v>
      </c>
      <c r="C478" s="157" t="s">
        <v>1334</v>
      </c>
      <c r="D478" s="158" t="s">
        <v>1335</v>
      </c>
      <c r="E478" s="158" t="s">
        <v>1336</v>
      </c>
      <c r="F478" s="158" t="s">
        <v>802</v>
      </c>
      <c r="G478" s="158" t="s">
        <v>467</v>
      </c>
      <c r="H478" s="158" t="s">
        <v>468</v>
      </c>
    </row>
    <row r="479" hidden="1" spans="1:8">
      <c r="A479" s="150"/>
      <c r="B479" s="156">
        <v>114844</v>
      </c>
      <c r="C479" s="157" t="s">
        <v>298</v>
      </c>
      <c r="D479" s="158" t="s">
        <v>1337</v>
      </c>
      <c r="E479" s="158" t="s">
        <v>1338</v>
      </c>
      <c r="F479" s="158" t="s">
        <v>802</v>
      </c>
      <c r="G479" s="158" t="s">
        <v>467</v>
      </c>
      <c r="H479" s="158" t="s">
        <v>468</v>
      </c>
    </row>
    <row r="480" hidden="1" spans="1:8">
      <c r="A480" s="150"/>
      <c r="B480" s="156">
        <v>111219</v>
      </c>
      <c r="C480" s="157" t="s">
        <v>382</v>
      </c>
      <c r="D480" s="158" t="s">
        <v>1339</v>
      </c>
      <c r="E480" s="158" t="s">
        <v>1340</v>
      </c>
      <c r="F480" s="158" t="s">
        <v>802</v>
      </c>
      <c r="G480" s="158" t="s">
        <v>467</v>
      </c>
      <c r="H480" s="158" t="s">
        <v>468</v>
      </c>
    </row>
    <row r="481" hidden="1" spans="1:8">
      <c r="A481" s="150"/>
      <c r="B481" s="156">
        <v>730</v>
      </c>
      <c r="C481" s="157" t="s">
        <v>1090</v>
      </c>
      <c r="D481" s="158" t="s">
        <v>1341</v>
      </c>
      <c r="E481" s="158" t="s">
        <v>1342</v>
      </c>
      <c r="F481" s="158" t="s">
        <v>802</v>
      </c>
      <c r="G481" s="158" t="s">
        <v>467</v>
      </c>
      <c r="H481" s="158" t="s">
        <v>468</v>
      </c>
    </row>
    <row r="482" hidden="1" spans="1:8">
      <c r="A482" s="150"/>
      <c r="B482" s="156">
        <v>103199</v>
      </c>
      <c r="C482" s="157" t="s">
        <v>432</v>
      </c>
      <c r="D482" s="158" t="s">
        <v>1343</v>
      </c>
      <c r="E482" s="158" t="s">
        <v>1344</v>
      </c>
      <c r="F482" s="158" t="s">
        <v>802</v>
      </c>
      <c r="G482" s="158" t="s">
        <v>467</v>
      </c>
      <c r="H482" s="158" t="s">
        <v>468</v>
      </c>
    </row>
    <row r="483" hidden="1" spans="1:8">
      <c r="A483" s="150"/>
      <c r="B483" s="156">
        <v>101453</v>
      </c>
      <c r="C483" s="157" t="s">
        <v>377</v>
      </c>
      <c r="D483" s="158" t="s">
        <v>1345</v>
      </c>
      <c r="E483" s="158" t="s">
        <v>1346</v>
      </c>
      <c r="F483" s="158" t="s">
        <v>802</v>
      </c>
      <c r="G483" s="158" t="s">
        <v>467</v>
      </c>
      <c r="H483" s="158" t="s">
        <v>468</v>
      </c>
    </row>
    <row r="484" hidden="1" spans="1:8">
      <c r="A484" s="150"/>
      <c r="B484" s="156">
        <v>747</v>
      </c>
      <c r="C484" s="157" t="s">
        <v>892</v>
      </c>
      <c r="D484" s="158" t="s">
        <v>1347</v>
      </c>
      <c r="E484" s="158" t="s">
        <v>1348</v>
      </c>
      <c r="F484" s="158" t="s">
        <v>802</v>
      </c>
      <c r="G484" s="158" t="s">
        <v>467</v>
      </c>
      <c r="H484" s="158" t="s">
        <v>468</v>
      </c>
    </row>
    <row r="485" hidden="1" spans="1:8">
      <c r="A485" s="150"/>
      <c r="B485" s="156">
        <v>747</v>
      </c>
      <c r="C485" s="157" t="s">
        <v>892</v>
      </c>
      <c r="D485" s="158" t="s">
        <v>1349</v>
      </c>
      <c r="E485" s="158" t="s">
        <v>1350</v>
      </c>
      <c r="F485" s="158" t="s">
        <v>802</v>
      </c>
      <c r="G485" s="158" t="s">
        <v>467</v>
      </c>
      <c r="H485" s="158" t="s">
        <v>468</v>
      </c>
    </row>
    <row r="486" hidden="1" spans="1:8">
      <c r="A486" s="150"/>
      <c r="B486" s="156">
        <v>114848</v>
      </c>
      <c r="C486" s="157" t="s">
        <v>1334</v>
      </c>
      <c r="D486" s="158" t="s">
        <v>1351</v>
      </c>
      <c r="E486" s="158" t="s">
        <v>1352</v>
      </c>
      <c r="F486" s="158" t="s">
        <v>802</v>
      </c>
      <c r="G486" s="158" t="s">
        <v>467</v>
      </c>
      <c r="H486" s="158" t="s">
        <v>468</v>
      </c>
    </row>
    <row r="487" hidden="1" spans="1:8">
      <c r="A487" s="150"/>
      <c r="B487" s="156">
        <v>747</v>
      </c>
      <c r="C487" s="157" t="s">
        <v>892</v>
      </c>
      <c r="D487" s="158" t="s">
        <v>1353</v>
      </c>
      <c r="E487" s="158" t="s">
        <v>1354</v>
      </c>
      <c r="F487" s="158" t="s">
        <v>802</v>
      </c>
      <c r="G487" s="158" t="s">
        <v>467</v>
      </c>
      <c r="H487" s="158" t="s">
        <v>468</v>
      </c>
    </row>
    <row r="488" hidden="1" spans="1:8">
      <c r="A488" s="150"/>
      <c r="B488" s="156">
        <v>102565</v>
      </c>
      <c r="C488" s="157" t="s">
        <v>1266</v>
      </c>
      <c r="D488" s="158" t="s">
        <v>1355</v>
      </c>
      <c r="E488" s="158" t="s">
        <v>1356</v>
      </c>
      <c r="F488" s="158" t="s">
        <v>802</v>
      </c>
      <c r="G488" s="158" t="s">
        <v>467</v>
      </c>
      <c r="H488" s="158" t="s">
        <v>468</v>
      </c>
    </row>
    <row r="489" hidden="1" spans="1:8">
      <c r="A489" s="150"/>
      <c r="B489" s="156">
        <v>753</v>
      </c>
      <c r="C489" s="157" t="s">
        <v>280</v>
      </c>
      <c r="D489" s="158" t="s">
        <v>1357</v>
      </c>
      <c r="E489" s="158" t="s">
        <v>1358</v>
      </c>
      <c r="F489" s="158" t="s">
        <v>802</v>
      </c>
      <c r="G489" s="158" t="s">
        <v>467</v>
      </c>
      <c r="H489" s="158" t="s">
        <v>468</v>
      </c>
    </row>
    <row r="490" hidden="1" spans="1:8">
      <c r="A490" s="150"/>
      <c r="B490" s="156">
        <v>587</v>
      </c>
      <c r="C490" s="157" t="s">
        <v>1031</v>
      </c>
      <c r="D490" s="158" t="s">
        <v>1359</v>
      </c>
      <c r="E490" s="158" t="s">
        <v>1360</v>
      </c>
      <c r="F490" s="158" t="s">
        <v>802</v>
      </c>
      <c r="G490" s="158" t="s">
        <v>467</v>
      </c>
      <c r="H490" s="158" t="s">
        <v>468</v>
      </c>
    </row>
    <row r="491" hidden="1" spans="1:8">
      <c r="A491" s="150"/>
      <c r="B491" s="156">
        <v>114069</v>
      </c>
      <c r="C491" s="157" t="s">
        <v>934</v>
      </c>
      <c r="D491" s="158" t="s">
        <v>1361</v>
      </c>
      <c r="E491" s="158" t="s">
        <v>1362</v>
      </c>
      <c r="F491" s="158" t="s">
        <v>802</v>
      </c>
      <c r="G491" s="158" t="s">
        <v>467</v>
      </c>
      <c r="H491" s="158" t="s">
        <v>468</v>
      </c>
    </row>
    <row r="492" hidden="1" spans="1:8">
      <c r="A492" s="150"/>
      <c r="B492" s="156">
        <v>112415</v>
      </c>
      <c r="C492" s="157" t="s">
        <v>338</v>
      </c>
      <c r="D492" s="158" t="s">
        <v>1363</v>
      </c>
      <c r="E492" s="158" t="s">
        <v>1364</v>
      </c>
      <c r="F492" s="158" t="s">
        <v>802</v>
      </c>
      <c r="G492" s="158" t="s">
        <v>467</v>
      </c>
      <c r="H492" s="158" t="s">
        <v>468</v>
      </c>
    </row>
    <row r="493" hidden="1" spans="1:8">
      <c r="A493" s="150"/>
      <c r="B493" s="156">
        <v>549</v>
      </c>
      <c r="C493" s="157" t="s">
        <v>803</v>
      </c>
      <c r="D493" s="158" t="s">
        <v>1365</v>
      </c>
      <c r="E493" s="158" t="s">
        <v>1366</v>
      </c>
      <c r="F493" s="158" t="s">
        <v>802</v>
      </c>
      <c r="G493" s="158" t="s">
        <v>467</v>
      </c>
      <c r="H493" s="158" t="s">
        <v>468</v>
      </c>
    </row>
    <row r="494" hidden="1" spans="1:8">
      <c r="A494" s="150"/>
      <c r="B494" s="156">
        <v>359</v>
      </c>
      <c r="C494" s="157" t="s">
        <v>332</v>
      </c>
      <c r="D494" s="158" t="s">
        <v>1367</v>
      </c>
      <c r="E494" s="158" t="s">
        <v>1368</v>
      </c>
      <c r="F494" s="158" t="s">
        <v>802</v>
      </c>
      <c r="G494" s="158" t="s">
        <v>467</v>
      </c>
      <c r="H494" s="158" t="s">
        <v>468</v>
      </c>
    </row>
    <row r="495" hidden="1" spans="1:8">
      <c r="A495" s="150"/>
      <c r="B495" s="156">
        <v>111219</v>
      </c>
      <c r="C495" s="157" t="s">
        <v>382</v>
      </c>
      <c r="D495" s="158" t="s">
        <v>1369</v>
      </c>
      <c r="E495" s="158" t="s">
        <v>1370</v>
      </c>
      <c r="F495" s="158" t="s">
        <v>802</v>
      </c>
      <c r="G495" s="158" t="s">
        <v>467</v>
      </c>
      <c r="H495" s="158" t="s">
        <v>468</v>
      </c>
    </row>
    <row r="496" hidden="1" spans="1:8">
      <c r="A496" s="150"/>
      <c r="B496" s="156">
        <v>752</v>
      </c>
      <c r="C496" s="157" t="s">
        <v>1156</v>
      </c>
      <c r="D496" s="158" t="s">
        <v>1371</v>
      </c>
      <c r="E496" s="158" t="s">
        <v>1372</v>
      </c>
      <c r="F496" s="158" t="s">
        <v>802</v>
      </c>
      <c r="G496" s="158" t="s">
        <v>467</v>
      </c>
      <c r="H496" s="158" t="s">
        <v>468</v>
      </c>
    </row>
    <row r="497" hidden="1" spans="1:8">
      <c r="A497" s="150"/>
      <c r="B497" s="156">
        <v>727</v>
      </c>
      <c r="C497" s="157" t="s">
        <v>1017</v>
      </c>
      <c r="D497" s="158" t="s">
        <v>1373</v>
      </c>
      <c r="E497" s="158" t="s">
        <v>1374</v>
      </c>
      <c r="F497" s="158" t="s">
        <v>802</v>
      </c>
      <c r="G497" s="158" t="s">
        <v>467</v>
      </c>
      <c r="H497" s="158" t="s">
        <v>468</v>
      </c>
    </row>
    <row r="498" hidden="1" spans="1:8">
      <c r="A498" s="150"/>
      <c r="B498" s="156">
        <v>730</v>
      </c>
      <c r="C498" s="157" t="s">
        <v>1090</v>
      </c>
      <c r="D498" s="158" t="s">
        <v>1375</v>
      </c>
      <c r="E498" s="158" t="s">
        <v>1376</v>
      </c>
      <c r="F498" s="158" t="s">
        <v>802</v>
      </c>
      <c r="G498" s="158" t="s">
        <v>467</v>
      </c>
      <c r="H498" s="158" t="s">
        <v>468</v>
      </c>
    </row>
    <row r="499" hidden="1" spans="1:8">
      <c r="A499" s="150"/>
      <c r="B499" s="156">
        <v>337</v>
      </c>
      <c r="C499" s="157" t="s">
        <v>504</v>
      </c>
      <c r="D499" s="158" t="s">
        <v>1377</v>
      </c>
      <c r="E499" s="158" t="s">
        <v>1378</v>
      </c>
      <c r="F499" s="158" t="s">
        <v>802</v>
      </c>
      <c r="G499" s="158" t="s">
        <v>467</v>
      </c>
      <c r="H499" s="158" t="s">
        <v>468</v>
      </c>
    </row>
    <row r="500" hidden="1" spans="1:8">
      <c r="A500" s="150"/>
      <c r="B500" s="156">
        <v>113298</v>
      </c>
      <c r="C500" s="157" t="s">
        <v>367</v>
      </c>
      <c r="D500" s="158" t="s">
        <v>1379</v>
      </c>
      <c r="E500" s="158" t="s">
        <v>1380</v>
      </c>
      <c r="F500" s="158" t="s">
        <v>802</v>
      </c>
      <c r="G500" s="158" t="s">
        <v>467</v>
      </c>
      <c r="H500" s="158" t="s">
        <v>468</v>
      </c>
    </row>
    <row r="501" hidden="1" spans="1:8">
      <c r="A501" s="150"/>
      <c r="B501" s="156">
        <v>511</v>
      </c>
      <c r="C501" s="157" t="s">
        <v>1381</v>
      </c>
      <c r="D501" s="158" t="s">
        <v>1382</v>
      </c>
      <c r="E501" s="158" t="s">
        <v>1383</v>
      </c>
      <c r="F501" s="158" t="s">
        <v>802</v>
      </c>
      <c r="G501" s="158" t="s">
        <v>467</v>
      </c>
      <c r="H501" s="158" t="s">
        <v>468</v>
      </c>
    </row>
    <row r="502" hidden="1" spans="1:8">
      <c r="A502" s="150"/>
      <c r="B502" s="156">
        <v>511</v>
      </c>
      <c r="C502" s="157" t="s">
        <v>1381</v>
      </c>
      <c r="D502" s="158" t="s">
        <v>1384</v>
      </c>
      <c r="E502" s="158" t="s">
        <v>1385</v>
      </c>
      <c r="F502" s="158" t="s">
        <v>802</v>
      </c>
      <c r="G502" s="158" t="s">
        <v>467</v>
      </c>
      <c r="H502" s="158" t="s">
        <v>468</v>
      </c>
    </row>
    <row r="503" hidden="1" spans="1:8">
      <c r="A503" s="150"/>
      <c r="B503" s="156">
        <v>104428</v>
      </c>
      <c r="C503" s="157" t="s">
        <v>656</v>
      </c>
      <c r="D503" s="158" t="s">
        <v>1386</v>
      </c>
      <c r="E503" s="158" t="s">
        <v>1387</v>
      </c>
      <c r="F503" s="158" t="s">
        <v>802</v>
      </c>
      <c r="G503" s="158" t="s">
        <v>467</v>
      </c>
      <c r="H503" s="158" t="s">
        <v>468</v>
      </c>
    </row>
    <row r="504" hidden="1" spans="1:8">
      <c r="A504" s="150"/>
      <c r="B504" s="156">
        <v>112415</v>
      </c>
      <c r="C504" s="157" t="s">
        <v>338</v>
      </c>
      <c r="D504" s="158" t="s">
        <v>1388</v>
      </c>
      <c r="E504" s="158" t="s">
        <v>1389</v>
      </c>
      <c r="F504" s="158" t="s">
        <v>802</v>
      </c>
      <c r="G504" s="158" t="s">
        <v>467</v>
      </c>
      <c r="H504" s="158" t="s">
        <v>468</v>
      </c>
    </row>
    <row r="505" hidden="1" spans="1:8">
      <c r="A505" s="150"/>
      <c r="B505" s="156">
        <v>511</v>
      </c>
      <c r="C505" s="157" t="s">
        <v>1381</v>
      </c>
      <c r="D505" s="158" t="s">
        <v>1390</v>
      </c>
      <c r="E505" s="158" t="s">
        <v>1391</v>
      </c>
      <c r="F505" s="158" t="s">
        <v>802</v>
      </c>
      <c r="G505" s="158" t="s">
        <v>467</v>
      </c>
      <c r="H505" s="158" t="s">
        <v>468</v>
      </c>
    </row>
    <row r="506" hidden="1" spans="1:8">
      <c r="A506" s="150"/>
      <c r="B506" s="156">
        <v>102567</v>
      </c>
      <c r="C506" s="157" t="s">
        <v>312</v>
      </c>
      <c r="D506" s="158" t="s">
        <v>1392</v>
      </c>
      <c r="E506" s="158" t="s">
        <v>1393</v>
      </c>
      <c r="F506" s="158" t="s">
        <v>802</v>
      </c>
      <c r="G506" s="158" t="s">
        <v>467</v>
      </c>
      <c r="H506" s="158" t="s">
        <v>468</v>
      </c>
    </row>
    <row r="507" hidden="1" spans="1:8">
      <c r="A507" s="150"/>
      <c r="B507" s="156">
        <v>337</v>
      </c>
      <c r="C507" s="157" t="s">
        <v>504</v>
      </c>
      <c r="D507" s="158" t="s">
        <v>1394</v>
      </c>
      <c r="E507" s="158" t="s">
        <v>1395</v>
      </c>
      <c r="F507" s="158" t="s">
        <v>802</v>
      </c>
      <c r="G507" s="158" t="s">
        <v>467</v>
      </c>
      <c r="H507" s="158" t="s">
        <v>468</v>
      </c>
    </row>
    <row r="508" hidden="1" spans="1:8">
      <c r="A508" s="150"/>
      <c r="B508" s="156">
        <v>513</v>
      </c>
      <c r="C508" s="157" t="s">
        <v>1152</v>
      </c>
      <c r="D508" s="158" t="s">
        <v>1396</v>
      </c>
      <c r="E508" s="158" t="s">
        <v>1397</v>
      </c>
      <c r="F508" s="158" t="s">
        <v>802</v>
      </c>
      <c r="G508" s="158" t="s">
        <v>467</v>
      </c>
      <c r="H508" s="158" t="s">
        <v>468</v>
      </c>
    </row>
    <row r="509" hidden="1" spans="1:8">
      <c r="A509" s="150"/>
      <c r="B509" s="156">
        <v>111219</v>
      </c>
      <c r="C509" s="157" t="s">
        <v>382</v>
      </c>
      <c r="D509" s="158" t="s">
        <v>1398</v>
      </c>
      <c r="E509" s="158" t="s">
        <v>1399</v>
      </c>
      <c r="F509" s="158" t="s">
        <v>802</v>
      </c>
      <c r="G509" s="158" t="s">
        <v>467</v>
      </c>
      <c r="H509" s="158" t="s">
        <v>468</v>
      </c>
    </row>
    <row r="510" hidden="1" spans="1:8">
      <c r="A510" s="150"/>
      <c r="B510" s="156">
        <v>104838</v>
      </c>
      <c r="C510" s="157" t="s">
        <v>269</v>
      </c>
      <c r="D510" s="158" t="s">
        <v>1400</v>
      </c>
      <c r="E510" s="158" t="s">
        <v>1401</v>
      </c>
      <c r="F510" s="158" t="s">
        <v>802</v>
      </c>
      <c r="G510" s="158" t="s">
        <v>467</v>
      </c>
      <c r="H510" s="158" t="s">
        <v>468</v>
      </c>
    </row>
    <row r="511" hidden="1" spans="1:8">
      <c r="A511" s="150"/>
      <c r="B511" s="156">
        <v>587</v>
      </c>
      <c r="C511" s="157" t="s">
        <v>1031</v>
      </c>
      <c r="D511" s="158" t="s">
        <v>1402</v>
      </c>
      <c r="E511" s="158" t="s">
        <v>1403</v>
      </c>
      <c r="F511" s="158" t="s">
        <v>802</v>
      </c>
      <c r="G511" s="158" t="s">
        <v>467</v>
      </c>
      <c r="H511" s="158" t="s">
        <v>468</v>
      </c>
    </row>
    <row r="512" hidden="1" spans="1:8">
      <c r="A512" s="150"/>
      <c r="B512" s="156">
        <v>114286</v>
      </c>
      <c r="C512" s="157" t="s">
        <v>1063</v>
      </c>
      <c r="D512" s="158" t="s">
        <v>1404</v>
      </c>
      <c r="E512" s="158" t="s">
        <v>1405</v>
      </c>
      <c r="F512" s="158" t="s">
        <v>802</v>
      </c>
      <c r="G512" s="158" t="s">
        <v>467</v>
      </c>
      <c r="H512" s="158" t="s">
        <v>468</v>
      </c>
    </row>
    <row r="513" hidden="1" spans="1:8">
      <c r="A513" s="150"/>
      <c r="B513" s="156">
        <v>114286</v>
      </c>
      <c r="C513" s="157" t="s">
        <v>1063</v>
      </c>
      <c r="D513" s="158" t="s">
        <v>1406</v>
      </c>
      <c r="E513" s="158" t="s">
        <v>1407</v>
      </c>
      <c r="F513" s="158" t="s">
        <v>802</v>
      </c>
      <c r="G513" s="158" t="s">
        <v>467</v>
      </c>
      <c r="H513" s="158" t="s">
        <v>468</v>
      </c>
    </row>
    <row r="514" hidden="1" spans="1:8">
      <c r="A514" s="150"/>
      <c r="B514" s="156">
        <v>114286</v>
      </c>
      <c r="C514" s="157" t="s">
        <v>1063</v>
      </c>
      <c r="D514" s="158" t="s">
        <v>1408</v>
      </c>
      <c r="E514" s="158" t="s">
        <v>1409</v>
      </c>
      <c r="F514" s="158" t="s">
        <v>802</v>
      </c>
      <c r="G514" s="158" t="s">
        <v>467</v>
      </c>
      <c r="H514" s="158" t="s">
        <v>468</v>
      </c>
    </row>
    <row r="515" hidden="1" spans="1:8">
      <c r="A515" s="150"/>
      <c r="B515" s="156">
        <v>111219</v>
      </c>
      <c r="C515" s="157" t="s">
        <v>382</v>
      </c>
      <c r="D515" s="158" t="s">
        <v>1410</v>
      </c>
      <c r="E515" s="158" t="s">
        <v>1411</v>
      </c>
      <c r="F515" s="158" t="s">
        <v>802</v>
      </c>
      <c r="G515" s="158" t="s">
        <v>467</v>
      </c>
      <c r="H515" s="158" t="s">
        <v>468</v>
      </c>
    </row>
    <row r="516" hidden="1" spans="1:8">
      <c r="A516" s="150"/>
      <c r="B516" s="156">
        <v>112415</v>
      </c>
      <c r="C516" s="157" t="s">
        <v>338</v>
      </c>
      <c r="D516" s="158" t="s">
        <v>1412</v>
      </c>
      <c r="E516" s="158" t="s">
        <v>1413</v>
      </c>
      <c r="F516" s="158" t="s">
        <v>802</v>
      </c>
      <c r="G516" s="158" t="s">
        <v>467</v>
      </c>
      <c r="H516" s="158" t="s">
        <v>468</v>
      </c>
    </row>
    <row r="517" hidden="1" spans="1:8">
      <c r="A517" s="150"/>
      <c r="B517" s="156">
        <v>103198</v>
      </c>
      <c r="C517" s="157" t="s">
        <v>455</v>
      </c>
      <c r="D517" s="158" t="s">
        <v>1414</v>
      </c>
      <c r="E517" s="158" t="s">
        <v>470</v>
      </c>
      <c r="F517" s="158" t="s">
        <v>802</v>
      </c>
      <c r="G517" s="158" t="s">
        <v>467</v>
      </c>
      <c r="H517" s="158" t="s">
        <v>468</v>
      </c>
    </row>
    <row r="518" hidden="1" spans="1:8">
      <c r="A518" s="150"/>
      <c r="B518" s="156">
        <v>106485</v>
      </c>
      <c r="C518" s="157" t="s">
        <v>870</v>
      </c>
      <c r="D518" s="158" t="s">
        <v>1415</v>
      </c>
      <c r="E518" s="158" t="s">
        <v>1416</v>
      </c>
      <c r="F518" s="158" t="s">
        <v>802</v>
      </c>
      <c r="G518" s="158" t="s">
        <v>467</v>
      </c>
      <c r="H518" s="158" t="s">
        <v>468</v>
      </c>
    </row>
    <row r="519" hidden="1" spans="1:8">
      <c r="A519" s="150"/>
      <c r="B519" s="156">
        <v>706</v>
      </c>
      <c r="C519" s="157" t="s">
        <v>1081</v>
      </c>
      <c r="D519" s="158" t="s">
        <v>1417</v>
      </c>
      <c r="E519" s="158" t="s">
        <v>1418</v>
      </c>
      <c r="F519" s="158" t="s">
        <v>802</v>
      </c>
      <c r="G519" s="158" t="s">
        <v>467</v>
      </c>
      <c r="H519" s="158" t="s">
        <v>468</v>
      </c>
    </row>
    <row r="520" hidden="1" spans="1:8">
      <c r="A520" s="150"/>
      <c r="B520" s="156">
        <v>704</v>
      </c>
      <c r="C520" s="157" t="s">
        <v>512</v>
      </c>
      <c r="D520" s="158" t="s">
        <v>1419</v>
      </c>
      <c r="E520" s="158" t="s">
        <v>1420</v>
      </c>
      <c r="F520" s="158" t="s">
        <v>802</v>
      </c>
      <c r="G520" s="158" t="s">
        <v>467</v>
      </c>
      <c r="H520" s="158" t="s">
        <v>468</v>
      </c>
    </row>
    <row r="521" hidden="1" spans="1:8">
      <c r="A521" s="150"/>
      <c r="B521" s="156">
        <v>113298</v>
      </c>
      <c r="C521" s="157" t="s">
        <v>367</v>
      </c>
      <c r="D521" s="158" t="s">
        <v>1421</v>
      </c>
      <c r="E521" s="158" t="s">
        <v>1422</v>
      </c>
      <c r="F521" s="158" t="s">
        <v>802</v>
      </c>
      <c r="G521" s="158" t="s">
        <v>467</v>
      </c>
      <c r="H521" s="158" t="s">
        <v>468</v>
      </c>
    </row>
    <row r="522" hidden="1" spans="1:8">
      <c r="A522" s="150"/>
      <c r="B522" s="156">
        <v>101453</v>
      </c>
      <c r="C522" s="157" t="s">
        <v>377</v>
      </c>
      <c r="D522" s="158" t="s">
        <v>1423</v>
      </c>
      <c r="E522" s="158" t="s">
        <v>1424</v>
      </c>
      <c r="F522" s="158" t="s">
        <v>802</v>
      </c>
      <c r="G522" s="158" t="s">
        <v>467</v>
      </c>
      <c r="H522" s="158" t="s">
        <v>468</v>
      </c>
    </row>
    <row r="523" hidden="1" spans="1:8">
      <c r="A523" s="150"/>
      <c r="B523" s="156">
        <v>105267</v>
      </c>
      <c r="C523" s="157" t="s">
        <v>362</v>
      </c>
      <c r="D523" s="158" t="s">
        <v>1425</v>
      </c>
      <c r="E523" s="158" t="s">
        <v>1426</v>
      </c>
      <c r="F523" s="158" t="s">
        <v>802</v>
      </c>
      <c r="G523" s="158" t="s">
        <v>467</v>
      </c>
      <c r="H523" s="158" t="s">
        <v>468</v>
      </c>
    </row>
    <row r="524" hidden="1" spans="1:8">
      <c r="A524" s="150"/>
      <c r="B524" s="156">
        <v>704</v>
      </c>
      <c r="C524" s="157" t="s">
        <v>512</v>
      </c>
      <c r="D524" s="158" t="s">
        <v>1427</v>
      </c>
      <c r="E524" s="158" t="s">
        <v>1428</v>
      </c>
      <c r="F524" s="158" t="s">
        <v>802</v>
      </c>
      <c r="G524" s="158" t="s">
        <v>467</v>
      </c>
      <c r="H524" s="158" t="s">
        <v>468</v>
      </c>
    </row>
    <row r="525" hidden="1" spans="1:8">
      <c r="A525" s="150"/>
      <c r="B525" s="156">
        <v>730</v>
      </c>
      <c r="C525" s="157" t="s">
        <v>1090</v>
      </c>
      <c r="D525" s="158" t="s">
        <v>1429</v>
      </c>
      <c r="E525" s="158" t="s">
        <v>1430</v>
      </c>
      <c r="F525" s="158" t="s">
        <v>802</v>
      </c>
      <c r="G525" s="158" t="s">
        <v>467</v>
      </c>
      <c r="H525" s="158" t="s">
        <v>468</v>
      </c>
    </row>
    <row r="526" hidden="1" spans="1:8">
      <c r="A526" s="150"/>
      <c r="B526" s="156">
        <v>511</v>
      </c>
      <c r="C526" s="157" t="s">
        <v>1381</v>
      </c>
      <c r="D526" s="158" t="s">
        <v>1431</v>
      </c>
      <c r="E526" s="158" t="s">
        <v>1432</v>
      </c>
      <c r="F526" s="158" t="s">
        <v>802</v>
      </c>
      <c r="G526" s="158" t="s">
        <v>467</v>
      </c>
      <c r="H526" s="158" t="s">
        <v>468</v>
      </c>
    </row>
    <row r="527" hidden="1" spans="1:8">
      <c r="A527" s="150"/>
      <c r="B527" s="156">
        <v>337</v>
      </c>
      <c r="C527" s="157" t="s">
        <v>504</v>
      </c>
      <c r="D527" s="158" t="s">
        <v>1433</v>
      </c>
      <c r="E527" s="158" t="s">
        <v>1434</v>
      </c>
      <c r="F527" s="158" t="s">
        <v>802</v>
      </c>
      <c r="G527" s="158" t="s">
        <v>467</v>
      </c>
      <c r="H527" s="158" t="s">
        <v>468</v>
      </c>
    </row>
    <row r="528" hidden="1" spans="1:8">
      <c r="A528" s="150"/>
      <c r="B528" s="156">
        <v>307</v>
      </c>
      <c r="C528" s="157" t="s">
        <v>324</v>
      </c>
      <c r="D528" s="158" t="s">
        <v>1435</v>
      </c>
      <c r="E528" s="158" t="s">
        <v>200</v>
      </c>
      <c r="F528" s="158" t="s">
        <v>802</v>
      </c>
      <c r="G528" s="158" t="s">
        <v>467</v>
      </c>
      <c r="H528" s="158" t="s">
        <v>468</v>
      </c>
    </row>
    <row r="529" hidden="1" spans="1:8">
      <c r="A529" s="150"/>
      <c r="B529" s="156">
        <v>727</v>
      </c>
      <c r="C529" s="157" t="s">
        <v>1017</v>
      </c>
      <c r="D529" s="158" t="s">
        <v>1436</v>
      </c>
      <c r="E529" s="158" t="s">
        <v>1437</v>
      </c>
      <c r="F529" s="158" t="s">
        <v>802</v>
      </c>
      <c r="G529" s="158" t="s">
        <v>467</v>
      </c>
      <c r="H529" s="158" t="s">
        <v>468</v>
      </c>
    </row>
  </sheetData>
  <autoFilter ref="A1:H529">
    <filterColumn colId="1">
      <customFilters>
        <customFilter operator="equal" val="114685"/>
      </customFilters>
    </filterColumn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topLeftCell="A112" workbookViewId="0">
      <pane xSplit="7" topLeftCell="AO1" activePane="topRight" state="frozen"/>
      <selection/>
      <selection pane="topRight" activeCell="C136" sqref="C135:C136"/>
    </sheetView>
  </sheetViews>
  <sheetFormatPr defaultColWidth="9" defaultRowHeight="13.5"/>
  <cols>
    <col min="1" max="1" width="4.625" style="33" customWidth="1"/>
    <col min="2" max="2" width="7.75" style="33" customWidth="1"/>
    <col min="3" max="3" width="33.375" style="53" customWidth="1"/>
    <col min="4" max="4" width="12.75" style="54" customWidth="1"/>
    <col min="5" max="5" width="4.875" style="55" hidden="1" customWidth="1"/>
    <col min="6" max="6" width="4.5" style="56" customWidth="1"/>
    <col min="7" max="8" width="7.375" style="56" customWidth="1"/>
    <col min="9" max="9" width="5.125" style="57" customWidth="1"/>
    <col min="10" max="10" width="8.125" style="56" customWidth="1"/>
    <col min="11" max="11" width="9.875" style="58" customWidth="1"/>
    <col min="12" max="12" width="8.5" style="59" customWidth="1"/>
    <col min="13" max="13" width="9.375" style="17" hidden="1" customWidth="1"/>
    <col min="14" max="14" width="10.75" style="17" hidden="1" customWidth="1"/>
    <col min="15" max="15" width="8.75" style="60" hidden="1" customWidth="1"/>
    <col min="16" max="16" width="12.125" style="60" customWidth="1"/>
    <col min="17" max="17" width="9" style="16" customWidth="1"/>
    <col min="18" max="18" width="9" style="17" customWidth="1"/>
    <col min="19" max="19" width="12.5" style="17" customWidth="1"/>
    <col min="20" max="20" width="8.25" style="56" customWidth="1"/>
    <col min="21" max="21" width="9.75" style="17" hidden="1" customWidth="1"/>
    <col min="22" max="22" width="10.125" style="17" hidden="1" customWidth="1"/>
    <col min="23" max="23" width="7.25" style="60" hidden="1" customWidth="1"/>
    <col min="24" max="24" width="9.75" style="60" customWidth="1"/>
    <col min="25" max="25" width="9" style="16" customWidth="1"/>
    <col min="26" max="26" width="9" style="17" customWidth="1"/>
    <col min="27" max="27" width="11.875" style="17" customWidth="1"/>
    <col min="28" max="28" width="5.5" style="56" customWidth="1"/>
    <col min="29" max="29" width="8.5" style="17" hidden="1" customWidth="1"/>
    <col min="30" max="30" width="10.125" style="17" hidden="1" customWidth="1"/>
    <col min="31" max="31" width="9.375" style="60" hidden="1" customWidth="1"/>
    <col min="32" max="32" width="9.25" style="60" customWidth="1"/>
    <col min="33" max="33" width="9" style="16" customWidth="1"/>
    <col min="34" max="34" width="9" style="17" customWidth="1"/>
    <col min="35" max="35" width="12.25" style="17" customWidth="1"/>
    <col min="36" max="36" width="9" style="56" hidden="1" customWidth="1"/>
    <col min="37" max="37" width="11.875" style="17" hidden="1" customWidth="1"/>
    <col min="38" max="38" width="9" style="17" hidden="1" customWidth="1"/>
    <col min="39" max="39" width="7" style="60" hidden="1" customWidth="1"/>
    <col min="40" max="40" width="9.75" style="61" customWidth="1"/>
    <col min="41" max="41" width="9" style="16" customWidth="1"/>
    <col min="42" max="42" width="9" style="17" customWidth="1"/>
    <col min="43" max="43" width="9" style="56" customWidth="1"/>
    <col min="44" max="44" width="11.5" style="17" hidden="1" customWidth="1"/>
    <col min="45" max="45" width="9.375" style="17" hidden="1" customWidth="1"/>
    <col min="46" max="46" width="8.875" style="60" hidden="1" customWidth="1"/>
    <col min="47" max="47" width="12.625" style="60"/>
    <col min="48" max="48" width="9" style="16"/>
    <col min="49" max="49" width="9" style="17"/>
    <col min="50" max="50" width="9" style="56"/>
    <col min="51" max="53" width="9" style="17"/>
    <col min="54" max="16384" width="9" style="56"/>
  </cols>
  <sheetData>
    <row r="1" ht="15.75" spans="1:50">
      <c r="A1" s="37" t="s">
        <v>1438</v>
      </c>
      <c r="B1" s="62"/>
      <c r="C1" s="62"/>
      <c r="D1" s="62"/>
      <c r="E1" s="62"/>
      <c r="F1" s="62"/>
      <c r="G1" s="62"/>
      <c r="H1" s="62"/>
      <c r="I1" s="62"/>
      <c r="J1" s="80" t="s">
        <v>1</v>
      </c>
      <c r="K1" s="80"/>
      <c r="L1" s="81"/>
      <c r="P1" s="82" t="s">
        <v>1439</v>
      </c>
      <c r="Q1" s="82"/>
      <c r="R1" s="82"/>
      <c r="S1" s="82"/>
      <c r="X1" s="89" t="s">
        <v>1440</v>
      </c>
      <c r="Y1" s="117"/>
      <c r="Z1" s="82"/>
      <c r="AA1" s="82"/>
      <c r="AF1" s="89" t="s">
        <v>1441</v>
      </c>
      <c r="AG1" s="117"/>
      <c r="AH1" s="82"/>
      <c r="AI1" s="82"/>
      <c r="AN1" s="89" t="s">
        <v>1442</v>
      </c>
      <c r="AO1" s="117"/>
      <c r="AP1" s="82"/>
      <c r="AQ1" s="82"/>
      <c r="AU1" s="89" t="s">
        <v>1443</v>
      </c>
      <c r="AV1" s="117"/>
      <c r="AW1" s="82"/>
      <c r="AX1" s="82"/>
    </row>
    <row r="2" spans="1:50">
      <c r="A2" s="63" t="s">
        <v>9</v>
      </c>
      <c r="B2" s="63" t="s">
        <v>10</v>
      </c>
      <c r="C2" s="64" t="s">
        <v>11</v>
      </c>
      <c r="D2" s="63" t="s">
        <v>12</v>
      </c>
      <c r="E2" s="63" t="s">
        <v>13</v>
      </c>
      <c r="F2" s="65" t="s">
        <v>14</v>
      </c>
      <c r="G2" s="66" t="s">
        <v>15</v>
      </c>
      <c r="H2" s="66" t="s">
        <v>1444</v>
      </c>
      <c r="I2" s="83" t="s">
        <v>1445</v>
      </c>
      <c r="J2" s="80" t="s">
        <v>18</v>
      </c>
      <c r="K2" s="80"/>
      <c r="L2" s="81"/>
      <c r="P2" s="82"/>
      <c r="Q2" s="82"/>
      <c r="R2" s="82"/>
      <c r="S2" s="82"/>
      <c r="X2" s="89"/>
      <c r="Y2" s="117"/>
      <c r="Z2" s="82"/>
      <c r="AA2" s="82"/>
      <c r="AF2" s="89"/>
      <c r="AG2" s="117"/>
      <c r="AH2" s="82"/>
      <c r="AI2" s="82"/>
      <c r="AN2" s="89"/>
      <c r="AO2" s="117"/>
      <c r="AP2" s="82"/>
      <c r="AQ2" s="82"/>
      <c r="AU2" s="89"/>
      <c r="AV2" s="117"/>
      <c r="AW2" s="82"/>
      <c r="AX2" s="82"/>
    </row>
    <row r="3" spans="1:53">
      <c r="A3" s="39"/>
      <c r="B3" s="39"/>
      <c r="C3" s="40"/>
      <c r="D3" s="39"/>
      <c r="E3" s="39"/>
      <c r="F3" s="67"/>
      <c r="G3" s="68"/>
      <c r="H3" s="68"/>
      <c r="I3" s="84"/>
      <c r="J3" s="85" t="s">
        <v>20</v>
      </c>
      <c r="K3" s="85" t="s">
        <v>21</v>
      </c>
      <c r="L3" s="86" t="s">
        <v>26</v>
      </c>
      <c r="M3" s="87" t="s">
        <v>20</v>
      </c>
      <c r="N3" s="87" t="s">
        <v>21</v>
      </c>
      <c r="O3" s="88" t="s">
        <v>26</v>
      </c>
      <c r="P3" s="89" t="s">
        <v>27</v>
      </c>
      <c r="Q3" s="24" t="s">
        <v>1446</v>
      </c>
      <c r="R3" s="29" t="s">
        <v>1447</v>
      </c>
      <c r="S3" s="29" t="s">
        <v>1448</v>
      </c>
      <c r="U3" s="87" t="s">
        <v>20</v>
      </c>
      <c r="V3" s="87" t="s">
        <v>21</v>
      </c>
      <c r="W3" s="88" t="s">
        <v>26</v>
      </c>
      <c r="X3" s="110" t="s">
        <v>27</v>
      </c>
      <c r="Y3" s="24" t="s">
        <v>1446</v>
      </c>
      <c r="Z3" s="29" t="s">
        <v>1447</v>
      </c>
      <c r="AA3" s="29" t="s">
        <v>1448</v>
      </c>
      <c r="AC3" s="87" t="s">
        <v>20</v>
      </c>
      <c r="AD3" s="87" t="s">
        <v>21</v>
      </c>
      <c r="AE3" s="88" t="s">
        <v>26</v>
      </c>
      <c r="AF3" s="110" t="s">
        <v>27</v>
      </c>
      <c r="AG3" s="24" t="s">
        <v>1446</v>
      </c>
      <c r="AH3" s="29" t="s">
        <v>1447</v>
      </c>
      <c r="AI3" s="29" t="s">
        <v>1448</v>
      </c>
      <c r="AK3" s="87" t="s">
        <v>20</v>
      </c>
      <c r="AL3" s="87" t="s">
        <v>21</v>
      </c>
      <c r="AM3" s="88" t="s">
        <v>26</v>
      </c>
      <c r="AN3" s="89" t="s">
        <v>27</v>
      </c>
      <c r="AO3" s="24" t="s">
        <v>1446</v>
      </c>
      <c r="AP3" s="29" t="s">
        <v>1447</v>
      </c>
      <c r="AQ3" s="29" t="s">
        <v>1448</v>
      </c>
      <c r="AR3" s="122" t="s">
        <v>20</v>
      </c>
      <c r="AS3" s="122" t="s">
        <v>21</v>
      </c>
      <c r="AT3" s="123" t="s">
        <v>26</v>
      </c>
      <c r="AU3" s="89" t="s">
        <v>27</v>
      </c>
      <c r="AV3" s="24" t="s">
        <v>1446</v>
      </c>
      <c r="AW3" s="29" t="s">
        <v>1447</v>
      </c>
      <c r="AX3" s="29" t="s">
        <v>1448</v>
      </c>
      <c r="AY3" s="128" t="s">
        <v>1446</v>
      </c>
      <c r="AZ3" s="128" t="s">
        <v>1449</v>
      </c>
      <c r="BA3" s="128" t="s">
        <v>1450</v>
      </c>
    </row>
    <row r="4" spans="1:53">
      <c r="A4" s="69">
        <v>1</v>
      </c>
      <c r="B4" s="69">
        <v>114685</v>
      </c>
      <c r="C4" s="70" t="s">
        <v>151</v>
      </c>
      <c r="D4" s="70" t="s">
        <v>42</v>
      </c>
      <c r="E4" s="69" t="s">
        <v>95</v>
      </c>
      <c r="F4" s="71">
        <v>1</v>
      </c>
      <c r="G4" s="71">
        <v>200</v>
      </c>
      <c r="H4" s="71">
        <f>G4*3</f>
        <v>600</v>
      </c>
      <c r="I4" s="90">
        <v>6</v>
      </c>
      <c r="J4" s="71">
        <v>26000</v>
      </c>
      <c r="K4" s="91">
        <f t="shared" ref="K4:K9" si="0">J4*L4</f>
        <v>3770</v>
      </c>
      <c r="L4" s="92">
        <v>0.145</v>
      </c>
      <c r="M4" s="78">
        <v>15709.43</v>
      </c>
      <c r="N4" s="78">
        <v>2339.95</v>
      </c>
      <c r="O4" s="93">
        <f>N4/M4</f>
        <v>0.148951935238898</v>
      </c>
      <c r="P4" s="93">
        <f>M4/J4</f>
        <v>0.604208846153846</v>
      </c>
      <c r="Q4" s="111"/>
      <c r="R4" s="78">
        <v>0</v>
      </c>
      <c r="S4" s="78" t="s">
        <v>1451</v>
      </c>
      <c r="T4" s="112"/>
      <c r="U4" s="78">
        <v>14682.29</v>
      </c>
      <c r="V4" s="78">
        <v>2365.9</v>
      </c>
      <c r="W4" s="93">
        <f>V4/U4</f>
        <v>0.161139713219123</v>
      </c>
      <c r="X4" s="93">
        <f>U4/J4</f>
        <v>0.564703461538462</v>
      </c>
      <c r="Y4" s="111"/>
      <c r="Z4" s="78">
        <v>0</v>
      </c>
      <c r="AA4" s="78" t="s">
        <v>1452</v>
      </c>
      <c r="AB4" s="112"/>
      <c r="AC4" s="78">
        <v>26594.48</v>
      </c>
      <c r="AD4" s="78">
        <v>3830.13</v>
      </c>
      <c r="AE4" s="93">
        <f>AD4/AC4</f>
        <v>0.144019736426507</v>
      </c>
      <c r="AF4" s="93">
        <f>AC4/J4</f>
        <v>1.02286461538462</v>
      </c>
      <c r="AG4" s="111"/>
      <c r="AH4" s="78">
        <v>200</v>
      </c>
      <c r="AI4" s="78"/>
      <c r="AJ4" s="112" t="s">
        <v>1453</v>
      </c>
      <c r="AK4" s="119">
        <v>17247.21</v>
      </c>
      <c r="AL4" s="119">
        <v>1396.52</v>
      </c>
      <c r="AM4" s="120">
        <f>AL4/AK4</f>
        <v>0.0809707773025318</v>
      </c>
      <c r="AN4" s="93">
        <f>AK4/J4</f>
        <v>0.663354230769231</v>
      </c>
      <c r="AO4" s="111"/>
      <c r="AP4" s="78">
        <v>0</v>
      </c>
      <c r="AQ4" s="124"/>
      <c r="AR4" s="78">
        <v>34349.36</v>
      </c>
      <c r="AS4" s="78">
        <v>2717.8</v>
      </c>
      <c r="AT4" s="93">
        <f>AS4/AR4</f>
        <v>0.0791222893235857</v>
      </c>
      <c r="AU4" s="93">
        <f>AR4/J4</f>
        <v>1.32112923076923</v>
      </c>
      <c r="AV4" s="111"/>
      <c r="AW4" s="78">
        <v>200</v>
      </c>
      <c r="AX4" s="124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9">
        <v>2</v>
      </c>
      <c r="B5" s="69">
        <v>742</v>
      </c>
      <c r="C5" s="70" t="s">
        <v>147</v>
      </c>
      <c r="D5" s="70" t="s">
        <v>69</v>
      </c>
      <c r="E5" s="69" t="s">
        <v>60</v>
      </c>
      <c r="F5" s="71">
        <v>1</v>
      </c>
      <c r="G5" s="71">
        <v>200</v>
      </c>
      <c r="H5" s="71">
        <f t="shared" ref="H5:H36" si="1">G5*3</f>
        <v>600</v>
      </c>
      <c r="I5" s="90">
        <v>0</v>
      </c>
      <c r="J5" s="71">
        <v>18000</v>
      </c>
      <c r="K5" s="91">
        <f t="shared" si="0"/>
        <v>3330</v>
      </c>
      <c r="L5" s="92">
        <v>0.185</v>
      </c>
      <c r="M5" s="78">
        <v>13147.78</v>
      </c>
      <c r="N5" s="78">
        <v>2494.91</v>
      </c>
      <c r="O5" s="93">
        <f t="shared" ref="O5:O36" si="2">N5/M5</f>
        <v>0.189759031562743</v>
      </c>
      <c r="P5" s="93">
        <f t="shared" ref="P5:P36" si="3">M5/J5</f>
        <v>0.730432222222222</v>
      </c>
      <c r="Q5" s="111"/>
      <c r="R5" s="78">
        <v>0</v>
      </c>
      <c r="S5" s="78" t="s">
        <v>1451</v>
      </c>
      <c r="T5" s="112"/>
      <c r="U5" s="78">
        <v>10068.22</v>
      </c>
      <c r="V5" s="78">
        <v>2390.44</v>
      </c>
      <c r="W5" s="93">
        <f t="shared" ref="W5:W36" si="4">V5/U5</f>
        <v>0.2374242914835</v>
      </c>
      <c r="X5" s="93">
        <f t="shared" ref="X5:X36" si="5">U5/J5</f>
        <v>0.559345555555556</v>
      </c>
      <c r="Y5" s="111"/>
      <c r="Z5" s="78">
        <v>0</v>
      </c>
      <c r="AA5" s="78" t="s">
        <v>1452</v>
      </c>
      <c r="AB5" s="112"/>
      <c r="AC5" s="78">
        <v>19070.43</v>
      </c>
      <c r="AD5" s="78">
        <v>2666.71</v>
      </c>
      <c r="AE5" s="93">
        <f t="shared" ref="AE5:AE36" si="6">AD5/AC5</f>
        <v>0.13983481232463</v>
      </c>
      <c r="AF5" s="107">
        <f t="shared" ref="AF5:AF36" si="7">AC5/J5</f>
        <v>1.05946833333333</v>
      </c>
      <c r="AG5" s="111">
        <v>200</v>
      </c>
      <c r="AH5" s="78">
        <v>200</v>
      </c>
      <c r="AI5" s="78" t="s">
        <v>1454</v>
      </c>
      <c r="AJ5" s="112" t="s">
        <v>1453</v>
      </c>
      <c r="AK5" s="119">
        <v>18232.94</v>
      </c>
      <c r="AL5" s="119">
        <v>3097.3</v>
      </c>
      <c r="AM5" s="120">
        <f t="shared" ref="AM5:AM36" si="8">AL5/AK5</f>
        <v>0.169873865651946</v>
      </c>
      <c r="AN5" s="107">
        <f t="shared" ref="AN5:AN36" si="9">AK5/J5</f>
        <v>1.01294111111111</v>
      </c>
      <c r="AO5" s="111">
        <v>200</v>
      </c>
      <c r="AP5" s="78">
        <v>200</v>
      </c>
      <c r="AQ5" s="124" t="s">
        <v>1453</v>
      </c>
      <c r="AR5" s="78">
        <v>25586.3</v>
      </c>
      <c r="AS5" s="78">
        <v>5578.71</v>
      </c>
      <c r="AT5" s="93">
        <f t="shared" ref="AT5:AT36" si="10">AS5/AR5</f>
        <v>0.218035042190547</v>
      </c>
      <c r="AU5" s="107">
        <f t="shared" ref="AU5:AU36" si="11">AR5/J5</f>
        <v>1.42146111111111</v>
      </c>
      <c r="AV5" s="111">
        <v>200</v>
      </c>
      <c r="AW5" s="78">
        <v>200</v>
      </c>
      <c r="AX5" s="124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2">
        <v>3</v>
      </c>
      <c r="B6" s="72">
        <v>517</v>
      </c>
      <c r="C6" s="73" t="s">
        <v>94</v>
      </c>
      <c r="D6" s="73" t="s">
        <v>42</v>
      </c>
      <c r="E6" s="72" t="s">
        <v>95</v>
      </c>
      <c r="F6" s="74">
        <v>2</v>
      </c>
      <c r="G6" s="74">
        <v>200</v>
      </c>
      <c r="H6" s="71">
        <f t="shared" si="1"/>
        <v>600</v>
      </c>
      <c r="I6" s="94">
        <v>7</v>
      </c>
      <c r="J6" s="74">
        <v>55000</v>
      </c>
      <c r="K6" s="95">
        <f t="shared" si="0"/>
        <v>9075</v>
      </c>
      <c r="L6" s="96">
        <v>0.165</v>
      </c>
      <c r="M6" s="79">
        <v>47729.89</v>
      </c>
      <c r="N6" s="79">
        <v>8813.89</v>
      </c>
      <c r="O6" s="97">
        <f t="shared" si="2"/>
        <v>0.18466185444802</v>
      </c>
      <c r="P6" s="97">
        <f t="shared" si="3"/>
        <v>0.867816181818182</v>
      </c>
      <c r="Q6" s="113"/>
      <c r="R6" s="79">
        <v>0</v>
      </c>
      <c r="S6" s="79" t="s">
        <v>1451</v>
      </c>
      <c r="U6" s="79">
        <v>39372.3</v>
      </c>
      <c r="V6" s="79">
        <v>8023.5</v>
      </c>
      <c r="W6" s="97">
        <f t="shared" si="4"/>
        <v>0.203785402427595</v>
      </c>
      <c r="X6" s="97">
        <f t="shared" si="5"/>
        <v>0.71586</v>
      </c>
      <c r="Y6" s="113"/>
      <c r="Z6" s="79">
        <v>0</v>
      </c>
      <c r="AA6" s="79" t="s">
        <v>1452</v>
      </c>
      <c r="AC6" s="79">
        <v>63170.2</v>
      </c>
      <c r="AD6" s="79">
        <v>12841.48</v>
      </c>
      <c r="AE6" s="97">
        <f t="shared" si="6"/>
        <v>0.203283826867732</v>
      </c>
      <c r="AF6" s="109">
        <f t="shared" si="7"/>
        <v>1.14854909090909</v>
      </c>
      <c r="AG6" s="113">
        <v>200</v>
      </c>
      <c r="AH6" s="79">
        <v>200</v>
      </c>
      <c r="AI6" s="79" t="s">
        <v>1454</v>
      </c>
      <c r="AJ6" s="56" t="s">
        <v>1453</v>
      </c>
      <c r="AK6" s="17">
        <v>55438.87</v>
      </c>
      <c r="AL6" s="17">
        <v>8518.57</v>
      </c>
      <c r="AM6" s="60">
        <f t="shared" si="8"/>
        <v>0.153656991926423</v>
      </c>
      <c r="AN6" s="109">
        <f t="shared" si="9"/>
        <v>1.00797945454545</v>
      </c>
      <c r="AO6" s="113">
        <v>200</v>
      </c>
      <c r="AP6" s="79">
        <v>200</v>
      </c>
      <c r="AQ6" s="125" t="s">
        <v>1453</v>
      </c>
      <c r="AR6" s="79">
        <v>50982.81</v>
      </c>
      <c r="AS6" s="79">
        <v>10425.99</v>
      </c>
      <c r="AT6" s="97">
        <f t="shared" si="10"/>
        <v>0.204500105035403</v>
      </c>
      <c r="AU6" s="97">
        <f t="shared" si="11"/>
        <v>0.926960181818182</v>
      </c>
      <c r="AV6" s="113"/>
      <c r="AW6" s="79">
        <v>0</v>
      </c>
      <c r="AX6" s="125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2">
        <v>4</v>
      </c>
      <c r="B7" s="72">
        <v>582</v>
      </c>
      <c r="C7" s="73" t="s">
        <v>128</v>
      </c>
      <c r="D7" s="73" t="s">
        <v>50</v>
      </c>
      <c r="E7" s="72" t="s">
        <v>95</v>
      </c>
      <c r="F7" s="74">
        <v>2</v>
      </c>
      <c r="G7" s="74">
        <v>200</v>
      </c>
      <c r="H7" s="71">
        <f t="shared" si="1"/>
        <v>600</v>
      </c>
      <c r="I7" s="94">
        <v>8</v>
      </c>
      <c r="J7" s="74">
        <v>60000</v>
      </c>
      <c r="K7" s="95">
        <f t="shared" si="0"/>
        <v>9900</v>
      </c>
      <c r="L7" s="96">
        <v>0.165</v>
      </c>
      <c r="M7" s="79">
        <v>34717.48</v>
      </c>
      <c r="N7" s="79">
        <v>3007.15</v>
      </c>
      <c r="O7" s="97">
        <f t="shared" si="2"/>
        <v>0.0866177499058111</v>
      </c>
      <c r="P7" s="97">
        <f t="shared" si="3"/>
        <v>0.578624666666667</v>
      </c>
      <c r="Q7" s="113"/>
      <c r="R7" s="79">
        <v>0</v>
      </c>
      <c r="S7" s="79" t="s">
        <v>1451</v>
      </c>
      <c r="U7" s="79">
        <v>45694.97</v>
      </c>
      <c r="V7" s="79">
        <v>4272.66</v>
      </c>
      <c r="W7" s="97">
        <f t="shared" si="4"/>
        <v>0.0935039458391153</v>
      </c>
      <c r="X7" s="97">
        <f t="shared" si="5"/>
        <v>0.761582833333333</v>
      </c>
      <c r="Y7" s="113"/>
      <c r="Z7" s="79">
        <v>0</v>
      </c>
      <c r="AA7" s="79" t="s">
        <v>1452</v>
      </c>
      <c r="AC7" s="79">
        <v>60152.11</v>
      </c>
      <c r="AD7" s="79">
        <v>1171.44</v>
      </c>
      <c r="AE7" s="97">
        <f t="shared" si="6"/>
        <v>0.0194746285708016</v>
      </c>
      <c r="AF7" s="97">
        <f t="shared" si="7"/>
        <v>1.00253516666667</v>
      </c>
      <c r="AG7" s="113"/>
      <c r="AH7" s="79">
        <v>200</v>
      </c>
      <c r="AI7" s="79"/>
      <c r="AJ7" s="56" t="s">
        <v>1453</v>
      </c>
      <c r="AK7" s="17">
        <v>36398.22</v>
      </c>
      <c r="AL7" s="17">
        <v>-148.64</v>
      </c>
      <c r="AM7" s="60">
        <f t="shared" si="8"/>
        <v>-0.00408371618172537</v>
      </c>
      <c r="AN7" s="97">
        <f t="shared" si="9"/>
        <v>0.606637</v>
      </c>
      <c r="AO7" s="113"/>
      <c r="AP7" s="79">
        <v>0</v>
      </c>
      <c r="AQ7" s="125"/>
      <c r="AR7" s="79">
        <v>52878.51</v>
      </c>
      <c r="AS7" s="79">
        <v>6589.06</v>
      </c>
      <c r="AT7" s="97">
        <f t="shared" si="10"/>
        <v>0.124607520143816</v>
      </c>
      <c r="AU7" s="97">
        <f t="shared" si="11"/>
        <v>0.8813085</v>
      </c>
      <c r="AV7" s="113"/>
      <c r="AW7" s="79">
        <v>0</v>
      </c>
      <c r="AX7" s="125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5">
        <v>5</v>
      </c>
      <c r="B8" s="75">
        <v>337</v>
      </c>
      <c r="C8" s="76" t="s">
        <v>139</v>
      </c>
      <c r="D8" s="76" t="s">
        <v>42</v>
      </c>
      <c r="E8" s="75" t="s">
        <v>95</v>
      </c>
      <c r="F8" s="77">
        <v>3</v>
      </c>
      <c r="G8" s="77">
        <v>200</v>
      </c>
      <c r="H8" s="71">
        <f t="shared" si="1"/>
        <v>600</v>
      </c>
      <c r="I8" s="98">
        <v>7</v>
      </c>
      <c r="J8" s="99">
        <v>45000</v>
      </c>
      <c r="K8" s="100">
        <f t="shared" si="0"/>
        <v>8325</v>
      </c>
      <c r="L8" s="101">
        <v>0.185</v>
      </c>
      <c r="M8" s="102">
        <v>35074.7</v>
      </c>
      <c r="N8" s="102">
        <v>7810.15</v>
      </c>
      <c r="O8" s="103">
        <f t="shared" si="2"/>
        <v>0.222671897407533</v>
      </c>
      <c r="P8" s="103">
        <f t="shared" si="3"/>
        <v>0.779437777777778</v>
      </c>
      <c r="Q8" s="114"/>
      <c r="R8" s="115">
        <v>0</v>
      </c>
      <c r="S8" s="115" t="s">
        <v>1451</v>
      </c>
      <c r="U8" s="115">
        <v>23411.1</v>
      </c>
      <c r="V8" s="115">
        <v>4764.94</v>
      </c>
      <c r="W8" s="116">
        <f t="shared" si="4"/>
        <v>0.203533366650862</v>
      </c>
      <c r="X8" s="116">
        <f t="shared" si="5"/>
        <v>0.520246666666667</v>
      </c>
      <c r="Y8" s="114"/>
      <c r="Z8" s="115">
        <v>0</v>
      </c>
      <c r="AA8" s="115" t="s">
        <v>1452</v>
      </c>
      <c r="AC8" s="115">
        <v>47238.16</v>
      </c>
      <c r="AD8" s="115">
        <v>10158.36</v>
      </c>
      <c r="AE8" s="116">
        <f t="shared" si="6"/>
        <v>0.215045632598729</v>
      </c>
      <c r="AF8" s="118">
        <f t="shared" si="7"/>
        <v>1.04973688888889</v>
      </c>
      <c r="AG8" s="114">
        <v>200</v>
      </c>
      <c r="AH8" s="115">
        <v>200</v>
      </c>
      <c r="AI8" s="115" t="s">
        <v>1454</v>
      </c>
      <c r="AJ8" s="56" t="s">
        <v>1453</v>
      </c>
      <c r="AK8" s="17">
        <v>51756.02</v>
      </c>
      <c r="AL8" s="17">
        <v>8825.61</v>
      </c>
      <c r="AM8" s="60">
        <f t="shared" si="8"/>
        <v>0.170523351679669</v>
      </c>
      <c r="AN8" s="118">
        <f t="shared" si="9"/>
        <v>1.15013377777778</v>
      </c>
      <c r="AO8" s="114">
        <v>200</v>
      </c>
      <c r="AP8" s="115">
        <v>200</v>
      </c>
      <c r="AQ8" s="126" t="s">
        <v>1453</v>
      </c>
      <c r="AR8" s="115">
        <v>71078.4</v>
      </c>
      <c r="AS8" s="115">
        <v>10497.79</v>
      </c>
      <c r="AT8" s="116">
        <f t="shared" si="10"/>
        <v>0.147693110705925</v>
      </c>
      <c r="AU8" s="118">
        <f t="shared" si="11"/>
        <v>1.57952</v>
      </c>
      <c r="AV8" s="114">
        <v>200</v>
      </c>
      <c r="AW8" s="115">
        <v>200</v>
      </c>
      <c r="AX8" s="126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5">
        <v>6</v>
      </c>
      <c r="B9" s="75">
        <v>750</v>
      </c>
      <c r="C9" s="76" t="s">
        <v>131</v>
      </c>
      <c r="D9" s="76" t="s">
        <v>54</v>
      </c>
      <c r="E9" s="75" t="s">
        <v>95</v>
      </c>
      <c r="F9" s="77">
        <v>3</v>
      </c>
      <c r="G9" s="77">
        <v>200</v>
      </c>
      <c r="H9" s="71">
        <f t="shared" si="1"/>
        <v>600</v>
      </c>
      <c r="I9" s="98">
        <v>9</v>
      </c>
      <c r="J9" s="99">
        <v>48000</v>
      </c>
      <c r="K9" s="100">
        <f t="shared" si="0"/>
        <v>11393.7996706593</v>
      </c>
      <c r="L9" s="101">
        <v>0.237370826472069</v>
      </c>
      <c r="M9" s="104">
        <v>35015.01</v>
      </c>
      <c r="N9" s="104">
        <v>8370.17</v>
      </c>
      <c r="O9" s="105">
        <f t="shared" si="2"/>
        <v>0.239045198045067</v>
      </c>
      <c r="P9" s="105">
        <f t="shared" si="3"/>
        <v>0.729479375</v>
      </c>
      <c r="Q9" s="114"/>
      <c r="R9" s="115">
        <v>0</v>
      </c>
      <c r="S9" s="115" t="s">
        <v>1451</v>
      </c>
      <c r="U9" s="115">
        <v>27164.98</v>
      </c>
      <c r="V9" s="115">
        <v>8068.89</v>
      </c>
      <c r="W9" s="116">
        <f t="shared" si="4"/>
        <v>0.297032797373677</v>
      </c>
      <c r="X9" s="116">
        <f t="shared" si="5"/>
        <v>0.565937083333333</v>
      </c>
      <c r="Y9" s="114"/>
      <c r="Z9" s="115">
        <v>0</v>
      </c>
      <c r="AA9" s="115" t="s">
        <v>1452</v>
      </c>
      <c r="AC9" s="115">
        <v>49810.64</v>
      </c>
      <c r="AD9" s="115">
        <v>9771.37</v>
      </c>
      <c r="AE9" s="116">
        <f t="shared" si="6"/>
        <v>0.196170336297626</v>
      </c>
      <c r="AF9" s="116">
        <f t="shared" si="7"/>
        <v>1.03772166666667</v>
      </c>
      <c r="AG9" s="114"/>
      <c r="AH9" s="115">
        <v>200</v>
      </c>
      <c r="AI9" s="115"/>
      <c r="AJ9" s="56" t="s">
        <v>1453</v>
      </c>
      <c r="AK9" s="17">
        <v>52270.2</v>
      </c>
      <c r="AL9" s="17">
        <v>10384.38</v>
      </c>
      <c r="AM9" s="60">
        <f t="shared" si="8"/>
        <v>0.198667309480354</v>
      </c>
      <c r="AN9" s="116">
        <f t="shared" si="9"/>
        <v>1.0889625</v>
      </c>
      <c r="AO9" s="114"/>
      <c r="AP9" s="115">
        <v>200</v>
      </c>
      <c r="AQ9" s="126" t="s">
        <v>1453</v>
      </c>
      <c r="AR9" s="115">
        <v>49243.91</v>
      </c>
      <c r="AS9" s="115">
        <v>11216.14</v>
      </c>
      <c r="AT9" s="116">
        <f t="shared" si="10"/>
        <v>0.227767047742553</v>
      </c>
      <c r="AU9" s="116">
        <f t="shared" si="11"/>
        <v>1.02591479166667</v>
      </c>
      <c r="AV9" s="114"/>
      <c r="AW9" s="115">
        <v>200</v>
      </c>
      <c r="AX9" s="126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9">
        <v>7</v>
      </c>
      <c r="B10" s="69">
        <v>341</v>
      </c>
      <c r="C10" s="70" t="s">
        <v>170</v>
      </c>
      <c r="D10" s="70" t="s">
        <v>64</v>
      </c>
      <c r="E10" s="69" t="s">
        <v>60</v>
      </c>
      <c r="F10" s="78">
        <v>3</v>
      </c>
      <c r="G10" s="78">
        <v>200</v>
      </c>
      <c r="H10" s="71">
        <f t="shared" si="1"/>
        <v>600</v>
      </c>
      <c r="I10" s="106">
        <v>5</v>
      </c>
      <c r="J10" s="71">
        <v>38000</v>
      </c>
      <c r="K10" s="91">
        <f t="shared" ref="K4:K67" si="15">J10*L10</f>
        <v>7600</v>
      </c>
      <c r="L10" s="92">
        <v>0.2</v>
      </c>
      <c r="M10" s="78">
        <v>19928.87</v>
      </c>
      <c r="N10" s="78">
        <v>3635.21</v>
      </c>
      <c r="O10" s="93">
        <f t="shared" si="2"/>
        <v>0.182409238456571</v>
      </c>
      <c r="P10" s="93">
        <f t="shared" si="3"/>
        <v>0.524443947368421</v>
      </c>
      <c r="Q10" s="111"/>
      <c r="R10" s="78">
        <v>0</v>
      </c>
      <c r="S10" s="78"/>
      <c r="U10" s="78">
        <v>29929.38</v>
      </c>
      <c r="V10" s="78">
        <v>6442.11</v>
      </c>
      <c r="W10" s="93">
        <f t="shared" si="4"/>
        <v>0.215243683631268</v>
      </c>
      <c r="X10" s="93">
        <f t="shared" si="5"/>
        <v>0.787615263157895</v>
      </c>
      <c r="Y10" s="111"/>
      <c r="Z10" s="78">
        <v>0</v>
      </c>
      <c r="AA10" s="78"/>
      <c r="AC10" s="78">
        <v>25230.13</v>
      </c>
      <c r="AD10" s="78">
        <v>5619.2</v>
      </c>
      <c r="AE10" s="93">
        <f t="shared" si="6"/>
        <v>0.222717837759853</v>
      </c>
      <c r="AF10" s="93">
        <f t="shared" si="7"/>
        <v>0.663950789473684</v>
      </c>
      <c r="AG10" s="111"/>
      <c r="AH10" s="78">
        <v>0</v>
      </c>
      <c r="AI10" s="78"/>
      <c r="AK10" s="17">
        <v>19654.8</v>
      </c>
      <c r="AL10" s="17">
        <v>4309.85</v>
      </c>
      <c r="AM10" s="60">
        <f t="shared" si="8"/>
        <v>0.219277224901805</v>
      </c>
      <c r="AN10" s="121">
        <f t="shared" si="9"/>
        <v>0.517231578947368</v>
      </c>
      <c r="AO10" s="27"/>
      <c r="AP10" s="30"/>
      <c r="AQ10" s="127"/>
      <c r="AR10" s="30">
        <v>18639.83</v>
      </c>
      <c r="AS10" s="30">
        <v>3956.95</v>
      </c>
      <c r="AT10" s="121">
        <f t="shared" si="10"/>
        <v>0.212284661394444</v>
      </c>
      <c r="AU10" s="121">
        <f t="shared" si="11"/>
        <v>0.490521842105263</v>
      </c>
      <c r="AV10" s="27"/>
      <c r="AW10" s="30"/>
      <c r="AX10" s="127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9">
        <v>8</v>
      </c>
      <c r="B11" s="69">
        <v>343</v>
      </c>
      <c r="C11" s="70" t="s">
        <v>141</v>
      </c>
      <c r="D11" s="70" t="s">
        <v>50</v>
      </c>
      <c r="E11" s="69" t="s">
        <v>60</v>
      </c>
      <c r="F11" s="78">
        <v>3</v>
      </c>
      <c r="G11" s="78">
        <v>200</v>
      </c>
      <c r="H11" s="71">
        <f t="shared" si="1"/>
        <v>600</v>
      </c>
      <c r="I11" s="106">
        <v>7</v>
      </c>
      <c r="J11" s="71">
        <v>40000</v>
      </c>
      <c r="K11" s="91">
        <f t="shared" si="15"/>
        <v>8800</v>
      </c>
      <c r="L11" s="92">
        <v>0.22</v>
      </c>
      <c r="M11" s="78">
        <v>30993.15</v>
      </c>
      <c r="N11" s="78">
        <v>6625.31</v>
      </c>
      <c r="O11" s="93">
        <f t="shared" si="2"/>
        <v>0.213766913011424</v>
      </c>
      <c r="P11" s="93">
        <f t="shared" si="3"/>
        <v>0.77482875</v>
      </c>
      <c r="Q11" s="111"/>
      <c r="R11" s="78">
        <v>0</v>
      </c>
      <c r="S11" s="78"/>
      <c r="U11" s="78">
        <v>40036.01</v>
      </c>
      <c r="V11" s="78">
        <v>8652.24</v>
      </c>
      <c r="W11" s="93">
        <f t="shared" si="4"/>
        <v>0.216111445671035</v>
      </c>
      <c r="X11" s="93">
        <f t="shared" si="5"/>
        <v>1.00090025</v>
      </c>
      <c r="Y11" s="111"/>
      <c r="Z11" s="78">
        <v>200</v>
      </c>
      <c r="AA11" s="78"/>
      <c r="AB11" s="56" t="s">
        <v>1453</v>
      </c>
      <c r="AC11" s="78">
        <v>22656.65</v>
      </c>
      <c r="AD11" s="78">
        <v>5916.03</v>
      </c>
      <c r="AE11" s="93">
        <f t="shared" si="6"/>
        <v>0.261116714077324</v>
      </c>
      <c r="AF11" s="93">
        <f t="shared" si="7"/>
        <v>0.56641625</v>
      </c>
      <c r="AG11" s="111"/>
      <c r="AH11" s="78">
        <v>0</v>
      </c>
      <c r="AI11" s="78"/>
      <c r="AK11" s="17">
        <v>18410.87</v>
      </c>
      <c r="AL11" s="17">
        <v>3944.28</v>
      </c>
      <c r="AM11" s="60">
        <f t="shared" si="8"/>
        <v>0.214236480948483</v>
      </c>
      <c r="AN11" s="121">
        <f t="shared" si="9"/>
        <v>0.46027175</v>
      </c>
      <c r="AO11" s="27"/>
      <c r="AP11" s="30"/>
      <c r="AQ11" s="127"/>
      <c r="AR11" s="30">
        <v>22050.49</v>
      </c>
      <c r="AS11" s="30">
        <v>3598.01</v>
      </c>
      <c r="AT11" s="121">
        <f t="shared" si="10"/>
        <v>0.16317143065755</v>
      </c>
      <c r="AU11" s="121">
        <f t="shared" si="11"/>
        <v>0.55126225</v>
      </c>
      <c r="AV11" s="27"/>
      <c r="AW11" s="30"/>
      <c r="AX11" s="127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9">
        <v>9</v>
      </c>
      <c r="B12" s="69">
        <v>730</v>
      </c>
      <c r="C12" s="70" t="s">
        <v>118</v>
      </c>
      <c r="D12" s="70" t="s">
        <v>50</v>
      </c>
      <c r="E12" s="69" t="s">
        <v>60</v>
      </c>
      <c r="F12" s="78">
        <v>3</v>
      </c>
      <c r="G12" s="78">
        <v>200</v>
      </c>
      <c r="H12" s="71">
        <f t="shared" si="1"/>
        <v>600</v>
      </c>
      <c r="I12" s="106">
        <v>5</v>
      </c>
      <c r="J12" s="71">
        <v>22000</v>
      </c>
      <c r="K12" s="91">
        <f t="shared" si="15"/>
        <v>4840</v>
      </c>
      <c r="L12" s="92">
        <v>0.22</v>
      </c>
      <c r="M12" s="78">
        <v>22699.45</v>
      </c>
      <c r="N12" s="78">
        <v>4464.7</v>
      </c>
      <c r="O12" s="93">
        <f t="shared" si="2"/>
        <v>0.196687584941485</v>
      </c>
      <c r="P12" s="107">
        <f t="shared" si="3"/>
        <v>1.03179318181818</v>
      </c>
      <c r="Q12" s="111">
        <v>400</v>
      </c>
      <c r="R12" s="78">
        <v>200</v>
      </c>
      <c r="S12" s="78" t="s">
        <v>1455</v>
      </c>
      <c r="T12" s="56" t="s">
        <v>1453</v>
      </c>
      <c r="U12" s="78">
        <v>22197.08</v>
      </c>
      <c r="V12" s="78">
        <v>4630.9</v>
      </c>
      <c r="W12" s="93">
        <f t="shared" si="4"/>
        <v>0.208626540067432</v>
      </c>
      <c r="X12" s="107">
        <f t="shared" si="5"/>
        <v>1.00895818181818</v>
      </c>
      <c r="Y12" s="111">
        <v>200</v>
      </c>
      <c r="Z12" s="78">
        <v>200</v>
      </c>
      <c r="AA12" s="78" t="s">
        <v>1456</v>
      </c>
      <c r="AB12" s="56" t="s">
        <v>1453</v>
      </c>
      <c r="AC12" s="78">
        <v>13902.03</v>
      </c>
      <c r="AD12" s="78">
        <v>3244.42</v>
      </c>
      <c r="AE12" s="93">
        <f t="shared" si="6"/>
        <v>0.23337742761309</v>
      </c>
      <c r="AF12" s="93">
        <f t="shared" si="7"/>
        <v>0.631910454545455</v>
      </c>
      <c r="AG12" s="111"/>
      <c r="AH12" s="78">
        <v>0</v>
      </c>
      <c r="AI12" s="78"/>
      <c r="AK12" s="17">
        <v>11435.51</v>
      </c>
      <c r="AL12" s="17">
        <v>3191.48</v>
      </c>
      <c r="AM12" s="60">
        <f t="shared" si="8"/>
        <v>0.279085060482654</v>
      </c>
      <c r="AN12" s="121">
        <f t="shared" si="9"/>
        <v>0.519795909090909</v>
      </c>
      <c r="AO12" s="27"/>
      <c r="AP12" s="30"/>
      <c r="AQ12" s="127"/>
      <c r="AR12" s="30">
        <v>7579.1</v>
      </c>
      <c r="AS12" s="30">
        <v>1817.78</v>
      </c>
      <c r="AT12" s="121">
        <f t="shared" si="10"/>
        <v>0.239841142088111</v>
      </c>
      <c r="AU12" s="121">
        <f t="shared" si="11"/>
        <v>0.344504545454545</v>
      </c>
      <c r="AV12" s="27"/>
      <c r="AW12" s="30"/>
      <c r="AX12" s="127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2">
        <v>10</v>
      </c>
      <c r="B13" s="72">
        <v>385</v>
      </c>
      <c r="C13" s="73" t="s">
        <v>98</v>
      </c>
      <c r="D13" s="73" t="s">
        <v>48</v>
      </c>
      <c r="E13" s="72" t="s">
        <v>60</v>
      </c>
      <c r="F13" s="79">
        <v>4</v>
      </c>
      <c r="G13" s="79">
        <v>200</v>
      </c>
      <c r="H13" s="71">
        <f t="shared" si="1"/>
        <v>600</v>
      </c>
      <c r="I13" s="108">
        <v>4</v>
      </c>
      <c r="J13" s="74">
        <v>26000</v>
      </c>
      <c r="K13" s="95">
        <f t="shared" si="15"/>
        <v>4810</v>
      </c>
      <c r="L13" s="96">
        <v>0.185</v>
      </c>
      <c r="M13" s="79">
        <v>21004.92</v>
      </c>
      <c r="N13" s="79">
        <v>3108.76</v>
      </c>
      <c r="O13" s="97">
        <f t="shared" si="2"/>
        <v>0.148001515835338</v>
      </c>
      <c r="P13" s="97">
        <f t="shared" si="3"/>
        <v>0.807881538461538</v>
      </c>
      <c r="Q13" s="113"/>
      <c r="R13" s="79">
        <v>0</v>
      </c>
      <c r="S13" s="79"/>
      <c r="U13" s="79">
        <v>31475.24</v>
      </c>
      <c r="V13" s="79">
        <v>4500.11</v>
      </c>
      <c r="W13" s="97">
        <f t="shared" si="4"/>
        <v>0.142973016250234</v>
      </c>
      <c r="X13" s="97">
        <f t="shared" si="5"/>
        <v>1.21058615384615</v>
      </c>
      <c r="Y13" s="113"/>
      <c r="Z13" s="79">
        <v>200</v>
      </c>
      <c r="AA13" s="79"/>
      <c r="AB13" s="56" t="s">
        <v>1453</v>
      </c>
      <c r="AC13" s="79">
        <v>26009.28</v>
      </c>
      <c r="AD13" s="79">
        <v>2273.59</v>
      </c>
      <c r="AE13" s="97">
        <f t="shared" si="6"/>
        <v>0.0874145689538503</v>
      </c>
      <c r="AF13" s="109">
        <f t="shared" si="7"/>
        <v>1.00035692307692</v>
      </c>
      <c r="AG13" s="113">
        <v>400</v>
      </c>
      <c r="AH13" s="79">
        <v>200</v>
      </c>
      <c r="AI13" s="79" t="s">
        <v>1457</v>
      </c>
      <c r="AJ13" s="56" t="s">
        <v>1453</v>
      </c>
      <c r="AK13" s="17">
        <v>7202.95</v>
      </c>
      <c r="AL13" s="17">
        <v>1427.04</v>
      </c>
      <c r="AM13" s="60">
        <f t="shared" si="8"/>
        <v>0.198118826314218</v>
      </c>
      <c r="AN13" s="121">
        <f t="shared" si="9"/>
        <v>0.277036538461538</v>
      </c>
      <c r="AO13" s="27"/>
      <c r="AP13" s="30"/>
      <c r="AQ13" s="127"/>
      <c r="AR13" s="30">
        <v>16909.2</v>
      </c>
      <c r="AS13" s="30">
        <v>3811.44</v>
      </c>
      <c r="AT13" s="121">
        <f t="shared" si="10"/>
        <v>0.22540628770137</v>
      </c>
      <c r="AU13" s="121">
        <f t="shared" si="11"/>
        <v>0.650353846153846</v>
      </c>
      <c r="AV13" s="27"/>
      <c r="AW13" s="30"/>
      <c r="AX13" s="127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2">
        <v>11</v>
      </c>
      <c r="B14" s="72">
        <v>546</v>
      </c>
      <c r="C14" s="73" t="s">
        <v>117</v>
      </c>
      <c r="D14" s="73" t="s">
        <v>54</v>
      </c>
      <c r="E14" s="72" t="s">
        <v>60</v>
      </c>
      <c r="F14" s="79">
        <v>4</v>
      </c>
      <c r="G14" s="79">
        <v>200</v>
      </c>
      <c r="H14" s="71">
        <f t="shared" si="1"/>
        <v>600</v>
      </c>
      <c r="I14" s="108">
        <v>5</v>
      </c>
      <c r="J14" s="74">
        <v>26000</v>
      </c>
      <c r="K14" s="95">
        <f t="shared" si="15"/>
        <v>6370</v>
      </c>
      <c r="L14" s="96">
        <v>0.245</v>
      </c>
      <c r="M14" s="79">
        <v>26061.96</v>
      </c>
      <c r="N14" s="79">
        <v>4539.01</v>
      </c>
      <c r="O14" s="97">
        <f t="shared" si="2"/>
        <v>0.174162265616247</v>
      </c>
      <c r="P14" s="109">
        <f t="shared" si="3"/>
        <v>1.00238307692308</v>
      </c>
      <c r="Q14" s="113">
        <v>400</v>
      </c>
      <c r="R14" s="79">
        <v>200</v>
      </c>
      <c r="S14" s="79" t="s">
        <v>1458</v>
      </c>
      <c r="T14" s="56" t="s">
        <v>1453</v>
      </c>
      <c r="U14" s="79">
        <v>26023.42</v>
      </c>
      <c r="V14" s="79">
        <v>6114.4</v>
      </c>
      <c r="W14" s="97">
        <f t="shared" si="4"/>
        <v>0.234957588203242</v>
      </c>
      <c r="X14" s="97">
        <f t="shared" si="5"/>
        <v>1.00090076923077</v>
      </c>
      <c r="Y14" s="113"/>
      <c r="Z14" s="79">
        <v>200</v>
      </c>
      <c r="AA14" s="79"/>
      <c r="AB14" s="56" t="s">
        <v>1453</v>
      </c>
      <c r="AC14" s="79">
        <v>12247.64</v>
      </c>
      <c r="AD14" s="79">
        <v>3531.6</v>
      </c>
      <c r="AE14" s="97">
        <f t="shared" si="6"/>
        <v>0.28834942895121</v>
      </c>
      <c r="AF14" s="97">
        <f t="shared" si="7"/>
        <v>0.471063076923077</v>
      </c>
      <c r="AG14" s="113"/>
      <c r="AH14" s="79">
        <v>0</v>
      </c>
      <c r="AI14" s="79"/>
      <c r="AK14" s="17">
        <v>12998.07</v>
      </c>
      <c r="AL14" s="17">
        <v>3526.37</v>
      </c>
      <c r="AM14" s="60">
        <f t="shared" si="8"/>
        <v>0.271299508311619</v>
      </c>
      <c r="AN14" s="121">
        <f t="shared" si="9"/>
        <v>0.499925769230769</v>
      </c>
      <c r="AO14" s="27"/>
      <c r="AP14" s="30"/>
      <c r="AQ14" s="127"/>
      <c r="AR14" s="30">
        <v>11091.06</v>
      </c>
      <c r="AS14" s="30">
        <v>1796.53</v>
      </c>
      <c r="AT14" s="121">
        <f t="shared" si="10"/>
        <v>0.161980009124466</v>
      </c>
      <c r="AU14" s="121">
        <f t="shared" si="11"/>
        <v>0.426579230769231</v>
      </c>
      <c r="AV14" s="27"/>
      <c r="AW14" s="30"/>
      <c r="AX14" s="127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2">
        <v>12</v>
      </c>
      <c r="B15" s="72">
        <v>707</v>
      </c>
      <c r="C15" s="73" t="s">
        <v>149</v>
      </c>
      <c r="D15" s="73" t="s">
        <v>54</v>
      </c>
      <c r="E15" s="72" t="s">
        <v>60</v>
      </c>
      <c r="F15" s="79">
        <v>4</v>
      </c>
      <c r="G15" s="79">
        <v>200</v>
      </c>
      <c r="H15" s="71">
        <f t="shared" si="1"/>
        <v>600</v>
      </c>
      <c r="I15" s="108">
        <v>6</v>
      </c>
      <c r="J15" s="74">
        <v>25000</v>
      </c>
      <c r="K15" s="95">
        <f t="shared" si="15"/>
        <v>6181.85592853165</v>
      </c>
      <c r="L15" s="96">
        <v>0.247274237141266</v>
      </c>
      <c r="M15" s="79">
        <v>15416.94</v>
      </c>
      <c r="N15" s="79">
        <v>3626.63</v>
      </c>
      <c r="O15" s="97">
        <f t="shared" si="2"/>
        <v>0.235236694181854</v>
      </c>
      <c r="P15" s="97">
        <f t="shared" si="3"/>
        <v>0.6166776</v>
      </c>
      <c r="Q15" s="113"/>
      <c r="R15" s="79">
        <v>0</v>
      </c>
      <c r="S15" s="79"/>
      <c r="U15" s="79">
        <v>30500.22</v>
      </c>
      <c r="V15" s="79">
        <v>7361.86</v>
      </c>
      <c r="W15" s="97">
        <f t="shared" si="4"/>
        <v>0.241370717981706</v>
      </c>
      <c r="X15" s="109">
        <f t="shared" si="5"/>
        <v>1.2200088</v>
      </c>
      <c r="Y15" s="113">
        <v>200</v>
      </c>
      <c r="Z15" s="79">
        <v>200</v>
      </c>
      <c r="AA15" s="79" t="s">
        <v>1454</v>
      </c>
      <c r="AB15" s="56" t="s">
        <v>1453</v>
      </c>
      <c r="AC15" s="79">
        <v>10049.19</v>
      </c>
      <c r="AD15" s="79">
        <v>2981.82</v>
      </c>
      <c r="AE15" s="97">
        <f t="shared" si="6"/>
        <v>0.296722422404194</v>
      </c>
      <c r="AF15" s="97">
        <f t="shared" si="7"/>
        <v>0.4019676</v>
      </c>
      <c r="AG15" s="113"/>
      <c r="AH15" s="79">
        <v>0</v>
      </c>
      <c r="AI15" s="79"/>
      <c r="AK15" s="17">
        <v>11200.46</v>
      </c>
      <c r="AL15" s="17">
        <v>2597.4</v>
      </c>
      <c r="AM15" s="60">
        <f t="shared" si="8"/>
        <v>0.231901189772563</v>
      </c>
      <c r="AN15" s="121">
        <f t="shared" si="9"/>
        <v>0.4480184</v>
      </c>
      <c r="AO15" s="27"/>
      <c r="AP15" s="30"/>
      <c r="AQ15" s="127"/>
      <c r="AR15" s="30">
        <v>11056.23</v>
      </c>
      <c r="AS15" s="30">
        <v>3623.67</v>
      </c>
      <c r="AT15" s="121">
        <f t="shared" si="10"/>
        <v>0.327749151383428</v>
      </c>
      <c r="AU15" s="121">
        <f t="shared" si="11"/>
        <v>0.4422492</v>
      </c>
      <c r="AV15" s="27"/>
      <c r="AW15" s="30"/>
      <c r="AX15" s="127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9">
        <v>13</v>
      </c>
      <c r="B16" s="69">
        <v>571</v>
      </c>
      <c r="C16" s="70" t="s">
        <v>152</v>
      </c>
      <c r="D16" s="70" t="s">
        <v>54</v>
      </c>
      <c r="E16" s="69" t="s">
        <v>60</v>
      </c>
      <c r="F16" s="78">
        <v>5</v>
      </c>
      <c r="G16" s="78">
        <v>200</v>
      </c>
      <c r="H16" s="71">
        <f t="shared" si="1"/>
        <v>600</v>
      </c>
      <c r="I16" s="106">
        <v>5</v>
      </c>
      <c r="J16" s="71">
        <v>35000</v>
      </c>
      <c r="K16" s="91">
        <f t="shared" si="15"/>
        <v>7700</v>
      </c>
      <c r="L16" s="92">
        <v>0.22</v>
      </c>
      <c r="M16" s="78">
        <v>26504.49</v>
      </c>
      <c r="N16" s="78">
        <v>3571.46</v>
      </c>
      <c r="O16" s="93">
        <f t="shared" si="2"/>
        <v>0.134749244373312</v>
      </c>
      <c r="P16" s="93">
        <f t="shared" si="3"/>
        <v>0.757271142857143</v>
      </c>
      <c r="Q16" s="111"/>
      <c r="R16" s="78">
        <v>0</v>
      </c>
      <c r="S16" s="78"/>
      <c r="U16" s="78">
        <v>31240.04</v>
      </c>
      <c r="V16" s="78">
        <v>7895.13</v>
      </c>
      <c r="W16" s="93">
        <f t="shared" si="4"/>
        <v>0.252724708419067</v>
      </c>
      <c r="X16" s="93">
        <f t="shared" si="5"/>
        <v>0.892572571428571</v>
      </c>
      <c r="Y16" s="111"/>
      <c r="Z16" s="78">
        <v>0</v>
      </c>
      <c r="AA16" s="78"/>
      <c r="AC16" s="78">
        <v>19409.17</v>
      </c>
      <c r="AD16" s="78">
        <v>4486.25</v>
      </c>
      <c r="AE16" s="93">
        <f t="shared" si="6"/>
        <v>0.23114074429767</v>
      </c>
      <c r="AF16" s="93">
        <f t="shared" si="7"/>
        <v>0.554547714285714</v>
      </c>
      <c r="AG16" s="111"/>
      <c r="AH16" s="78">
        <v>0</v>
      </c>
      <c r="AI16" s="78"/>
      <c r="AK16" s="17">
        <v>11732.32</v>
      </c>
      <c r="AL16" s="17">
        <v>3051.88</v>
      </c>
      <c r="AM16" s="60">
        <f t="shared" si="8"/>
        <v>0.260125874507344</v>
      </c>
      <c r="AN16" s="121">
        <f t="shared" si="9"/>
        <v>0.335209142857143</v>
      </c>
      <c r="AO16" s="27"/>
      <c r="AP16" s="30"/>
      <c r="AQ16" s="127"/>
      <c r="AR16" s="30">
        <v>18460.86</v>
      </c>
      <c r="AS16" s="30">
        <v>4340.13</v>
      </c>
      <c r="AT16" s="121">
        <f t="shared" si="10"/>
        <v>0.235099014888797</v>
      </c>
      <c r="AU16" s="121">
        <f t="shared" si="11"/>
        <v>0.527453142857143</v>
      </c>
      <c r="AV16" s="27"/>
      <c r="AW16" s="30"/>
      <c r="AX16" s="127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9">
        <v>14</v>
      </c>
      <c r="B17" s="69">
        <v>585</v>
      </c>
      <c r="C17" s="70" t="s">
        <v>97</v>
      </c>
      <c r="D17" s="70" t="s">
        <v>42</v>
      </c>
      <c r="E17" s="69" t="s">
        <v>60</v>
      </c>
      <c r="F17" s="78">
        <v>5</v>
      </c>
      <c r="G17" s="78">
        <v>200</v>
      </c>
      <c r="H17" s="71">
        <f t="shared" si="1"/>
        <v>600</v>
      </c>
      <c r="I17" s="106">
        <v>5</v>
      </c>
      <c r="J17" s="71">
        <v>21000</v>
      </c>
      <c r="K17" s="91">
        <f t="shared" si="15"/>
        <v>4935</v>
      </c>
      <c r="L17" s="92">
        <v>0.235</v>
      </c>
      <c r="M17" s="78">
        <v>23546.72</v>
      </c>
      <c r="N17" s="78">
        <v>5905.55</v>
      </c>
      <c r="O17" s="93">
        <f t="shared" si="2"/>
        <v>0.250801385500826</v>
      </c>
      <c r="P17" s="107">
        <f t="shared" si="3"/>
        <v>1.12127238095238</v>
      </c>
      <c r="Q17" s="111">
        <v>200</v>
      </c>
      <c r="R17" s="78">
        <v>200</v>
      </c>
      <c r="S17" s="78" t="s">
        <v>1459</v>
      </c>
      <c r="T17" s="56" t="s">
        <v>1453</v>
      </c>
      <c r="U17" s="78">
        <v>21843.54</v>
      </c>
      <c r="V17" s="78">
        <v>4380.7</v>
      </c>
      <c r="W17" s="93">
        <f t="shared" si="4"/>
        <v>0.200548995263588</v>
      </c>
      <c r="X17" s="93">
        <f t="shared" si="5"/>
        <v>1.04016857142857</v>
      </c>
      <c r="Y17" s="111"/>
      <c r="Z17" s="78">
        <v>200</v>
      </c>
      <c r="AA17" s="78"/>
      <c r="AB17" s="56" t="s">
        <v>1453</v>
      </c>
      <c r="AC17" s="78">
        <v>17429.37</v>
      </c>
      <c r="AD17" s="78">
        <v>3791.04</v>
      </c>
      <c r="AE17" s="93">
        <f t="shared" si="6"/>
        <v>0.217508722346247</v>
      </c>
      <c r="AF17" s="93">
        <f t="shared" si="7"/>
        <v>0.82997</v>
      </c>
      <c r="AG17" s="111"/>
      <c r="AH17" s="78">
        <v>0</v>
      </c>
      <c r="AI17" s="78"/>
      <c r="AK17" s="17">
        <v>10007.82</v>
      </c>
      <c r="AL17" s="17">
        <v>2594.67</v>
      </c>
      <c r="AM17" s="60">
        <f t="shared" si="8"/>
        <v>0.259264255352315</v>
      </c>
      <c r="AN17" s="121">
        <f t="shared" si="9"/>
        <v>0.476562857142857</v>
      </c>
      <c r="AO17" s="27"/>
      <c r="AP17" s="30"/>
      <c r="AQ17" s="127"/>
      <c r="AR17" s="30">
        <v>11782.48</v>
      </c>
      <c r="AS17" s="30">
        <v>2487.01</v>
      </c>
      <c r="AT17" s="121">
        <f t="shared" si="10"/>
        <v>0.211076954936482</v>
      </c>
      <c r="AU17" s="121">
        <f t="shared" si="11"/>
        <v>0.561070476190476</v>
      </c>
      <c r="AV17" s="27"/>
      <c r="AW17" s="30"/>
      <c r="AX17" s="127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9">
        <v>15</v>
      </c>
      <c r="B18" s="69">
        <v>307</v>
      </c>
      <c r="C18" s="70" t="s">
        <v>68</v>
      </c>
      <c r="D18" s="70" t="s">
        <v>69</v>
      </c>
      <c r="E18" s="69" t="s">
        <v>70</v>
      </c>
      <c r="F18" s="78">
        <v>5</v>
      </c>
      <c r="G18" s="78">
        <v>200</v>
      </c>
      <c r="H18" s="71">
        <f t="shared" si="1"/>
        <v>600</v>
      </c>
      <c r="I18" s="106">
        <v>22</v>
      </c>
      <c r="J18" s="71">
        <v>110000</v>
      </c>
      <c r="K18" s="91">
        <f t="shared" si="15"/>
        <v>23100</v>
      </c>
      <c r="L18" s="92">
        <v>0.21</v>
      </c>
      <c r="M18" s="78">
        <v>120548.93</v>
      </c>
      <c r="N18" s="78">
        <v>17961.25</v>
      </c>
      <c r="O18" s="93">
        <f t="shared" si="2"/>
        <v>0.14899551576277</v>
      </c>
      <c r="P18" s="93">
        <f t="shared" si="3"/>
        <v>1.09589936363636</v>
      </c>
      <c r="Q18" s="111"/>
      <c r="R18" s="78">
        <v>200</v>
      </c>
      <c r="S18" s="78"/>
      <c r="T18" s="56" t="s">
        <v>1453</v>
      </c>
      <c r="U18" s="78">
        <v>125138.94</v>
      </c>
      <c r="V18" s="78">
        <v>40396.17</v>
      </c>
      <c r="W18" s="93">
        <f t="shared" si="4"/>
        <v>0.322810549617889</v>
      </c>
      <c r="X18" s="107">
        <f t="shared" si="5"/>
        <v>1.13762672727273</v>
      </c>
      <c r="Y18" s="111">
        <v>200</v>
      </c>
      <c r="Z18" s="78">
        <v>200</v>
      </c>
      <c r="AA18" s="78" t="s">
        <v>1459</v>
      </c>
      <c r="AB18" s="56" t="s">
        <v>1453</v>
      </c>
      <c r="AC18" s="78">
        <v>110501.7</v>
      </c>
      <c r="AD18" s="78">
        <v>15292.55</v>
      </c>
      <c r="AE18" s="93">
        <f t="shared" si="6"/>
        <v>0.138391988539543</v>
      </c>
      <c r="AF18" s="107">
        <f t="shared" si="7"/>
        <v>1.00456090909091</v>
      </c>
      <c r="AG18" s="111">
        <v>400</v>
      </c>
      <c r="AH18" s="78">
        <v>200</v>
      </c>
      <c r="AI18" s="78" t="s">
        <v>1460</v>
      </c>
      <c r="AJ18" s="56" t="s">
        <v>1453</v>
      </c>
      <c r="AK18" s="17">
        <v>71281.73</v>
      </c>
      <c r="AL18" s="17">
        <v>10613.81</v>
      </c>
      <c r="AM18" s="60">
        <f t="shared" si="8"/>
        <v>0.148899444500014</v>
      </c>
      <c r="AN18" s="121">
        <f t="shared" si="9"/>
        <v>0.648015727272727</v>
      </c>
      <c r="AO18" s="27"/>
      <c r="AP18" s="30"/>
      <c r="AQ18" s="127"/>
      <c r="AR18" s="30">
        <v>49436.99</v>
      </c>
      <c r="AS18" s="30">
        <v>9509.86</v>
      </c>
      <c r="AT18" s="121">
        <f t="shared" si="10"/>
        <v>0.192363248652477</v>
      </c>
      <c r="AU18" s="121">
        <f t="shared" si="11"/>
        <v>0.449427181818182</v>
      </c>
      <c r="AV18" s="27"/>
      <c r="AW18" s="30"/>
      <c r="AX18" s="127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2">
        <v>16</v>
      </c>
      <c r="B19" s="72">
        <v>359</v>
      </c>
      <c r="C19" s="73" t="s">
        <v>57</v>
      </c>
      <c r="D19" s="73" t="s">
        <v>50</v>
      </c>
      <c r="E19" s="72" t="s">
        <v>43</v>
      </c>
      <c r="F19" s="79">
        <v>6</v>
      </c>
      <c r="G19" s="79">
        <v>200</v>
      </c>
      <c r="H19" s="71">
        <f t="shared" si="1"/>
        <v>600</v>
      </c>
      <c r="I19" s="108">
        <v>4</v>
      </c>
      <c r="J19" s="74">
        <v>17000</v>
      </c>
      <c r="K19" s="95">
        <f t="shared" si="15"/>
        <v>3740</v>
      </c>
      <c r="L19" s="96">
        <v>0.22</v>
      </c>
      <c r="M19" s="79">
        <v>17694.08</v>
      </c>
      <c r="N19" s="79">
        <v>3766.41</v>
      </c>
      <c r="O19" s="97">
        <f t="shared" si="2"/>
        <v>0.212862720186639</v>
      </c>
      <c r="P19" s="109">
        <f t="shared" si="3"/>
        <v>1.04082823529412</v>
      </c>
      <c r="Q19" s="113">
        <v>200</v>
      </c>
      <c r="R19" s="79">
        <v>200</v>
      </c>
      <c r="S19" s="79" t="s">
        <v>1461</v>
      </c>
      <c r="T19" s="56" t="s">
        <v>1453</v>
      </c>
      <c r="U19" s="79">
        <v>23086.84</v>
      </c>
      <c r="V19" s="79">
        <v>3155.58</v>
      </c>
      <c r="W19" s="97">
        <f t="shared" si="4"/>
        <v>0.136683062731842</v>
      </c>
      <c r="X19" s="109">
        <f t="shared" si="5"/>
        <v>1.35804941176471</v>
      </c>
      <c r="Y19" s="113">
        <v>200</v>
      </c>
      <c r="Z19" s="79">
        <v>200</v>
      </c>
      <c r="AA19" s="79" t="s">
        <v>1462</v>
      </c>
      <c r="AB19" s="56" t="s">
        <v>1453</v>
      </c>
      <c r="AC19" s="79">
        <v>18949.62</v>
      </c>
      <c r="AD19" s="79">
        <v>3759.87</v>
      </c>
      <c r="AE19" s="97">
        <f t="shared" si="6"/>
        <v>0.198414005135723</v>
      </c>
      <c r="AF19" s="97">
        <f t="shared" si="7"/>
        <v>1.11468352941176</v>
      </c>
      <c r="AG19" s="113"/>
      <c r="AH19" s="79">
        <v>200</v>
      </c>
      <c r="AI19" s="79"/>
      <c r="AJ19" s="56" t="s">
        <v>1453</v>
      </c>
      <c r="AK19" s="17">
        <v>12309.09</v>
      </c>
      <c r="AL19" s="17">
        <v>2133.34</v>
      </c>
      <c r="AM19" s="60">
        <f t="shared" si="8"/>
        <v>0.173314193006957</v>
      </c>
      <c r="AN19" s="121">
        <f t="shared" si="9"/>
        <v>0.724064117647059</v>
      </c>
      <c r="AO19" s="27"/>
      <c r="AP19" s="30"/>
      <c r="AQ19" s="127"/>
      <c r="AR19" s="30">
        <v>10284.28</v>
      </c>
      <c r="AS19" s="30">
        <v>2459.83</v>
      </c>
      <c r="AT19" s="121">
        <f t="shared" si="10"/>
        <v>0.239183491698009</v>
      </c>
      <c r="AU19" s="121">
        <f t="shared" si="11"/>
        <v>0.604957647058824</v>
      </c>
      <c r="AV19" s="27"/>
      <c r="AW19" s="30"/>
      <c r="AX19" s="127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2">
        <v>17</v>
      </c>
      <c r="B20" s="72">
        <v>373</v>
      </c>
      <c r="C20" s="73" t="s">
        <v>80</v>
      </c>
      <c r="D20" s="73" t="s">
        <v>42</v>
      </c>
      <c r="E20" s="72" t="s">
        <v>43</v>
      </c>
      <c r="F20" s="79">
        <v>6</v>
      </c>
      <c r="G20" s="79">
        <v>200</v>
      </c>
      <c r="H20" s="71">
        <f t="shared" si="1"/>
        <v>600</v>
      </c>
      <c r="I20" s="108">
        <v>4</v>
      </c>
      <c r="J20" s="74">
        <v>20000</v>
      </c>
      <c r="K20" s="95">
        <f t="shared" si="15"/>
        <v>4388.93422405688</v>
      </c>
      <c r="L20" s="96">
        <v>0.219446711202844</v>
      </c>
      <c r="M20" s="79">
        <v>20619.38</v>
      </c>
      <c r="N20" s="79">
        <v>3364.18</v>
      </c>
      <c r="O20" s="97">
        <f t="shared" si="2"/>
        <v>0.163156215172328</v>
      </c>
      <c r="P20" s="97">
        <f t="shared" si="3"/>
        <v>1.030969</v>
      </c>
      <c r="Q20" s="113"/>
      <c r="R20" s="79">
        <v>200</v>
      </c>
      <c r="S20" s="79"/>
      <c r="T20" s="56" t="s">
        <v>1453</v>
      </c>
      <c r="U20" s="79">
        <v>20006.19</v>
      </c>
      <c r="V20" s="79">
        <v>4427.04</v>
      </c>
      <c r="W20" s="97">
        <f t="shared" si="4"/>
        <v>0.221283512752803</v>
      </c>
      <c r="X20" s="97">
        <f t="shared" si="5"/>
        <v>1.0003095</v>
      </c>
      <c r="Y20" s="113"/>
      <c r="Z20" s="79">
        <v>200</v>
      </c>
      <c r="AA20" s="79"/>
      <c r="AB20" s="56" t="s">
        <v>1453</v>
      </c>
      <c r="AC20" s="79">
        <v>23868.57</v>
      </c>
      <c r="AD20" s="79">
        <v>4895.74</v>
      </c>
      <c r="AE20" s="97">
        <f t="shared" si="6"/>
        <v>0.205112413521212</v>
      </c>
      <c r="AF20" s="109">
        <f t="shared" si="7"/>
        <v>1.1934285</v>
      </c>
      <c r="AG20" s="113">
        <v>200</v>
      </c>
      <c r="AH20" s="79">
        <v>200</v>
      </c>
      <c r="AI20" s="79" t="s">
        <v>1463</v>
      </c>
      <c r="AJ20" s="56" t="s">
        <v>1453</v>
      </c>
      <c r="AK20" s="17">
        <v>11236.09</v>
      </c>
      <c r="AL20" s="17">
        <v>2843.48</v>
      </c>
      <c r="AM20" s="60">
        <f t="shared" si="8"/>
        <v>0.253066680669165</v>
      </c>
      <c r="AN20" s="121">
        <f t="shared" si="9"/>
        <v>0.5618045</v>
      </c>
      <c r="AO20" s="27"/>
      <c r="AP20" s="30"/>
      <c r="AQ20" s="127"/>
      <c r="AR20" s="30">
        <v>13479.61</v>
      </c>
      <c r="AS20" s="30">
        <v>2779.39</v>
      </c>
      <c r="AT20" s="121">
        <f t="shared" si="10"/>
        <v>0.206192167280804</v>
      </c>
      <c r="AU20" s="121">
        <f t="shared" si="11"/>
        <v>0.6739805</v>
      </c>
      <c r="AV20" s="27"/>
      <c r="AW20" s="30"/>
      <c r="AX20" s="127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2">
        <v>18</v>
      </c>
      <c r="B21" s="72">
        <v>578</v>
      </c>
      <c r="C21" s="73" t="s">
        <v>150</v>
      </c>
      <c r="D21" s="73" t="s">
        <v>42</v>
      </c>
      <c r="E21" s="72" t="s">
        <v>43</v>
      </c>
      <c r="F21" s="79">
        <v>6</v>
      </c>
      <c r="G21" s="79">
        <v>200</v>
      </c>
      <c r="H21" s="71">
        <f t="shared" si="1"/>
        <v>600</v>
      </c>
      <c r="I21" s="108">
        <v>6</v>
      </c>
      <c r="J21" s="74">
        <v>20000</v>
      </c>
      <c r="K21" s="95">
        <f t="shared" si="15"/>
        <v>4718.47103735082</v>
      </c>
      <c r="L21" s="96">
        <v>0.235923551867541</v>
      </c>
      <c r="M21" s="79">
        <v>20074.48</v>
      </c>
      <c r="N21" s="79">
        <v>5095.07</v>
      </c>
      <c r="O21" s="97">
        <f t="shared" si="2"/>
        <v>0.253808317824422</v>
      </c>
      <c r="P21" s="97">
        <f t="shared" si="3"/>
        <v>1.003724</v>
      </c>
      <c r="Q21" s="113"/>
      <c r="R21" s="79">
        <v>200</v>
      </c>
      <c r="S21" s="79"/>
      <c r="T21" s="56" t="s">
        <v>1453</v>
      </c>
      <c r="U21" s="79">
        <v>13450.53</v>
      </c>
      <c r="V21" s="79">
        <v>3595.51</v>
      </c>
      <c r="W21" s="97">
        <f t="shared" si="4"/>
        <v>0.267313630020527</v>
      </c>
      <c r="X21" s="97">
        <f t="shared" si="5"/>
        <v>0.6725265</v>
      </c>
      <c r="Y21" s="113"/>
      <c r="Z21" s="79">
        <v>0</v>
      </c>
      <c r="AA21" s="79"/>
      <c r="AC21" s="79">
        <v>13094.57</v>
      </c>
      <c r="AD21" s="79">
        <v>2533.81</v>
      </c>
      <c r="AE21" s="97">
        <f t="shared" si="6"/>
        <v>0.193500817514435</v>
      </c>
      <c r="AF21" s="97">
        <f t="shared" si="7"/>
        <v>0.6547285</v>
      </c>
      <c r="AG21" s="113"/>
      <c r="AH21" s="79">
        <v>0</v>
      </c>
      <c r="AI21" s="79"/>
      <c r="AK21" s="17">
        <v>9275.36</v>
      </c>
      <c r="AL21" s="17">
        <v>1765.74</v>
      </c>
      <c r="AM21" s="60">
        <f t="shared" si="8"/>
        <v>0.190368891342223</v>
      </c>
      <c r="AN21" s="121">
        <f t="shared" si="9"/>
        <v>0.463768</v>
      </c>
      <c r="AO21" s="27"/>
      <c r="AP21" s="30"/>
      <c r="AQ21" s="127"/>
      <c r="AR21" s="30">
        <v>9738.04</v>
      </c>
      <c r="AS21" s="30">
        <v>2287.52</v>
      </c>
      <c r="AT21" s="121">
        <f t="shared" si="10"/>
        <v>0.234905586750517</v>
      </c>
      <c r="AU21" s="121">
        <f t="shared" si="11"/>
        <v>0.486902</v>
      </c>
      <c r="AV21" s="27"/>
      <c r="AW21" s="30"/>
      <c r="AX21" s="127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9">
        <v>19</v>
      </c>
      <c r="B22" s="69">
        <v>712</v>
      </c>
      <c r="C22" s="70" t="s">
        <v>81</v>
      </c>
      <c r="D22" s="70" t="s">
        <v>54</v>
      </c>
      <c r="E22" s="69" t="s">
        <v>60</v>
      </c>
      <c r="F22" s="78">
        <v>7</v>
      </c>
      <c r="G22" s="78">
        <v>200</v>
      </c>
      <c r="H22" s="71">
        <f t="shared" si="1"/>
        <v>600</v>
      </c>
      <c r="I22" s="106">
        <v>5</v>
      </c>
      <c r="J22" s="71">
        <v>24000</v>
      </c>
      <c r="K22" s="91">
        <f t="shared" si="15"/>
        <v>6035.52029852023</v>
      </c>
      <c r="L22" s="92">
        <v>0.251480012438343</v>
      </c>
      <c r="M22" s="78">
        <v>24027.36</v>
      </c>
      <c r="N22" s="78">
        <v>5960.13</v>
      </c>
      <c r="O22" s="93">
        <f t="shared" si="2"/>
        <v>0.248055966198534</v>
      </c>
      <c r="P22" s="93">
        <f t="shared" si="3"/>
        <v>1.00114</v>
      </c>
      <c r="Q22" s="111"/>
      <c r="R22" s="78">
        <v>200</v>
      </c>
      <c r="S22" s="78"/>
      <c r="T22" s="56" t="s">
        <v>1453</v>
      </c>
      <c r="U22" s="78">
        <v>25957.06</v>
      </c>
      <c r="V22" s="78">
        <v>5457.3</v>
      </c>
      <c r="W22" s="93">
        <f t="shared" si="4"/>
        <v>0.210243378872646</v>
      </c>
      <c r="X22" s="93">
        <f t="shared" si="5"/>
        <v>1.08154416666667</v>
      </c>
      <c r="Y22" s="111"/>
      <c r="Z22" s="78">
        <v>200</v>
      </c>
      <c r="AA22" s="78"/>
      <c r="AB22" s="56" t="s">
        <v>1453</v>
      </c>
      <c r="AC22" s="78">
        <v>24022.68</v>
      </c>
      <c r="AD22" s="78">
        <v>6855.61</v>
      </c>
      <c r="AE22" s="93">
        <f t="shared" si="6"/>
        <v>0.285380731875045</v>
      </c>
      <c r="AF22" s="93">
        <f t="shared" si="7"/>
        <v>1.000945</v>
      </c>
      <c r="AG22" s="111"/>
      <c r="AH22" s="78">
        <v>200</v>
      </c>
      <c r="AI22" s="78"/>
      <c r="AJ22" s="56" t="s">
        <v>1453</v>
      </c>
      <c r="AK22" s="17">
        <v>10600.79</v>
      </c>
      <c r="AL22" s="17">
        <v>3770.49</v>
      </c>
      <c r="AM22" s="60">
        <f t="shared" si="8"/>
        <v>0.355680095540049</v>
      </c>
      <c r="AN22" s="121">
        <f t="shared" si="9"/>
        <v>0.441699583333333</v>
      </c>
      <c r="AO22" s="27"/>
      <c r="AP22" s="30"/>
      <c r="AQ22" s="127"/>
      <c r="AR22" s="30">
        <v>13379.17</v>
      </c>
      <c r="AS22" s="30">
        <v>3795.99</v>
      </c>
      <c r="AT22" s="121">
        <f t="shared" si="10"/>
        <v>0.283723878237589</v>
      </c>
      <c r="AU22" s="121">
        <f t="shared" si="11"/>
        <v>0.557465416666667</v>
      </c>
      <c r="AV22" s="27"/>
      <c r="AW22" s="30"/>
      <c r="AX22" s="127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9">
        <v>20</v>
      </c>
      <c r="B23" s="69">
        <v>744</v>
      </c>
      <c r="C23" s="70" t="s">
        <v>116</v>
      </c>
      <c r="D23" s="70" t="s">
        <v>42</v>
      </c>
      <c r="E23" s="69" t="s">
        <v>43</v>
      </c>
      <c r="F23" s="78">
        <v>7</v>
      </c>
      <c r="G23" s="78">
        <v>200</v>
      </c>
      <c r="H23" s="71">
        <f t="shared" si="1"/>
        <v>600</v>
      </c>
      <c r="I23" s="106">
        <v>4</v>
      </c>
      <c r="J23" s="71">
        <v>18000</v>
      </c>
      <c r="K23" s="91">
        <f t="shared" si="15"/>
        <v>4067.52134459704</v>
      </c>
      <c r="L23" s="92">
        <v>0.225973408033169</v>
      </c>
      <c r="M23" s="78">
        <v>18067.93</v>
      </c>
      <c r="N23" s="78">
        <v>4355.08</v>
      </c>
      <c r="O23" s="93">
        <f t="shared" si="2"/>
        <v>0.241039233603407</v>
      </c>
      <c r="P23" s="93">
        <f t="shared" si="3"/>
        <v>1.00377388888889</v>
      </c>
      <c r="Q23" s="111"/>
      <c r="R23" s="78">
        <v>200</v>
      </c>
      <c r="S23" s="78"/>
      <c r="T23" s="56" t="s">
        <v>1453</v>
      </c>
      <c r="U23" s="78">
        <v>19704</v>
      </c>
      <c r="V23" s="78">
        <v>3864.3</v>
      </c>
      <c r="W23" s="93">
        <f t="shared" si="4"/>
        <v>0.196117539585871</v>
      </c>
      <c r="X23" s="93">
        <f t="shared" si="5"/>
        <v>1.09466666666667</v>
      </c>
      <c r="Y23" s="111"/>
      <c r="Z23" s="78">
        <v>200</v>
      </c>
      <c r="AA23" s="78"/>
      <c r="AB23" s="56" t="s">
        <v>1453</v>
      </c>
      <c r="AC23" s="78">
        <v>10121.85</v>
      </c>
      <c r="AD23" s="78">
        <v>2663.43</v>
      </c>
      <c r="AE23" s="93">
        <f t="shared" si="6"/>
        <v>0.263136679559567</v>
      </c>
      <c r="AF23" s="93">
        <f t="shared" si="7"/>
        <v>0.562325</v>
      </c>
      <c r="AG23" s="111"/>
      <c r="AH23" s="78">
        <v>0</v>
      </c>
      <c r="AI23" s="78"/>
      <c r="AK23" s="17">
        <v>9394.56</v>
      </c>
      <c r="AL23" s="17">
        <v>2383.52</v>
      </c>
      <c r="AM23" s="60">
        <f t="shared" si="8"/>
        <v>0.25371278697459</v>
      </c>
      <c r="AN23" s="121">
        <f t="shared" si="9"/>
        <v>0.52192</v>
      </c>
      <c r="AO23" s="27"/>
      <c r="AP23" s="30"/>
      <c r="AQ23" s="127"/>
      <c r="AR23" s="30">
        <v>11203.03</v>
      </c>
      <c r="AS23" s="30">
        <v>2179.43</v>
      </c>
      <c r="AT23" s="121">
        <f t="shared" si="10"/>
        <v>0.194539334447913</v>
      </c>
      <c r="AU23" s="121">
        <f t="shared" si="11"/>
        <v>0.622390555555556</v>
      </c>
      <c r="AV23" s="27"/>
      <c r="AW23" s="30"/>
      <c r="AX23" s="127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9">
        <v>21</v>
      </c>
      <c r="B24" s="69">
        <v>106066</v>
      </c>
      <c r="C24" s="70" t="s">
        <v>72</v>
      </c>
      <c r="D24" s="70" t="s">
        <v>69</v>
      </c>
      <c r="E24" s="69" t="s">
        <v>46</v>
      </c>
      <c r="F24" s="78">
        <v>7</v>
      </c>
      <c r="G24" s="78">
        <v>200</v>
      </c>
      <c r="H24" s="71">
        <f t="shared" si="1"/>
        <v>600</v>
      </c>
      <c r="I24" s="106">
        <v>0</v>
      </c>
      <c r="J24" s="71">
        <v>16000</v>
      </c>
      <c r="K24" s="91">
        <f t="shared" si="15"/>
        <v>4150.83706676891</v>
      </c>
      <c r="L24" s="92">
        <v>0.259427316673057</v>
      </c>
      <c r="M24" s="78">
        <v>18531.35</v>
      </c>
      <c r="N24" s="78">
        <v>3161.73</v>
      </c>
      <c r="O24" s="93">
        <f t="shared" si="2"/>
        <v>0.170615200727416</v>
      </c>
      <c r="P24" s="107">
        <f t="shared" si="3"/>
        <v>1.158209375</v>
      </c>
      <c r="Q24" s="111">
        <v>200</v>
      </c>
      <c r="R24" s="78">
        <v>200</v>
      </c>
      <c r="S24" s="78" t="s">
        <v>1461</v>
      </c>
      <c r="T24" s="56" t="s">
        <v>1453</v>
      </c>
      <c r="U24" s="78">
        <v>17809.47</v>
      </c>
      <c r="V24" s="78">
        <v>4245.24</v>
      </c>
      <c r="W24" s="93">
        <f t="shared" si="4"/>
        <v>0.238369811117344</v>
      </c>
      <c r="X24" s="107">
        <f t="shared" si="5"/>
        <v>1.113091875</v>
      </c>
      <c r="Y24" s="111">
        <v>200</v>
      </c>
      <c r="Z24" s="78">
        <v>200</v>
      </c>
      <c r="AA24" s="78" t="s">
        <v>1454</v>
      </c>
      <c r="AB24" s="56" t="s">
        <v>1453</v>
      </c>
      <c r="AC24" s="78">
        <v>17409.5</v>
      </c>
      <c r="AD24" s="78">
        <v>2757.57</v>
      </c>
      <c r="AE24" s="93">
        <f t="shared" si="6"/>
        <v>0.158394554697148</v>
      </c>
      <c r="AF24" s="107">
        <f t="shared" si="7"/>
        <v>1.08809375</v>
      </c>
      <c r="AG24" s="111">
        <v>200</v>
      </c>
      <c r="AH24" s="78">
        <v>200</v>
      </c>
      <c r="AI24" s="78" t="s">
        <v>1464</v>
      </c>
      <c r="AJ24" s="56" t="s">
        <v>1453</v>
      </c>
      <c r="AK24" s="17">
        <v>6551.17</v>
      </c>
      <c r="AL24" s="17">
        <v>1376.25</v>
      </c>
      <c r="AM24" s="60">
        <f t="shared" si="8"/>
        <v>0.210076978616033</v>
      </c>
      <c r="AN24" s="121">
        <f t="shared" si="9"/>
        <v>0.409448125</v>
      </c>
      <c r="AO24" s="27"/>
      <c r="AP24" s="30"/>
      <c r="AQ24" s="127"/>
      <c r="AR24" s="30">
        <v>7031.7</v>
      </c>
      <c r="AS24" s="30">
        <v>1863.78</v>
      </c>
      <c r="AT24" s="121">
        <f t="shared" si="10"/>
        <v>0.265053969879261</v>
      </c>
      <c r="AU24" s="121">
        <f t="shared" si="11"/>
        <v>0.43948125</v>
      </c>
      <c r="AV24" s="27"/>
      <c r="AW24" s="30"/>
      <c r="AX24" s="127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2">
        <v>22</v>
      </c>
      <c r="B25" s="72">
        <v>111400</v>
      </c>
      <c r="C25" s="73" t="s">
        <v>63</v>
      </c>
      <c r="D25" s="73" t="s">
        <v>64</v>
      </c>
      <c r="E25" s="72" t="s">
        <v>60</v>
      </c>
      <c r="F25" s="79">
        <v>8</v>
      </c>
      <c r="G25" s="79">
        <v>200</v>
      </c>
      <c r="H25" s="71">
        <f t="shared" si="1"/>
        <v>600</v>
      </c>
      <c r="I25" s="108">
        <v>4</v>
      </c>
      <c r="J25" s="74">
        <v>18000</v>
      </c>
      <c r="K25" s="95">
        <f t="shared" si="15"/>
        <v>3330</v>
      </c>
      <c r="L25" s="96">
        <v>0.185</v>
      </c>
      <c r="M25" s="79">
        <v>19302.85</v>
      </c>
      <c r="N25" s="79">
        <v>2584.55</v>
      </c>
      <c r="O25" s="97">
        <f t="shared" si="2"/>
        <v>0.133894735751456</v>
      </c>
      <c r="P25" s="109">
        <f t="shared" si="3"/>
        <v>1.07238055555556</v>
      </c>
      <c r="Q25" s="113">
        <v>200</v>
      </c>
      <c r="R25" s="79">
        <v>200</v>
      </c>
      <c r="S25" s="79" t="s">
        <v>1465</v>
      </c>
      <c r="T25" s="56" t="s">
        <v>1453</v>
      </c>
      <c r="U25" s="79">
        <v>23299.37</v>
      </c>
      <c r="V25" s="79">
        <v>3755.16</v>
      </c>
      <c r="W25" s="97">
        <f t="shared" si="4"/>
        <v>0.161170023052125</v>
      </c>
      <c r="X25" s="109">
        <f t="shared" si="5"/>
        <v>1.29440944444444</v>
      </c>
      <c r="Y25" s="113">
        <v>200</v>
      </c>
      <c r="Z25" s="79">
        <v>200</v>
      </c>
      <c r="AA25" s="79" t="s">
        <v>1465</v>
      </c>
      <c r="AB25" s="56" t="s">
        <v>1453</v>
      </c>
      <c r="AC25" s="79">
        <v>19908.3</v>
      </c>
      <c r="AD25" s="79">
        <v>2763.54</v>
      </c>
      <c r="AE25" s="97">
        <f t="shared" si="6"/>
        <v>0.138813459712783</v>
      </c>
      <c r="AF25" s="109">
        <f t="shared" si="7"/>
        <v>1.10601666666667</v>
      </c>
      <c r="AG25" s="113">
        <v>200</v>
      </c>
      <c r="AH25" s="79">
        <v>200</v>
      </c>
      <c r="AI25" s="79" t="s">
        <v>1465</v>
      </c>
      <c r="AJ25" s="56" t="s">
        <v>1453</v>
      </c>
      <c r="AK25" s="17">
        <v>9703.91</v>
      </c>
      <c r="AL25" s="17">
        <v>1981.84</v>
      </c>
      <c r="AM25" s="60">
        <f t="shared" si="8"/>
        <v>0.204231077988151</v>
      </c>
      <c r="AN25" s="121">
        <f t="shared" si="9"/>
        <v>0.539106111111111</v>
      </c>
      <c r="AO25" s="27"/>
      <c r="AP25" s="30"/>
      <c r="AQ25" s="127"/>
      <c r="AR25" s="30">
        <v>24107.05</v>
      </c>
      <c r="AS25" s="30">
        <v>3622.23</v>
      </c>
      <c r="AT25" s="121">
        <f t="shared" si="10"/>
        <v>0.150256045430694</v>
      </c>
      <c r="AU25" s="121">
        <f t="shared" si="11"/>
        <v>1.33928055555556</v>
      </c>
      <c r="AV25" s="27"/>
      <c r="AW25" s="30"/>
      <c r="AX25" s="127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2">
        <v>23</v>
      </c>
      <c r="B26" s="72">
        <v>581</v>
      </c>
      <c r="C26" s="73" t="s">
        <v>74</v>
      </c>
      <c r="D26" s="73" t="s">
        <v>42</v>
      </c>
      <c r="E26" s="72" t="s">
        <v>43</v>
      </c>
      <c r="F26" s="79">
        <v>8</v>
      </c>
      <c r="G26" s="79">
        <v>200</v>
      </c>
      <c r="H26" s="71">
        <f t="shared" si="1"/>
        <v>600</v>
      </c>
      <c r="I26" s="108">
        <v>5</v>
      </c>
      <c r="J26" s="74">
        <v>22000</v>
      </c>
      <c r="K26" s="95">
        <f t="shared" si="15"/>
        <v>4070</v>
      </c>
      <c r="L26" s="96">
        <v>0.185</v>
      </c>
      <c r="M26" s="79">
        <v>22112.83</v>
      </c>
      <c r="N26" s="79">
        <v>3548.08</v>
      </c>
      <c r="O26" s="97">
        <f t="shared" si="2"/>
        <v>0.160453456206193</v>
      </c>
      <c r="P26" s="97">
        <f t="shared" si="3"/>
        <v>1.00512863636364</v>
      </c>
      <c r="Q26" s="113"/>
      <c r="R26" s="79">
        <v>200</v>
      </c>
      <c r="S26" s="79"/>
      <c r="T26" s="56" t="s">
        <v>1453</v>
      </c>
      <c r="U26" s="79">
        <v>28401.01</v>
      </c>
      <c r="V26" s="79">
        <v>4995.5</v>
      </c>
      <c r="W26" s="97">
        <f t="shared" si="4"/>
        <v>0.175891632022946</v>
      </c>
      <c r="X26" s="97">
        <f t="shared" si="5"/>
        <v>1.290955</v>
      </c>
      <c r="Y26" s="113"/>
      <c r="Z26" s="79">
        <v>200</v>
      </c>
      <c r="AA26" s="79"/>
      <c r="AB26" s="56" t="s">
        <v>1453</v>
      </c>
      <c r="AC26" s="79">
        <v>22647.4</v>
      </c>
      <c r="AD26" s="79">
        <v>3383.51</v>
      </c>
      <c r="AE26" s="97">
        <f t="shared" si="6"/>
        <v>0.149399489566131</v>
      </c>
      <c r="AF26" s="97">
        <f t="shared" si="7"/>
        <v>1.02942727272727</v>
      </c>
      <c r="AG26" s="113"/>
      <c r="AH26" s="79">
        <v>200</v>
      </c>
      <c r="AI26" s="79"/>
      <c r="AJ26" s="56" t="s">
        <v>1453</v>
      </c>
      <c r="AK26" s="17">
        <v>8400.09</v>
      </c>
      <c r="AL26" s="17">
        <v>1526.81</v>
      </c>
      <c r="AM26" s="60">
        <f t="shared" si="8"/>
        <v>0.181761147797226</v>
      </c>
      <c r="AN26" s="121">
        <f t="shared" si="9"/>
        <v>0.381822272727273</v>
      </c>
      <c r="AO26" s="27"/>
      <c r="AP26" s="30"/>
      <c r="AQ26" s="127"/>
      <c r="AR26" s="30">
        <v>12551.12</v>
      </c>
      <c r="AS26" s="30">
        <v>2972.09</v>
      </c>
      <c r="AT26" s="121">
        <f t="shared" si="10"/>
        <v>0.236798787677912</v>
      </c>
      <c r="AU26" s="121">
        <f t="shared" si="11"/>
        <v>0.570505454545455</v>
      </c>
      <c r="AV26" s="27"/>
      <c r="AW26" s="30"/>
      <c r="AX26" s="127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2">
        <v>24</v>
      </c>
      <c r="B27" s="72">
        <v>709</v>
      </c>
      <c r="C27" s="73" t="s">
        <v>158</v>
      </c>
      <c r="D27" s="73" t="s">
        <v>50</v>
      </c>
      <c r="E27" s="72" t="s">
        <v>43</v>
      </c>
      <c r="F27" s="79">
        <v>8</v>
      </c>
      <c r="G27" s="79">
        <v>200</v>
      </c>
      <c r="H27" s="71">
        <f t="shared" si="1"/>
        <v>600</v>
      </c>
      <c r="I27" s="108">
        <v>4</v>
      </c>
      <c r="J27" s="74">
        <v>21000</v>
      </c>
      <c r="K27" s="95">
        <f t="shared" si="15"/>
        <v>4830</v>
      </c>
      <c r="L27" s="96">
        <v>0.23</v>
      </c>
      <c r="M27" s="79">
        <v>13319.79</v>
      </c>
      <c r="N27" s="79">
        <v>3203.03</v>
      </c>
      <c r="O27" s="97">
        <f t="shared" si="2"/>
        <v>0.240471508935201</v>
      </c>
      <c r="P27" s="97">
        <f t="shared" si="3"/>
        <v>0.634275714285714</v>
      </c>
      <c r="Q27" s="113"/>
      <c r="R27" s="79">
        <v>0</v>
      </c>
      <c r="S27" s="79"/>
      <c r="U27" s="79">
        <v>17590.21</v>
      </c>
      <c r="V27" s="79">
        <v>3967.4</v>
      </c>
      <c r="W27" s="97">
        <f t="shared" si="4"/>
        <v>0.225545914460373</v>
      </c>
      <c r="X27" s="97">
        <f t="shared" si="5"/>
        <v>0.837629047619048</v>
      </c>
      <c r="Y27" s="113"/>
      <c r="Z27" s="79">
        <v>0</v>
      </c>
      <c r="AA27" s="79"/>
      <c r="AC27" s="79">
        <v>14823.59</v>
      </c>
      <c r="AD27" s="79">
        <v>4428.93</v>
      </c>
      <c r="AE27" s="97">
        <f t="shared" si="6"/>
        <v>0.298775802622712</v>
      </c>
      <c r="AF27" s="97">
        <f t="shared" si="7"/>
        <v>0.705885238095238</v>
      </c>
      <c r="AG27" s="113"/>
      <c r="AH27" s="79">
        <v>0</v>
      </c>
      <c r="AI27" s="79"/>
      <c r="AK27" s="17">
        <v>10677.21</v>
      </c>
      <c r="AL27" s="17">
        <v>2299.88</v>
      </c>
      <c r="AM27" s="60">
        <f t="shared" si="8"/>
        <v>0.215400839732477</v>
      </c>
      <c r="AN27" s="121">
        <f t="shared" si="9"/>
        <v>0.508438571428571</v>
      </c>
      <c r="AO27" s="27"/>
      <c r="AP27" s="30"/>
      <c r="AQ27" s="127"/>
      <c r="AR27" s="30">
        <v>9518.78</v>
      </c>
      <c r="AS27" s="30">
        <v>1803</v>
      </c>
      <c r="AT27" s="121">
        <f t="shared" si="10"/>
        <v>0.189415030077384</v>
      </c>
      <c r="AU27" s="121">
        <f t="shared" si="11"/>
        <v>0.453275238095238</v>
      </c>
      <c r="AV27" s="27"/>
      <c r="AW27" s="30"/>
      <c r="AX27" s="127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9">
        <v>25</v>
      </c>
      <c r="B28" s="69">
        <v>387</v>
      </c>
      <c r="C28" s="70" t="s">
        <v>109</v>
      </c>
      <c r="D28" s="70" t="s">
        <v>54</v>
      </c>
      <c r="E28" s="69" t="s">
        <v>43</v>
      </c>
      <c r="F28" s="78">
        <v>9</v>
      </c>
      <c r="G28" s="78">
        <v>200</v>
      </c>
      <c r="H28" s="71">
        <f t="shared" si="1"/>
        <v>600</v>
      </c>
      <c r="I28" s="106">
        <v>5</v>
      </c>
      <c r="J28" s="71">
        <v>18000</v>
      </c>
      <c r="K28" s="91">
        <f t="shared" si="15"/>
        <v>3330</v>
      </c>
      <c r="L28" s="92">
        <v>0.185</v>
      </c>
      <c r="M28" s="78">
        <v>18469.32</v>
      </c>
      <c r="N28" s="78">
        <v>2358.93</v>
      </c>
      <c r="O28" s="93">
        <f t="shared" si="2"/>
        <v>0.127721540370734</v>
      </c>
      <c r="P28" s="93">
        <f t="shared" si="3"/>
        <v>1.02607333333333</v>
      </c>
      <c r="Q28" s="111"/>
      <c r="R28" s="78">
        <v>200</v>
      </c>
      <c r="S28" s="78"/>
      <c r="T28" s="56" t="s">
        <v>1453</v>
      </c>
      <c r="U28" s="78">
        <v>18335.19</v>
      </c>
      <c r="V28" s="78">
        <v>3785.65</v>
      </c>
      <c r="W28" s="93">
        <f t="shared" si="4"/>
        <v>0.206469090312127</v>
      </c>
      <c r="X28" s="93">
        <f t="shared" si="5"/>
        <v>1.01862166666667</v>
      </c>
      <c r="Y28" s="111"/>
      <c r="Z28" s="78">
        <v>200</v>
      </c>
      <c r="AA28" s="78"/>
      <c r="AB28" s="56" t="s">
        <v>1453</v>
      </c>
      <c r="AC28" s="78">
        <v>13714.2</v>
      </c>
      <c r="AD28" s="78">
        <v>2550</v>
      </c>
      <c r="AE28" s="93">
        <f t="shared" si="6"/>
        <v>0.185938662116638</v>
      </c>
      <c r="AF28" s="93">
        <f t="shared" si="7"/>
        <v>0.7619</v>
      </c>
      <c r="AG28" s="111"/>
      <c r="AH28" s="78">
        <v>0</v>
      </c>
      <c r="AI28" s="78"/>
      <c r="AK28" s="17">
        <v>8346.71</v>
      </c>
      <c r="AL28" s="17">
        <v>1873.19</v>
      </c>
      <c r="AM28" s="60">
        <f t="shared" si="8"/>
        <v>0.224422556911645</v>
      </c>
      <c r="AN28" s="121">
        <f t="shared" si="9"/>
        <v>0.463706111111111</v>
      </c>
      <c r="AO28" s="27"/>
      <c r="AP28" s="30"/>
      <c r="AQ28" s="127"/>
      <c r="AR28" s="30">
        <v>12397.96</v>
      </c>
      <c r="AS28" s="30">
        <v>2334.94</v>
      </c>
      <c r="AT28" s="121">
        <f t="shared" si="10"/>
        <v>0.188332596652998</v>
      </c>
      <c r="AU28" s="121">
        <f t="shared" si="11"/>
        <v>0.688775555555555</v>
      </c>
      <c r="AV28" s="27"/>
      <c r="AW28" s="30"/>
      <c r="AX28" s="127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9">
        <v>26</v>
      </c>
      <c r="B29" s="69">
        <v>513</v>
      </c>
      <c r="C29" s="70" t="s">
        <v>123</v>
      </c>
      <c r="D29" s="70" t="s">
        <v>50</v>
      </c>
      <c r="E29" s="69" t="s">
        <v>43</v>
      </c>
      <c r="F29" s="78">
        <v>9</v>
      </c>
      <c r="G29" s="78">
        <v>200</v>
      </c>
      <c r="H29" s="71">
        <f t="shared" si="1"/>
        <v>600</v>
      </c>
      <c r="I29" s="106">
        <v>4</v>
      </c>
      <c r="J29" s="71">
        <v>20000</v>
      </c>
      <c r="K29" s="91">
        <f t="shared" si="15"/>
        <v>4483.2797613214</v>
      </c>
      <c r="L29" s="92">
        <v>0.22416398806607</v>
      </c>
      <c r="M29" s="78">
        <v>20336.65</v>
      </c>
      <c r="N29" s="78">
        <v>5526.35</v>
      </c>
      <c r="O29" s="93">
        <f t="shared" si="2"/>
        <v>0.271743379563497</v>
      </c>
      <c r="P29" s="93">
        <f t="shared" si="3"/>
        <v>1.0168325</v>
      </c>
      <c r="Q29" s="111"/>
      <c r="R29" s="78">
        <v>200</v>
      </c>
      <c r="S29" s="78"/>
      <c r="T29" s="56" t="s">
        <v>1453</v>
      </c>
      <c r="U29" s="78">
        <v>23022.53</v>
      </c>
      <c r="V29" s="78">
        <v>5307.58</v>
      </c>
      <c r="W29" s="93">
        <f t="shared" si="4"/>
        <v>0.230538520310322</v>
      </c>
      <c r="X29" s="107">
        <f t="shared" si="5"/>
        <v>1.1511265</v>
      </c>
      <c r="Y29" s="111">
        <v>200</v>
      </c>
      <c r="Z29" s="78">
        <v>200</v>
      </c>
      <c r="AA29" s="78" t="s">
        <v>1454</v>
      </c>
      <c r="AB29" s="56" t="s">
        <v>1453</v>
      </c>
      <c r="AC29" s="78">
        <v>9275.82</v>
      </c>
      <c r="AD29" s="78">
        <v>2626.75</v>
      </c>
      <c r="AE29" s="93">
        <f t="shared" si="6"/>
        <v>0.283182511087968</v>
      </c>
      <c r="AF29" s="93">
        <f t="shared" si="7"/>
        <v>0.463791</v>
      </c>
      <c r="AG29" s="111"/>
      <c r="AH29" s="78">
        <v>0</v>
      </c>
      <c r="AI29" s="78"/>
      <c r="AK29" s="17">
        <v>11264.59</v>
      </c>
      <c r="AL29" s="17">
        <v>2175.64</v>
      </c>
      <c r="AM29" s="60">
        <f t="shared" si="8"/>
        <v>0.193139741437549</v>
      </c>
      <c r="AN29" s="121">
        <f t="shared" si="9"/>
        <v>0.5632295</v>
      </c>
      <c r="AO29" s="27"/>
      <c r="AP29" s="30"/>
      <c r="AQ29" s="127"/>
      <c r="AR29" s="30">
        <v>8317.75</v>
      </c>
      <c r="AS29" s="30">
        <v>1749.04</v>
      </c>
      <c r="AT29" s="121">
        <f t="shared" si="10"/>
        <v>0.210278019897208</v>
      </c>
      <c r="AU29" s="121">
        <f t="shared" si="11"/>
        <v>0.4158875</v>
      </c>
      <c r="AV29" s="27"/>
      <c r="AW29" s="30"/>
      <c r="AX29" s="127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9">
        <v>27</v>
      </c>
      <c r="B30" s="69">
        <v>514</v>
      </c>
      <c r="C30" s="70" t="s">
        <v>66</v>
      </c>
      <c r="D30" s="70" t="s">
        <v>48</v>
      </c>
      <c r="E30" s="69" t="s">
        <v>43</v>
      </c>
      <c r="F30" s="78">
        <v>9</v>
      </c>
      <c r="G30" s="78">
        <v>200</v>
      </c>
      <c r="H30" s="71">
        <f t="shared" si="1"/>
        <v>600</v>
      </c>
      <c r="I30" s="106">
        <v>4</v>
      </c>
      <c r="J30" s="71">
        <v>20000</v>
      </c>
      <c r="K30" s="91">
        <f t="shared" si="15"/>
        <v>5082.61172183964</v>
      </c>
      <c r="L30" s="92">
        <v>0.254130586091982</v>
      </c>
      <c r="M30" s="78">
        <v>25974.81</v>
      </c>
      <c r="N30" s="78">
        <v>4811.43</v>
      </c>
      <c r="O30" s="93">
        <f t="shared" si="2"/>
        <v>0.185234463697713</v>
      </c>
      <c r="P30" s="107">
        <f t="shared" si="3"/>
        <v>1.2987405</v>
      </c>
      <c r="Q30" s="111">
        <v>200</v>
      </c>
      <c r="R30" s="78">
        <v>200</v>
      </c>
      <c r="S30" s="78" t="s">
        <v>1461</v>
      </c>
      <c r="T30" s="56" t="s">
        <v>1453</v>
      </c>
      <c r="U30" s="78">
        <v>22176.34</v>
      </c>
      <c r="V30" s="78">
        <v>3283.94</v>
      </c>
      <c r="W30" s="93">
        <f t="shared" si="4"/>
        <v>0.14808304706728</v>
      </c>
      <c r="X30" s="93">
        <f t="shared" si="5"/>
        <v>1.108817</v>
      </c>
      <c r="Y30" s="111"/>
      <c r="Z30" s="78">
        <v>200</v>
      </c>
      <c r="AA30" s="78"/>
      <c r="AB30" s="56" t="s">
        <v>1453</v>
      </c>
      <c r="AC30" s="78">
        <v>20325.94</v>
      </c>
      <c r="AD30" s="78">
        <v>2457.6</v>
      </c>
      <c r="AE30" s="93">
        <f t="shared" si="6"/>
        <v>0.120909537271093</v>
      </c>
      <c r="AF30" s="107">
        <f t="shared" si="7"/>
        <v>1.016297</v>
      </c>
      <c r="AG30" s="111">
        <v>400</v>
      </c>
      <c r="AH30" s="78">
        <v>200</v>
      </c>
      <c r="AI30" s="78" t="s">
        <v>1466</v>
      </c>
      <c r="AJ30" s="56" t="s">
        <v>1453</v>
      </c>
      <c r="AK30" s="17">
        <v>12773.27</v>
      </c>
      <c r="AL30" s="17">
        <v>2278.02</v>
      </c>
      <c r="AM30" s="60">
        <f t="shared" si="8"/>
        <v>0.178342742304829</v>
      </c>
      <c r="AN30" s="121">
        <f t="shared" si="9"/>
        <v>0.6386635</v>
      </c>
      <c r="AO30" s="27"/>
      <c r="AP30" s="30"/>
      <c r="AQ30" s="127"/>
      <c r="AR30" s="30">
        <v>14839.31</v>
      </c>
      <c r="AS30" s="30">
        <v>1818.36</v>
      </c>
      <c r="AT30" s="121">
        <f t="shared" si="10"/>
        <v>0.122536694765457</v>
      </c>
      <c r="AU30" s="121">
        <f t="shared" si="11"/>
        <v>0.7419655</v>
      </c>
      <c r="AV30" s="27"/>
      <c r="AW30" s="30"/>
      <c r="AX30" s="127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2">
        <v>28</v>
      </c>
      <c r="B31" s="72">
        <v>365</v>
      </c>
      <c r="C31" s="73" t="s">
        <v>59</v>
      </c>
      <c r="D31" s="73" t="s">
        <v>50</v>
      </c>
      <c r="E31" s="72" t="s">
        <v>60</v>
      </c>
      <c r="F31" s="79">
        <v>10</v>
      </c>
      <c r="G31" s="79">
        <v>200</v>
      </c>
      <c r="H31" s="71">
        <f t="shared" si="1"/>
        <v>600</v>
      </c>
      <c r="I31" s="108">
        <v>4</v>
      </c>
      <c r="J31" s="74">
        <v>24000</v>
      </c>
      <c r="K31" s="95">
        <f t="shared" si="15"/>
        <v>5280</v>
      </c>
      <c r="L31" s="96">
        <v>0.22</v>
      </c>
      <c r="M31" s="79">
        <v>25000.8</v>
      </c>
      <c r="N31" s="79">
        <v>4437.47</v>
      </c>
      <c r="O31" s="97">
        <f t="shared" si="2"/>
        <v>0.177493120220153</v>
      </c>
      <c r="P31" s="109">
        <f t="shared" si="3"/>
        <v>1.0417</v>
      </c>
      <c r="Q31" s="113">
        <v>200</v>
      </c>
      <c r="R31" s="79">
        <v>200</v>
      </c>
      <c r="S31" s="79" t="s">
        <v>1461</v>
      </c>
      <c r="T31" s="56" t="s">
        <v>1453</v>
      </c>
      <c r="U31" s="79">
        <v>28372.51</v>
      </c>
      <c r="V31" s="79">
        <v>6538.41</v>
      </c>
      <c r="W31" s="97">
        <f t="shared" si="4"/>
        <v>0.230448768896372</v>
      </c>
      <c r="X31" s="109">
        <f t="shared" si="5"/>
        <v>1.18218791666667</v>
      </c>
      <c r="Y31" s="113">
        <v>200</v>
      </c>
      <c r="Z31" s="79">
        <v>200</v>
      </c>
      <c r="AA31" s="79" t="s">
        <v>1467</v>
      </c>
      <c r="AB31" s="56" t="s">
        <v>1453</v>
      </c>
      <c r="AC31" s="79">
        <v>28837.71</v>
      </c>
      <c r="AD31" s="79">
        <v>6920.04</v>
      </c>
      <c r="AE31" s="97">
        <f t="shared" si="6"/>
        <v>0.239964962543836</v>
      </c>
      <c r="AF31" s="109">
        <f t="shared" si="7"/>
        <v>1.20157125</v>
      </c>
      <c r="AG31" s="113">
        <v>200</v>
      </c>
      <c r="AH31" s="79">
        <v>200</v>
      </c>
      <c r="AI31" s="79" t="s">
        <v>1467</v>
      </c>
      <c r="AJ31" s="56" t="s">
        <v>1453</v>
      </c>
      <c r="AK31" s="17">
        <v>12724.81</v>
      </c>
      <c r="AL31" s="17">
        <v>2606.07</v>
      </c>
      <c r="AM31" s="60">
        <f t="shared" si="8"/>
        <v>0.204802272096794</v>
      </c>
      <c r="AN31" s="121">
        <f t="shared" si="9"/>
        <v>0.530200416666667</v>
      </c>
      <c r="AO31" s="27"/>
      <c r="AP31" s="30"/>
      <c r="AQ31" s="127"/>
      <c r="AR31" s="30">
        <v>11907.5</v>
      </c>
      <c r="AS31" s="30">
        <v>1161.73</v>
      </c>
      <c r="AT31" s="121">
        <f t="shared" si="10"/>
        <v>0.0975628805374764</v>
      </c>
      <c r="AU31" s="121">
        <f t="shared" si="11"/>
        <v>0.496145833333333</v>
      </c>
      <c r="AV31" s="27"/>
      <c r="AW31" s="30"/>
      <c r="AX31" s="127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2">
        <v>29</v>
      </c>
      <c r="B32" s="72">
        <v>379</v>
      </c>
      <c r="C32" s="73" t="s">
        <v>90</v>
      </c>
      <c r="D32" s="73" t="s">
        <v>50</v>
      </c>
      <c r="E32" s="72" t="s">
        <v>60</v>
      </c>
      <c r="F32" s="79">
        <v>10</v>
      </c>
      <c r="G32" s="79">
        <v>200</v>
      </c>
      <c r="H32" s="71">
        <f t="shared" si="1"/>
        <v>600</v>
      </c>
      <c r="I32" s="108">
        <v>4</v>
      </c>
      <c r="J32" s="74">
        <v>20000</v>
      </c>
      <c r="K32" s="95">
        <f t="shared" si="15"/>
        <v>4000</v>
      </c>
      <c r="L32" s="96">
        <v>0.2</v>
      </c>
      <c r="M32" s="79">
        <v>20134.22</v>
      </c>
      <c r="N32" s="79">
        <v>2415.05</v>
      </c>
      <c r="O32" s="97">
        <f t="shared" si="2"/>
        <v>0.119947532111996</v>
      </c>
      <c r="P32" s="97">
        <f t="shared" si="3"/>
        <v>1.006711</v>
      </c>
      <c r="Q32" s="113"/>
      <c r="R32" s="79">
        <v>200</v>
      </c>
      <c r="S32" s="79"/>
      <c r="T32" s="56" t="s">
        <v>1453</v>
      </c>
      <c r="U32" s="79">
        <v>21479.24</v>
      </c>
      <c r="V32" s="79">
        <v>4231.98</v>
      </c>
      <c r="W32" s="97">
        <f t="shared" si="4"/>
        <v>0.197026524215941</v>
      </c>
      <c r="X32" s="97">
        <f t="shared" si="5"/>
        <v>1.073962</v>
      </c>
      <c r="Y32" s="113"/>
      <c r="Z32" s="79">
        <v>200</v>
      </c>
      <c r="AA32" s="79"/>
      <c r="AB32" s="56" t="s">
        <v>1453</v>
      </c>
      <c r="AC32" s="79">
        <v>20421.86</v>
      </c>
      <c r="AD32" s="79">
        <v>4228.77</v>
      </c>
      <c r="AE32" s="97">
        <f t="shared" si="6"/>
        <v>0.207070756532461</v>
      </c>
      <c r="AF32" s="97">
        <f t="shared" si="7"/>
        <v>1.021093</v>
      </c>
      <c r="AG32" s="113"/>
      <c r="AH32" s="79">
        <v>200</v>
      </c>
      <c r="AI32" s="79"/>
      <c r="AJ32" s="56" t="s">
        <v>1453</v>
      </c>
      <c r="AK32" s="17">
        <v>10183.54</v>
      </c>
      <c r="AL32" s="17">
        <v>1928.34</v>
      </c>
      <c r="AM32" s="60">
        <f t="shared" si="8"/>
        <v>0.189358513837035</v>
      </c>
      <c r="AN32" s="121">
        <f t="shared" si="9"/>
        <v>0.509177</v>
      </c>
      <c r="AO32" s="27"/>
      <c r="AP32" s="30"/>
      <c r="AQ32" s="127"/>
      <c r="AR32" s="30">
        <v>8965.17</v>
      </c>
      <c r="AS32" s="30">
        <v>1609.77</v>
      </c>
      <c r="AT32" s="121">
        <f t="shared" si="10"/>
        <v>0.179558223658893</v>
      </c>
      <c r="AU32" s="121">
        <f t="shared" si="11"/>
        <v>0.4482585</v>
      </c>
      <c r="AV32" s="27"/>
      <c r="AW32" s="30"/>
      <c r="AX32" s="127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2">
        <v>30</v>
      </c>
      <c r="B33" s="72">
        <v>747</v>
      </c>
      <c r="C33" s="73" t="s">
        <v>172</v>
      </c>
      <c r="D33" s="73" t="s">
        <v>42</v>
      </c>
      <c r="E33" s="72" t="s">
        <v>43</v>
      </c>
      <c r="F33" s="79">
        <v>10</v>
      </c>
      <c r="G33" s="79">
        <v>200</v>
      </c>
      <c r="H33" s="71">
        <f t="shared" si="1"/>
        <v>600</v>
      </c>
      <c r="I33" s="108">
        <v>5</v>
      </c>
      <c r="J33" s="74">
        <v>20000</v>
      </c>
      <c r="K33" s="95">
        <f t="shared" si="15"/>
        <v>3300</v>
      </c>
      <c r="L33" s="96">
        <v>0.165</v>
      </c>
      <c r="M33" s="79">
        <v>20487.53</v>
      </c>
      <c r="N33" s="79">
        <v>2735.03</v>
      </c>
      <c r="O33" s="97">
        <f t="shared" si="2"/>
        <v>0.133497302993577</v>
      </c>
      <c r="P33" s="97">
        <f t="shared" si="3"/>
        <v>1.0243765</v>
      </c>
      <c r="Q33" s="113"/>
      <c r="R33" s="79">
        <v>200</v>
      </c>
      <c r="S33" s="79"/>
      <c r="T33" s="56" t="s">
        <v>1453</v>
      </c>
      <c r="U33" s="79">
        <v>11545.71</v>
      </c>
      <c r="V33" s="79">
        <v>-200.26</v>
      </c>
      <c r="W33" s="97">
        <f t="shared" si="4"/>
        <v>-0.0173449705561633</v>
      </c>
      <c r="X33" s="97">
        <f t="shared" si="5"/>
        <v>0.5772855</v>
      </c>
      <c r="Y33" s="113"/>
      <c r="Z33" s="79">
        <v>0</v>
      </c>
      <c r="AA33" s="79"/>
      <c r="AC33" s="79">
        <v>8643.43</v>
      </c>
      <c r="AD33" s="79">
        <v>-912.46</v>
      </c>
      <c r="AE33" s="97">
        <f t="shared" si="6"/>
        <v>-0.105566887219541</v>
      </c>
      <c r="AF33" s="97">
        <f t="shared" si="7"/>
        <v>0.4321715</v>
      </c>
      <c r="AG33" s="113"/>
      <c r="AH33" s="79">
        <v>0</v>
      </c>
      <c r="AI33" s="79"/>
      <c r="AK33" s="17">
        <v>7578.7</v>
      </c>
      <c r="AL33" s="17">
        <v>715.16</v>
      </c>
      <c r="AM33" s="60">
        <f t="shared" si="8"/>
        <v>0.0943644688403024</v>
      </c>
      <c r="AN33" s="121">
        <f t="shared" si="9"/>
        <v>0.378935</v>
      </c>
      <c r="AO33" s="27"/>
      <c r="AP33" s="30"/>
      <c r="AQ33" s="127"/>
      <c r="AR33" s="30">
        <v>7564.92</v>
      </c>
      <c r="AS33" s="30">
        <v>1548.51</v>
      </c>
      <c r="AT33" s="121">
        <f t="shared" si="10"/>
        <v>0.204696150124522</v>
      </c>
      <c r="AU33" s="121">
        <f t="shared" si="11"/>
        <v>0.378246</v>
      </c>
      <c r="AV33" s="27"/>
      <c r="AW33" s="30"/>
      <c r="AX33" s="127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9">
        <v>31</v>
      </c>
      <c r="B34" s="69">
        <v>724</v>
      </c>
      <c r="C34" s="70" t="s">
        <v>114</v>
      </c>
      <c r="D34" s="70" t="s">
        <v>54</v>
      </c>
      <c r="E34" s="69" t="s">
        <v>43</v>
      </c>
      <c r="F34" s="78">
        <v>11</v>
      </c>
      <c r="G34" s="78">
        <v>150</v>
      </c>
      <c r="H34" s="71">
        <f t="shared" si="1"/>
        <v>450</v>
      </c>
      <c r="I34" s="106">
        <v>5</v>
      </c>
      <c r="J34" s="71">
        <v>18000</v>
      </c>
      <c r="K34" s="91">
        <f t="shared" si="15"/>
        <v>4346.4547742587</v>
      </c>
      <c r="L34" s="92">
        <v>0.241469709681039</v>
      </c>
      <c r="M34" s="78">
        <v>18872.67</v>
      </c>
      <c r="N34" s="78">
        <v>3663.34</v>
      </c>
      <c r="O34" s="93">
        <f t="shared" si="2"/>
        <v>0.194108199846657</v>
      </c>
      <c r="P34" s="107">
        <f t="shared" si="3"/>
        <v>1.04848166666667</v>
      </c>
      <c r="Q34" s="111">
        <v>150</v>
      </c>
      <c r="R34" s="78">
        <v>150</v>
      </c>
      <c r="S34" s="78" t="s">
        <v>1461</v>
      </c>
      <c r="T34" s="56" t="s">
        <v>1453</v>
      </c>
      <c r="U34" s="78">
        <v>18141.36</v>
      </c>
      <c r="V34" s="78">
        <v>3068.45</v>
      </c>
      <c r="W34" s="93">
        <f t="shared" si="4"/>
        <v>0.169141122826514</v>
      </c>
      <c r="X34" s="93">
        <f t="shared" si="5"/>
        <v>1.00785333333333</v>
      </c>
      <c r="Y34" s="111"/>
      <c r="Z34" s="78">
        <v>150</v>
      </c>
      <c r="AA34" s="78"/>
      <c r="AB34" s="56" t="s">
        <v>1453</v>
      </c>
      <c r="AC34" s="78">
        <v>12095.89</v>
      </c>
      <c r="AD34" s="78">
        <v>2478.14</v>
      </c>
      <c r="AE34" s="93">
        <f t="shared" si="6"/>
        <v>0.204874548296984</v>
      </c>
      <c r="AF34" s="93">
        <f t="shared" si="7"/>
        <v>0.671993888888889</v>
      </c>
      <c r="AG34" s="111"/>
      <c r="AH34" s="78">
        <v>0</v>
      </c>
      <c r="AI34" s="78"/>
      <c r="AK34" s="17">
        <v>10125.71</v>
      </c>
      <c r="AL34" s="17">
        <v>2103.38</v>
      </c>
      <c r="AM34" s="60">
        <f t="shared" si="8"/>
        <v>0.20772666805587</v>
      </c>
      <c r="AN34" s="121">
        <f t="shared" si="9"/>
        <v>0.562539444444444</v>
      </c>
      <c r="AO34" s="27"/>
      <c r="AP34" s="30"/>
      <c r="AQ34" s="127"/>
      <c r="AR34" s="30">
        <v>10603.61</v>
      </c>
      <c r="AS34" s="30">
        <v>1978.94</v>
      </c>
      <c r="AT34" s="121">
        <f t="shared" si="10"/>
        <v>0.186628893367448</v>
      </c>
      <c r="AU34" s="121">
        <f t="shared" si="11"/>
        <v>0.589089444444444</v>
      </c>
      <c r="AV34" s="27"/>
      <c r="AW34" s="30"/>
      <c r="AX34" s="127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9">
        <v>32</v>
      </c>
      <c r="B35" s="69">
        <v>102934</v>
      </c>
      <c r="C35" s="70" t="s">
        <v>58</v>
      </c>
      <c r="D35" s="70" t="s">
        <v>50</v>
      </c>
      <c r="E35" s="69" t="s">
        <v>43</v>
      </c>
      <c r="F35" s="78">
        <v>11</v>
      </c>
      <c r="G35" s="78">
        <v>150</v>
      </c>
      <c r="H35" s="71">
        <f t="shared" si="1"/>
        <v>450</v>
      </c>
      <c r="I35" s="106">
        <v>5</v>
      </c>
      <c r="J35" s="71">
        <v>18000</v>
      </c>
      <c r="K35" s="91">
        <f t="shared" si="15"/>
        <v>3780</v>
      </c>
      <c r="L35" s="92">
        <v>0.21</v>
      </c>
      <c r="M35" s="78">
        <v>18473.23</v>
      </c>
      <c r="N35" s="78">
        <v>1424.51</v>
      </c>
      <c r="O35" s="93">
        <f t="shared" si="2"/>
        <v>0.0771121238678888</v>
      </c>
      <c r="P35" s="93">
        <f t="shared" si="3"/>
        <v>1.02629055555556</v>
      </c>
      <c r="Q35" s="111"/>
      <c r="R35" s="78">
        <v>150</v>
      </c>
      <c r="S35" s="78"/>
      <c r="T35" s="56" t="s">
        <v>1453</v>
      </c>
      <c r="U35" s="78">
        <v>25343.34</v>
      </c>
      <c r="V35" s="78">
        <v>3745.29</v>
      </c>
      <c r="W35" s="93">
        <f t="shared" si="4"/>
        <v>0.147782020838611</v>
      </c>
      <c r="X35" s="107">
        <f t="shared" si="5"/>
        <v>1.40796333333333</v>
      </c>
      <c r="Y35" s="111">
        <v>150</v>
      </c>
      <c r="Z35" s="78">
        <v>150</v>
      </c>
      <c r="AA35" s="78" t="s">
        <v>1454</v>
      </c>
      <c r="AB35" s="56" t="s">
        <v>1453</v>
      </c>
      <c r="AC35" s="78">
        <v>19303.02</v>
      </c>
      <c r="AD35" s="78">
        <v>2788.17</v>
      </c>
      <c r="AE35" s="93">
        <f t="shared" si="6"/>
        <v>0.144442165008377</v>
      </c>
      <c r="AF35" s="107">
        <f t="shared" si="7"/>
        <v>1.07239</v>
      </c>
      <c r="AG35" s="111">
        <v>150</v>
      </c>
      <c r="AH35" s="78">
        <v>150</v>
      </c>
      <c r="AI35" s="78" t="s">
        <v>1468</v>
      </c>
      <c r="AJ35" s="56" t="s">
        <v>1453</v>
      </c>
      <c r="AK35" s="17">
        <v>10240.14</v>
      </c>
      <c r="AL35" s="17">
        <v>1728.57</v>
      </c>
      <c r="AM35" s="60">
        <f t="shared" si="8"/>
        <v>0.168803356204114</v>
      </c>
      <c r="AN35" s="121">
        <f t="shared" si="9"/>
        <v>0.568896666666667</v>
      </c>
      <c r="AO35" s="27"/>
      <c r="AP35" s="30"/>
      <c r="AQ35" s="127"/>
      <c r="AR35" s="30">
        <v>8411.22</v>
      </c>
      <c r="AS35" s="30">
        <v>2239.35</v>
      </c>
      <c r="AT35" s="121">
        <f t="shared" si="10"/>
        <v>0.266233673593129</v>
      </c>
      <c r="AU35" s="121">
        <f t="shared" si="11"/>
        <v>0.46729</v>
      </c>
      <c r="AV35" s="27"/>
      <c r="AW35" s="30"/>
      <c r="AX35" s="127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9">
        <v>33</v>
      </c>
      <c r="B36" s="69">
        <v>399</v>
      </c>
      <c r="C36" s="70" t="s">
        <v>79</v>
      </c>
      <c r="D36" s="70" t="s">
        <v>54</v>
      </c>
      <c r="E36" s="69" t="s">
        <v>46</v>
      </c>
      <c r="F36" s="78">
        <v>11</v>
      </c>
      <c r="G36" s="78">
        <v>150</v>
      </c>
      <c r="H36" s="71">
        <f t="shared" si="1"/>
        <v>450</v>
      </c>
      <c r="I36" s="106">
        <v>4</v>
      </c>
      <c r="J36" s="71">
        <v>15500</v>
      </c>
      <c r="K36" s="91">
        <f t="shared" si="15"/>
        <v>3418.04248488085</v>
      </c>
      <c r="L36" s="92">
        <v>0.220518869992313</v>
      </c>
      <c r="M36" s="78">
        <v>15620.07</v>
      </c>
      <c r="N36" s="78">
        <v>3237.85</v>
      </c>
      <c r="O36" s="93">
        <f t="shared" si="2"/>
        <v>0.207287803447744</v>
      </c>
      <c r="P36" s="93">
        <f t="shared" si="3"/>
        <v>1.0077464516129</v>
      </c>
      <c r="Q36" s="111"/>
      <c r="R36" s="78">
        <v>150</v>
      </c>
      <c r="S36" s="78"/>
      <c r="T36" s="56" t="s">
        <v>1453</v>
      </c>
      <c r="U36" s="78">
        <v>16469.99</v>
      </c>
      <c r="V36" s="78">
        <v>2741.31</v>
      </c>
      <c r="W36" s="93">
        <f t="shared" si="4"/>
        <v>0.16644272400894</v>
      </c>
      <c r="X36" s="93">
        <f t="shared" si="5"/>
        <v>1.06258</v>
      </c>
      <c r="Y36" s="111"/>
      <c r="Z36" s="78">
        <v>150</v>
      </c>
      <c r="AA36" s="78"/>
      <c r="AB36" s="56" t="s">
        <v>1453</v>
      </c>
      <c r="AC36" s="78">
        <v>16112.05</v>
      </c>
      <c r="AD36" s="78">
        <v>3385.94</v>
      </c>
      <c r="AE36" s="93">
        <f t="shared" si="6"/>
        <v>0.210149546457465</v>
      </c>
      <c r="AF36" s="93">
        <f t="shared" si="7"/>
        <v>1.03948709677419</v>
      </c>
      <c r="AG36" s="111"/>
      <c r="AH36" s="78">
        <v>150</v>
      </c>
      <c r="AI36" s="78"/>
      <c r="AJ36" s="56" t="s">
        <v>1453</v>
      </c>
      <c r="AK36" s="17">
        <v>5990.04</v>
      </c>
      <c r="AL36" s="17">
        <v>1606.85</v>
      </c>
      <c r="AM36" s="60">
        <f t="shared" si="8"/>
        <v>0.268253634366381</v>
      </c>
      <c r="AN36" s="121">
        <f t="shared" si="9"/>
        <v>0.386454193548387</v>
      </c>
      <c r="AO36" s="27"/>
      <c r="AP36" s="30"/>
      <c r="AQ36" s="127"/>
      <c r="AR36" s="30">
        <v>7210.55</v>
      </c>
      <c r="AS36" s="30">
        <v>1831.88</v>
      </c>
      <c r="AT36" s="121">
        <f t="shared" si="10"/>
        <v>0.254055515876043</v>
      </c>
      <c r="AU36" s="121">
        <f t="shared" si="11"/>
        <v>0.465196774193548</v>
      </c>
      <c r="AV36" s="27"/>
      <c r="AW36" s="30"/>
      <c r="AX36" s="127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2">
        <v>34</v>
      </c>
      <c r="B37" s="72">
        <v>737</v>
      </c>
      <c r="C37" s="73" t="s">
        <v>78</v>
      </c>
      <c r="D37" s="73" t="s">
        <v>54</v>
      </c>
      <c r="E37" s="72" t="s">
        <v>43</v>
      </c>
      <c r="F37" s="79">
        <v>12</v>
      </c>
      <c r="G37" s="79">
        <v>150</v>
      </c>
      <c r="H37" s="71">
        <f t="shared" ref="H37:H68" si="16">G37*3</f>
        <v>450</v>
      </c>
      <c r="I37" s="108">
        <v>5</v>
      </c>
      <c r="J37" s="74">
        <v>16500</v>
      </c>
      <c r="K37" s="95">
        <f t="shared" si="15"/>
        <v>4280.43907891489</v>
      </c>
      <c r="L37" s="96">
        <v>0.259420550237266</v>
      </c>
      <c r="M37" s="79">
        <v>16585.84</v>
      </c>
      <c r="N37" s="79">
        <v>2968.46</v>
      </c>
      <c r="O37" s="97">
        <f t="shared" ref="O37:O68" si="17">N37/M37</f>
        <v>0.178975559875171</v>
      </c>
      <c r="P37" s="109">
        <f t="shared" ref="P37:P68" si="18">M37/J37</f>
        <v>1.00520242424242</v>
      </c>
      <c r="Q37" s="113">
        <v>300</v>
      </c>
      <c r="R37" s="79">
        <v>150</v>
      </c>
      <c r="S37" s="79" t="s">
        <v>1469</v>
      </c>
      <c r="T37" s="56" t="s">
        <v>1453</v>
      </c>
      <c r="U37" s="79">
        <v>18457.09</v>
      </c>
      <c r="V37" s="79">
        <v>4210.59</v>
      </c>
      <c r="W37" s="97">
        <f t="shared" ref="W37:W68" si="19">V37/U37</f>
        <v>0.228128594485913</v>
      </c>
      <c r="X37" s="109">
        <f t="shared" ref="X37:X68" si="20">U37/J37</f>
        <v>1.11861151515152</v>
      </c>
      <c r="Y37" s="113">
        <v>150</v>
      </c>
      <c r="Z37" s="79">
        <v>150</v>
      </c>
      <c r="AA37" s="79" t="s">
        <v>1470</v>
      </c>
      <c r="AB37" s="56" t="s">
        <v>1453</v>
      </c>
      <c r="AC37" s="79">
        <v>16534.12</v>
      </c>
      <c r="AD37" s="79">
        <v>2976.55</v>
      </c>
      <c r="AE37" s="97">
        <f t="shared" ref="AE37:AE68" si="21">AD37/AC37</f>
        <v>0.18002470043764</v>
      </c>
      <c r="AF37" s="109">
        <f t="shared" ref="AF37:AF68" si="22">AC37/J37</f>
        <v>1.00206787878788</v>
      </c>
      <c r="AG37" s="113">
        <v>300</v>
      </c>
      <c r="AH37" s="79">
        <v>150</v>
      </c>
      <c r="AI37" s="79" t="s">
        <v>1469</v>
      </c>
      <c r="AJ37" s="56" t="s">
        <v>1453</v>
      </c>
      <c r="AK37" s="17">
        <v>5768.63</v>
      </c>
      <c r="AL37" s="17">
        <v>1531.77</v>
      </c>
      <c r="AM37" s="60">
        <f t="shared" ref="AM37:AM68" si="23">AL37/AK37</f>
        <v>0.265534450987496</v>
      </c>
      <c r="AN37" s="121">
        <f t="shared" ref="AN37:AN68" si="24">AK37/J37</f>
        <v>0.349613939393939</v>
      </c>
      <c r="AO37" s="27"/>
      <c r="AP37" s="30"/>
      <c r="AQ37" s="127"/>
      <c r="AR37" s="30">
        <v>7144.3</v>
      </c>
      <c r="AS37" s="30">
        <v>1940.44</v>
      </c>
      <c r="AT37" s="121">
        <f t="shared" ref="AT37:AT68" si="25">AS37/AR37</f>
        <v>0.271606735439441</v>
      </c>
      <c r="AU37" s="121">
        <f t="shared" ref="AU37:AU68" si="26">AR37/J37</f>
        <v>0.432987878787879</v>
      </c>
      <c r="AV37" s="27"/>
      <c r="AW37" s="30"/>
      <c r="AX37" s="127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2">
        <v>35</v>
      </c>
      <c r="B38" s="72">
        <v>101453</v>
      </c>
      <c r="C38" s="73" t="s">
        <v>130</v>
      </c>
      <c r="D38" s="73" t="s">
        <v>45</v>
      </c>
      <c r="E38" s="72" t="s">
        <v>46</v>
      </c>
      <c r="F38" s="79">
        <v>12</v>
      </c>
      <c r="G38" s="79">
        <v>150</v>
      </c>
      <c r="H38" s="71">
        <f t="shared" si="16"/>
        <v>450</v>
      </c>
      <c r="I38" s="108">
        <v>4</v>
      </c>
      <c r="J38" s="74">
        <v>15500</v>
      </c>
      <c r="K38" s="95">
        <f t="shared" si="15"/>
        <v>3758.57798445374</v>
      </c>
      <c r="L38" s="96">
        <v>0.242488902222822</v>
      </c>
      <c r="M38" s="79">
        <v>13824.34</v>
      </c>
      <c r="N38" s="79">
        <v>3240.95</v>
      </c>
      <c r="O38" s="97">
        <f t="shared" si="17"/>
        <v>0.234437955085017</v>
      </c>
      <c r="P38" s="97">
        <f t="shared" si="18"/>
        <v>0.891892903225806</v>
      </c>
      <c r="Q38" s="113"/>
      <c r="R38" s="79">
        <v>0</v>
      </c>
      <c r="S38" s="79"/>
      <c r="U38" s="79">
        <v>16831.68</v>
      </c>
      <c r="V38" s="79">
        <v>4741.73</v>
      </c>
      <c r="W38" s="97">
        <f t="shared" si="19"/>
        <v>0.281714600087454</v>
      </c>
      <c r="X38" s="97">
        <f t="shared" si="20"/>
        <v>1.08591483870968</v>
      </c>
      <c r="Y38" s="113"/>
      <c r="Z38" s="79">
        <v>150</v>
      </c>
      <c r="AA38" s="79"/>
      <c r="AB38" s="56" t="s">
        <v>1453</v>
      </c>
      <c r="AC38" s="79">
        <v>7143.02</v>
      </c>
      <c r="AD38" s="79">
        <v>1869.16</v>
      </c>
      <c r="AE38" s="97">
        <f t="shared" si="21"/>
        <v>0.26167643377731</v>
      </c>
      <c r="AF38" s="97">
        <f t="shared" si="22"/>
        <v>0.46084</v>
      </c>
      <c r="AG38" s="113"/>
      <c r="AH38" s="79">
        <v>0</v>
      </c>
      <c r="AI38" s="79"/>
      <c r="AK38" s="17">
        <v>5759.76</v>
      </c>
      <c r="AL38" s="17">
        <v>1497.6</v>
      </c>
      <c r="AM38" s="60">
        <f t="shared" si="23"/>
        <v>0.260010833784741</v>
      </c>
      <c r="AN38" s="121">
        <f t="shared" si="24"/>
        <v>0.371597419354839</v>
      </c>
      <c r="AO38" s="27"/>
      <c r="AP38" s="30"/>
      <c r="AQ38" s="127"/>
      <c r="AR38" s="30">
        <v>6668.5</v>
      </c>
      <c r="AS38" s="30">
        <v>637.09</v>
      </c>
      <c r="AT38" s="121">
        <f t="shared" si="25"/>
        <v>0.0955372272625028</v>
      </c>
      <c r="AU38" s="121">
        <f t="shared" si="26"/>
        <v>0.430225806451613</v>
      </c>
      <c r="AV38" s="27"/>
      <c r="AW38" s="30"/>
      <c r="AX38" s="127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2">
        <v>36</v>
      </c>
      <c r="B39" s="72">
        <v>106569</v>
      </c>
      <c r="C39" s="73" t="s">
        <v>174</v>
      </c>
      <c r="D39" s="73" t="s">
        <v>50</v>
      </c>
      <c r="E39" s="72" t="s">
        <v>46</v>
      </c>
      <c r="F39" s="79">
        <v>12</v>
      </c>
      <c r="G39" s="79">
        <v>150</v>
      </c>
      <c r="H39" s="71">
        <f t="shared" si="16"/>
        <v>450</v>
      </c>
      <c r="I39" s="108">
        <v>3</v>
      </c>
      <c r="J39" s="74">
        <v>13500</v>
      </c>
      <c r="K39" s="95">
        <f t="shared" si="15"/>
        <v>3268.75784957907</v>
      </c>
      <c r="L39" s="96">
        <v>0.242130211079931</v>
      </c>
      <c r="M39" s="79">
        <v>6056.54</v>
      </c>
      <c r="N39" s="79">
        <v>1811.7</v>
      </c>
      <c r="O39" s="97">
        <f t="shared" si="17"/>
        <v>0.299131187113434</v>
      </c>
      <c r="P39" s="97">
        <f t="shared" si="18"/>
        <v>0.448632592592593</v>
      </c>
      <c r="Q39" s="113"/>
      <c r="R39" s="79">
        <v>0</v>
      </c>
      <c r="S39" s="79"/>
      <c r="U39" s="79">
        <v>11658.22</v>
      </c>
      <c r="V39" s="79">
        <v>2802.45</v>
      </c>
      <c r="W39" s="97">
        <f t="shared" si="19"/>
        <v>0.240384038043544</v>
      </c>
      <c r="X39" s="97">
        <f t="shared" si="20"/>
        <v>0.863571851851852</v>
      </c>
      <c r="Y39" s="113"/>
      <c r="Z39" s="79">
        <v>0</v>
      </c>
      <c r="AA39" s="79"/>
      <c r="AC39" s="79">
        <v>8768.42</v>
      </c>
      <c r="AD39" s="79">
        <v>2423.79</v>
      </c>
      <c r="AE39" s="97">
        <f t="shared" si="21"/>
        <v>0.276422662235614</v>
      </c>
      <c r="AF39" s="97">
        <f t="shared" si="22"/>
        <v>0.649512592592593</v>
      </c>
      <c r="AG39" s="113"/>
      <c r="AH39" s="79">
        <v>0</v>
      </c>
      <c r="AI39" s="79"/>
      <c r="AK39" s="17">
        <v>4561.07</v>
      </c>
      <c r="AL39" s="17">
        <v>1008.18</v>
      </c>
      <c r="AM39" s="60">
        <f t="shared" si="23"/>
        <v>0.22104023836512</v>
      </c>
      <c r="AN39" s="121">
        <f t="shared" si="24"/>
        <v>0.337857037037037</v>
      </c>
      <c r="AO39" s="27"/>
      <c r="AP39" s="30"/>
      <c r="AQ39" s="127"/>
      <c r="AR39" s="30">
        <v>11677.88</v>
      </c>
      <c r="AS39" s="30">
        <v>3661.61</v>
      </c>
      <c r="AT39" s="121">
        <f t="shared" si="25"/>
        <v>0.31355091848863</v>
      </c>
      <c r="AU39" s="121">
        <f t="shared" si="26"/>
        <v>0.865028148148148</v>
      </c>
      <c r="AV39" s="27"/>
      <c r="AW39" s="30"/>
      <c r="AX39" s="127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9">
        <v>37</v>
      </c>
      <c r="B40" s="69">
        <v>511</v>
      </c>
      <c r="C40" s="70" t="s">
        <v>41</v>
      </c>
      <c r="D40" s="70" t="s">
        <v>42</v>
      </c>
      <c r="E40" s="69" t="s">
        <v>43</v>
      </c>
      <c r="F40" s="78">
        <v>13</v>
      </c>
      <c r="G40" s="78">
        <v>150</v>
      </c>
      <c r="H40" s="71">
        <f t="shared" si="16"/>
        <v>450</v>
      </c>
      <c r="I40" s="106">
        <v>4</v>
      </c>
      <c r="J40" s="71">
        <v>16000</v>
      </c>
      <c r="K40" s="91">
        <f t="shared" si="15"/>
        <v>3402.30608359085</v>
      </c>
      <c r="L40" s="92">
        <v>0.212644130224428</v>
      </c>
      <c r="M40" s="78">
        <v>24262.82</v>
      </c>
      <c r="N40" s="78">
        <v>5657.68</v>
      </c>
      <c r="O40" s="93">
        <f t="shared" si="17"/>
        <v>0.23318311721391</v>
      </c>
      <c r="P40" s="107">
        <f t="shared" si="18"/>
        <v>1.51642625</v>
      </c>
      <c r="Q40" s="111">
        <v>150</v>
      </c>
      <c r="R40" s="78">
        <v>150</v>
      </c>
      <c r="S40" s="78" t="s">
        <v>1471</v>
      </c>
      <c r="T40" s="56" t="s">
        <v>1453</v>
      </c>
      <c r="U40" s="78">
        <v>18516.65</v>
      </c>
      <c r="V40" s="78">
        <v>4111.22</v>
      </c>
      <c r="W40" s="93">
        <f t="shared" si="19"/>
        <v>0.22202828265372</v>
      </c>
      <c r="X40" s="107">
        <f t="shared" si="20"/>
        <v>1.157290625</v>
      </c>
      <c r="Y40" s="111">
        <v>150</v>
      </c>
      <c r="Z40" s="78">
        <v>150</v>
      </c>
      <c r="AA40" s="78" t="s">
        <v>1454</v>
      </c>
      <c r="AB40" s="56" t="s">
        <v>1453</v>
      </c>
      <c r="AC40" s="78">
        <v>18664.14</v>
      </c>
      <c r="AD40" s="78">
        <v>3905.19</v>
      </c>
      <c r="AE40" s="93">
        <f t="shared" si="21"/>
        <v>0.209234928584976</v>
      </c>
      <c r="AF40" s="93">
        <f t="shared" si="22"/>
        <v>1.16650875</v>
      </c>
      <c r="AG40" s="111"/>
      <c r="AH40" s="78">
        <v>150</v>
      </c>
      <c r="AI40" s="78"/>
      <c r="AJ40" s="56" t="s">
        <v>1453</v>
      </c>
      <c r="AK40" s="17">
        <v>10792.02</v>
      </c>
      <c r="AL40" s="17">
        <v>3053.72</v>
      </c>
      <c r="AM40" s="60">
        <f t="shared" si="23"/>
        <v>0.282960928537938</v>
      </c>
      <c r="AN40" s="121">
        <f t="shared" si="24"/>
        <v>0.67450125</v>
      </c>
      <c r="AO40" s="27"/>
      <c r="AP40" s="30"/>
      <c r="AQ40" s="127"/>
      <c r="AR40" s="30">
        <v>12042.62</v>
      </c>
      <c r="AS40" s="30">
        <v>2484.15</v>
      </c>
      <c r="AT40" s="121">
        <f t="shared" si="25"/>
        <v>0.206279862687688</v>
      </c>
      <c r="AU40" s="121">
        <f t="shared" si="26"/>
        <v>0.75266375</v>
      </c>
      <c r="AV40" s="27"/>
      <c r="AW40" s="30"/>
      <c r="AX40" s="127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9">
        <v>38</v>
      </c>
      <c r="B41" s="69">
        <v>105267</v>
      </c>
      <c r="C41" s="70" t="s">
        <v>96</v>
      </c>
      <c r="D41" s="70" t="s">
        <v>50</v>
      </c>
      <c r="E41" s="69" t="s">
        <v>46</v>
      </c>
      <c r="F41" s="78">
        <v>13</v>
      </c>
      <c r="G41" s="78">
        <v>150</v>
      </c>
      <c r="H41" s="71">
        <f t="shared" si="16"/>
        <v>450</v>
      </c>
      <c r="I41" s="106">
        <v>5</v>
      </c>
      <c r="J41" s="71">
        <v>15000</v>
      </c>
      <c r="K41" s="91">
        <f t="shared" si="15"/>
        <v>3848.85997212381</v>
      </c>
      <c r="L41" s="92">
        <v>0.256590664808254</v>
      </c>
      <c r="M41" s="78">
        <v>10455.65</v>
      </c>
      <c r="N41" s="78">
        <v>2943.26</v>
      </c>
      <c r="O41" s="93">
        <f t="shared" si="17"/>
        <v>0.281499476359672</v>
      </c>
      <c r="P41" s="93">
        <f t="shared" si="18"/>
        <v>0.697043333333333</v>
      </c>
      <c r="Q41" s="111"/>
      <c r="R41" s="78">
        <v>0</v>
      </c>
      <c r="S41" s="78"/>
      <c r="U41" s="78">
        <v>15625.53</v>
      </c>
      <c r="V41" s="78">
        <v>3833.47</v>
      </c>
      <c r="W41" s="93">
        <f t="shared" si="19"/>
        <v>0.245333758278919</v>
      </c>
      <c r="X41" s="93">
        <f t="shared" si="20"/>
        <v>1.041702</v>
      </c>
      <c r="Y41" s="111"/>
      <c r="Z41" s="78">
        <v>150</v>
      </c>
      <c r="AA41" s="78"/>
      <c r="AB41" s="56" t="s">
        <v>1453</v>
      </c>
      <c r="AC41" s="78">
        <v>18008.19</v>
      </c>
      <c r="AD41" s="78">
        <v>2279.89</v>
      </c>
      <c r="AE41" s="93">
        <f t="shared" si="21"/>
        <v>0.126602951212754</v>
      </c>
      <c r="AF41" s="93">
        <f t="shared" si="22"/>
        <v>1.200546</v>
      </c>
      <c r="AG41" s="111"/>
      <c r="AH41" s="78">
        <v>150</v>
      </c>
      <c r="AI41" s="78"/>
      <c r="AJ41" s="56" t="s">
        <v>1453</v>
      </c>
      <c r="AK41" s="17">
        <v>12341.24</v>
      </c>
      <c r="AL41" s="17">
        <v>2785.9</v>
      </c>
      <c r="AM41" s="60">
        <f t="shared" si="23"/>
        <v>0.225739066738837</v>
      </c>
      <c r="AN41" s="121">
        <f t="shared" si="24"/>
        <v>0.822749333333333</v>
      </c>
      <c r="AO41" s="27"/>
      <c r="AP41" s="30"/>
      <c r="AQ41" s="127"/>
      <c r="AR41" s="30">
        <v>7529.33</v>
      </c>
      <c r="AS41" s="30">
        <v>2092.96</v>
      </c>
      <c r="AT41" s="121">
        <f t="shared" si="25"/>
        <v>0.277974268626823</v>
      </c>
      <c r="AU41" s="121">
        <f t="shared" si="26"/>
        <v>0.501955333333333</v>
      </c>
      <c r="AV41" s="27"/>
      <c r="AW41" s="30"/>
      <c r="AX41" s="127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9">
        <v>39</v>
      </c>
      <c r="B42" s="69">
        <v>111219</v>
      </c>
      <c r="C42" s="70" t="s">
        <v>73</v>
      </c>
      <c r="D42" s="70" t="s">
        <v>50</v>
      </c>
      <c r="E42" s="69" t="s">
        <v>46</v>
      </c>
      <c r="F42" s="78">
        <v>13</v>
      </c>
      <c r="G42" s="78">
        <v>150</v>
      </c>
      <c r="H42" s="71">
        <f t="shared" si="16"/>
        <v>450</v>
      </c>
      <c r="I42" s="106">
        <v>4</v>
      </c>
      <c r="J42" s="71">
        <v>16000</v>
      </c>
      <c r="K42" s="91">
        <f t="shared" si="15"/>
        <v>3882.23202412019</v>
      </c>
      <c r="L42" s="92">
        <v>0.242639501507512</v>
      </c>
      <c r="M42" s="78">
        <v>16117.65</v>
      </c>
      <c r="N42" s="78">
        <v>3669.92</v>
      </c>
      <c r="O42" s="93">
        <f t="shared" si="17"/>
        <v>0.227695724873043</v>
      </c>
      <c r="P42" s="93">
        <f t="shared" si="18"/>
        <v>1.007353125</v>
      </c>
      <c r="Q42" s="111"/>
      <c r="R42" s="78">
        <v>150</v>
      </c>
      <c r="S42" s="78"/>
      <c r="T42" s="56" t="s">
        <v>1453</v>
      </c>
      <c r="U42" s="78">
        <v>16241.78</v>
      </c>
      <c r="V42" s="78">
        <v>3744.91</v>
      </c>
      <c r="W42" s="93">
        <f t="shared" si="19"/>
        <v>0.230572634280233</v>
      </c>
      <c r="X42" s="93">
        <f t="shared" si="20"/>
        <v>1.01511125</v>
      </c>
      <c r="Y42" s="111"/>
      <c r="Z42" s="78">
        <v>150</v>
      </c>
      <c r="AA42" s="78"/>
      <c r="AB42" s="56" t="s">
        <v>1453</v>
      </c>
      <c r="AC42" s="78">
        <v>21279.96</v>
      </c>
      <c r="AD42" s="78">
        <v>4144.52</v>
      </c>
      <c r="AE42" s="93">
        <f t="shared" si="21"/>
        <v>0.194761644288805</v>
      </c>
      <c r="AF42" s="107">
        <f t="shared" si="22"/>
        <v>1.3299975</v>
      </c>
      <c r="AG42" s="111">
        <v>150</v>
      </c>
      <c r="AH42" s="78">
        <v>150</v>
      </c>
      <c r="AI42" s="78" t="s">
        <v>1454</v>
      </c>
      <c r="AJ42" s="56" t="s">
        <v>1453</v>
      </c>
      <c r="AK42" s="17">
        <v>9166.75</v>
      </c>
      <c r="AL42" s="17">
        <v>2380.76</v>
      </c>
      <c r="AM42" s="60">
        <f t="shared" si="23"/>
        <v>0.259716911664439</v>
      </c>
      <c r="AN42" s="121">
        <f t="shared" si="24"/>
        <v>0.572921875</v>
      </c>
      <c r="AO42" s="27"/>
      <c r="AP42" s="30"/>
      <c r="AQ42" s="127"/>
      <c r="AR42" s="30">
        <v>10170.14</v>
      </c>
      <c r="AS42" s="30">
        <v>1944.41</v>
      </c>
      <c r="AT42" s="121">
        <f t="shared" si="25"/>
        <v>0.191188125237214</v>
      </c>
      <c r="AU42" s="121">
        <f t="shared" si="26"/>
        <v>0.63563375</v>
      </c>
      <c r="AV42" s="27"/>
      <c r="AW42" s="30"/>
      <c r="AX42" s="127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2">
        <v>40</v>
      </c>
      <c r="B43" s="72">
        <v>746</v>
      </c>
      <c r="C43" s="73" t="s">
        <v>153</v>
      </c>
      <c r="D43" s="73" t="s">
        <v>62</v>
      </c>
      <c r="E43" s="72" t="s">
        <v>46</v>
      </c>
      <c r="F43" s="79">
        <v>14</v>
      </c>
      <c r="G43" s="79">
        <v>150</v>
      </c>
      <c r="H43" s="71">
        <f t="shared" si="16"/>
        <v>450</v>
      </c>
      <c r="I43" s="108">
        <v>4</v>
      </c>
      <c r="J43" s="74">
        <v>18000</v>
      </c>
      <c r="K43" s="95">
        <f t="shared" si="15"/>
        <v>4373.84278546092</v>
      </c>
      <c r="L43" s="96">
        <v>0.24299126585894</v>
      </c>
      <c r="M43" s="79">
        <v>16440.86</v>
      </c>
      <c r="N43" s="79">
        <v>3685.54</v>
      </c>
      <c r="O43" s="97">
        <f t="shared" si="17"/>
        <v>0.224169538576449</v>
      </c>
      <c r="P43" s="97">
        <f t="shared" si="18"/>
        <v>0.913381111111111</v>
      </c>
      <c r="Q43" s="113"/>
      <c r="R43" s="79">
        <v>0</v>
      </c>
      <c r="S43" s="79"/>
      <c r="U43" s="79">
        <v>13977.4</v>
      </c>
      <c r="V43" s="79">
        <v>3915</v>
      </c>
      <c r="W43" s="97">
        <f t="shared" si="19"/>
        <v>0.280095010516977</v>
      </c>
      <c r="X43" s="97">
        <f t="shared" si="20"/>
        <v>0.776522222222222</v>
      </c>
      <c r="Y43" s="113"/>
      <c r="Z43" s="79">
        <v>0</v>
      </c>
      <c r="AA43" s="79"/>
      <c r="AC43" s="79">
        <v>10836.32</v>
      </c>
      <c r="AD43" s="79">
        <v>2473.9</v>
      </c>
      <c r="AE43" s="97">
        <f t="shared" si="21"/>
        <v>0.228297060256619</v>
      </c>
      <c r="AF43" s="97">
        <f t="shared" si="22"/>
        <v>0.602017777777778</v>
      </c>
      <c r="AG43" s="113"/>
      <c r="AH43" s="79">
        <v>0</v>
      </c>
      <c r="AI43" s="79"/>
      <c r="AK43" s="17">
        <v>26149.97</v>
      </c>
      <c r="AL43" s="17">
        <v>8436.83</v>
      </c>
      <c r="AM43" s="60">
        <f t="shared" si="23"/>
        <v>0.322632492503815</v>
      </c>
      <c r="AN43" s="121">
        <f t="shared" si="24"/>
        <v>1.45277611111111</v>
      </c>
      <c r="AO43" s="27"/>
      <c r="AP43" s="30"/>
      <c r="AQ43" s="127"/>
      <c r="AR43" s="30">
        <v>5383.05</v>
      </c>
      <c r="AS43" s="30">
        <v>1005.83</v>
      </c>
      <c r="AT43" s="121">
        <f t="shared" si="25"/>
        <v>0.18685132034813</v>
      </c>
      <c r="AU43" s="121">
        <f t="shared" si="26"/>
        <v>0.299058333333333</v>
      </c>
      <c r="AV43" s="27"/>
      <c r="AW43" s="30"/>
      <c r="AX43" s="127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2">
        <v>41</v>
      </c>
      <c r="B44" s="72">
        <v>105751</v>
      </c>
      <c r="C44" s="73" t="s">
        <v>171</v>
      </c>
      <c r="D44" s="73" t="s">
        <v>54</v>
      </c>
      <c r="E44" s="72" t="s">
        <v>46</v>
      </c>
      <c r="F44" s="79">
        <v>14</v>
      </c>
      <c r="G44" s="79">
        <v>150</v>
      </c>
      <c r="H44" s="71">
        <f t="shared" si="16"/>
        <v>450</v>
      </c>
      <c r="I44" s="108">
        <v>4</v>
      </c>
      <c r="J44" s="74">
        <v>15000</v>
      </c>
      <c r="K44" s="95">
        <f t="shared" si="15"/>
        <v>3787.3709358403</v>
      </c>
      <c r="L44" s="96">
        <v>0.252491395722687</v>
      </c>
      <c r="M44" s="79">
        <v>10108.64</v>
      </c>
      <c r="N44" s="79">
        <v>3018.42</v>
      </c>
      <c r="O44" s="97">
        <f t="shared" si="17"/>
        <v>0.29859803099131</v>
      </c>
      <c r="P44" s="97">
        <f t="shared" si="18"/>
        <v>0.673909333333333</v>
      </c>
      <c r="Q44" s="113"/>
      <c r="R44" s="79">
        <v>0</v>
      </c>
      <c r="S44" s="79"/>
      <c r="U44" s="79">
        <v>12374.85</v>
      </c>
      <c r="V44" s="79">
        <v>3436.28</v>
      </c>
      <c r="W44" s="97">
        <f t="shared" si="19"/>
        <v>0.277682557768377</v>
      </c>
      <c r="X44" s="97">
        <f t="shared" si="20"/>
        <v>0.82499</v>
      </c>
      <c r="Y44" s="113"/>
      <c r="Z44" s="79">
        <v>0</v>
      </c>
      <c r="AA44" s="79"/>
      <c r="AC44" s="79">
        <v>8135.21</v>
      </c>
      <c r="AD44" s="79">
        <v>2599.2</v>
      </c>
      <c r="AE44" s="97">
        <f t="shared" si="21"/>
        <v>0.319500049783595</v>
      </c>
      <c r="AF44" s="97">
        <f t="shared" si="22"/>
        <v>0.542347333333333</v>
      </c>
      <c r="AG44" s="113"/>
      <c r="AH44" s="79">
        <v>0</v>
      </c>
      <c r="AI44" s="79"/>
      <c r="AK44" s="17">
        <v>8248.76</v>
      </c>
      <c r="AL44" s="17">
        <v>2548.72</v>
      </c>
      <c r="AM44" s="60">
        <f t="shared" si="23"/>
        <v>0.308982198536507</v>
      </c>
      <c r="AN44" s="121">
        <f t="shared" si="24"/>
        <v>0.549917333333333</v>
      </c>
      <c r="AO44" s="27"/>
      <c r="AP44" s="30"/>
      <c r="AQ44" s="127"/>
      <c r="AR44" s="30">
        <v>8667.41</v>
      </c>
      <c r="AS44" s="30">
        <v>2595.56</v>
      </c>
      <c r="AT44" s="121">
        <f t="shared" si="25"/>
        <v>0.299462007681649</v>
      </c>
      <c r="AU44" s="121">
        <f t="shared" si="26"/>
        <v>0.577827333333333</v>
      </c>
      <c r="AV44" s="27"/>
      <c r="AW44" s="30"/>
      <c r="AX44" s="127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2">
        <v>42</v>
      </c>
      <c r="B45" s="72">
        <v>114622</v>
      </c>
      <c r="C45" s="73" t="s">
        <v>127</v>
      </c>
      <c r="D45" s="73" t="s">
        <v>42</v>
      </c>
      <c r="E45" s="72" t="s">
        <v>46</v>
      </c>
      <c r="F45" s="79">
        <v>14</v>
      </c>
      <c r="G45" s="79">
        <v>150</v>
      </c>
      <c r="H45" s="71">
        <f t="shared" si="16"/>
        <v>450</v>
      </c>
      <c r="I45" s="108">
        <v>5</v>
      </c>
      <c r="J45" s="74">
        <v>15000</v>
      </c>
      <c r="K45" s="95">
        <f t="shared" si="15"/>
        <v>3005.25815281145</v>
      </c>
      <c r="L45" s="96">
        <v>0.200350543520763</v>
      </c>
      <c r="M45" s="79">
        <v>15342.39</v>
      </c>
      <c r="N45" s="79">
        <v>2927.07</v>
      </c>
      <c r="O45" s="97">
        <f t="shared" si="17"/>
        <v>0.190783183063395</v>
      </c>
      <c r="P45" s="109">
        <f t="shared" si="18"/>
        <v>1.022826</v>
      </c>
      <c r="Q45" s="113">
        <v>300</v>
      </c>
      <c r="R45" s="79">
        <v>150</v>
      </c>
      <c r="S45" s="79" t="s">
        <v>1472</v>
      </c>
      <c r="T45" s="56" t="s">
        <v>1453</v>
      </c>
      <c r="U45" s="79">
        <v>15252.3</v>
      </c>
      <c r="V45" s="79">
        <v>3046.36</v>
      </c>
      <c r="W45" s="97">
        <f t="shared" si="19"/>
        <v>0.199731188083109</v>
      </c>
      <c r="X45" s="109">
        <f t="shared" si="20"/>
        <v>1.01682</v>
      </c>
      <c r="Y45" s="113">
        <v>300</v>
      </c>
      <c r="Z45" s="79">
        <v>150</v>
      </c>
      <c r="AA45" s="79" t="s">
        <v>1473</v>
      </c>
      <c r="AB45" s="56" t="s">
        <v>1453</v>
      </c>
      <c r="AC45" s="79">
        <v>8274.2</v>
      </c>
      <c r="AD45" s="79">
        <v>1667.74</v>
      </c>
      <c r="AE45" s="97">
        <f t="shared" si="21"/>
        <v>0.201559063111842</v>
      </c>
      <c r="AF45" s="97">
        <f t="shared" si="22"/>
        <v>0.551613333333333</v>
      </c>
      <c r="AG45" s="113"/>
      <c r="AH45" s="79">
        <v>0</v>
      </c>
      <c r="AI45" s="79"/>
      <c r="AK45" s="17">
        <v>8752.18</v>
      </c>
      <c r="AL45" s="17">
        <v>1653.59</v>
      </c>
      <c r="AM45" s="60">
        <f t="shared" si="23"/>
        <v>0.188934642569051</v>
      </c>
      <c r="AN45" s="121">
        <f t="shared" si="24"/>
        <v>0.583478666666667</v>
      </c>
      <c r="AO45" s="27"/>
      <c r="AP45" s="30"/>
      <c r="AQ45" s="127"/>
      <c r="AR45" s="30">
        <v>10004.73</v>
      </c>
      <c r="AS45" s="30">
        <v>2555.87</v>
      </c>
      <c r="AT45" s="121">
        <f t="shared" si="25"/>
        <v>0.25546616450419</v>
      </c>
      <c r="AU45" s="121">
        <f t="shared" si="26"/>
        <v>0.666982</v>
      </c>
      <c r="AV45" s="27"/>
      <c r="AW45" s="30"/>
      <c r="AX45" s="127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9">
        <v>43</v>
      </c>
      <c r="B46" s="69">
        <v>598</v>
      </c>
      <c r="C46" s="70" t="s">
        <v>178</v>
      </c>
      <c r="D46" s="70" t="s">
        <v>54</v>
      </c>
      <c r="E46" s="69" t="s">
        <v>46</v>
      </c>
      <c r="F46" s="78">
        <v>15</v>
      </c>
      <c r="G46" s="78">
        <v>150</v>
      </c>
      <c r="H46" s="71">
        <f t="shared" si="16"/>
        <v>450</v>
      </c>
      <c r="I46" s="106">
        <v>4</v>
      </c>
      <c r="J46" s="71">
        <v>15000</v>
      </c>
      <c r="K46" s="91">
        <f t="shared" si="15"/>
        <v>3701.52435114829</v>
      </c>
      <c r="L46" s="92">
        <v>0.246768290076553</v>
      </c>
      <c r="M46" s="78">
        <v>9840.21</v>
      </c>
      <c r="N46" s="78">
        <v>2635.29</v>
      </c>
      <c r="O46" s="93">
        <f t="shared" si="17"/>
        <v>0.267808308969016</v>
      </c>
      <c r="P46" s="93">
        <f t="shared" si="18"/>
        <v>0.656014</v>
      </c>
      <c r="Q46" s="111"/>
      <c r="R46" s="78">
        <v>0</v>
      </c>
      <c r="S46" s="78"/>
      <c r="U46" s="78">
        <v>9827.65</v>
      </c>
      <c r="V46" s="78">
        <v>2593.37</v>
      </c>
      <c r="W46" s="93">
        <f t="shared" si="19"/>
        <v>0.263885058991722</v>
      </c>
      <c r="X46" s="93">
        <f t="shared" si="20"/>
        <v>0.655176666666667</v>
      </c>
      <c r="Y46" s="111"/>
      <c r="Z46" s="78">
        <v>0</v>
      </c>
      <c r="AA46" s="78"/>
      <c r="AC46" s="78">
        <v>8400.41</v>
      </c>
      <c r="AD46" s="78">
        <v>2154.05</v>
      </c>
      <c r="AE46" s="93">
        <f t="shared" si="21"/>
        <v>0.25642200797342</v>
      </c>
      <c r="AF46" s="93">
        <f t="shared" si="22"/>
        <v>0.560027333333333</v>
      </c>
      <c r="AG46" s="111"/>
      <c r="AH46" s="78">
        <v>0</v>
      </c>
      <c r="AI46" s="78"/>
      <c r="AK46" s="17">
        <v>5314.64</v>
      </c>
      <c r="AL46" s="17">
        <v>1772.46</v>
      </c>
      <c r="AM46" s="60">
        <f t="shared" si="23"/>
        <v>0.333505185675794</v>
      </c>
      <c r="AN46" s="121">
        <f t="shared" si="24"/>
        <v>0.354309333333333</v>
      </c>
      <c r="AO46" s="27"/>
      <c r="AP46" s="30"/>
      <c r="AQ46" s="127"/>
      <c r="AR46" s="30">
        <v>8684.34</v>
      </c>
      <c r="AS46" s="30">
        <v>2496.17</v>
      </c>
      <c r="AT46" s="121">
        <f t="shared" si="25"/>
        <v>0.28743347220399</v>
      </c>
      <c r="AU46" s="121">
        <f t="shared" si="26"/>
        <v>0.578956</v>
      </c>
      <c r="AV46" s="27"/>
      <c r="AW46" s="30"/>
      <c r="AX46" s="127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9">
        <v>44</v>
      </c>
      <c r="B47" s="69">
        <v>726</v>
      </c>
      <c r="C47" s="70" t="s">
        <v>49</v>
      </c>
      <c r="D47" s="70" t="s">
        <v>50</v>
      </c>
      <c r="E47" s="69" t="s">
        <v>46</v>
      </c>
      <c r="F47" s="78">
        <v>15</v>
      </c>
      <c r="G47" s="78">
        <v>150</v>
      </c>
      <c r="H47" s="71">
        <f t="shared" si="16"/>
        <v>450</v>
      </c>
      <c r="I47" s="106">
        <v>4</v>
      </c>
      <c r="J47" s="71">
        <v>16000</v>
      </c>
      <c r="K47" s="91">
        <f t="shared" si="15"/>
        <v>3243.04983114806</v>
      </c>
      <c r="L47" s="92">
        <v>0.202690614446754</v>
      </c>
      <c r="M47" s="78">
        <v>20439.97</v>
      </c>
      <c r="N47" s="78">
        <v>2241.59</v>
      </c>
      <c r="O47" s="93">
        <f t="shared" si="17"/>
        <v>0.109666990704977</v>
      </c>
      <c r="P47" s="107">
        <f t="shared" si="18"/>
        <v>1.277498125</v>
      </c>
      <c r="Q47" s="111">
        <v>300</v>
      </c>
      <c r="R47" s="78">
        <v>150</v>
      </c>
      <c r="S47" s="78" t="s">
        <v>1474</v>
      </c>
      <c r="T47" s="56" t="s">
        <v>1453</v>
      </c>
      <c r="U47" s="78">
        <v>20285.68</v>
      </c>
      <c r="V47" s="78">
        <v>4511.06</v>
      </c>
      <c r="W47" s="93">
        <f t="shared" si="19"/>
        <v>0.222376573030828</v>
      </c>
      <c r="X47" s="107">
        <f t="shared" si="20"/>
        <v>1.267855</v>
      </c>
      <c r="Y47" s="111">
        <v>150</v>
      </c>
      <c r="Z47" s="78">
        <v>150</v>
      </c>
      <c r="AA47" s="78" t="s">
        <v>1475</v>
      </c>
      <c r="AB47" s="56" t="s">
        <v>1453</v>
      </c>
      <c r="AC47" s="78">
        <v>19556.99</v>
      </c>
      <c r="AD47" s="78">
        <v>3398.92</v>
      </c>
      <c r="AE47" s="93">
        <f t="shared" si="21"/>
        <v>0.1737956607842</v>
      </c>
      <c r="AF47" s="107">
        <f t="shared" si="22"/>
        <v>1.222311875</v>
      </c>
      <c r="AG47" s="111">
        <v>150</v>
      </c>
      <c r="AH47" s="78">
        <v>150</v>
      </c>
      <c r="AI47" s="78" t="s">
        <v>1475</v>
      </c>
      <c r="AJ47" s="56" t="s">
        <v>1453</v>
      </c>
      <c r="AK47" s="17">
        <v>10801.08</v>
      </c>
      <c r="AL47" s="17">
        <v>1751.02</v>
      </c>
      <c r="AM47" s="60">
        <f t="shared" si="23"/>
        <v>0.162115269954486</v>
      </c>
      <c r="AN47" s="121">
        <f t="shared" si="24"/>
        <v>0.6750675</v>
      </c>
      <c r="AO47" s="27"/>
      <c r="AP47" s="30"/>
      <c r="AQ47" s="127"/>
      <c r="AR47" s="30">
        <v>11992.56</v>
      </c>
      <c r="AS47" s="30">
        <v>2728.54</v>
      </c>
      <c r="AT47" s="121">
        <f t="shared" si="25"/>
        <v>0.227519395358456</v>
      </c>
      <c r="AU47" s="121">
        <f t="shared" si="26"/>
        <v>0.749535</v>
      </c>
      <c r="AV47" s="27"/>
      <c r="AW47" s="30"/>
      <c r="AX47" s="127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9">
        <v>45</v>
      </c>
      <c r="B48" s="69">
        <v>102565</v>
      </c>
      <c r="C48" s="70" t="s">
        <v>92</v>
      </c>
      <c r="D48" s="70" t="s">
        <v>50</v>
      </c>
      <c r="E48" s="69" t="s">
        <v>46</v>
      </c>
      <c r="F48" s="78">
        <v>15</v>
      </c>
      <c r="G48" s="78">
        <v>150</v>
      </c>
      <c r="H48" s="71">
        <f t="shared" si="16"/>
        <v>450</v>
      </c>
      <c r="I48" s="106">
        <v>4</v>
      </c>
      <c r="J48" s="71">
        <v>15000</v>
      </c>
      <c r="K48" s="91">
        <f t="shared" si="15"/>
        <v>3757.73490129749</v>
      </c>
      <c r="L48" s="92">
        <v>0.250515660086499</v>
      </c>
      <c r="M48" s="78">
        <v>13201.47</v>
      </c>
      <c r="N48" s="78">
        <v>3064.81</v>
      </c>
      <c r="O48" s="93">
        <f t="shared" si="17"/>
        <v>0.232156721940814</v>
      </c>
      <c r="P48" s="93">
        <f t="shared" si="18"/>
        <v>0.880098</v>
      </c>
      <c r="Q48" s="111"/>
      <c r="R48" s="78">
        <v>0</v>
      </c>
      <c r="S48" s="78"/>
      <c r="U48" s="78">
        <v>17326.52</v>
      </c>
      <c r="V48" s="78">
        <v>4498.3</v>
      </c>
      <c r="W48" s="93">
        <f t="shared" si="19"/>
        <v>0.259619358070749</v>
      </c>
      <c r="X48" s="93">
        <f t="shared" si="20"/>
        <v>1.15510133333333</v>
      </c>
      <c r="Y48" s="111"/>
      <c r="Z48" s="78">
        <v>150</v>
      </c>
      <c r="AA48" s="78"/>
      <c r="AB48" s="56" t="s">
        <v>1453</v>
      </c>
      <c r="AC48" s="78">
        <v>15156.96</v>
      </c>
      <c r="AD48" s="78">
        <v>4142.83</v>
      </c>
      <c r="AE48" s="93">
        <f t="shared" si="21"/>
        <v>0.273328556649882</v>
      </c>
      <c r="AF48" s="93">
        <f t="shared" si="22"/>
        <v>1.010464</v>
      </c>
      <c r="AG48" s="111"/>
      <c r="AH48" s="78">
        <v>150</v>
      </c>
      <c r="AI48" s="78"/>
      <c r="AJ48" s="56" t="s">
        <v>1453</v>
      </c>
      <c r="AK48" s="17">
        <v>9908.32</v>
      </c>
      <c r="AL48" s="17">
        <v>3156.9</v>
      </c>
      <c r="AM48" s="60">
        <f t="shared" si="23"/>
        <v>0.318611025885317</v>
      </c>
      <c r="AN48" s="121">
        <f t="shared" si="24"/>
        <v>0.660554666666667</v>
      </c>
      <c r="AO48" s="27"/>
      <c r="AP48" s="30"/>
      <c r="AQ48" s="127"/>
      <c r="AR48" s="30">
        <v>6955.86</v>
      </c>
      <c r="AS48" s="30">
        <v>1340.53</v>
      </c>
      <c r="AT48" s="121">
        <f t="shared" si="25"/>
        <v>0.192719519944335</v>
      </c>
      <c r="AU48" s="121">
        <f t="shared" si="26"/>
        <v>0.463724</v>
      </c>
      <c r="AV48" s="27"/>
      <c r="AW48" s="30"/>
      <c r="AX48" s="127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2">
        <v>46</v>
      </c>
      <c r="B49" s="72">
        <v>54</v>
      </c>
      <c r="C49" s="73" t="s">
        <v>44</v>
      </c>
      <c r="D49" s="73" t="s">
        <v>45</v>
      </c>
      <c r="E49" s="72" t="s">
        <v>46</v>
      </c>
      <c r="F49" s="79">
        <v>16</v>
      </c>
      <c r="G49" s="79">
        <v>150</v>
      </c>
      <c r="H49" s="71">
        <f t="shared" si="16"/>
        <v>450</v>
      </c>
      <c r="I49" s="108">
        <v>4</v>
      </c>
      <c r="J49" s="74">
        <v>16000</v>
      </c>
      <c r="K49" s="95">
        <f t="shared" si="15"/>
        <v>3914.25054076997</v>
      </c>
      <c r="L49" s="96">
        <v>0.244640658798123</v>
      </c>
      <c r="M49" s="79">
        <v>17506.96</v>
      </c>
      <c r="N49" s="79">
        <v>4300.48</v>
      </c>
      <c r="O49" s="97">
        <f t="shared" si="17"/>
        <v>0.245644018150496</v>
      </c>
      <c r="P49" s="109">
        <f t="shared" si="18"/>
        <v>1.094185</v>
      </c>
      <c r="Q49" s="113">
        <v>150</v>
      </c>
      <c r="R49" s="79">
        <v>150</v>
      </c>
      <c r="S49" s="79" t="s">
        <v>1476</v>
      </c>
      <c r="T49" s="56" t="s">
        <v>1453</v>
      </c>
      <c r="U49" s="79">
        <v>26369.84</v>
      </c>
      <c r="V49" s="79">
        <v>5213.72</v>
      </c>
      <c r="W49" s="97">
        <f t="shared" si="19"/>
        <v>0.197715268655403</v>
      </c>
      <c r="X49" s="109">
        <f t="shared" si="20"/>
        <v>1.648115</v>
      </c>
      <c r="Y49" s="113">
        <v>150</v>
      </c>
      <c r="Z49" s="79">
        <v>150</v>
      </c>
      <c r="AA49" s="79" t="s">
        <v>1476</v>
      </c>
      <c r="AB49" s="56" t="s">
        <v>1453</v>
      </c>
      <c r="AC49" s="79">
        <v>17222.02</v>
      </c>
      <c r="AD49" s="79">
        <v>4162.17</v>
      </c>
      <c r="AE49" s="97">
        <f t="shared" si="21"/>
        <v>0.241677224855156</v>
      </c>
      <c r="AF49" s="109">
        <f t="shared" si="22"/>
        <v>1.07637625</v>
      </c>
      <c r="AG49" s="113">
        <v>150</v>
      </c>
      <c r="AH49" s="79">
        <v>150</v>
      </c>
      <c r="AI49" s="79" t="s">
        <v>1476</v>
      </c>
      <c r="AJ49" s="56" t="s">
        <v>1453</v>
      </c>
      <c r="AK49" s="17">
        <v>9091.52</v>
      </c>
      <c r="AL49" s="17">
        <v>2355.72</v>
      </c>
      <c r="AM49" s="60">
        <f t="shared" si="23"/>
        <v>0.259111787687867</v>
      </c>
      <c r="AN49" s="121">
        <f t="shared" si="24"/>
        <v>0.56822</v>
      </c>
      <c r="AO49" s="27"/>
      <c r="AP49" s="30"/>
      <c r="AQ49" s="127"/>
      <c r="AR49" s="30">
        <v>11587.75</v>
      </c>
      <c r="AS49" s="30">
        <v>2397.33</v>
      </c>
      <c r="AT49" s="121">
        <f t="shared" si="25"/>
        <v>0.206884856853142</v>
      </c>
      <c r="AU49" s="121">
        <f t="shared" si="26"/>
        <v>0.724234375</v>
      </c>
      <c r="AV49" s="27"/>
      <c r="AW49" s="30"/>
      <c r="AX49" s="127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2">
        <v>47</v>
      </c>
      <c r="B50" s="72">
        <v>357</v>
      </c>
      <c r="C50" s="73" t="s">
        <v>164</v>
      </c>
      <c r="D50" s="73" t="s">
        <v>50</v>
      </c>
      <c r="E50" s="72" t="s">
        <v>46</v>
      </c>
      <c r="F50" s="79">
        <v>16</v>
      </c>
      <c r="G50" s="79">
        <v>150</v>
      </c>
      <c r="H50" s="71">
        <f t="shared" si="16"/>
        <v>450</v>
      </c>
      <c r="I50" s="108">
        <v>4</v>
      </c>
      <c r="J50" s="74">
        <v>14000</v>
      </c>
      <c r="K50" s="95">
        <f t="shared" si="15"/>
        <v>2940</v>
      </c>
      <c r="L50" s="96">
        <v>0.21</v>
      </c>
      <c r="M50" s="79">
        <v>8054.07</v>
      </c>
      <c r="N50" s="79">
        <v>2373.44</v>
      </c>
      <c r="O50" s="97">
        <f t="shared" si="17"/>
        <v>0.294688275617172</v>
      </c>
      <c r="P50" s="97">
        <f t="shared" si="18"/>
        <v>0.575290714285714</v>
      </c>
      <c r="Q50" s="113"/>
      <c r="R50" s="79">
        <v>0</v>
      </c>
      <c r="S50" s="79"/>
      <c r="U50" s="79">
        <v>13198.3</v>
      </c>
      <c r="V50" s="79">
        <v>3193.47</v>
      </c>
      <c r="W50" s="97">
        <f t="shared" si="19"/>
        <v>0.241960707060758</v>
      </c>
      <c r="X50" s="97">
        <f t="shared" si="20"/>
        <v>0.942735714285714</v>
      </c>
      <c r="Y50" s="113"/>
      <c r="Z50" s="79">
        <v>0</v>
      </c>
      <c r="AA50" s="79"/>
      <c r="AC50" s="79">
        <v>10322.68</v>
      </c>
      <c r="AD50" s="79">
        <v>2516.85</v>
      </c>
      <c r="AE50" s="97">
        <f t="shared" si="21"/>
        <v>0.243817497006591</v>
      </c>
      <c r="AF50" s="97">
        <f t="shared" si="22"/>
        <v>0.737334285714286</v>
      </c>
      <c r="AG50" s="113"/>
      <c r="AH50" s="79">
        <v>0</v>
      </c>
      <c r="AI50" s="79"/>
      <c r="AK50" s="17">
        <v>14391.25</v>
      </c>
      <c r="AL50" s="17">
        <v>3184.65</v>
      </c>
      <c r="AM50" s="60">
        <f t="shared" si="23"/>
        <v>0.221290714844089</v>
      </c>
      <c r="AN50" s="121">
        <f t="shared" si="24"/>
        <v>1.02794642857143</v>
      </c>
      <c r="AO50" s="27"/>
      <c r="AP50" s="30"/>
      <c r="AQ50" s="127"/>
      <c r="AR50" s="30">
        <v>12194.66</v>
      </c>
      <c r="AS50" s="30">
        <v>2158.38</v>
      </c>
      <c r="AT50" s="121">
        <f t="shared" si="25"/>
        <v>0.176993864527588</v>
      </c>
      <c r="AU50" s="121">
        <f t="shared" si="26"/>
        <v>0.871047142857143</v>
      </c>
      <c r="AV50" s="27"/>
      <c r="AW50" s="30"/>
      <c r="AX50" s="127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9">
        <v>48</v>
      </c>
      <c r="B51" s="69">
        <v>107658</v>
      </c>
      <c r="C51" s="70" t="s">
        <v>143</v>
      </c>
      <c r="D51" s="70" t="s">
        <v>50</v>
      </c>
      <c r="E51" s="69" t="s">
        <v>43</v>
      </c>
      <c r="F51" s="78">
        <v>17</v>
      </c>
      <c r="G51" s="78">
        <v>150</v>
      </c>
      <c r="H51" s="71">
        <f t="shared" si="16"/>
        <v>450</v>
      </c>
      <c r="I51" s="106">
        <v>3</v>
      </c>
      <c r="J51" s="71">
        <v>15000</v>
      </c>
      <c r="K51" s="91">
        <f t="shared" si="15"/>
        <v>3190.82276287517</v>
      </c>
      <c r="L51" s="92">
        <v>0.212721517525011</v>
      </c>
      <c r="M51" s="78">
        <v>15598.73</v>
      </c>
      <c r="N51" s="78">
        <v>1473.88</v>
      </c>
      <c r="O51" s="93">
        <f t="shared" si="17"/>
        <v>0.09448717940499</v>
      </c>
      <c r="P51" s="93">
        <f t="shared" si="18"/>
        <v>1.03991533333333</v>
      </c>
      <c r="Q51" s="111"/>
      <c r="R51" s="78">
        <v>150</v>
      </c>
      <c r="S51" s="78"/>
      <c r="T51" s="56" t="s">
        <v>1453</v>
      </c>
      <c r="U51" s="78">
        <v>11055.76</v>
      </c>
      <c r="V51" s="78">
        <v>2554.07</v>
      </c>
      <c r="W51" s="93">
        <f t="shared" si="19"/>
        <v>0.231017134959514</v>
      </c>
      <c r="X51" s="93">
        <f t="shared" si="20"/>
        <v>0.737050666666667</v>
      </c>
      <c r="Y51" s="111"/>
      <c r="Z51" s="78">
        <v>0</v>
      </c>
      <c r="AA51" s="78"/>
      <c r="AC51" s="78">
        <v>9740.66</v>
      </c>
      <c r="AD51" s="78">
        <v>1667.86</v>
      </c>
      <c r="AE51" s="93">
        <f t="shared" si="21"/>
        <v>0.171226590395312</v>
      </c>
      <c r="AF51" s="93">
        <f t="shared" si="22"/>
        <v>0.649377333333333</v>
      </c>
      <c r="AG51" s="111"/>
      <c r="AH51" s="78">
        <v>0</v>
      </c>
      <c r="AI51" s="78"/>
      <c r="AK51" s="17">
        <v>8511.16</v>
      </c>
      <c r="AL51" s="17">
        <v>730.87</v>
      </c>
      <c r="AM51" s="60">
        <f t="shared" si="23"/>
        <v>0.0858719610487877</v>
      </c>
      <c r="AN51" s="121">
        <f t="shared" si="24"/>
        <v>0.567410666666667</v>
      </c>
      <c r="AO51" s="27"/>
      <c r="AP51" s="30"/>
      <c r="AQ51" s="127"/>
      <c r="AR51" s="30">
        <v>5084.72</v>
      </c>
      <c r="AS51" s="30">
        <v>1353.14</v>
      </c>
      <c r="AT51" s="121">
        <f t="shared" si="25"/>
        <v>0.266118881669</v>
      </c>
      <c r="AU51" s="121">
        <f t="shared" si="26"/>
        <v>0.338981333333333</v>
      </c>
      <c r="AV51" s="27"/>
      <c r="AW51" s="30"/>
      <c r="AX51" s="127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9">
        <v>49</v>
      </c>
      <c r="B52" s="69">
        <v>108656</v>
      </c>
      <c r="C52" s="70" t="s">
        <v>47</v>
      </c>
      <c r="D52" s="70" t="s">
        <v>48</v>
      </c>
      <c r="E52" s="69" t="s">
        <v>43</v>
      </c>
      <c r="F52" s="78">
        <v>17</v>
      </c>
      <c r="G52" s="78">
        <v>150</v>
      </c>
      <c r="H52" s="71">
        <f t="shared" si="16"/>
        <v>450</v>
      </c>
      <c r="I52" s="106">
        <v>3</v>
      </c>
      <c r="J52" s="71">
        <v>13500</v>
      </c>
      <c r="K52" s="91">
        <f t="shared" si="15"/>
        <v>2160</v>
      </c>
      <c r="L52" s="92">
        <v>0.16</v>
      </c>
      <c r="M52" s="78">
        <v>15461.82</v>
      </c>
      <c r="N52" s="78">
        <v>2048.61</v>
      </c>
      <c r="O52" s="93">
        <f t="shared" si="17"/>
        <v>0.132494751588105</v>
      </c>
      <c r="P52" s="107">
        <f t="shared" si="18"/>
        <v>1.14532</v>
      </c>
      <c r="Q52" s="111">
        <v>150</v>
      </c>
      <c r="R52" s="78">
        <v>150</v>
      </c>
      <c r="S52" s="78" t="s">
        <v>1461</v>
      </c>
      <c r="T52" s="56" t="s">
        <v>1453</v>
      </c>
      <c r="U52" s="78">
        <v>17270.49</v>
      </c>
      <c r="V52" s="78">
        <v>1891.95</v>
      </c>
      <c r="W52" s="93">
        <f t="shared" si="19"/>
        <v>0.109548136734974</v>
      </c>
      <c r="X52" s="107">
        <f t="shared" si="20"/>
        <v>1.27929555555556</v>
      </c>
      <c r="Y52" s="111">
        <v>150</v>
      </c>
      <c r="Z52" s="78">
        <v>150</v>
      </c>
      <c r="AA52" s="78" t="s">
        <v>1477</v>
      </c>
      <c r="AB52" s="56" t="s">
        <v>1453</v>
      </c>
      <c r="AC52" s="78">
        <v>18498.95</v>
      </c>
      <c r="AD52" s="78">
        <v>1575.59</v>
      </c>
      <c r="AE52" s="93">
        <f t="shared" si="21"/>
        <v>0.0851718611056303</v>
      </c>
      <c r="AF52" s="107">
        <f t="shared" si="22"/>
        <v>1.37029259259259</v>
      </c>
      <c r="AG52" s="111">
        <v>150</v>
      </c>
      <c r="AH52" s="78">
        <v>150</v>
      </c>
      <c r="AI52" s="78" t="s">
        <v>1478</v>
      </c>
      <c r="AJ52" s="56" t="s">
        <v>1453</v>
      </c>
      <c r="AK52" s="17">
        <v>10969.5</v>
      </c>
      <c r="AL52" s="17">
        <v>1652.86</v>
      </c>
      <c r="AM52" s="60">
        <f t="shared" si="23"/>
        <v>0.150677788413328</v>
      </c>
      <c r="AN52" s="121">
        <f t="shared" si="24"/>
        <v>0.812555555555556</v>
      </c>
      <c r="AO52" s="27"/>
      <c r="AP52" s="30"/>
      <c r="AQ52" s="127"/>
      <c r="AR52" s="30">
        <v>14203.51</v>
      </c>
      <c r="AS52" s="30">
        <v>2205.25</v>
      </c>
      <c r="AT52" s="121">
        <f t="shared" si="25"/>
        <v>0.155260917899871</v>
      </c>
      <c r="AU52" s="121">
        <f t="shared" si="26"/>
        <v>1.05211185185185</v>
      </c>
      <c r="AV52" s="27"/>
      <c r="AW52" s="30"/>
      <c r="AX52" s="127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2">
        <v>50</v>
      </c>
      <c r="B53" s="72">
        <v>377</v>
      </c>
      <c r="C53" s="73" t="s">
        <v>121</v>
      </c>
      <c r="D53" s="73" t="s">
        <v>54</v>
      </c>
      <c r="E53" s="72" t="s">
        <v>46</v>
      </c>
      <c r="F53" s="79">
        <v>18</v>
      </c>
      <c r="G53" s="79">
        <v>150</v>
      </c>
      <c r="H53" s="71">
        <f t="shared" si="16"/>
        <v>450</v>
      </c>
      <c r="I53" s="108">
        <v>4</v>
      </c>
      <c r="J53" s="74">
        <v>16000</v>
      </c>
      <c r="K53" s="95">
        <f t="shared" si="15"/>
        <v>3877.16013868277</v>
      </c>
      <c r="L53" s="96">
        <v>0.242322508667673</v>
      </c>
      <c r="M53" s="79">
        <v>16064.63</v>
      </c>
      <c r="N53" s="79">
        <v>3364.49</v>
      </c>
      <c r="O53" s="97">
        <f t="shared" si="17"/>
        <v>0.209434639951247</v>
      </c>
      <c r="P53" s="97">
        <f t="shared" si="18"/>
        <v>1.004039375</v>
      </c>
      <c r="Q53" s="113"/>
      <c r="R53" s="79">
        <v>150</v>
      </c>
      <c r="S53" s="79"/>
      <c r="T53" s="56" t="s">
        <v>1453</v>
      </c>
      <c r="U53" s="79">
        <v>18502.41</v>
      </c>
      <c r="V53" s="79">
        <v>4242.02</v>
      </c>
      <c r="W53" s="97">
        <f t="shared" si="19"/>
        <v>0.22926851150742</v>
      </c>
      <c r="X53" s="109">
        <f t="shared" si="20"/>
        <v>1.156400625</v>
      </c>
      <c r="Y53" s="113">
        <v>150</v>
      </c>
      <c r="Z53" s="79">
        <v>150</v>
      </c>
      <c r="AA53" s="79" t="s">
        <v>1479</v>
      </c>
      <c r="AB53" s="56" t="s">
        <v>1453</v>
      </c>
      <c r="AC53" s="79">
        <v>7858.37</v>
      </c>
      <c r="AD53" s="79">
        <v>2283.37</v>
      </c>
      <c r="AE53" s="97">
        <f t="shared" si="21"/>
        <v>0.290565346248649</v>
      </c>
      <c r="AF53" s="97">
        <f t="shared" si="22"/>
        <v>0.491148125</v>
      </c>
      <c r="AG53" s="113"/>
      <c r="AH53" s="79">
        <v>0</v>
      </c>
      <c r="AI53" s="79"/>
      <c r="AK53" s="17">
        <v>6704.58</v>
      </c>
      <c r="AL53" s="17">
        <v>2227.57</v>
      </c>
      <c r="AM53" s="60">
        <f t="shared" si="23"/>
        <v>0.332246016901879</v>
      </c>
      <c r="AN53" s="121">
        <f t="shared" si="24"/>
        <v>0.41903625</v>
      </c>
      <c r="AO53" s="27"/>
      <c r="AP53" s="30"/>
      <c r="AQ53" s="127"/>
      <c r="AR53" s="30">
        <v>6124.75</v>
      </c>
      <c r="AS53" s="30">
        <v>1924.27</v>
      </c>
      <c r="AT53" s="121">
        <f t="shared" si="25"/>
        <v>0.314179354259358</v>
      </c>
      <c r="AU53" s="121">
        <f t="shared" si="26"/>
        <v>0.382796875</v>
      </c>
      <c r="AV53" s="27"/>
      <c r="AW53" s="30"/>
      <c r="AX53" s="127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2">
        <v>51</v>
      </c>
      <c r="B54" s="72">
        <v>106399</v>
      </c>
      <c r="C54" s="73" t="s">
        <v>142</v>
      </c>
      <c r="D54" s="73" t="s">
        <v>50</v>
      </c>
      <c r="E54" s="72" t="s">
        <v>46</v>
      </c>
      <c r="F54" s="79">
        <v>18</v>
      </c>
      <c r="G54" s="79">
        <v>150</v>
      </c>
      <c r="H54" s="71">
        <f t="shared" si="16"/>
        <v>450</v>
      </c>
      <c r="I54" s="108">
        <v>4</v>
      </c>
      <c r="J54" s="74">
        <v>13500</v>
      </c>
      <c r="K54" s="95">
        <f t="shared" si="15"/>
        <v>3051.89371526942</v>
      </c>
      <c r="L54" s="96">
        <v>0.226066201131068</v>
      </c>
      <c r="M54" s="79">
        <v>13539.31</v>
      </c>
      <c r="N54" s="79">
        <v>3067.86</v>
      </c>
      <c r="O54" s="97">
        <f t="shared" si="17"/>
        <v>0.226589095012966</v>
      </c>
      <c r="P54" s="97">
        <f t="shared" si="18"/>
        <v>1.00291185185185</v>
      </c>
      <c r="Q54" s="113"/>
      <c r="R54" s="79">
        <v>150</v>
      </c>
      <c r="S54" s="79"/>
      <c r="T54" s="56" t="s">
        <v>1453</v>
      </c>
      <c r="U54" s="79">
        <v>11117.12</v>
      </c>
      <c r="V54" s="79">
        <v>2904.75</v>
      </c>
      <c r="W54" s="97">
        <f t="shared" si="19"/>
        <v>0.261286196424973</v>
      </c>
      <c r="X54" s="97">
        <f t="shared" si="20"/>
        <v>0.82349037037037</v>
      </c>
      <c r="Y54" s="113"/>
      <c r="Z54" s="79">
        <v>0</v>
      </c>
      <c r="AA54" s="79"/>
      <c r="AC54" s="79">
        <v>8154.83</v>
      </c>
      <c r="AD54" s="79">
        <v>1895.86</v>
      </c>
      <c r="AE54" s="97">
        <f t="shared" si="21"/>
        <v>0.23248308057924</v>
      </c>
      <c r="AF54" s="97">
        <f t="shared" si="22"/>
        <v>0.604061481481481</v>
      </c>
      <c r="AG54" s="113"/>
      <c r="AH54" s="79">
        <v>0</v>
      </c>
      <c r="AI54" s="79"/>
      <c r="AK54" s="17">
        <v>7650.86</v>
      </c>
      <c r="AL54" s="17">
        <v>2376.86</v>
      </c>
      <c r="AM54" s="60">
        <f t="shared" si="23"/>
        <v>0.310665729081437</v>
      </c>
      <c r="AN54" s="121">
        <f t="shared" si="24"/>
        <v>0.56673037037037</v>
      </c>
      <c r="AO54" s="27"/>
      <c r="AP54" s="30"/>
      <c r="AQ54" s="127"/>
      <c r="AR54" s="30">
        <v>8134.12</v>
      </c>
      <c r="AS54" s="30">
        <v>2243.85</v>
      </c>
      <c r="AT54" s="121">
        <f t="shared" si="25"/>
        <v>0.275856515517352</v>
      </c>
      <c r="AU54" s="121">
        <f t="shared" si="26"/>
        <v>0.602527407407407</v>
      </c>
      <c r="AV54" s="27"/>
      <c r="AW54" s="30"/>
      <c r="AX54" s="127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2">
        <v>52</v>
      </c>
      <c r="B55" s="72">
        <v>103639</v>
      </c>
      <c r="C55" s="73" t="s">
        <v>82</v>
      </c>
      <c r="D55" s="73" t="s">
        <v>54</v>
      </c>
      <c r="E55" s="72" t="s">
        <v>76</v>
      </c>
      <c r="F55" s="79">
        <v>18</v>
      </c>
      <c r="G55" s="79">
        <v>150</v>
      </c>
      <c r="H55" s="71">
        <f t="shared" si="16"/>
        <v>450</v>
      </c>
      <c r="I55" s="108">
        <v>4</v>
      </c>
      <c r="J55" s="74">
        <v>12500</v>
      </c>
      <c r="K55" s="95">
        <f t="shared" si="15"/>
        <v>2676.47507858221</v>
      </c>
      <c r="L55" s="96">
        <v>0.214118006286577</v>
      </c>
      <c r="M55" s="79">
        <v>13634.84</v>
      </c>
      <c r="N55" s="79">
        <v>2265.39</v>
      </c>
      <c r="O55" s="97">
        <f t="shared" si="17"/>
        <v>0.166147164176477</v>
      </c>
      <c r="P55" s="109">
        <f t="shared" si="18"/>
        <v>1.0907872</v>
      </c>
      <c r="Q55" s="113">
        <v>150</v>
      </c>
      <c r="R55" s="79">
        <v>150</v>
      </c>
      <c r="S55" s="79" t="s">
        <v>1461</v>
      </c>
      <c r="T55" s="56" t="s">
        <v>1453</v>
      </c>
      <c r="U55" s="79">
        <v>14353.8</v>
      </c>
      <c r="V55" s="79">
        <v>3241.69</v>
      </c>
      <c r="W55" s="97">
        <f t="shared" si="19"/>
        <v>0.225841937326701</v>
      </c>
      <c r="X55" s="97">
        <f t="shared" si="20"/>
        <v>1.148304</v>
      </c>
      <c r="Y55" s="113"/>
      <c r="Z55" s="79">
        <v>150</v>
      </c>
      <c r="AA55" s="79"/>
      <c r="AB55" s="56" t="s">
        <v>1453</v>
      </c>
      <c r="AC55" s="79">
        <v>6399.46</v>
      </c>
      <c r="AD55" s="79">
        <v>1537.85</v>
      </c>
      <c r="AE55" s="97">
        <f t="shared" si="21"/>
        <v>0.240309338600444</v>
      </c>
      <c r="AF55" s="97">
        <f t="shared" si="22"/>
        <v>0.5119568</v>
      </c>
      <c r="AG55" s="113"/>
      <c r="AH55" s="79">
        <v>0</v>
      </c>
      <c r="AI55" s="79"/>
      <c r="AK55" s="17">
        <v>158</v>
      </c>
      <c r="AL55" s="17">
        <v>43.82</v>
      </c>
      <c r="AM55" s="60">
        <f t="shared" si="23"/>
        <v>0.277341772151899</v>
      </c>
      <c r="AN55" s="121">
        <f t="shared" si="24"/>
        <v>0.01264</v>
      </c>
      <c r="AO55" s="27"/>
      <c r="AP55" s="30"/>
      <c r="AQ55" s="127"/>
      <c r="AR55" s="30">
        <v>5427.93</v>
      </c>
      <c r="AS55" s="30">
        <v>1262.9</v>
      </c>
      <c r="AT55" s="121">
        <f t="shared" si="25"/>
        <v>0.232666965122984</v>
      </c>
      <c r="AU55" s="121">
        <f t="shared" si="26"/>
        <v>0.4342344</v>
      </c>
      <c r="AV55" s="27"/>
      <c r="AW55" s="30"/>
      <c r="AX55" s="127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9">
        <v>53</v>
      </c>
      <c r="B56" s="69">
        <v>515</v>
      </c>
      <c r="C56" s="70" t="s">
        <v>138</v>
      </c>
      <c r="D56" s="70" t="s">
        <v>42</v>
      </c>
      <c r="E56" s="69" t="s">
        <v>46</v>
      </c>
      <c r="F56" s="78">
        <v>19</v>
      </c>
      <c r="G56" s="78">
        <v>150</v>
      </c>
      <c r="H56" s="71">
        <f t="shared" si="16"/>
        <v>450</v>
      </c>
      <c r="I56" s="106">
        <v>4</v>
      </c>
      <c r="J56" s="71">
        <v>14000</v>
      </c>
      <c r="K56" s="91">
        <f t="shared" si="15"/>
        <v>3283.90935197769</v>
      </c>
      <c r="L56" s="92">
        <v>0.234564953712692</v>
      </c>
      <c r="M56" s="78">
        <v>14399.18</v>
      </c>
      <c r="N56" s="78">
        <v>3115.5</v>
      </c>
      <c r="O56" s="93">
        <f t="shared" si="17"/>
        <v>0.216366487536096</v>
      </c>
      <c r="P56" s="93">
        <f t="shared" si="18"/>
        <v>1.02851285714286</v>
      </c>
      <c r="Q56" s="111"/>
      <c r="R56" s="78">
        <v>150</v>
      </c>
      <c r="S56" s="78"/>
      <c r="T56" s="56" t="s">
        <v>1453</v>
      </c>
      <c r="U56" s="78">
        <v>10817.98</v>
      </c>
      <c r="V56" s="78">
        <v>2671.28</v>
      </c>
      <c r="W56" s="93">
        <f t="shared" si="19"/>
        <v>0.246929648603529</v>
      </c>
      <c r="X56" s="93">
        <f t="shared" si="20"/>
        <v>0.772712857142857</v>
      </c>
      <c r="Y56" s="111"/>
      <c r="Z56" s="78">
        <v>0</v>
      </c>
      <c r="AA56" s="78"/>
      <c r="AC56" s="78">
        <v>8615.84</v>
      </c>
      <c r="AD56" s="78">
        <v>2025.36</v>
      </c>
      <c r="AE56" s="93">
        <f t="shared" si="21"/>
        <v>0.235074003231258</v>
      </c>
      <c r="AF56" s="93">
        <f t="shared" si="22"/>
        <v>0.615417142857143</v>
      </c>
      <c r="AG56" s="111"/>
      <c r="AH56" s="78">
        <v>0</v>
      </c>
      <c r="AI56" s="78"/>
      <c r="AK56" s="17">
        <v>6630.57</v>
      </c>
      <c r="AL56" s="17">
        <v>1746.75</v>
      </c>
      <c r="AM56" s="60">
        <f t="shared" si="23"/>
        <v>0.263438889869197</v>
      </c>
      <c r="AN56" s="121">
        <f t="shared" si="24"/>
        <v>0.473612142857143</v>
      </c>
      <c r="AO56" s="27"/>
      <c r="AP56" s="30"/>
      <c r="AQ56" s="127"/>
      <c r="AR56" s="30">
        <v>5879.8</v>
      </c>
      <c r="AS56" s="30">
        <v>1554.37</v>
      </c>
      <c r="AT56" s="121">
        <f t="shared" si="25"/>
        <v>0.264357631211946</v>
      </c>
      <c r="AU56" s="121">
        <f t="shared" si="26"/>
        <v>0.419985714285714</v>
      </c>
      <c r="AV56" s="27"/>
      <c r="AW56" s="30"/>
      <c r="AX56" s="127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9">
        <v>54</v>
      </c>
      <c r="B57" s="69">
        <v>754</v>
      </c>
      <c r="C57" s="70" t="s">
        <v>86</v>
      </c>
      <c r="D57" s="70" t="s">
        <v>45</v>
      </c>
      <c r="E57" s="69" t="s">
        <v>46</v>
      </c>
      <c r="F57" s="78">
        <v>19</v>
      </c>
      <c r="G57" s="78">
        <v>150</v>
      </c>
      <c r="H57" s="71">
        <f t="shared" si="16"/>
        <v>450</v>
      </c>
      <c r="I57" s="106">
        <v>3</v>
      </c>
      <c r="J57" s="71">
        <v>13000</v>
      </c>
      <c r="K57" s="91">
        <f t="shared" si="15"/>
        <v>3031.35673149525</v>
      </c>
      <c r="L57" s="92">
        <v>0.233181287038096</v>
      </c>
      <c r="M57" s="78">
        <v>13680.61</v>
      </c>
      <c r="N57" s="78">
        <v>3100.25</v>
      </c>
      <c r="O57" s="93">
        <f t="shared" si="17"/>
        <v>0.226616357019168</v>
      </c>
      <c r="P57" s="107">
        <f t="shared" si="18"/>
        <v>1.05235461538462</v>
      </c>
      <c r="Q57" s="111">
        <v>150</v>
      </c>
      <c r="R57" s="78">
        <v>150</v>
      </c>
      <c r="S57" s="78" t="s">
        <v>1461</v>
      </c>
      <c r="T57" s="56" t="s">
        <v>1453</v>
      </c>
      <c r="U57" s="78">
        <v>14098.84</v>
      </c>
      <c r="V57" s="78">
        <v>3528.28</v>
      </c>
      <c r="W57" s="93">
        <f t="shared" si="19"/>
        <v>0.250253212321014</v>
      </c>
      <c r="X57" s="107">
        <f t="shared" si="20"/>
        <v>1.08452615384615</v>
      </c>
      <c r="Y57" s="111">
        <v>300</v>
      </c>
      <c r="Z57" s="78">
        <v>150</v>
      </c>
      <c r="AA57" s="78" t="s">
        <v>1480</v>
      </c>
      <c r="AB57" s="56" t="s">
        <v>1453</v>
      </c>
      <c r="AC57" s="78">
        <v>13241.92</v>
      </c>
      <c r="AD57" s="78">
        <v>2832.79</v>
      </c>
      <c r="AE57" s="93">
        <f t="shared" si="21"/>
        <v>0.213925926149682</v>
      </c>
      <c r="AF57" s="107">
        <f t="shared" si="22"/>
        <v>1.01860923076923</v>
      </c>
      <c r="AG57" s="111">
        <v>300</v>
      </c>
      <c r="AH57" s="78">
        <v>150</v>
      </c>
      <c r="AI57" s="78" t="s">
        <v>1480</v>
      </c>
      <c r="AJ57" s="56" t="s">
        <v>1453</v>
      </c>
      <c r="AK57" s="17">
        <v>9555.52</v>
      </c>
      <c r="AL57" s="17">
        <v>2082.4</v>
      </c>
      <c r="AM57" s="60">
        <f t="shared" si="23"/>
        <v>0.21792639228425</v>
      </c>
      <c r="AN57" s="121">
        <f t="shared" si="24"/>
        <v>0.73504</v>
      </c>
      <c r="AO57" s="27"/>
      <c r="AP57" s="30"/>
      <c r="AQ57" s="127"/>
      <c r="AR57" s="30">
        <v>11671.63</v>
      </c>
      <c r="AS57" s="30">
        <v>3173.78</v>
      </c>
      <c r="AT57" s="121">
        <f t="shared" si="25"/>
        <v>0.271922602070148</v>
      </c>
      <c r="AU57" s="121">
        <f t="shared" si="26"/>
        <v>0.897817692307692</v>
      </c>
      <c r="AV57" s="27"/>
      <c r="AW57" s="30"/>
      <c r="AX57" s="127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9">
        <v>55</v>
      </c>
      <c r="B58" s="69">
        <v>103198</v>
      </c>
      <c r="C58" s="70" t="s">
        <v>144</v>
      </c>
      <c r="D58" s="70" t="s">
        <v>50</v>
      </c>
      <c r="E58" s="69" t="s">
        <v>46</v>
      </c>
      <c r="F58" s="78">
        <v>19</v>
      </c>
      <c r="G58" s="78">
        <v>150</v>
      </c>
      <c r="H58" s="71">
        <f t="shared" si="16"/>
        <v>450</v>
      </c>
      <c r="I58" s="106">
        <v>4</v>
      </c>
      <c r="J58" s="71">
        <v>15000</v>
      </c>
      <c r="K58" s="91">
        <f t="shared" si="15"/>
        <v>3204.44400982875</v>
      </c>
      <c r="L58" s="92">
        <v>0.21362960065525</v>
      </c>
      <c r="M58" s="78">
        <v>15093.14</v>
      </c>
      <c r="N58" s="78">
        <v>2231.02</v>
      </c>
      <c r="O58" s="93">
        <f t="shared" si="17"/>
        <v>0.147816822741987</v>
      </c>
      <c r="P58" s="93">
        <f t="shared" si="18"/>
        <v>1.00620933333333</v>
      </c>
      <c r="Q58" s="111"/>
      <c r="R58" s="78">
        <v>150</v>
      </c>
      <c r="S58" s="78"/>
      <c r="T58" s="56" t="s">
        <v>1453</v>
      </c>
      <c r="U58" s="78">
        <v>10845.82</v>
      </c>
      <c r="V58" s="78">
        <v>2489.18</v>
      </c>
      <c r="W58" s="93">
        <f t="shared" si="19"/>
        <v>0.22950592947329</v>
      </c>
      <c r="X58" s="93">
        <f t="shared" si="20"/>
        <v>0.723054666666667</v>
      </c>
      <c r="Y58" s="111"/>
      <c r="Z58" s="78">
        <v>0</v>
      </c>
      <c r="AA58" s="78"/>
      <c r="AC58" s="78">
        <v>8975.2</v>
      </c>
      <c r="AD58" s="78">
        <v>912.38</v>
      </c>
      <c r="AE58" s="93">
        <f t="shared" si="21"/>
        <v>0.101655673411177</v>
      </c>
      <c r="AF58" s="93">
        <f t="shared" si="22"/>
        <v>0.598346666666667</v>
      </c>
      <c r="AG58" s="111"/>
      <c r="AH58" s="78">
        <v>0</v>
      </c>
      <c r="AI58" s="78"/>
      <c r="AK58" s="17">
        <v>7515.19</v>
      </c>
      <c r="AL58" s="17">
        <v>1840.9</v>
      </c>
      <c r="AM58" s="60">
        <f t="shared" si="23"/>
        <v>0.244957213323948</v>
      </c>
      <c r="AN58" s="121">
        <f t="shared" si="24"/>
        <v>0.501012666666667</v>
      </c>
      <c r="AO58" s="27"/>
      <c r="AP58" s="30"/>
      <c r="AQ58" s="127"/>
      <c r="AR58" s="30">
        <v>5197.07</v>
      </c>
      <c r="AS58" s="30">
        <v>1159.09</v>
      </c>
      <c r="AT58" s="121">
        <f t="shared" si="25"/>
        <v>0.223027590546212</v>
      </c>
      <c r="AU58" s="121">
        <f t="shared" si="26"/>
        <v>0.346471333333333</v>
      </c>
      <c r="AV58" s="27"/>
      <c r="AW58" s="30"/>
      <c r="AX58" s="127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2">
        <v>56</v>
      </c>
      <c r="B59" s="72">
        <v>748</v>
      </c>
      <c r="C59" s="73" t="s">
        <v>61</v>
      </c>
      <c r="D59" s="73" t="s">
        <v>62</v>
      </c>
      <c r="E59" s="72" t="s">
        <v>46</v>
      </c>
      <c r="F59" s="79">
        <v>20</v>
      </c>
      <c r="G59" s="79">
        <v>150</v>
      </c>
      <c r="H59" s="71">
        <f t="shared" si="16"/>
        <v>450</v>
      </c>
      <c r="I59" s="108">
        <v>3</v>
      </c>
      <c r="J59" s="74">
        <v>12000</v>
      </c>
      <c r="K59" s="95">
        <f t="shared" si="15"/>
        <v>2796.02082924546</v>
      </c>
      <c r="L59" s="96">
        <v>0.233001735770455</v>
      </c>
      <c r="M59" s="79">
        <v>15621.65</v>
      </c>
      <c r="N59" s="79">
        <v>3617.95</v>
      </c>
      <c r="O59" s="97">
        <f t="shared" si="17"/>
        <v>0.23159845470869</v>
      </c>
      <c r="P59" s="109">
        <f t="shared" si="18"/>
        <v>1.30180416666667</v>
      </c>
      <c r="Q59" s="113">
        <v>150</v>
      </c>
      <c r="R59" s="79">
        <v>150</v>
      </c>
      <c r="S59" s="79" t="s">
        <v>1481</v>
      </c>
      <c r="T59" s="56" t="s">
        <v>1453</v>
      </c>
      <c r="U59" s="79">
        <v>15507.54</v>
      </c>
      <c r="V59" s="79">
        <v>3642.73</v>
      </c>
      <c r="W59" s="97">
        <f t="shared" si="19"/>
        <v>0.234900570948068</v>
      </c>
      <c r="X59" s="109">
        <f t="shared" si="20"/>
        <v>1.292295</v>
      </c>
      <c r="Y59" s="113">
        <v>150</v>
      </c>
      <c r="Z59" s="79">
        <v>150</v>
      </c>
      <c r="AA59" s="79" t="s">
        <v>1454</v>
      </c>
      <c r="AB59" s="56" t="s">
        <v>1453</v>
      </c>
      <c r="AC59" s="79">
        <v>12007.38</v>
      </c>
      <c r="AD59" s="79">
        <v>3513.51</v>
      </c>
      <c r="AE59" s="97">
        <f t="shared" si="21"/>
        <v>0.292612543285879</v>
      </c>
      <c r="AF59" s="109">
        <f t="shared" si="22"/>
        <v>1.000615</v>
      </c>
      <c r="AG59" s="113">
        <v>300</v>
      </c>
      <c r="AH59" s="79">
        <v>150</v>
      </c>
      <c r="AI59" s="79" t="s">
        <v>1482</v>
      </c>
      <c r="AJ59" s="56" t="s">
        <v>1453</v>
      </c>
      <c r="AK59" s="17">
        <v>20887.35</v>
      </c>
      <c r="AL59" s="17">
        <v>7114.96</v>
      </c>
      <c r="AM59" s="60">
        <f t="shared" si="23"/>
        <v>0.340634881878266</v>
      </c>
      <c r="AN59" s="121">
        <f t="shared" si="24"/>
        <v>1.7406125</v>
      </c>
      <c r="AO59" s="27"/>
      <c r="AP59" s="30"/>
      <c r="AQ59" s="127"/>
      <c r="AR59" s="30">
        <v>7177.95</v>
      </c>
      <c r="AS59" s="30">
        <v>1824.99</v>
      </c>
      <c r="AT59" s="121">
        <f t="shared" si="25"/>
        <v>0.254249472342382</v>
      </c>
      <c r="AU59" s="121">
        <f t="shared" si="26"/>
        <v>0.5981625</v>
      </c>
      <c r="AV59" s="27"/>
      <c r="AW59" s="30"/>
      <c r="AX59" s="127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2">
        <v>57</v>
      </c>
      <c r="B60" s="72">
        <v>716</v>
      </c>
      <c r="C60" s="73" t="s">
        <v>112</v>
      </c>
      <c r="D60" s="73" t="s">
        <v>62</v>
      </c>
      <c r="E60" s="72" t="s">
        <v>76</v>
      </c>
      <c r="F60" s="79">
        <v>20</v>
      </c>
      <c r="G60" s="79">
        <v>150</v>
      </c>
      <c r="H60" s="71">
        <f t="shared" si="16"/>
        <v>450</v>
      </c>
      <c r="I60" s="108">
        <v>3</v>
      </c>
      <c r="J60" s="74">
        <v>14000</v>
      </c>
      <c r="K60" s="95">
        <f t="shared" si="15"/>
        <v>3544.15784126408</v>
      </c>
      <c r="L60" s="96">
        <v>0.253154131518863</v>
      </c>
      <c r="M60" s="79">
        <v>15643.33</v>
      </c>
      <c r="N60" s="79">
        <v>3538.8</v>
      </c>
      <c r="O60" s="97">
        <f t="shared" si="17"/>
        <v>0.226217819351762</v>
      </c>
      <c r="P60" s="97">
        <f t="shared" si="18"/>
        <v>1.11738071428571</v>
      </c>
      <c r="Q60" s="113"/>
      <c r="R60" s="79">
        <v>150</v>
      </c>
      <c r="S60" s="79"/>
      <c r="T60" s="56" t="s">
        <v>1453</v>
      </c>
      <c r="U60" s="79">
        <v>17188.74</v>
      </c>
      <c r="V60" s="79">
        <v>4141.14</v>
      </c>
      <c r="W60" s="97">
        <f t="shared" si="19"/>
        <v>0.240921673141836</v>
      </c>
      <c r="X60" s="97">
        <f t="shared" si="20"/>
        <v>1.22776714285714</v>
      </c>
      <c r="Y60" s="113"/>
      <c r="Z60" s="79">
        <v>150</v>
      </c>
      <c r="AA60" s="79"/>
      <c r="AB60" s="56" t="s">
        <v>1453</v>
      </c>
      <c r="AC60" s="79">
        <v>5832.91</v>
      </c>
      <c r="AD60" s="79">
        <v>1069.22</v>
      </c>
      <c r="AE60" s="97">
        <f t="shared" si="21"/>
        <v>0.183308160077903</v>
      </c>
      <c r="AF60" s="97">
        <f t="shared" si="22"/>
        <v>0.416636428571429</v>
      </c>
      <c r="AG60" s="113"/>
      <c r="AH60" s="79">
        <v>0</v>
      </c>
      <c r="AI60" s="79"/>
      <c r="AK60" s="17">
        <v>15113.78</v>
      </c>
      <c r="AL60" s="17">
        <v>4881.56</v>
      </c>
      <c r="AM60" s="60">
        <f t="shared" si="23"/>
        <v>0.322987366496006</v>
      </c>
      <c r="AN60" s="121">
        <f t="shared" si="24"/>
        <v>1.07955571428571</v>
      </c>
      <c r="AO60" s="27"/>
      <c r="AP60" s="30"/>
      <c r="AQ60" s="127"/>
      <c r="AR60" s="30">
        <v>6938.04</v>
      </c>
      <c r="AS60" s="30">
        <v>2036.06</v>
      </c>
      <c r="AT60" s="121">
        <f t="shared" si="25"/>
        <v>0.293463283578648</v>
      </c>
      <c r="AU60" s="121">
        <f t="shared" si="26"/>
        <v>0.495574285714286</v>
      </c>
      <c r="AV60" s="27"/>
      <c r="AW60" s="30"/>
      <c r="AX60" s="127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2">
        <v>58</v>
      </c>
      <c r="B61" s="72">
        <v>103199</v>
      </c>
      <c r="C61" s="73" t="s">
        <v>165</v>
      </c>
      <c r="D61" s="73" t="s">
        <v>42</v>
      </c>
      <c r="E61" s="72" t="s">
        <v>76</v>
      </c>
      <c r="F61" s="79">
        <v>20</v>
      </c>
      <c r="G61" s="79">
        <v>150</v>
      </c>
      <c r="H61" s="71">
        <f t="shared" si="16"/>
        <v>450</v>
      </c>
      <c r="I61" s="108">
        <v>5</v>
      </c>
      <c r="J61" s="74">
        <v>12000</v>
      </c>
      <c r="K61" s="95">
        <f t="shared" si="15"/>
        <v>3004.28093533322</v>
      </c>
      <c r="L61" s="96">
        <v>0.250356744611102</v>
      </c>
      <c r="M61" s="79">
        <v>8582.4</v>
      </c>
      <c r="N61" s="79">
        <v>2236.38</v>
      </c>
      <c r="O61" s="97">
        <f t="shared" si="17"/>
        <v>0.260577460850112</v>
      </c>
      <c r="P61" s="97">
        <f t="shared" si="18"/>
        <v>0.7152</v>
      </c>
      <c r="Q61" s="113"/>
      <c r="R61" s="79">
        <v>0</v>
      </c>
      <c r="S61" s="79"/>
      <c r="U61" s="79">
        <v>12329.67</v>
      </c>
      <c r="V61" s="79">
        <v>3500.83</v>
      </c>
      <c r="W61" s="97">
        <f t="shared" si="19"/>
        <v>0.283935417574031</v>
      </c>
      <c r="X61" s="97">
        <f t="shared" si="20"/>
        <v>1.0274725</v>
      </c>
      <c r="Y61" s="113"/>
      <c r="Z61" s="79">
        <v>150</v>
      </c>
      <c r="AA61" s="79"/>
      <c r="AB61" s="56" t="s">
        <v>1453</v>
      </c>
      <c r="AC61" s="79">
        <v>5172.69</v>
      </c>
      <c r="AD61" s="79">
        <v>1725.5</v>
      </c>
      <c r="AE61" s="97">
        <f t="shared" si="21"/>
        <v>0.333578853555887</v>
      </c>
      <c r="AF61" s="97">
        <f t="shared" si="22"/>
        <v>0.4310575</v>
      </c>
      <c r="AG61" s="113"/>
      <c r="AH61" s="79">
        <v>0</v>
      </c>
      <c r="AI61" s="79"/>
      <c r="AK61" s="17">
        <v>6825.27</v>
      </c>
      <c r="AL61" s="17">
        <v>1939.93</v>
      </c>
      <c r="AM61" s="60">
        <f t="shared" si="23"/>
        <v>0.284227583670683</v>
      </c>
      <c r="AN61" s="121">
        <f t="shared" si="24"/>
        <v>0.5687725</v>
      </c>
      <c r="AO61" s="27"/>
      <c r="AP61" s="30"/>
      <c r="AQ61" s="127"/>
      <c r="AR61" s="30">
        <v>5270.51</v>
      </c>
      <c r="AS61" s="30">
        <v>1135.92</v>
      </c>
      <c r="AT61" s="121">
        <f t="shared" si="25"/>
        <v>0.215523734894726</v>
      </c>
      <c r="AU61" s="121">
        <f t="shared" si="26"/>
        <v>0.439209166666667</v>
      </c>
      <c r="AV61" s="27"/>
      <c r="AW61" s="30"/>
      <c r="AX61" s="127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9">
        <v>59</v>
      </c>
      <c r="B62" s="69">
        <v>539</v>
      </c>
      <c r="C62" s="70" t="s">
        <v>110</v>
      </c>
      <c r="D62" s="70" t="s">
        <v>62</v>
      </c>
      <c r="E62" s="69" t="s">
        <v>76</v>
      </c>
      <c r="F62" s="78">
        <v>21</v>
      </c>
      <c r="G62" s="78">
        <v>150</v>
      </c>
      <c r="H62" s="71">
        <f t="shared" si="16"/>
        <v>450</v>
      </c>
      <c r="I62" s="106">
        <v>3</v>
      </c>
      <c r="J62" s="71">
        <v>12000</v>
      </c>
      <c r="K62" s="91">
        <f t="shared" si="15"/>
        <v>2521.13822099543</v>
      </c>
      <c r="L62" s="92">
        <v>0.210094851749619</v>
      </c>
      <c r="M62" s="78">
        <v>12910.67</v>
      </c>
      <c r="N62" s="78">
        <v>2936.56</v>
      </c>
      <c r="O62" s="93">
        <f t="shared" si="17"/>
        <v>0.227452177152696</v>
      </c>
      <c r="P62" s="93">
        <f t="shared" si="18"/>
        <v>1.07588916666667</v>
      </c>
      <c r="Q62" s="111"/>
      <c r="R62" s="78">
        <v>150</v>
      </c>
      <c r="S62" s="78"/>
      <c r="T62" s="56" t="s">
        <v>1453</v>
      </c>
      <c r="U62" s="78">
        <v>13881.13</v>
      </c>
      <c r="V62" s="78">
        <v>2795.44</v>
      </c>
      <c r="W62" s="93">
        <f t="shared" si="19"/>
        <v>0.201384181259019</v>
      </c>
      <c r="X62" s="107">
        <f t="shared" si="20"/>
        <v>1.15676083333333</v>
      </c>
      <c r="Y62" s="111">
        <v>150</v>
      </c>
      <c r="Z62" s="78">
        <v>150</v>
      </c>
      <c r="AA62" s="78" t="s">
        <v>1483</v>
      </c>
      <c r="AB62" s="56" t="s">
        <v>1453</v>
      </c>
      <c r="AC62" s="78">
        <v>7847.29</v>
      </c>
      <c r="AD62" s="78">
        <v>1855.33</v>
      </c>
      <c r="AE62" s="93">
        <f t="shared" si="21"/>
        <v>0.23642939154791</v>
      </c>
      <c r="AF62" s="93">
        <f t="shared" si="22"/>
        <v>0.653940833333333</v>
      </c>
      <c r="AG62" s="111"/>
      <c r="AH62" s="78">
        <v>0</v>
      </c>
      <c r="AI62" s="78"/>
      <c r="AK62" s="17">
        <v>13454.28</v>
      </c>
      <c r="AL62" s="17">
        <v>4596.75</v>
      </c>
      <c r="AM62" s="60">
        <f t="shared" si="23"/>
        <v>0.34165707863966</v>
      </c>
      <c r="AN62" s="121">
        <f t="shared" si="24"/>
        <v>1.12119</v>
      </c>
      <c r="AO62" s="27"/>
      <c r="AP62" s="30"/>
      <c r="AQ62" s="127"/>
      <c r="AR62" s="30">
        <v>6940.23</v>
      </c>
      <c r="AS62" s="30">
        <v>1846.2</v>
      </c>
      <c r="AT62" s="121">
        <f t="shared" si="25"/>
        <v>0.266014238721195</v>
      </c>
      <c r="AU62" s="121">
        <f t="shared" si="26"/>
        <v>0.5783525</v>
      </c>
      <c r="AV62" s="27"/>
      <c r="AW62" s="30"/>
      <c r="AX62" s="127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9">
        <v>60</v>
      </c>
      <c r="B63" s="69">
        <v>745</v>
      </c>
      <c r="C63" s="70" t="s">
        <v>107</v>
      </c>
      <c r="D63" s="70" t="s">
        <v>50</v>
      </c>
      <c r="E63" s="69" t="s">
        <v>76</v>
      </c>
      <c r="F63" s="78">
        <v>21</v>
      </c>
      <c r="G63" s="78">
        <v>150</v>
      </c>
      <c r="H63" s="71">
        <f t="shared" si="16"/>
        <v>450</v>
      </c>
      <c r="I63" s="106">
        <v>4</v>
      </c>
      <c r="J63" s="71">
        <v>12000</v>
      </c>
      <c r="K63" s="91">
        <f t="shared" si="15"/>
        <v>2607.42358836976</v>
      </c>
      <c r="L63" s="92">
        <v>0.217285299030813</v>
      </c>
      <c r="M63" s="78">
        <v>13004.6</v>
      </c>
      <c r="N63" s="78">
        <v>3144.82</v>
      </c>
      <c r="O63" s="93">
        <f t="shared" si="17"/>
        <v>0.241823662396383</v>
      </c>
      <c r="P63" s="107">
        <f t="shared" si="18"/>
        <v>1.08371666666667</v>
      </c>
      <c r="Q63" s="111">
        <v>150</v>
      </c>
      <c r="R63" s="78">
        <v>150</v>
      </c>
      <c r="S63" s="78" t="s">
        <v>1461</v>
      </c>
      <c r="T63" s="56" t="s">
        <v>1453</v>
      </c>
      <c r="U63" s="78">
        <v>10804.71</v>
      </c>
      <c r="V63" s="78">
        <v>2487.87</v>
      </c>
      <c r="W63" s="93">
        <f t="shared" si="19"/>
        <v>0.230257915298051</v>
      </c>
      <c r="X63" s="93">
        <f t="shared" si="20"/>
        <v>0.9003925</v>
      </c>
      <c r="Y63" s="111"/>
      <c r="Z63" s="78">
        <v>0</v>
      </c>
      <c r="AA63" s="78"/>
      <c r="AC63" s="78">
        <v>12289.61</v>
      </c>
      <c r="AD63" s="78">
        <v>2204.43</v>
      </c>
      <c r="AE63" s="93">
        <f t="shared" si="21"/>
        <v>0.179373470761074</v>
      </c>
      <c r="AF63" s="107">
        <f t="shared" si="22"/>
        <v>1.02413416666667</v>
      </c>
      <c r="AG63" s="111">
        <v>300</v>
      </c>
      <c r="AH63" s="78">
        <v>150</v>
      </c>
      <c r="AI63" s="78" t="s">
        <v>1484</v>
      </c>
      <c r="AJ63" s="56" t="s">
        <v>1453</v>
      </c>
      <c r="AK63" s="17">
        <v>4657.63</v>
      </c>
      <c r="AL63" s="17">
        <v>1505.57</v>
      </c>
      <c r="AM63" s="60">
        <f t="shared" si="23"/>
        <v>0.323248089693685</v>
      </c>
      <c r="AN63" s="121">
        <f t="shared" si="24"/>
        <v>0.388135833333333</v>
      </c>
      <c r="AO63" s="27"/>
      <c r="AP63" s="30"/>
      <c r="AQ63" s="127"/>
      <c r="AR63" s="30">
        <v>6954.92</v>
      </c>
      <c r="AS63" s="30">
        <v>539.17</v>
      </c>
      <c r="AT63" s="121">
        <f t="shared" si="25"/>
        <v>0.077523537294462</v>
      </c>
      <c r="AU63" s="121">
        <f t="shared" si="26"/>
        <v>0.579576666666667</v>
      </c>
      <c r="AV63" s="27"/>
      <c r="AW63" s="30"/>
      <c r="AX63" s="127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9">
        <v>61</v>
      </c>
      <c r="B64" s="69">
        <v>102479</v>
      </c>
      <c r="C64" s="70" t="s">
        <v>115</v>
      </c>
      <c r="D64" s="70" t="s">
        <v>42</v>
      </c>
      <c r="E64" s="69" t="s">
        <v>76</v>
      </c>
      <c r="F64" s="78">
        <v>21</v>
      </c>
      <c r="G64" s="78">
        <v>150</v>
      </c>
      <c r="H64" s="71">
        <f t="shared" si="16"/>
        <v>450</v>
      </c>
      <c r="I64" s="106">
        <v>4</v>
      </c>
      <c r="J64" s="71">
        <v>11000</v>
      </c>
      <c r="K64" s="91">
        <f t="shared" si="15"/>
        <v>2887.20942180592</v>
      </c>
      <c r="L64" s="92">
        <v>0.262473583800538</v>
      </c>
      <c r="M64" s="78">
        <v>11050.07</v>
      </c>
      <c r="N64" s="78">
        <v>1972.59</v>
      </c>
      <c r="O64" s="93">
        <f t="shared" si="17"/>
        <v>0.178513801270037</v>
      </c>
      <c r="P64" s="93">
        <f t="shared" si="18"/>
        <v>1.00455181818182</v>
      </c>
      <c r="Q64" s="111"/>
      <c r="R64" s="78">
        <v>150</v>
      </c>
      <c r="S64" s="78"/>
      <c r="T64" s="56" t="s">
        <v>1453</v>
      </c>
      <c r="U64" s="78">
        <v>11022.65</v>
      </c>
      <c r="V64" s="78">
        <v>2543.04</v>
      </c>
      <c r="W64" s="93">
        <f t="shared" si="19"/>
        <v>0.230710400856418</v>
      </c>
      <c r="X64" s="93">
        <f t="shared" si="20"/>
        <v>1.00205909090909</v>
      </c>
      <c r="Y64" s="111"/>
      <c r="Z64" s="78">
        <v>150</v>
      </c>
      <c r="AA64" s="78"/>
      <c r="AB64" s="56" t="s">
        <v>1453</v>
      </c>
      <c r="AC64" s="78">
        <v>8312.41</v>
      </c>
      <c r="AD64" s="78">
        <v>1452.38</v>
      </c>
      <c r="AE64" s="93">
        <f t="shared" si="21"/>
        <v>0.174724297766833</v>
      </c>
      <c r="AF64" s="93">
        <f t="shared" si="22"/>
        <v>0.755673636363636</v>
      </c>
      <c r="AG64" s="111"/>
      <c r="AH64" s="78">
        <v>0</v>
      </c>
      <c r="AI64" s="78"/>
      <c r="AK64" s="17">
        <v>3843.8</v>
      </c>
      <c r="AL64" s="17">
        <v>1296.28</v>
      </c>
      <c r="AM64" s="60">
        <f t="shared" si="23"/>
        <v>0.337239190384515</v>
      </c>
      <c r="AN64" s="121">
        <f t="shared" si="24"/>
        <v>0.349436363636364</v>
      </c>
      <c r="AO64" s="27"/>
      <c r="AP64" s="30"/>
      <c r="AQ64" s="127"/>
      <c r="AR64" s="30">
        <v>4980.36</v>
      </c>
      <c r="AS64" s="30">
        <v>840.39</v>
      </c>
      <c r="AT64" s="121">
        <f t="shared" si="25"/>
        <v>0.168740813917066</v>
      </c>
      <c r="AU64" s="121">
        <f t="shared" si="26"/>
        <v>0.45276</v>
      </c>
      <c r="AV64" s="27"/>
      <c r="AW64" s="30"/>
      <c r="AX64" s="127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2">
        <v>62</v>
      </c>
      <c r="B65" s="72">
        <v>311</v>
      </c>
      <c r="C65" s="73" t="s">
        <v>75</v>
      </c>
      <c r="D65" s="73" t="s">
        <v>50</v>
      </c>
      <c r="E65" s="72" t="s">
        <v>76</v>
      </c>
      <c r="F65" s="79">
        <v>22</v>
      </c>
      <c r="G65" s="79">
        <v>150</v>
      </c>
      <c r="H65" s="71">
        <f t="shared" si="16"/>
        <v>450</v>
      </c>
      <c r="I65" s="108">
        <v>2</v>
      </c>
      <c r="J65" s="74">
        <v>12000</v>
      </c>
      <c r="K65" s="95">
        <f t="shared" si="15"/>
        <v>2220</v>
      </c>
      <c r="L65" s="96">
        <v>0.185</v>
      </c>
      <c r="M65" s="79">
        <v>12471.14</v>
      </c>
      <c r="N65" s="79">
        <v>1037.06</v>
      </c>
      <c r="O65" s="97">
        <f t="shared" si="17"/>
        <v>0.0831567924022984</v>
      </c>
      <c r="P65" s="97">
        <f t="shared" si="18"/>
        <v>1.03926166666667</v>
      </c>
      <c r="Q65" s="113"/>
      <c r="R65" s="79">
        <v>150</v>
      </c>
      <c r="S65" s="79"/>
      <c r="T65" s="56" t="s">
        <v>1453</v>
      </c>
      <c r="U65" s="79">
        <v>12462.79</v>
      </c>
      <c r="V65" s="79">
        <v>1555.22</v>
      </c>
      <c r="W65" s="97">
        <f t="shared" si="19"/>
        <v>0.124789072109857</v>
      </c>
      <c r="X65" s="97">
        <f t="shared" si="20"/>
        <v>1.03856583333333</v>
      </c>
      <c r="Y65" s="113"/>
      <c r="Z65" s="79">
        <v>150</v>
      </c>
      <c r="AA65" s="79"/>
      <c r="AB65" s="56" t="s">
        <v>1453</v>
      </c>
      <c r="AC65" s="79">
        <v>15710.52</v>
      </c>
      <c r="AD65" s="79">
        <v>2634.05</v>
      </c>
      <c r="AE65" s="97">
        <f t="shared" si="21"/>
        <v>0.167661541438476</v>
      </c>
      <c r="AF65" s="109">
        <f t="shared" si="22"/>
        <v>1.30921</v>
      </c>
      <c r="AG65" s="113">
        <v>300</v>
      </c>
      <c r="AH65" s="79">
        <v>150</v>
      </c>
      <c r="AI65" s="79" t="s">
        <v>1485</v>
      </c>
      <c r="AJ65" s="56" t="s">
        <v>1453</v>
      </c>
      <c r="AK65" s="17">
        <v>7812.38</v>
      </c>
      <c r="AL65" s="17">
        <v>1679.36</v>
      </c>
      <c r="AM65" s="60">
        <f t="shared" si="23"/>
        <v>0.214961381806825</v>
      </c>
      <c r="AN65" s="121">
        <f t="shared" si="24"/>
        <v>0.651031666666667</v>
      </c>
      <c r="AO65" s="27"/>
      <c r="AP65" s="30"/>
      <c r="AQ65" s="127"/>
      <c r="AR65" s="30">
        <v>5546.41</v>
      </c>
      <c r="AS65" s="30">
        <v>1181.51</v>
      </c>
      <c r="AT65" s="121">
        <f t="shared" si="25"/>
        <v>0.213022477602629</v>
      </c>
      <c r="AU65" s="121">
        <f t="shared" si="26"/>
        <v>0.462200833333333</v>
      </c>
      <c r="AV65" s="27"/>
      <c r="AW65" s="30"/>
      <c r="AX65" s="127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2">
        <v>63</v>
      </c>
      <c r="B66" s="72">
        <v>355</v>
      </c>
      <c r="C66" s="73" t="s">
        <v>168</v>
      </c>
      <c r="D66" s="73" t="s">
        <v>42</v>
      </c>
      <c r="E66" s="72" t="s">
        <v>76</v>
      </c>
      <c r="F66" s="79">
        <v>22</v>
      </c>
      <c r="G66" s="79">
        <v>150</v>
      </c>
      <c r="H66" s="71">
        <f t="shared" si="16"/>
        <v>450</v>
      </c>
      <c r="I66" s="108">
        <v>5</v>
      </c>
      <c r="J66" s="74">
        <v>13000</v>
      </c>
      <c r="K66" s="95">
        <f t="shared" si="15"/>
        <v>2696.35276343814</v>
      </c>
      <c r="L66" s="96">
        <v>0.207411751033703</v>
      </c>
      <c r="M66" s="79">
        <v>15197.06</v>
      </c>
      <c r="N66" s="79">
        <v>2429.81</v>
      </c>
      <c r="O66" s="97">
        <f t="shared" si="17"/>
        <v>0.15988684653479</v>
      </c>
      <c r="P66" s="109">
        <f t="shared" si="18"/>
        <v>1.16900461538462</v>
      </c>
      <c r="Q66" s="113">
        <v>150</v>
      </c>
      <c r="R66" s="79">
        <v>150</v>
      </c>
      <c r="S66" s="79" t="s">
        <v>1461</v>
      </c>
      <c r="T66" s="56" t="s">
        <v>1453</v>
      </c>
      <c r="U66" s="79">
        <v>6133.83</v>
      </c>
      <c r="V66" s="79">
        <v>1170.15</v>
      </c>
      <c r="W66" s="97">
        <f t="shared" si="19"/>
        <v>0.19076987787402</v>
      </c>
      <c r="X66" s="97">
        <f t="shared" si="20"/>
        <v>0.471833076923077</v>
      </c>
      <c r="Y66" s="113"/>
      <c r="Z66" s="79">
        <v>0</v>
      </c>
      <c r="AA66" s="79"/>
      <c r="AC66" s="79">
        <v>5748.64</v>
      </c>
      <c r="AD66" s="79">
        <v>1178.13</v>
      </c>
      <c r="AE66" s="97">
        <f t="shared" si="21"/>
        <v>0.204940646831251</v>
      </c>
      <c r="AF66" s="97">
        <f t="shared" si="22"/>
        <v>0.442203076923077</v>
      </c>
      <c r="AG66" s="113"/>
      <c r="AH66" s="79">
        <v>0</v>
      </c>
      <c r="AI66" s="79"/>
      <c r="AK66" s="17">
        <v>4978.13</v>
      </c>
      <c r="AL66" s="17">
        <v>1544.56</v>
      </c>
      <c r="AM66" s="60">
        <f t="shared" si="23"/>
        <v>0.310269117118275</v>
      </c>
      <c r="AN66" s="121">
        <f t="shared" si="24"/>
        <v>0.382933076923077</v>
      </c>
      <c r="AO66" s="27"/>
      <c r="AP66" s="30"/>
      <c r="AQ66" s="127"/>
      <c r="AR66" s="30">
        <v>5200.25</v>
      </c>
      <c r="AS66" s="30">
        <v>1332.57</v>
      </c>
      <c r="AT66" s="121">
        <f t="shared" si="25"/>
        <v>0.25625114177203</v>
      </c>
      <c r="AU66" s="121">
        <f t="shared" si="26"/>
        <v>0.400019230769231</v>
      </c>
      <c r="AV66" s="27"/>
      <c r="AW66" s="30"/>
      <c r="AX66" s="127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2">
        <v>64</v>
      </c>
      <c r="B67" s="72">
        <v>104428</v>
      </c>
      <c r="C67" s="73" t="s">
        <v>122</v>
      </c>
      <c r="D67" s="73" t="s">
        <v>45</v>
      </c>
      <c r="E67" s="72" t="s">
        <v>76</v>
      </c>
      <c r="F67" s="79">
        <v>22</v>
      </c>
      <c r="G67" s="79">
        <v>150</v>
      </c>
      <c r="H67" s="71">
        <f t="shared" si="16"/>
        <v>450</v>
      </c>
      <c r="I67" s="108">
        <v>4</v>
      </c>
      <c r="J67" s="74">
        <v>13000</v>
      </c>
      <c r="K67" s="95">
        <f t="shared" si="15"/>
        <v>3112.68440881857</v>
      </c>
      <c r="L67" s="96">
        <v>0.239437262216813</v>
      </c>
      <c r="M67" s="79">
        <v>13831.57</v>
      </c>
      <c r="N67" s="79">
        <v>3005.31</v>
      </c>
      <c r="O67" s="97">
        <f t="shared" si="17"/>
        <v>0.21727902183194</v>
      </c>
      <c r="P67" s="97">
        <f t="shared" si="18"/>
        <v>1.06396692307692</v>
      </c>
      <c r="Q67" s="113"/>
      <c r="R67" s="79">
        <v>150</v>
      </c>
      <c r="S67" s="79"/>
      <c r="T67" s="56" t="s">
        <v>1453</v>
      </c>
      <c r="U67" s="79">
        <v>13591.14</v>
      </c>
      <c r="V67" s="79">
        <v>2939.04</v>
      </c>
      <c r="W67" s="97">
        <f t="shared" si="19"/>
        <v>0.216246760757376</v>
      </c>
      <c r="X67" s="109">
        <f t="shared" si="20"/>
        <v>1.04547230769231</v>
      </c>
      <c r="Y67" s="113">
        <v>150</v>
      </c>
      <c r="Z67" s="79">
        <v>150</v>
      </c>
      <c r="AA67" s="79" t="s">
        <v>1486</v>
      </c>
      <c r="AB67" s="56" t="s">
        <v>1453</v>
      </c>
      <c r="AC67" s="79">
        <v>6833.76</v>
      </c>
      <c r="AD67" s="79">
        <v>1804.49</v>
      </c>
      <c r="AE67" s="97">
        <f t="shared" si="21"/>
        <v>0.264055219966753</v>
      </c>
      <c r="AF67" s="97">
        <f t="shared" si="22"/>
        <v>0.525673846153846</v>
      </c>
      <c r="AG67" s="113"/>
      <c r="AH67" s="79">
        <v>0</v>
      </c>
      <c r="AI67" s="79"/>
      <c r="AK67" s="17">
        <v>6882.41</v>
      </c>
      <c r="AL67" s="17">
        <v>1918.96</v>
      </c>
      <c r="AM67" s="60">
        <f t="shared" si="23"/>
        <v>0.27882093627087</v>
      </c>
      <c r="AN67" s="121">
        <f t="shared" si="24"/>
        <v>0.529416153846154</v>
      </c>
      <c r="AO67" s="27"/>
      <c r="AP67" s="30"/>
      <c r="AQ67" s="127"/>
      <c r="AR67" s="30">
        <v>11838.14</v>
      </c>
      <c r="AS67" s="30">
        <v>2585.5</v>
      </c>
      <c r="AT67" s="121">
        <f t="shared" si="25"/>
        <v>0.218404242558375</v>
      </c>
      <c r="AU67" s="121">
        <f t="shared" si="26"/>
        <v>0.910626153846154</v>
      </c>
      <c r="AV67" s="27"/>
      <c r="AW67" s="30"/>
      <c r="AX67" s="127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9">
        <v>65</v>
      </c>
      <c r="B68" s="69">
        <v>572</v>
      </c>
      <c r="C68" s="70" t="s">
        <v>157</v>
      </c>
      <c r="D68" s="70" t="s">
        <v>42</v>
      </c>
      <c r="E68" s="69" t="s">
        <v>76</v>
      </c>
      <c r="F68" s="78">
        <v>23</v>
      </c>
      <c r="G68" s="78">
        <v>150</v>
      </c>
      <c r="H68" s="71">
        <f t="shared" si="16"/>
        <v>450</v>
      </c>
      <c r="I68" s="106">
        <v>4</v>
      </c>
      <c r="J68" s="71">
        <v>13000</v>
      </c>
      <c r="K68" s="91">
        <f t="shared" ref="K68:K131" si="30">J68*L68</f>
        <v>3232.07804368849</v>
      </c>
      <c r="L68" s="92">
        <v>0.248621387976038</v>
      </c>
      <c r="M68" s="78">
        <v>10730.19</v>
      </c>
      <c r="N68" s="78">
        <v>1515.82</v>
      </c>
      <c r="O68" s="93">
        <f t="shared" si="17"/>
        <v>0.141266836840727</v>
      </c>
      <c r="P68" s="93">
        <f t="shared" si="18"/>
        <v>0.825399230769231</v>
      </c>
      <c r="Q68" s="111"/>
      <c r="R68" s="78">
        <v>0</v>
      </c>
      <c r="S68" s="78"/>
      <c r="U68" s="78">
        <v>13304.3</v>
      </c>
      <c r="V68" s="78">
        <v>2917.6</v>
      </c>
      <c r="W68" s="93">
        <f t="shared" si="19"/>
        <v>0.219297520350563</v>
      </c>
      <c r="X68" s="93">
        <f t="shared" si="20"/>
        <v>1.02340769230769</v>
      </c>
      <c r="Y68" s="111"/>
      <c r="Z68" s="78">
        <v>150</v>
      </c>
      <c r="AA68" s="78"/>
      <c r="AB68" s="56" t="s">
        <v>1453</v>
      </c>
      <c r="AC68" s="78">
        <v>4301.6</v>
      </c>
      <c r="AD68" s="78">
        <v>1132.37</v>
      </c>
      <c r="AE68" s="93">
        <f t="shared" si="21"/>
        <v>0.263243909243072</v>
      </c>
      <c r="AF68" s="93">
        <f t="shared" si="22"/>
        <v>0.330892307692308</v>
      </c>
      <c r="AG68" s="111"/>
      <c r="AH68" s="78">
        <v>0</v>
      </c>
      <c r="AI68" s="78"/>
      <c r="AK68" s="17">
        <v>7138.6</v>
      </c>
      <c r="AL68" s="17">
        <v>1692.62</v>
      </c>
      <c r="AM68" s="60">
        <f t="shared" si="23"/>
        <v>0.237108116437397</v>
      </c>
      <c r="AN68" s="121">
        <f t="shared" si="24"/>
        <v>0.549123076923077</v>
      </c>
      <c r="AO68" s="27"/>
      <c r="AP68" s="30"/>
      <c r="AQ68" s="127"/>
      <c r="AR68" s="30">
        <v>3971.26</v>
      </c>
      <c r="AS68" s="30">
        <v>885.22</v>
      </c>
      <c r="AT68" s="121">
        <f t="shared" si="25"/>
        <v>0.222906583804636</v>
      </c>
      <c r="AU68" s="121">
        <f t="shared" si="26"/>
        <v>0.305481538461538</v>
      </c>
      <c r="AV68" s="27"/>
      <c r="AW68" s="30"/>
      <c r="AX68" s="127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9">
        <v>66</v>
      </c>
      <c r="B69" s="69">
        <v>102564</v>
      </c>
      <c r="C69" s="70" t="s">
        <v>113</v>
      </c>
      <c r="D69" s="70" t="s">
        <v>64</v>
      </c>
      <c r="E69" s="69" t="s">
        <v>76</v>
      </c>
      <c r="F69" s="78">
        <v>23</v>
      </c>
      <c r="G69" s="78">
        <v>150</v>
      </c>
      <c r="H69" s="71">
        <f t="shared" ref="H69:H100" si="31">G69*3</f>
        <v>450</v>
      </c>
      <c r="I69" s="106">
        <v>3</v>
      </c>
      <c r="J69" s="71">
        <v>10000</v>
      </c>
      <c r="K69" s="91">
        <f t="shared" si="30"/>
        <v>2553.9848341911</v>
      </c>
      <c r="L69" s="92">
        <v>0.25539848341911</v>
      </c>
      <c r="M69" s="78">
        <v>6585.65</v>
      </c>
      <c r="N69" s="78">
        <v>1463.07</v>
      </c>
      <c r="O69" s="93">
        <f t="shared" ref="O69:O100" si="32">N69/M69</f>
        <v>0.222160303083219</v>
      </c>
      <c r="P69" s="93">
        <f t="shared" ref="P69:P100" si="33">M69/J69</f>
        <v>0.658565</v>
      </c>
      <c r="Q69" s="111"/>
      <c r="R69" s="78">
        <v>0</v>
      </c>
      <c r="S69" s="78"/>
      <c r="U69" s="78">
        <v>10867.07</v>
      </c>
      <c r="V69" s="78">
        <v>2545.85</v>
      </c>
      <c r="W69" s="93">
        <f t="shared" ref="W69:W100" si="34">V69/U69</f>
        <v>0.234271979475608</v>
      </c>
      <c r="X69" s="107">
        <f t="shared" ref="X69:X100" si="35">U69/J69</f>
        <v>1.086707</v>
      </c>
      <c r="Y69" s="111">
        <v>150</v>
      </c>
      <c r="Z69" s="78">
        <v>150</v>
      </c>
      <c r="AA69" s="78" t="s">
        <v>1454</v>
      </c>
      <c r="AB69" s="56" t="s">
        <v>1453</v>
      </c>
      <c r="AC69" s="78">
        <v>10596.16</v>
      </c>
      <c r="AD69" s="78">
        <v>2512.91</v>
      </c>
      <c r="AE69" s="93">
        <f t="shared" ref="AE69:AE100" si="36">AD69/AC69</f>
        <v>0.237152893123547</v>
      </c>
      <c r="AF69" s="107">
        <f t="shared" ref="AF69:AF100" si="37">AC69/J69</f>
        <v>1.059616</v>
      </c>
      <c r="AG69" s="111">
        <v>150</v>
      </c>
      <c r="AH69" s="78">
        <v>150</v>
      </c>
      <c r="AI69" s="78" t="s">
        <v>1487</v>
      </c>
      <c r="AJ69" s="56" t="s">
        <v>1453</v>
      </c>
      <c r="AK69" s="17">
        <v>5626.4</v>
      </c>
      <c r="AL69" s="17">
        <v>869.53</v>
      </c>
      <c r="AM69" s="60">
        <f t="shared" ref="AM69:AM100" si="38">AL69/AK69</f>
        <v>0.154544646665719</v>
      </c>
      <c r="AN69" s="121">
        <f t="shared" ref="AN69:AN100" si="39">AK69/J69</f>
        <v>0.56264</v>
      </c>
      <c r="AO69" s="27"/>
      <c r="AP69" s="30"/>
      <c r="AQ69" s="127"/>
      <c r="AR69" s="30">
        <v>8190.35</v>
      </c>
      <c r="AS69" s="30">
        <v>1572.55</v>
      </c>
      <c r="AT69" s="121">
        <f t="shared" ref="AT69:AT100" si="40">AS69/AR69</f>
        <v>0.192000341865732</v>
      </c>
      <c r="AU69" s="121">
        <f t="shared" ref="AU69:AU100" si="41">AR69/J69</f>
        <v>0.819035</v>
      </c>
      <c r="AV69" s="27"/>
      <c r="AW69" s="30"/>
      <c r="AX69" s="127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9">
        <v>67</v>
      </c>
      <c r="B70" s="69">
        <v>105910</v>
      </c>
      <c r="C70" s="70" t="s">
        <v>105</v>
      </c>
      <c r="D70" s="70" t="s">
        <v>54</v>
      </c>
      <c r="E70" s="69" t="s">
        <v>76</v>
      </c>
      <c r="F70" s="78">
        <v>23</v>
      </c>
      <c r="G70" s="78">
        <v>150</v>
      </c>
      <c r="H70" s="71">
        <f t="shared" si="31"/>
        <v>450</v>
      </c>
      <c r="I70" s="106">
        <v>3</v>
      </c>
      <c r="J70" s="71">
        <v>12000</v>
      </c>
      <c r="K70" s="91">
        <f t="shared" si="30"/>
        <v>3087.32656099038</v>
      </c>
      <c r="L70" s="92">
        <v>0.257277213415865</v>
      </c>
      <c r="M70" s="78">
        <v>12195.68</v>
      </c>
      <c r="N70" s="78">
        <v>2628.94</v>
      </c>
      <c r="O70" s="93">
        <f t="shared" si="32"/>
        <v>0.215563215827244</v>
      </c>
      <c r="P70" s="93">
        <f t="shared" si="33"/>
        <v>1.01630666666667</v>
      </c>
      <c r="Q70" s="111">
        <v>300</v>
      </c>
      <c r="R70" s="78">
        <v>150</v>
      </c>
      <c r="S70" s="78" t="s">
        <v>1488</v>
      </c>
      <c r="T70" s="56" t="s">
        <v>1453</v>
      </c>
      <c r="U70" s="78">
        <v>12321.25</v>
      </c>
      <c r="V70" s="78">
        <v>2375.08</v>
      </c>
      <c r="W70" s="93">
        <f t="shared" si="34"/>
        <v>0.192762909607386</v>
      </c>
      <c r="X70" s="93">
        <f t="shared" si="35"/>
        <v>1.02677083333333</v>
      </c>
      <c r="Y70" s="111"/>
      <c r="Z70" s="78">
        <v>150</v>
      </c>
      <c r="AA70" s="78"/>
      <c r="AB70" s="56" t="s">
        <v>1453</v>
      </c>
      <c r="AC70" s="78">
        <v>12011.18</v>
      </c>
      <c r="AD70" s="78">
        <v>1593.07</v>
      </c>
      <c r="AE70" s="93">
        <f t="shared" si="36"/>
        <v>0.132632264273785</v>
      </c>
      <c r="AF70" s="93">
        <f t="shared" si="37"/>
        <v>1.00093166666667</v>
      </c>
      <c r="AG70" s="111"/>
      <c r="AH70" s="78">
        <v>150</v>
      </c>
      <c r="AI70" s="78"/>
      <c r="AJ70" s="56" t="s">
        <v>1453</v>
      </c>
      <c r="AK70" s="17">
        <v>7707.7</v>
      </c>
      <c r="AL70" s="17">
        <v>2151.67</v>
      </c>
      <c r="AM70" s="60">
        <f t="shared" si="38"/>
        <v>0.279158503833829</v>
      </c>
      <c r="AN70" s="121">
        <f t="shared" si="39"/>
        <v>0.642308333333333</v>
      </c>
      <c r="AO70" s="27"/>
      <c r="AP70" s="30"/>
      <c r="AQ70" s="127"/>
      <c r="AR70" s="30">
        <v>5531.02</v>
      </c>
      <c r="AS70" s="30">
        <v>1454.56</v>
      </c>
      <c r="AT70" s="121">
        <f t="shared" si="40"/>
        <v>0.262982234741512</v>
      </c>
      <c r="AU70" s="121">
        <f t="shared" si="41"/>
        <v>0.460918333333333</v>
      </c>
      <c r="AV70" s="27"/>
      <c r="AW70" s="30"/>
      <c r="AX70" s="127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2">
        <v>68</v>
      </c>
      <c r="B71" s="72">
        <v>721</v>
      </c>
      <c r="C71" s="73" t="s">
        <v>100</v>
      </c>
      <c r="D71" s="73" t="s">
        <v>64</v>
      </c>
      <c r="E71" s="72" t="s">
        <v>46</v>
      </c>
      <c r="F71" s="79">
        <v>24</v>
      </c>
      <c r="G71" s="79">
        <v>150</v>
      </c>
      <c r="H71" s="71">
        <f t="shared" si="31"/>
        <v>450</v>
      </c>
      <c r="I71" s="108">
        <v>4</v>
      </c>
      <c r="J71" s="74">
        <v>12000</v>
      </c>
      <c r="K71" s="95">
        <f t="shared" si="30"/>
        <v>3002.82239236596</v>
      </c>
      <c r="L71" s="96">
        <v>0.25023519936383</v>
      </c>
      <c r="M71" s="79">
        <v>12281.78</v>
      </c>
      <c r="N71" s="79">
        <v>2900.48</v>
      </c>
      <c r="O71" s="97">
        <f t="shared" si="32"/>
        <v>0.236161207903089</v>
      </c>
      <c r="P71" s="109">
        <f t="shared" si="33"/>
        <v>1.02348166666667</v>
      </c>
      <c r="Q71" s="113">
        <v>150</v>
      </c>
      <c r="R71" s="79">
        <v>150</v>
      </c>
      <c r="S71" s="79" t="s">
        <v>1489</v>
      </c>
      <c r="T71" s="56" t="s">
        <v>1453</v>
      </c>
      <c r="U71" s="79">
        <v>12369.51</v>
      </c>
      <c r="V71" s="79">
        <v>3103.73</v>
      </c>
      <c r="W71" s="97">
        <f t="shared" si="34"/>
        <v>0.250917780898354</v>
      </c>
      <c r="X71" s="109">
        <f t="shared" si="35"/>
        <v>1.0307925</v>
      </c>
      <c r="Y71" s="113">
        <v>150</v>
      </c>
      <c r="Z71" s="79">
        <v>150</v>
      </c>
      <c r="AA71" s="79" t="s">
        <v>1489</v>
      </c>
      <c r="AB71" s="56" t="s">
        <v>1453</v>
      </c>
      <c r="AC71" s="79">
        <v>12173.77</v>
      </c>
      <c r="AD71" s="79">
        <v>2465.5</v>
      </c>
      <c r="AE71" s="97">
        <f t="shared" si="36"/>
        <v>0.202525593961443</v>
      </c>
      <c r="AF71" s="97">
        <f t="shared" si="37"/>
        <v>1.01448083333333</v>
      </c>
      <c r="AG71" s="113"/>
      <c r="AH71" s="79">
        <v>150</v>
      </c>
      <c r="AI71" s="79"/>
      <c r="AJ71" s="56" t="s">
        <v>1453</v>
      </c>
      <c r="AK71" s="17">
        <v>10683.6</v>
      </c>
      <c r="AL71" s="17">
        <v>2647.66</v>
      </c>
      <c r="AM71" s="60">
        <f t="shared" si="38"/>
        <v>0.247824703283537</v>
      </c>
      <c r="AN71" s="121">
        <f t="shared" si="39"/>
        <v>0.8903</v>
      </c>
      <c r="AO71" s="27"/>
      <c r="AP71" s="30"/>
      <c r="AQ71" s="127"/>
      <c r="AR71" s="30">
        <v>9846.43</v>
      </c>
      <c r="AS71" s="30">
        <v>2480.06</v>
      </c>
      <c r="AT71" s="121">
        <f t="shared" si="40"/>
        <v>0.25187402947058</v>
      </c>
      <c r="AU71" s="121">
        <f t="shared" si="41"/>
        <v>0.820535833333333</v>
      </c>
      <c r="AV71" s="27"/>
      <c r="AW71" s="30"/>
      <c r="AX71" s="127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2">
        <v>69</v>
      </c>
      <c r="B72" s="72">
        <v>367</v>
      </c>
      <c r="C72" s="73" t="s">
        <v>89</v>
      </c>
      <c r="D72" s="73" t="s">
        <v>45</v>
      </c>
      <c r="E72" s="72" t="s">
        <v>76</v>
      </c>
      <c r="F72" s="79">
        <v>24</v>
      </c>
      <c r="G72" s="79">
        <v>150</v>
      </c>
      <c r="H72" s="71">
        <f t="shared" si="31"/>
        <v>450</v>
      </c>
      <c r="I72" s="108">
        <v>3</v>
      </c>
      <c r="J72" s="74">
        <v>12000</v>
      </c>
      <c r="K72" s="95">
        <f t="shared" si="30"/>
        <v>2452.84224824324</v>
      </c>
      <c r="L72" s="96">
        <v>0.204403520686937</v>
      </c>
      <c r="M72" s="79">
        <v>12046.84</v>
      </c>
      <c r="N72" s="79">
        <v>2599.14</v>
      </c>
      <c r="O72" s="97">
        <f t="shared" si="32"/>
        <v>0.215752844729406</v>
      </c>
      <c r="P72" s="97">
        <f t="shared" si="33"/>
        <v>1.00390333333333</v>
      </c>
      <c r="Q72" s="113"/>
      <c r="R72" s="79">
        <v>150</v>
      </c>
      <c r="S72" s="79"/>
      <c r="T72" s="56" t="s">
        <v>1453</v>
      </c>
      <c r="U72" s="79">
        <v>12010.31</v>
      </c>
      <c r="V72" s="79">
        <v>2154.18</v>
      </c>
      <c r="W72" s="97">
        <f t="shared" si="34"/>
        <v>0.179360899094195</v>
      </c>
      <c r="X72" s="97">
        <f t="shared" si="35"/>
        <v>1.00085916666667</v>
      </c>
      <c r="Y72" s="113"/>
      <c r="Z72" s="79">
        <v>150</v>
      </c>
      <c r="AA72" s="79"/>
      <c r="AB72" s="56" t="s">
        <v>1453</v>
      </c>
      <c r="AC72" s="79">
        <v>14454.51</v>
      </c>
      <c r="AD72" s="79">
        <v>2362.38</v>
      </c>
      <c r="AE72" s="97">
        <f t="shared" si="36"/>
        <v>0.163435495219139</v>
      </c>
      <c r="AF72" s="109">
        <f t="shared" si="37"/>
        <v>1.2045425</v>
      </c>
      <c r="AG72" s="113">
        <v>150</v>
      </c>
      <c r="AH72" s="79">
        <v>150</v>
      </c>
      <c r="AI72" s="79" t="s">
        <v>1489</v>
      </c>
      <c r="AJ72" s="56" t="s">
        <v>1453</v>
      </c>
      <c r="AK72" s="17">
        <v>7179.37</v>
      </c>
      <c r="AL72" s="17">
        <v>1398.47</v>
      </c>
      <c r="AM72" s="60">
        <f t="shared" si="38"/>
        <v>0.194790072109391</v>
      </c>
      <c r="AN72" s="121">
        <f t="shared" si="39"/>
        <v>0.598280833333333</v>
      </c>
      <c r="AO72" s="27"/>
      <c r="AP72" s="30"/>
      <c r="AQ72" s="127"/>
      <c r="AR72" s="30">
        <v>6537.99</v>
      </c>
      <c r="AS72" s="30">
        <v>957.24</v>
      </c>
      <c r="AT72" s="121">
        <f t="shared" si="40"/>
        <v>0.146411970651531</v>
      </c>
      <c r="AU72" s="121">
        <f t="shared" si="41"/>
        <v>0.5448325</v>
      </c>
      <c r="AV72" s="27"/>
      <c r="AW72" s="30"/>
      <c r="AX72" s="127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2">
        <v>70</v>
      </c>
      <c r="B73" s="72">
        <v>102935</v>
      </c>
      <c r="C73" s="73" t="s">
        <v>173</v>
      </c>
      <c r="D73" s="73" t="s">
        <v>42</v>
      </c>
      <c r="E73" s="72" t="s">
        <v>76</v>
      </c>
      <c r="F73" s="79">
        <v>24</v>
      </c>
      <c r="G73" s="79">
        <v>150</v>
      </c>
      <c r="H73" s="71">
        <f t="shared" si="31"/>
        <v>450</v>
      </c>
      <c r="I73" s="108">
        <v>2</v>
      </c>
      <c r="J73" s="74">
        <v>10000</v>
      </c>
      <c r="K73" s="95">
        <f t="shared" si="30"/>
        <v>2785.2541967656</v>
      </c>
      <c r="L73" s="96">
        <v>0.27852541967656</v>
      </c>
      <c r="M73" s="79">
        <v>7080.83</v>
      </c>
      <c r="N73" s="79">
        <v>1955.25</v>
      </c>
      <c r="O73" s="97">
        <f t="shared" si="32"/>
        <v>0.276132882727025</v>
      </c>
      <c r="P73" s="97">
        <f t="shared" si="33"/>
        <v>0.708083</v>
      </c>
      <c r="Q73" s="113"/>
      <c r="R73" s="79">
        <v>0</v>
      </c>
      <c r="S73" s="79"/>
      <c r="U73" s="79">
        <v>5285.56</v>
      </c>
      <c r="V73" s="79">
        <v>1875.21</v>
      </c>
      <c r="W73" s="97">
        <f t="shared" si="34"/>
        <v>0.354779815194606</v>
      </c>
      <c r="X73" s="97">
        <f t="shared" si="35"/>
        <v>0.528556</v>
      </c>
      <c r="Y73" s="113"/>
      <c r="Z73" s="79">
        <v>0</v>
      </c>
      <c r="AA73" s="79"/>
      <c r="AC73" s="79">
        <v>8437.61</v>
      </c>
      <c r="AD73" s="79">
        <v>1681.86</v>
      </c>
      <c r="AE73" s="97">
        <f t="shared" si="36"/>
        <v>0.199328956896562</v>
      </c>
      <c r="AF73" s="97">
        <f t="shared" si="37"/>
        <v>0.843761</v>
      </c>
      <c r="AG73" s="113"/>
      <c r="AH73" s="79">
        <v>0</v>
      </c>
      <c r="AI73" s="79"/>
      <c r="AK73" s="17">
        <v>5136.07</v>
      </c>
      <c r="AL73" s="17">
        <v>1589.45</v>
      </c>
      <c r="AM73" s="60">
        <f t="shared" si="38"/>
        <v>0.30946813419599</v>
      </c>
      <c r="AN73" s="121">
        <f t="shared" si="39"/>
        <v>0.513607</v>
      </c>
      <c r="AO73" s="27"/>
      <c r="AP73" s="30"/>
      <c r="AQ73" s="127"/>
      <c r="AR73" s="30">
        <v>4122.01</v>
      </c>
      <c r="AS73" s="30">
        <v>1541.16</v>
      </c>
      <c r="AT73" s="121">
        <f t="shared" si="40"/>
        <v>0.373885555833198</v>
      </c>
      <c r="AU73" s="121">
        <f t="shared" si="41"/>
        <v>0.412201</v>
      </c>
      <c r="AV73" s="27"/>
      <c r="AW73" s="30"/>
      <c r="AX73" s="127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9">
        <v>71</v>
      </c>
      <c r="B74" s="69">
        <v>587</v>
      </c>
      <c r="C74" s="70" t="s">
        <v>88</v>
      </c>
      <c r="D74" s="70" t="s">
        <v>45</v>
      </c>
      <c r="E74" s="69" t="s">
        <v>76</v>
      </c>
      <c r="F74" s="78">
        <v>25</v>
      </c>
      <c r="G74" s="78">
        <v>150</v>
      </c>
      <c r="H74" s="71">
        <f t="shared" si="31"/>
        <v>450</v>
      </c>
      <c r="I74" s="106">
        <v>4</v>
      </c>
      <c r="J74" s="71">
        <v>13000</v>
      </c>
      <c r="K74" s="91">
        <f t="shared" si="30"/>
        <v>2708.46907780052</v>
      </c>
      <c r="L74" s="92">
        <v>0.208343775215425</v>
      </c>
      <c r="M74" s="78">
        <v>13103.9</v>
      </c>
      <c r="N74" s="78">
        <v>2802.3</v>
      </c>
      <c r="O74" s="93">
        <f t="shared" si="32"/>
        <v>0.213852364563222</v>
      </c>
      <c r="P74" s="107">
        <f t="shared" si="33"/>
        <v>1.00799230769231</v>
      </c>
      <c r="Q74" s="111">
        <v>150</v>
      </c>
      <c r="R74" s="78">
        <v>150</v>
      </c>
      <c r="S74" s="78" t="s">
        <v>1490</v>
      </c>
      <c r="T74" s="56" t="s">
        <v>1453</v>
      </c>
      <c r="U74" s="78">
        <v>13486.62</v>
      </c>
      <c r="V74" s="78">
        <v>2817.07</v>
      </c>
      <c r="W74" s="93">
        <f t="shared" si="34"/>
        <v>0.208878874024774</v>
      </c>
      <c r="X74" s="107">
        <f t="shared" si="35"/>
        <v>1.03743230769231</v>
      </c>
      <c r="Y74" s="111">
        <v>300</v>
      </c>
      <c r="Z74" s="78">
        <v>150</v>
      </c>
      <c r="AA74" s="78" t="s">
        <v>1491</v>
      </c>
      <c r="AB74" s="56" t="s">
        <v>1453</v>
      </c>
      <c r="AC74" s="78">
        <v>13861.44</v>
      </c>
      <c r="AD74" s="78">
        <v>3063.83</v>
      </c>
      <c r="AE74" s="93">
        <f t="shared" si="36"/>
        <v>0.221032591130503</v>
      </c>
      <c r="AF74" s="107">
        <f t="shared" si="37"/>
        <v>1.06626461538462</v>
      </c>
      <c r="AG74" s="111">
        <v>150</v>
      </c>
      <c r="AH74" s="78">
        <v>150</v>
      </c>
      <c r="AI74" s="78" t="s">
        <v>1492</v>
      </c>
      <c r="AJ74" s="56" t="s">
        <v>1453</v>
      </c>
      <c r="AK74" s="17">
        <v>7034.65</v>
      </c>
      <c r="AL74" s="17">
        <v>1768.42</v>
      </c>
      <c r="AM74" s="60">
        <f t="shared" si="38"/>
        <v>0.251387062611502</v>
      </c>
      <c r="AN74" s="121">
        <f t="shared" si="39"/>
        <v>0.541126923076923</v>
      </c>
      <c r="AO74" s="27"/>
      <c r="AP74" s="30"/>
      <c r="AQ74" s="127"/>
      <c r="AR74" s="30">
        <v>5428.67</v>
      </c>
      <c r="AS74" s="30">
        <v>1364.55</v>
      </c>
      <c r="AT74" s="121">
        <f t="shared" si="40"/>
        <v>0.251359909517432</v>
      </c>
      <c r="AU74" s="121">
        <f t="shared" si="41"/>
        <v>0.41759</v>
      </c>
      <c r="AV74" s="27"/>
      <c r="AW74" s="30"/>
      <c r="AX74" s="127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9">
        <v>72</v>
      </c>
      <c r="B75" s="69">
        <v>743</v>
      </c>
      <c r="C75" s="70" t="s">
        <v>155</v>
      </c>
      <c r="D75" s="70" t="s">
        <v>54</v>
      </c>
      <c r="E75" s="69" t="s">
        <v>76</v>
      </c>
      <c r="F75" s="78">
        <v>25</v>
      </c>
      <c r="G75" s="78">
        <v>150</v>
      </c>
      <c r="H75" s="71">
        <f t="shared" si="31"/>
        <v>450</v>
      </c>
      <c r="I75" s="106">
        <v>4</v>
      </c>
      <c r="J75" s="71">
        <v>14000</v>
      </c>
      <c r="K75" s="91">
        <f t="shared" si="30"/>
        <v>3680.93439563581</v>
      </c>
      <c r="L75" s="92">
        <v>0.262923885402558</v>
      </c>
      <c r="M75" s="78">
        <v>9379.46</v>
      </c>
      <c r="N75" s="78">
        <v>2476.19</v>
      </c>
      <c r="O75" s="93">
        <f t="shared" si="32"/>
        <v>0.264001339096281</v>
      </c>
      <c r="P75" s="93">
        <f t="shared" si="33"/>
        <v>0.669961428571428</v>
      </c>
      <c r="Q75" s="111"/>
      <c r="R75" s="78">
        <v>0</v>
      </c>
      <c r="S75" s="78"/>
      <c r="U75" s="78">
        <v>7816.27</v>
      </c>
      <c r="V75" s="78">
        <v>2313.26</v>
      </c>
      <c r="W75" s="93">
        <f t="shared" si="34"/>
        <v>0.295954464213749</v>
      </c>
      <c r="X75" s="93">
        <f t="shared" si="35"/>
        <v>0.558305</v>
      </c>
      <c r="Y75" s="111"/>
      <c r="Z75" s="78">
        <v>0</v>
      </c>
      <c r="AA75" s="78"/>
      <c r="AC75" s="78">
        <v>14189.37</v>
      </c>
      <c r="AD75" s="78">
        <v>2615.03</v>
      </c>
      <c r="AE75" s="93">
        <f t="shared" si="36"/>
        <v>0.184295003936045</v>
      </c>
      <c r="AF75" s="93">
        <f t="shared" si="37"/>
        <v>1.01352642857143</v>
      </c>
      <c r="AG75" s="111"/>
      <c r="AH75" s="78">
        <v>150</v>
      </c>
      <c r="AI75" s="78"/>
      <c r="AJ75" s="56" t="s">
        <v>1453</v>
      </c>
      <c r="AK75" s="17">
        <v>4283.39</v>
      </c>
      <c r="AL75" s="17">
        <v>537.55</v>
      </c>
      <c r="AM75" s="60">
        <f t="shared" si="38"/>
        <v>0.125496394211127</v>
      </c>
      <c r="AN75" s="121">
        <f t="shared" si="39"/>
        <v>0.305956428571429</v>
      </c>
      <c r="AO75" s="27"/>
      <c r="AP75" s="30"/>
      <c r="AQ75" s="127"/>
      <c r="AR75" s="30">
        <v>5148.16</v>
      </c>
      <c r="AS75" s="30">
        <v>1641.13</v>
      </c>
      <c r="AT75" s="121">
        <f t="shared" si="40"/>
        <v>0.318779913600199</v>
      </c>
      <c r="AU75" s="121">
        <f t="shared" si="41"/>
        <v>0.367725714285714</v>
      </c>
      <c r="AV75" s="27"/>
      <c r="AW75" s="30"/>
      <c r="AX75" s="127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9">
        <v>73</v>
      </c>
      <c r="B76" s="69">
        <v>107728</v>
      </c>
      <c r="C76" s="70" t="s">
        <v>156</v>
      </c>
      <c r="D76" s="70" t="s">
        <v>62</v>
      </c>
      <c r="E76" s="69" t="s">
        <v>52</v>
      </c>
      <c r="F76" s="78">
        <v>25</v>
      </c>
      <c r="G76" s="78">
        <v>150</v>
      </c>
      <c r="H76" s="71">
        <f t="shared" si="31"/>
        <v>450</v>
      </c>
      <c r="I76" s="106">
        <v>4</v>
      </c>
      <c r="J76" s="71">
        <v>12000</v>
      </c>
      <c r="K76" s="91">
        <f t="shared" si="30"/>
        <v>2440.87701884138</v>
      </c>
      <c r="L76" s="92">
        <v>0.203406418236782</v>
      </c>
      <c r="M76" s="78">
        <v>12010.06</v>
      </c>
      <c r="N76" s="78">
        <v>1687.83</v>
      </c>
      <c r="O76" s="93">
        <f t="shared" si="32"/>
        <v>0.140534685089</v>
      </c>
      <c r="P76" s="93">
        <f t="shared" si="33"/>
        <v>1.00083833333333</v>
      </c>
      <c r="Q76" s="111"/>
      <c r="R76" s="78">
        <v>150</v>
      </c>
      <c r="S76" s="78"/>
      <c r="T76" s="56" t="s">
        <v>1453</v>
      </c>
      <c r="U76" s="78">
        <v>7497.4</v>
      </c>
      <c r="V76" s="78">
        <v>1599.94</v>
      </c>
      <c r="W76" s="93">
        <f t="shared" si="34"/>
        <v>0.213399311761411</v>
      </c>
      <c r="X76" s="93">
        <f t="shared" si="35"/>
        <v>0.624783333333333</v>
      </c>
      <c r="Y76" s="111"/>
      <c r="Z76" s="78">
        <v>0</v>
      </c>
      <c r="AA76" s="78"/>
      <c r="AC76" s="78">
        <v>8242.37</v>
      </c>
      <c r="AD76" s="78">
        <v>1812.1</v>
      </c>
      <c r="AE76" s="93">
        <f t="shared" si="36"/>
        <v>0.219851814465985</v>
      </c>
      <c r="AF76" s="93">
        <f t="shared" si="37"/>
        <v>0.686864166666667</v>
      </c>
      <c r="AG76" s="111"/>
      <c r="AH76" s="78">
        <v>0</v>
      </c>
      <c r="AI76" s="78"/>
      <c r="AK76" s="17">
        <v>11652.86</v>
      </c>
      <c r="AL76" s="17">
        <v>3325.24</v>
      </c>
      <c r="AM76" s="60">
        <f t="shared" si="38"/>
        <v>0.285358272561414</v>
      </c>
      <c r="AN76" s="121">
        <f t="shared" si="39"/>
        <v>0.971071666666667</v>
      </c>
      <c r="AO76" s="27"/>
      <c r="AP76" s="30"/>
      <c r="AQ76" s="127"/>
      <c r="AR76" s="30">
        <v>4378.36</v>
      </c>
      <c r="AS76" s="30">
        <v>1046.17</v>
      </c>
      <c r="AT76" s="121">
        <f t="shared" si="40"/>
        <v>0.238941064690889</v>
      </c>
      <c r="AU76" s="121">
        <f t="shared" si="41"/>
        <v>0.364863333333333</v>
      </c>
      <c r="AV76" s="27"/>
      <c r="AW76" s="30"/>
      <c r="AX76" s="127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2">
        <v>74</v>
      </c>
      <c r="B77" s="72">
        <v>570</v>
      </c>
      <c r="C77" s="73" t="s">
        <v>106</v>
      </c>
      <c r="D77" s="73" t="s">
        <v>50</v>
      </c>
      <c r="E77" s="72" t="s">
        <v>52</v>
      </c>
      <c r="F77" s="79">
        <v>26</v>
      </c>
      <c r="G77" s="79">
        <v>150</v>
      </c>
      <c r="H77" s="71">
        <f t="shared" si="31"/>
        <v>450</v>
      </c>
      <c r="I77" s="108">
        <v>4</v>
      </c>
      <c r="J77" s="74">
        <v>10000</v>
      </c>
      <c r="K77" s="95">
        <f t="shared" si="30"/>
        <v>2045.59926977135</v>
      </c>
      <c r="L77" s="96">
        <v>0.204559926977135</v>
      </c>
      <c r="M77" s="79">
        <v>11219.86</v>
      </c>
      <c r="N77" s="79">
        <v>2254.01</v>
      </c>
      <c r="O77" s="97">
        <f t="shared" si="32"/>
        <v>0.200894663569777</v>
      </c>
      <c r="P77" s="109">
        <f t="shared" si="33"/>
        <v>1.121986</v>
      </c>
      <c r="Q77" s="113">
        <v>150</v>
      </c>
      <c r="R77" s="79">
        <v>150</v>
      </c>
      <c r="S77" s="79" t="s">
        <v>1461</v>
      </c>
      <c r="T77" s="56" t="s">
        <v>1453</v>
      </c>
      <c r="U77" s="79">
        <v>10255.25</v>
      </c>
      <c r="V77" s="79">
        <v>2147.42</v>
      </c>
      <c r="W77" s="97">
        <f t="shared" si="34"/>
        <v>0.209397138051242</v>
      </c>
      <c r="X77" s="109">
        <f t="shared" si="35"/>
        <v>1.025525</v>
      </c>
      <c r="Y77" s="113">
        <v>150</v>
      </c>
      <c r="Z77" s="79">
        <v>150</v>
      </c>
      <c r="AA77" s="79" t="s">
        <v>1454</v>
      </c>
      <c r="AB77" s="56" t="s">
        <v>1453</v>
      </c>
      <c r="AC77" s="79">
        <v>8551</v>
      </c>
      <c r="AD77" s="79">
        <v>2627.81</v>
      </c>
      <c r="AE77" s="97">
        <f t="shared" si="36"/>
        <v>0.307310256110396</v>
      </c>
      <c r="AF77" s="97">
        <f t="shared" si="37"/>
        <v>0.8551</v>
      </c>
      <c r="AG77" s="113"/>
      <c r="AH77" s="79">
        <v>0</v>
      </c>
      <c r="AI77" s="79"/>
      <c r="AK77" s="17">
        <v>4483.18</v>
      </c>
      <c r="AL77" s="17">
        <v>1141.46</v>
      </c>
      <c r="AM77" s="60">
        <f t="shared" si="38"/>
        <v>0.25460945132696</v>
      </c>
      <c r="AN77" s="121">
        <f t="shared" si="39"/>
        <v>0.448318</v>
      </c>
      <c r="AO77" s="27"/>
      <c r="AP77" s="30"/>
      <c r="AQ77" s="127"/>
      <c r="AR77" s="30">
        <v>3952.83</v>
      </c>
      <c r="AS77" s="30">
        <v>579.1</v>
      </c>
      <c r="AT77" s="121">
        <f t="shared" si="40"/>
        <v>0.146502632291295</v>
      </c>
      <c r="AU77" s="121">
        <f t="shared" si="41"/>
        <v>0.395283</v>
      </c>
      <c r="AV77" s="27"/>
      <c r="AW77" s="30"/>
      <c r="AX77" s="127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2">
        <v>75</v>
      </c>
      <c r="B78" s="72">
        <v>710</v>
      </c>
      <c r="C78" s="73" t="s">
        <v>104</v>
      </c>
      <c r="D78" s="73" t="s">
        <v>45</v>
      </c>
      <c r="E78" s="72" t="s">
        <v>52</v>
      </c>
      <c r="F78" s="79">
        <v>26</v>
      </c>
      <c r="G78" s="79">
        <v>150</v>
      </c>
      <c r="H78" s="71">
        <f t="shared" si="31"/>
        <v>450</v>
      </c>
      <c r="I78" s="108">
        <v>4</v>
      </c>
      <c r="J78" s="74">
        <v>10500</v>
      </c>
      <c r="K78" s="95">
        <f t="shared" si="30"/>
        <v>2760.00902010775</v>
      </c>
      <c r="L78" s="96">
        <v>0.262858001915024</v>
      </c>
      <c r="M78" s="79">
        <v>10734.43</v>
      </c>
      <c r="N78" s="79">
        <v>1923.49</v>
      </c>
      <c r="O78" s="97">
        <f t="shared" si="32"/>
        <v>0.179188834432755</v>
      </c>
      <c r="P78" s="97">
        <f t="shared" si="33"/>
        <v>1.02232666666667</v>
      </c>
      <c r="Q78" s="113"/>
      <c r="R78" s="79">
        <v>150</v>
      </c>
      <c r="S78" s="79"/>
      <c r="T78" s="56" t="s">
        <v>1453</v>
      </c>
      <c r="U78" s="79">
        <v>10601.21</v>
      </c>
      <c r="V78" s="79">
        <v>2178.68</v>
      </c>
      <c r="W78" s="97">
        <f t="shared" si="34"/>
        <v>0.205512389623449</v>
      </c>
      <c r="X78" s="97">
        <f t="shared" si="35"/>
        <v>1.00963904761905</v>
      </c>
      <c r="Y78" s="113"/>
      <c r="Z78" s="79">
        <v>150</v>
      </c>
      <c r="AA78" s="79"/>
      <c r="AB78" s="56" t="s">
        <v>1453</v>
      </c>
      <c r="AC78" s="79">
        <v>10538.84</v>
      </c>
      <c r="AD78" s="79">
        <v>2910.67</v>
      </c>
      <c r="AE78" s="97">
        <f t="shared" si="36"/>
        <v>0.276185045033419</v>
      </c>
      <c r="AF78" s="109">
        <f t="shared" si="37"/>
        <v>1.00369904761905</v>
      </c>
      <c r="AG78" s="113">
        <v>300</v>
      </c>
      <c r="AH78" s="79">
        <v>150</v>
      </c>
      <c r="AI78" s="79" t="s">
        <v>1493</v>
      </c>
      <c r="AJ78" s="56" t="s">
        <v>1453</v>
      </c>
      <c r="AK78" s="17">
        <v>5204.46</v>
      </c>
      <c r="AL78" s="17">
        <v>1665.37</v>
      </c>
      <c r="AM78" s="60">
        <f t="shared" si="38"/>
        <v>0.31998900942653</v>
      </c>
      <c r="AN78" s="121">
        <f t="shared" si="39"/>
        <v>0.495662857142857</v>
      </c>
      <c r="AO78" s="27"/>
      <c r="AP78" s="30"/>
      <c r="AQ78" s="127"/>
      <c r="AR78" s="30">
        <v>4521.84</v>
      </c>
      <c r="AS78" s="30">
        <v>1224.67</v>
      </c>
      <c r="AT78" s="121">
        <f t="shared" si="40"/>
        <v>0.270834439077898</v>
      </c>
      <c r="AU78" s="121">
        <f t="shared" si="41"/>
        <v>0.430651428571429</v>
      </c>
      <c r="AV78" s="27"/>
      <c r="AW78" s="30"/>
      <c r="AX78" s="127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2">
        <v>76</v>
      </c>
      <c r="B79" s="72">
        <v>108277</v>
      </c>
      <c r="C79" s="73" t="s">
        <v>111</v>
      </c>
      <c r="D79" s="73" t="s">
        <v>50</v>
      </c>
      <c r="E79" s="72" t="s">
        <v>52</v>
      </c>
      <c r="F79" s="79">
        <v>26</v>
      </c>
      <c r="G79" s="79">
        <v>150</v>
      </c>
      <c r="H79" s="71">
        <f t="shared" si="31"/>
        <v>450</v>
      </c>
      <c r="I79" s="108">
        <v>4</v>
      </c>
      <c r="J79" s="74">
        <v>10500</v>
      </c>
      <c r="K79" s="95">
        <f t="shared" si="30"/>
        <v>2100</v>
      </c>
      <c r="L79" s="96">
        <v>0.2</v>
      </c>
      <c r="M79" s="79">
        <v>10692.45</v>
      </c>
      <c r="N79" s="79">
        <v>1448.79</v>
      </c>
      <c r="O79" s="97">
        <f t="shared" si="32"/>
        <v>0.135496541952499</v>
      </c>
      <c r="P79" s="97">
        <f t="shared" si="33"/>
        <v>1.01832857142857</v>
      </c>
      <c r="Q79" s="113"/>
      <c r="R79" s="79">
        <v>150</v>
      </c>
      <c r="S79" s="79"/>
      <c r="T79" s="56" t="s">
        <v>1453</v>
      </c>
      <c r="U79" s="79">
        <v>10717.64</v>
      </c>
      <c r="V79" s="79">
        <v>2239.32</v>
      </c>
      <c r="W79" s="97">
        <f t="shared" si="34"/>
        <v>0.208937788543</v>
      </c>
      <c r="X79" s="97">
        <f t="shared" si="35"/>
        <v>1.02072761904762</v>
      </c>
      <c r="Y79" s="113"/>
      <c r="Z79" s="79">
        <v>150</v>
      </c>
      <c r="AA79" s="79"/>
      <c r="AB79" s="56" t="s">
        <v>1453</v>
      </c>
      <c r="AC79" s="79">
        <v>8584.98</v>
      </c>
      <c r="AD79" s="79">
        <v>1507.75</v>
      </c>
      <c r="AE79" s="97">
        <f t="shared" si="36"/>
        <v>0.17562650116832</v>
      </c>
      <c r="AF79" s="97">
        <f t="shared" si="37"/>
        <v>0.817617142857143</v>
      </c>
      <c r="AG79" s="113"/>
      <c r="AH79" s="79">
        <v>0</v>
      </c>
      <c r="AI79" s="79"/>
      <c r="AK79" s="17">
        <v>4039.55</v>
      </c>
      <c r="AL79" s="17">
        <v>839.25</v>
      </c>
      <c r="AM79" s="60">
        <f t="shared" si="38"/>
        <v>0.207758289908529</v>
      </c>
      <c r="AN79" s="121">
        <f t="shared" si="39"/>
        <v>0.384719047619048</v>
      </c>
      <c r="AO79" s="27"/>
      <c r="AP79" s="30"/>
      <c r="AQ79" s="127"/>
      <c r="AR79" s="30">
        <v>6559.04</v>
      </c>
      <c r="AS79" s="30">
        <v>572.51</v>
      </c>
      <c r="AT79" s="121">
        <f t="shared" si="40"/>
        <v>0.0872856393618578</v>
      </c>
      <c r="AU79" s="121">
        <f t="shared" si="41"/>
        <v>0.624670476190476</v>
      </c>
      <c r="AV79" s="27"/>
      <c r="AW79" s="30"/>
      <c r="AX79" s="127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9">
        <v>77</v>
      </c>
      <c r="B80" s="69">
        <v>56</v>
      </c>
      <c r="C80" s="70" t="s">
        <v>119</v>
      </c>
      <c r="D80" s="70" t="s">
        <v>45</v>
      </c>
      <c r="E80" s="69" t="s">
        <v>52</v>
      </c>
      <c r="F80" s="78">
        <v>27</v>
      </c>
      <c r="G80" s="78">
        <v>150</v>
      </c>
      <c r="H80" s="71">
        <f t="shared" si="31"/>
        <v>450</v>
      </c>
      <c r="I80" s="106">
        <v>3</v>
      </c>
      <c r="J80" s="71">
        <v>11000</v>
      </c>
      <c r="K80" s="91">
        <f t="shared" si="30"/>
        <v>2425.38985702328</v>
      </c>
      <c r="L80" s="92">
        <v>0.220489987002116</v>
      </c>
      <c r="M80" s="78">
        <v>11742.88</v>
      </c>
      <c r="N80" s="78">
        <v>2445.02</v>
      </c>
      <c r="O80" s="93">
        <f t="shared" si="32"/>
        <v>0.208212976714401</v>
      </c>
      <c r="P80" s="93">
        <f t="shared" si="33"/>
        <v>1.06753454545455</v>
      </c>
      <c r="Q80" s="111"/>
      <c r="R80" s="78">
        <v>150</v>
      </c>
      <c r="S80" s="78"/>
      <c r="T80" s="56" t="s">
        <v>1453</v>
      </c>
      <c r="U80" s="78">
        <v>11143.91</v>
      </c>
      <c r="V80" s="78">
        <v>1901.63</v>
      </c>
      <c r="W80" s="93">
        <f t="shared" si="34"/>
        <v>0.170642978990318</v>
      </c>
      <c r="X80" s="107">
        <f t="shared" si="35"/>
        <v>1.01308272727273</v>
      </c>
      <c r="Y80" s="111">
        <v>300</v>
      </c>
      <c r="Z80" s="78">
        <v>150</v>
      </c>
      <c r="AA80" s="78" t="s">
        <v>1494</v>
      </c>
      <c r="AB80" s="56" t="s">
        <v>1453</v>
      </c>
      <c r="AC80" s="78">
        <v>6980.35</v>
      </c>
      <c r="AD80" s="78">
        <v>1102.06</v>
      </c>
      <c r="AE80" s="93">
        <f t="shared" si="36"/>
        <v>0.157880335513262</v>
      </c>
      <c r="AF80" s="93">
        <f t="shared" si="37"/>
        <v>0.634577272727273</v>
      </c>
      <c r="AG80" s="111"/>
      <c r="AH80" s="78">
        <v>0</v>
      </c>
      <c r="AI80" s="78"/>
      <c r="AK80" s="17">
        <v>5762.01</v>
      </c>
      <c r="AL80" s="17">
        <v>1162.26</v>
      </c>
      <c r="AM80" s="60">
        <f t="shared" si="38"/>
        <v>0.201710861314021</v>
      </c>
      <c r="AN80" s="121">
        <f t="shared" si="39"/>
        <v>0.523819090909091</v>
      </c>
      <c r="AO80" s="27"/>
      <c r="AP80" s="30"/>
      <c r="AQ80" s="127"/>
      <c r="AR80" s="30">
        <v>9137.28</v>
      </c>
      <c r="AS80" s="30">
        <v>2337.85</v>
      </c>
      <c r="AT80" s="121">
        <f t="shared" si="40"/>
        <v>0.255858417384605</v>
      </c>
      <c r="AU80" s="121">
        <f t="shared" si="41"/>
        <v>0.830661818181818</v>
      </c>
      <c r="AV80" s="27"/>
      <c r="AW80" s="30"/>
      <c r="AX80" s="127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9">
        <v>78</v>
      </c>
      <c r="B81" s="69">
        <v>104838</v>
      </c>
      <c r="C81" s="70" t="s">
        <v>129</v>
      </c>
      <c r="D81" s="70" t="s">
        <v>45</v>
      </c>
      <c r="E81" s="69" t="s">
        <v>52</v>
      </c>
      <c r="F81" s="78">
        <v>27</v>
      </c>
      <c r="G81" s="78">
        <v>150</v>
      </c>
      <c r="H81" s="71">
        <f t="shared" si="31"/>
        <v>450</v>
      </c>
      <c r="I81" s="106">
        <v>3</v>
      </c>
      <c r="J81" s="71">
        <v>10500</v>
      </c>
      <c r="K81" s="91">
        <f t="shared" si="30"/>
        <v>2122.95546272515</v>
      </c>
      <c r="L81" s="92">
        <v>0.202186234545252</v>
      </c>
      <c r="M81" s="78">
        <v>11275.29</v>
      </c>
      <c r="N81" s="78">
        <v>2160.04</v>
      </c>
      <c r="O81" s="93">
        <f t="shared" si="32"/>
        <v>0.191572899677081</v>
      </c>
      <c r="P81" s="107">
        <f t="shared" si="33"/>
        <v>1.07383714285714</v>
      </c>
      <c r="Q81" s="111">
        <v>150</v>
      </c>
      <c r="R81" s="78">
        <v>150</v>
      </c>
      <c r="S81" s="78" t="s">
        <v>1495</v>
      </c>
      <c r="T81" s="56" t="s">
        <v>1453</v>
      </c>
      <c r="U81" s="78">
        <v>8363.14</v>
      </c>
      <c r="V81" s="78">
        <v>1515.76</v>
      </c>
      <c r="W81" s="93">
        <f t="shared" si="34"/>
        <v>0.18124293028695</v>
      </c>
      <c r="X81" s="93">
        <f t="shared" si="35"/>
        <v>0.796489523809524</v>
      </c>
      <c r="Y81" s="111"/>
      <c r="Z81" s="78">
        <v>0</v>
      </c>
      <c r="AA81" s="78"/>
      <c r="AC81" s="78">
        <v>8022.62</v>
      </c>
      <c r="AD81" s="78">
        <v>1492.82</v>
      </c>
      <c r="AE81" s="93">
        <f t="shared" si="36"/>
        <v>0.186076369066465</v>
      </c>
      <c r="AF81" s="93">
        <f t="shared" si="37"/>
        <v>0.764059047619048</v>
      </c>
      <c r="AG81" s="111"/>
      <c r="AH81" s="78">
        <v>0</v>
      </c>
      <c r="AI81" s="78"/>
      <c r="AK81" s="17">
        <v>4877.11</v>
      </c>
      <c r="AL81" s="17">
        <v>842.14</v>
      </c>
      <c r="AM81" s="60">
        <f t="shared" si="38"/>
        <v>0.172671930713066</v>
      </c>
      <c r="AN81" s="121">
        <f t="shared" si="39"/>
        <v>0.464486666666667</v>
      </c>
      <c r="AO81" s="27"/>
      <c r="AP81" s="30"/>
      <c r="AQ81" s="127"/>
      <c r="AR81" s="30">
        <v>5919.42</v>
      </c>
      <c r="AS81" s="30">
        <v>1493.88</v>
      </c>
      <c r="AT81" s="121">
        <f t="shared" si="40"/>
        <v>0.252369319967159</v>
      </c>
      <c r="AU81" s="121">
        <f t="shared" si="41"/>
        <v>0.563754285714286</v>
      </c>
      <c r="AV81" s="27"/>
      <c r="AW81" s="30"/>
      <c r="AX81" s="127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9">
        <v>79</v>
      </c>
      <c r="B82" s="69">
        <v>106865</v>
      </c>
      <c r="C82" s="70" t="s">
        <v>184</v>
      </c>
      <c r="D82" s="70" t="s">
        <v>42</v>
      </c>
      <c r="E82" s="69" t="s">
        <v>52</v>
      </c>
      <c r="F82" s="78">
        <v>27</v>
      </c>
      <c r="G82" s="78">
        <v>150</v>
      </c>
      <c r="H82" s="71">
        <f t="shared" si="31"/>
        <v>450</v>
      </c>
      <c r="I82" s="106">
        <v>4</v>
      </c>
      <c r="J82" s="71">
        <v>10500</v>
      </c>
      <c r="K82" s="91">
        <f t="shared" si="30"/>
        <v>1837.5</v>
      </c>
      <c r="L82" s="92">
        <v>0.175</v>
      </c>
      <c r="M82" s="78">
        <v>7040.33</v>
      </c>
      <c r="N82" s="78">
        <v>1256.24</v>
      </c>
      <c r="O82" s="93">
        <f t="shared" si="32"/>
        <v>0.178434817686103</v>
      </c>
      <c r="P82" s="93">
        <f t="shared" si="33"/>
        <v>0.670507619047619</v>
      </c>
      <c r="Q82" s="111"/>
      <c r="R82" s="78">
        <v>0</v>
      </c>
      <c r="S82" s="78"/>
      <c r="U82" s="78">
        <v>5616.83</v>
      </c>
      <c r="V82" s="78">
        <v>1352.9</v>
      </c>
      <c r="W82" s="93">
        <f t="shared" si="34"/>
        <v>0.240865399166434</v>
      </c>
      <c r="X82" s="93">
        <f t="shared" si="35"/>
        <v>0.53493619047619</v>
      </c>
      <c r="Y82" s="111"/>
      <c r="Z82" s="78">
        <v>0</v>
      </c>
      <c r="AA82" s="78"/>
      <c r="AC82" s="78">
        <v>4640.92</v>
      </c>
      <c r="AD82" s="78">
        <v>961.22</v>
      </c>
      <c r="AE82" s="93">
        <f t="shared" si="36"/>
        <v>0.207118416176103</v>
      </c>
      <c r="AF82" s="93">
        <f t="shared" si="37"/>
        <v>0.441992380952381</v>
      </c>
      <c r="AG82" s="111"/>
      <c r="AH82" s="78">
        <v>0</v>
      </c>
      <c r="AI82" s="78"/>
      <c r="AK82" s="17">
        <v>6839.92</v>
      </c>
      <c r="AL82" s="17">
        <v>1337.82</v>
      </c>
      <c r="AM82" s="60">
        <f t="shared" si="38"/>
        <v>0.195590006900665</v>
      </c>
      <c r="AN82" s="121">
        <f t="shared" si="39"/>
        <v>0.651420952380952</v>
      </c>
      <c r="AO82" s="27"/>
      <c r="AP82" s="30"/>
      <c r="AQ82" s="127"/>
      <c r="AR82" s="30">
        <v>4752.66</v>
      </c>
      <c r="AS82" s="30">
        <v>1145.49</v>
      </c>
      <c r="AT82" s="121">
        <f t="shared" si="40"/>
        <v>0.241020817815707</v>
      </c>
      <c r="AU82" s="121">
        <f t="shared" si="41"/>
        <v>0.452634285714286</v>
      </c>
      <c r="AV82" s="27"/>
      <c r="AW82" s="30"/>
      <c r="AX82" s="127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2">
        <v>80</v>
      </c>
      <c r="B83" s="72">
        <v>704</v>
      </c>
      <c r="C83" s="73" t="s">
        <v>160</v>
      </c>
      <c r="D83" s="73" t="s">
        <v>45</v>
      </c>
      <c r="E83" s="72" t="s">
        <v>52</v>
      </c>
      <c r="F83" s="79">
        <v>28</v>
      </c>
      <c r="G83" s="79">
        <v>150</v>
      </c>
      <c r="H83" s="71">
        <f t="shared" si="31"/>
        <v>450</v>
      </c>
      <c r="I83" s="108">
        <v>4</v>
      </c>
      <c r="J83" s="74">
        <v>12500</v>
      </c>
      <c r="K83" s="95">
        <f t="shared" si="30"/>
        <v>2663.34180523624</v>
      </c>
      <c r="L83" s="96">
        <v>0.213067344418899</v>
      </c>
      <c r="M83" s="79">
        <v>13297.13</v>
      </c>
      <c r="N83" s="79">
        <v>2427.41</v>
      </c>
      <c r="O83" s="97">
        <f t="shared" si="32"/>
        <v>0.182551422750624</v>
      </c>
      <c r="P83" s="97">
        <f t="shared" si="33"/>
        <v>1.0637704</v>
      </c>
      <c r="Q83" s="113"/>
      <c r="R83" s="79">
        <v>150</v>
      </c>
      <c r="S83" s="79"/>
      <c r="T83" s="56" t="s">
        <v>1453</v>
      </c>
      <c r="U83" s="79">
        <v>7137.17</v>
      </c>
      <c r="V83" s="79">
        <v>1473.49</v>
      </c>
      <c r="W83" s="97">
        <f t="shared" si="34"/>
        <v>0.206452977860973</v>
      </c>
      <c r="X83" s="97">
        <f t="shared" si="35"/>
        <v>0.5709736</v>
      </c>
      <c r="Y83" s="113"/>
      <c r="Z83" s="79">
        <v>0</v>
      </c>
      <c r="AA83" s="79"/>
      <c r="AC83" s="79">
        <v>6643.61</v>
      </c>
      <c r="AD83" s="79">
        <v>1728.68</v>
      </c>
      <c r="AE83" s="97">
        <f t="shared" si="36"/>
        <v>0.260201908299855</v>
      </c>
      <c r="AF83" s="97">
        <f t="shared" si="37"/>
        <v>0.5314888</v>
      </c>
      <c r="AG83" s="113"/>
      <c r="AH83" s="79">
        <v>0</v>
      </c>
      <c r="AI83" s="79"/>
      <c r="AK83" s="17">
        <v>5474.65</v>
      </c>
      <c r="AL83" s="17">
        <v>1527.86</v>
      </c>
      <c r="AM83" s="60">
        <f t="shared" si="38"/>
        <v>0.279079027883061</v>
      </c>
      <c r="AN83" s="121">
        <f t="shared" si="39"/>
        <v>0.437972</v>
      </c>
      <c r="AO83" s="27"/>
      <c r="AP83" s="30"/>
      <c r="AQ83" s="127"/>
      <c r="AR83" s="30">
        <v>5177</v>
      </c>
      <c r="AS83" s="30">
        <v>1072.98</v>
      </c>
      <c r="AT83" s="121">
        <f t="shared" si="40"/>
        <v>0.207259030326444</v>
      </c>
      <c r="AU83" s="121">
        <f t="shared" si="41"/>
        <v>0.41416</v>
      </c>
      <c r="AV83" s="27"/>
      <c r="AW83" s="30"/>
      <c r="AX83" s="127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2">
        <v>81</v>
      </c>
      <c r="B84" s="72">
        <v>727</v>
      </c>
      <c r="C84" s="73" t="s">
        <v>103</v>
      </c>
      <c r="D84" s="73" t="s">
        <v>50</v>
      </c>
      <c r="E84" s="72" t="s">
        <v>52</v>
      </c>
      <c r="F84" s="79">
        <v>28</v>
      </c>
      <c r="G84" s="79">
        <v>150</v>
      </c>
      <c r="H84" s="71">
        <f t="shared" si="31"/>
        <v>450</v>
      </c>
      <c r="I84" s="108">
        <v>4</v>
      </c>
      <c r="J84" s="74">
        <v>10000</v>
      </c>
      <c r="K84" s="95">
        <f t="shared" si="30"/>
        <v>2307.36372521544</v>
      </c>
      <c r="L84" s="96">
        <v>0.230736372521544</v>
      </c>
      <c r="M84" s="79">
        <v>10024.57</v>
      </c>
      <c r="N84" s="79">
        <v>2028.53</v>
      </c>
      <c r="O84" s="97">
        <f t="shared" si="32"/>
        <v>0.20235581177048</v>
      </c>
      <c r="P84" s="97">
        <f t="shared" si="33"/>
        <v>1.002457</v>
      </c>
      <c r="Q84" s="113"/>
      <c r="R84" s="79">
        <v>150</v>
      </c>
      <c r="S84" s="79"/>
      <c r="T84" s="56" t="s">
        <v>1453</v>
      </c>
      <c r="U84" s="79">
        <v>5141.37</v>
      </c>
      <c r="V84" s="79">
        <v>1215.84</v>
      </c>
      <c r="W84" s="97">
        <f t="shared" si="34"/>
        <v>0.236481715962866</v>
      </c>
      <c r="X84" s="97">
        <f t="shared" si="35"/>
        <v>0.514137</v>
      </c>
      <c r="Y84" s="113"/>
      <c r="Z84" s="79">
        <v>0</v>
      </c>
      <c r="AA84" s="79"/>
      <c r="AC84" s="79">
        <v>15069.11</v>
      </c>
      <c r="AD84" s="79">
        <v>2820.57</v>
      </c>
      <c r="AE84" s="97">
        <f t="shared" si="36"/>
        <v>0.187175619528957</v>
      </c>
      <c r="AF84" s="109">
        <f t="shared" si="37"/>
        <v>1.506911</v>
      </c>
      <c r="AG84" s="113">
        <v>300</v>
      </c>
      <c r="AH84" s="79">
        <v>150</v>
      </c>
      <c r="AI84" s="79" t="s">
        <v>1496</v>
      </c>
      <c r="AJ84" s="56" t="s">
        <v>1453</v>
      </c>
      <c r="AK84" s="17">
        <v>5571.13</v>
      </c>
      <c r="AL84" s="17">
        <v>887.71</v>
      </c>
      <c r="AM84" s="60">
        <f t="shared" si="38"/>
        <v>0.159341103151425</v>
      </c>
      <c r="AN84" s="121">
        <f t="shared" si="39"/>
        <v>0.557113</v>
      </c>
      <c r="AO84" s="27"/>
      <c r="AP84" s="30"/>
      <c r="AQ84" s="127"/>
      <c r="AR84" s="30">
        <v>7081.14</v>
      </c>
      <c r="AS84" s="30">
        <v>1378.08</v>
      </c>
      <c r="AT84" s="121">
        <f t="shared" si="40"/>
        <v>0.194612731848262</v>
      </c>
      <c r="AU84" s="121">
        <f t="shared" si="41"/>
        <v>0.708114</v>
      </c>
      <c r="AV84" s="27"/>
      <c r="AW84" s="30"/>
      <c r="AX84" s="127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2">
        <v>82</v>
      </c>
      <c r="B85" s="72">
        <v>752</v>
      </c>
      <c r="C85" s="73" t="s">
        <v>136</v>
      </c>
      <c r="D85" s="73" t="s">
        <v>50</v>
      </c>
      <c r="E85" s="72" t="s">
        <v>52</v>
      </c>
      <c r="F85" s="79">
        <v>28</v>
      </c>
      <c r="G85" s="79">
        <v>150</v>
      </c>
      <c r="H85" s="71">
        <f t="shared" si="31"/>
        <v>450</v>
      </c>
      <c r="I85" s="108">
        <v>4</v>
      </c>
      <c r="J85" s="74">
        <v>10000</v>
      </c>
      <c r="K85" s="95">
        <f t="shared" si="30"/>
        <v>2000</v>
      </c>
      <c r="L85" s="96">
        <v>0.2</v>
      </c>
      <c r="M85" s="79">
        <v>13076.34</v>
      </c>
      <c r="N85" s="79">
        <v>3934.62</v>
      </c>
      <c r="O85" s="97">
        <f t="shared" si="32"/>
        <v>0.300896122309454</v>
      </c>
      <c r="P85" s="109">
        <f t="shared" si="33"/>
        <v>1.307634</v>
      </c>
      <c r="Q85" s="113">
        <v>150</v>
      </c>
      <c r="R85" s="79">
        <v>150</v>
      </c>
      <c r="S85" s="79" t="s">
        <v>1461</v>
      </c>
      <c r="T85" s="56" t="s">
        <v>1453</v>
      </c>
      <c r="U85" s="79">
        <v>7329.51</v>
      </c>
      <c r="V85" s="79">
        <v>1088.08</v>
      </c>
      <c r="W85" s="97">
        <f t="shared" si="34"/>
        <v>0.148451942899321</v>
      </c>
      <c r="X85" s="97">
        <f t="shared" si="35"/>
        <v>0.732951</v>
      </c>
      <c r="Y85" s="113"/>
      <c r="Z85" s="79">
        <v>0</v>
      </c>
      <c r="AA85" s="79"/>
      <c r="AC85" s="79">
        <v>4350.2</v>
      </c>
      <c r="AD85" s="79">
        <v>666.01</v>
      </c>
      <c r="AE85" s="97">
        <f t="shared" si="36"/>
        <v>0.153098708105374</v>
      </c>
      <c r="AF85" s="97">
        <f t="shared" si="37"/>
        <v>0.43502</v>
      </c>
      <c r="AG85" s="113"/>
      <c r="AH85" s="79">
        <v>0</v>
      </c>
      <c r="AI85" s="79"/>
      <c r="AK85" s="17">
        <v>3585.54</v>
      </c>
      <c r="AL85" s="17">
        <v>622.98</v>
      </c>
      <c r="AM85" s="60">
        <f t="shared" si="38"/>
        <v>0.173747887347513</v>
      </c>
      <c r="AN85" s="121">
        <f t="shared" si="39"/>
        <v>0.358554</v>
      </c>
      <c r="AO85" s="27"/>
      <c r="AP85" s="30"/>
      <c r="AQ85" s="127"/>
      <c r="AR85" s="30">
        <v>4460.96</v>
      </c>
      <c r="AS85" s="30">
        <v>1209.93</v>
      </c>
      <c r="AT85" s="121">
        <f t="shared" si="40"/>
        <v>0.27122637279868</v>
      </c>
      <c r="AU85" s="121">
        <f t="shared" si="41"/>
        <v>0.446096</v>
      </c>
      <c r="AV85" s="27"/>
      <c r="AW85" s="30"/>
      <c r="AX85" s="127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9">
        <v>83</v>
      </c>
      <c r="B86" s="69">
        <v>723</v>
      </c>
      <c r="C86" s="70" t="s">
        <v>146</v>
      </c>
      <c r="D86" s="70" t="s">
        <v>42</v>
      </c>
      <c r="E86" s="69" t="s">
        <v>52</v>
      </c>
      <c r="F86" s="78">
        <v>29</v>
      </c>
      <c r="G86" s="78">
        <v>150</v>
      </c>
      <c r="H86" s="71">
        <f t="shared" si="31"/>
        <v>450</v>
      </c>
      <c r="I86" s="106">
        <v>3</v>
      </c>
      <c r="J86" s="71">
        <v>10000</v>
      </c>
      <c r="K86" s="91">
        <f t="shared" si="30"/>
        <v>1900</v>
      </c>
      <c r="L86" s="92">
        <v>0.19</v>
      </c>
      <c r="M86" s="78">
        <v>10001.19</v>
      </c>
      <c r="N86" s="78">
        <v>1982.67</v>
      </c>
      <c r="O86" s="93">
        <f t="shared" si="32"/>
        <v>0.198243409034325</v>
      </c>
      <c r="P86" s="93">
        <f t="shared" si="33"/>
        <v>1.000119</v>
      </c>
      <c r="Q86" s="111"/>
      <c r="R86" s="78">
        <v>150</v>
      </c>
      <c r="S86" s="78"/>
      <c r="T86" s="56" t="s">
        <v>1453</v>
      </c>
      <c r="U86" s="78">
        <v>10213.92</v>
      </c>
      <c r="V86" s="78">
        <v>1522.74</v>
      </c>
      <c r="W86" s="93">
        <f t="shared" si="34"/>
        <v>0.149084778420039</v>
      </c>
      <c r="X86" s="107">
        <f t="shared" si="35"/>
        <v>1.021392</v>
      </c>
      <c r="Y86" s="111">
        <v>150</v>
      </c>
      <c r="Z86" s="78">
        <v>150</v>
      </c>
      <c r="AA86" s="78" t="s">
        <v>1497</v>
      </c>
      <c r="AB86" s="56" t="s">
        <v>1453</v>
      </c>
      <c r="AC86" s="78">
        <v>4269.8</v>
      </c>
      <c r="AD86" s="78">
        <v>841.92</v>
      </c>
      <c r="AE86" s="93">
        <f t="shared" si="36"/>
        <v>0.197180195793714</v>
      </c>
      <c r="AF86" s="93">
        <f t="shared" si="37"/>
        <v>0.42698</v>
      </c>
      <c r="AG86" s="111"/>
      <c r="AH86" s="78">
        <v>0</v>
      </c>
      <c r="AI86" s="78"/>
      <c r="AK86" s="17">
        <v>3937.39</v>
      </c>
      <c r="AL86" s="17">
        <v>1307.81</v>
      </c>
      <c r="AM86" s="60">
        <f t="shared" si="38"/>
        <v>0.332151501375276</v>
      </c>
      <c r="AN86" s="121">
        <f t="shared" si="39"/>
        <v>0.393739</v>
      </c>
      <c r="AO86" s="27"/>
      <c r="AP86" s="30"/>
      <c r="AQ86" s="127"/>
      <c r="AR86" s="30">
        <v>3641.58</v>
      </c>
      <c r="AS86" s="30">
        <v>756.27</v>
      </c>
      <c r="AT86" s="121">
        <f t="shared" si="40"/>
        <v>0.207676338292719</v>
      </c>
      <c r="AU86" s="121">
        <f t="shared" si="41"/>
        <v>0.364158</v>
      </c>
      <c r="AV86" s="27"/>
      <c r="AW86" s="30"/>
      <c r="AX86" s="127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9">
        <v>84</v>
      </c>
      <c r="B87" s="69">
        <v>740</v>
      </c>
      <c r="C87" s="70" t="s">
        <v>162</v>
      </c>
      <c r="D87" s="70" t="s">
        <v>54</v>
      </c>
      <c r="E87" s="69" t="s">
        <v>52</v>
      </c>
      <c r="F87" s="78">
        <v>29</v>
      </c>
      <c r="G87" s="78">
        <v>150</v>
      </c>
      <c r="H87" s="71">
        <f t="shared" si="31"/>
        <v>450</v>
      </c>
      <c r="I87" s="106">
        <v>2</v>
      </c>
      <c r="J87" s="71">
        <v>10500</v>
      </c>
      <c r="K87" s="91">
        <f t="shared" si="30"/>
        <v>2726.87567961291</v>
      </c>
      <c r="L87" s="92">
        <v>0.25970244567742</v>
      </c>
      <c r="M87" s="78">
        <v>10528.36</v>
      </c>
      <c r="N87" s="78">
        <v>2853.58</v>
      </c>
      <c r="O87" s="93">
        <f t="shared" si="32"/>
        <v>0.271037464524389</v>
      </c>
      <c r="P87" s="107">
        <f t="shared" si="33"/>
        <v>1.00270095238095</v>
      </c>
      <c r="Q87" s="111">
        <v>150</v>
      </c>
      <c r="R87" s="78">
        <v>150</v>
      </c>
      <c r="S87" s="78" t="s">
        <v>1461</v>
      </c>
      <c r="T87" s="56" t="s">
        <v>1453</v>
      </c>
      <c r="U87" s="78">
        <v>7654.56</v>
      </c>
      <c r="V87" s="78">
        <v>1729.12</v>
      </c>
      <c r="W87" s="93">
        <f t="shared" si="34"/>
        <v>0.225894107564641</v>
      </c>
      <c r="X87" s="93">
        <f t="shared" si="35"/>
        <v>0.729005714285714</v>
      </c>
      <c r="Y87" s="111"/>
      <c r="Z87" s="78">
        <v>0</v>
      </c>
      <c r="AA87" s="78"/>
      <c r="AC87" s="78">
        <v>4928.02</v>
      </c>
      <c r="AD87" s="78">
        <v>1209.21</v>
      </c>
      <c r="AE87" s="93">
        <f t="shared" si="36"/>
        <v>0.245374410006453</v>
      </c>
      <c r="AF87" s="93">
        <f t="shared" si="37"/>
        <v>0.469335238095238</v>
      </c>
      <c r="AG87" s="111"/>
      <c r="AH87" s="78">
        <v>0</v>
      </c>
      <c r="AI87" s="78"/>
      <c r="AK87" s="17">
        <v>9115.31</v>
      </c>
      <c r="AL87" s="17">
        <v>1870.03</v>
      </c>
      <c r="AM87" s="60">
        <f t="shared" si="38"/>
        <v>0.205152649772745</v>
      </c>
      <c r="AN87" s="121">
        <f t="shared" si="39"/>
        <v>0.868124761904762</v>
      </c>
      <c r="AO87" s="27"/>
      <c r="AP87" s="30"/>
      <c r="AQ87" s="127"/>
      <c r="AR87" s="30">
        <v>4737.74</v>
      </c>
      <c r="AS87" s="30">
        <v>822.62</v>
      </c>
      <c r="AT87" s="121">
        <f t="shared" si="40"/>
        <v>0.173631309442899</v>
      </c>
      <c r="AU87" s="121">
        <f t="shared" si="41"/>
        <v>0.451213333333333</v>
      </c>
      <c r="AV87" s="27"/>
      <c r="AW87" s="30"/>
      <c r="AX87" s="127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2">
        <v>85</v>
      </c>
      <c r="B88" s="72">
        <v>717</v>
      </c>
      <c r="C88" s="73" t="s">
        <v>163</v>
      </c>
      <c r="D88" s="73" t="s">
        <v>62</v>
      </c>
      <c r="E88" s="72" t="s">
        <v>76</v>
      </c>
      <c r="F88" s="79">
        <v>30</v>
      </c>
      <c r="G88" s="79">
        <v>150</v>
      </c>
      <c r="H88" s="71">
        <f t="shared" si="31"/>
        <v>450</v>
      </c>
      <c r="I88" s="108">
        <v>4</v>
      </c>
      <c r="J88" s="74">
        <v>12000</v>
      </c>
      <c r="K88" s="95">
        <f t="shared" si="30"/>
        <v>2988.98295816833</v>
      </c>
      <c r="L88" s="96">
        <v>0.249081913180694</v>
      </c>
      <c r="M88" s="79">
        <v>12110.48</v>
      </c>
      <c r="N88" s="79">
        <v>2910.09</v>
      </c>
      <c r="O88" s="97">
        <f t="shared" si="32"/>
        <v>0.240295182354457</v>
      </c>
      <c r="P88" s="97">
        <f t="shared" si="33"/>
        <v>1.00920666666667</v>
      </c>
      <c r="Q88" s="113"/>
      <c r="R88" s="79">
        <v>150</v>
      </c>
      <c r="S88" s="79"/>
      <c r="T88" s="56" t="s">
        <v>1453</v>
      </c>
      <c r="U88" s="79">
        <v>9124.45</v>
      </c>
      <c r="V88" s="79">
        <v>2004.35</v>
      </c>
      <c r="W88" s="97">
        <f t="shared" si="34"/>
        <v>0.219668034785658</v>
      </c>
      <c r="X88" s="97">
        <f t="shared" si="35"/>
        <v>0.760370833333333</v>
      </c>
      <c r="Y88" s="113"/>
      <c r="Z88" s="79">
        <v>0</v>
      </c>
      <c r="AA88" s="79"/>
      <c r="AC88" s="79">
        <v>5150.45</v>
      </c>
      <c r="AD88" s="79">
        <v>1227.53</v>
      </c>
      <c r="AE88" s="97">
        <f t="shared" si="36"/>
        <v>0.238334514459902</v>
      </c>
      <c r="AF88" s="97">
        <f t="shared" si="37"/>
        <v>0.429204166666667</v>
      </c>
      <c r="AG88" s="113"/>
      <c r="AH88" s="79">
        <v>0</v>
      </c>
      <c r="AI88" s="79"/>
      <c r="AK88" s="17">
        <v>15715.73</v>
      </c>
      <c r="AL88" s="17">
        <v>5373.19</v>
      </c>
      <c r="AM88" s="60">
        <f t="shared" si="38"/>
        <v>0.341898849114868</v>
      </c>
      <c r="AN88" s="121">
        <f t="shared" si="39"/>
        <v>1.30964416666667</v>
      </c>
      <c r="AO88" s="27"/>
      <c r="AP88" s="30"/>
      <c r="AQ88" s="127"/>
      <c r="AR88" s="30">
        <v>8396.58</v>
      </c>
      <c r="AS88" s="30">
        <v>2700.27</v>
      </c>
      <c r="AT88" s="121">
        <f t="shared" si="40"/>
        <v>0.321591648028126</v>
      </c>
      <c r="AU88" s="121">
        <f t="shared" si="41"/>
        <v>0.699715</v>
      </c>
      <c r="AV88" s="27"/>
      <c r="AW88" s="30"/>
      <c r="AX88" s="127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2">
        <v>86</v>
      </c>
      <c r="B89" s="72">
        <v>733</v>
      </c>
      <c r="C89" s="73" t="s">
        <v>53</v>
      </c>
      <c r="D89" s="73" t="s">
        <v>54</v>
      </c>
      <c r="E89" s="72" t="s">
        <v>52</v>
      </c>
      <c r="F89" s="79">
        <v>30</v>
      </c>
      <c r="G89" s="79">
        <v>150</v>
      </c>
      <c r="H89" s="71">
        <f t="shared" si="31"/>
        <v>450</v>
      </c>
      <c r="I89" s="108">
        <v>5</v>
      </c>
      <c r="J89" s="74">
        <v>9500</v>
      </c>
      <c r="K89" s="95">
        <f t="shared" si="30"/>
        <v>2311.82854096569</v>
      </c>
      <c r="L89" s="96">
        <v>0.243350372733231</v>
      </c>
      <c r="M89" s="79">
        <v>11612.26</v>
      </c>
      <c r="N89" s="79">
        <v>2439.3</v>
      </c>
      <c r="O89" s="97">
        <f t="shared" si="32"/>
        <v>0.210062468460059</v>
      </c>
      <c r="P89" s="109">
        <f t="shared" si="33"/>
        <v>1.22234315789474</v>
      </c>
      <c r="Q89" s="113">
        <v>150</v>
      </c>
      <c r="R89" s="79">
        <v>150</v>
      </c>
      <c r="S89" s="79" t="s">
        <v>1461</v>
      </c>
      <c r="T89" s="56" t="s">
        <v>1453</v>
      </c>
      <c r="U89" s="79">
        <v>13450.37</v>
      </c>
      <c r="V89" s="79">
        <v>3290.13</v>
      </c>
      <c r="W89" s="97">
        <f t="shared" si="34"/>
        <v>0.24461260173512</v>
      </c>
      <c r="X89" s="109">
        <f t="shared" si="35"/>
        <v>1.41582842105263</v>
      </c>
      <c r="Y89" s="113">
        <v>150</v>
      </c>
      <c r="Z89" s="79">
        <v>150</v>
      </c>
      <c r="AA89" s="79" t="s">
        <v>1498</v>
      </c>
      <c r="AB89" s="56" t="s">
        <v>1453</v>
      </c>
      <c r="AC89" s="79">
        <v>9732.27</v>
      </c>
      <c r="AD89" s="79">
        <v>1654</v>
      </c>
      <c r="AE89" s="97">
        <f t="shared" si="36"/>
        <v>0.169950073312804</v>
      </c>
      <c r="AF89" s="109">
        <f t="shared" si="37"/>
        <v>1.02444947368421</v>
      </c>
      <c r="AG89" s="113">
        <v>150</v>
      </c>
      <c r="AH89" s="79">
        <v>150</v>
      </c>
      <c r="AI89" s="79" t="s">
        <v>1498</v>
      </c>
      <c r="AJ89" s="56" t="s">
        <v>1453</v>
      </c>
      <c r="AK89" s="17">
        <v>4570.26</v>
      </c>
      <c r="AL89" s="17">
        <v>1425.67</v>
      </c>
      <c r="AM89" s="60">
        <f t="shared" si="38"/>
        <v>0.311945053454289</v>
      </c>
      <c r="AN89" s="121">
        <f t="shared" si="39"/>
        <v>0.48108</v>
      </c>
      <c r="AO89" s="27"/>
      <c r="AP89" s="30"/>
      <c r="AQ89" s="127"/>
      <c r="AR89" s="30">
        <v>6030.61</v>
      </c>
      <c r="AS89" s="30">
        <v>1454.96</v>
      </c>
      <c r="AT89" s="121">
        <f t="shared" si="40"/>
        <v>0.241262492517341</v>
      </c>
      <c r="AU89" s="121">
        <f t="shared" si="41"/>
        <v>0.634801052631579</v>
      </c>
      <c r="AV89" s="27"/>
      <c r="AW89" s="30"/>
      <c r="AX89" s="127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9">
        <v>87</v>
      </c>
      <c r="B90" s="69">
        <v>594</v>
      </c>
      <c r="C90" s="70" t="s">
        <v>125</v>
      </c>
      <c r="D90" s="70" t="s">
        <v>62</v>
      </c>
      <c r="E90" s="69" t="s">
        <v>52</v>
      </c>
      <c r="F90" s="78">
        <v>31</v>
      </c>
      <c r="G90" s="78">
        <v>150</v>
      </c>
      <c r="H90" s="71">
        <f t="shared" si="31"/>
        <v>450</v>
      </c>
      <c r="I90" s="106">
        <v>2</v>
      </c>
      <c r="J90" s="71">
        <v>9500</v>
      </c>
      <c r="K90" s="91">
        <f t="shared" si="30"/>
        <v>2201.486306775</v>
      </c>
      <c r="L90" s="92">
        <v>0.231735400713158</v>
      </c>
      <c r="M90" s="78">
        <v>8403.26</v>
      </c>
      <c r="N90" s="78">
        <v>2507.81</v>
      </c>
      <c r="O90" s="93">
        <f t="shared" si="32"/>
        <v>0.298432989101849</v>
      </c>
      <c r="P90" s="93">
        <f t="shared" si="33"/>
        <v>0.884553684210526</v>
      </c>
      <c r="Q90" s="111"/>
      <c r="R90" s="78">
        <v>0</v>
      </c>
      <c r="S90" s="78"/>
      <c r="U90" s="78">
        <v>12027.26</v>
      </c>
      <c r="V90" s="78">
        <v>3014.78</v>
      </c>
      <c r="W90" s="93">
        <f t="shared" si="34"/>
        <v>0.250662245598748</v>
      </c>
      <c r="X90" s="93">
        <f t="shared" si="35"/>
        <v>1.26602736842105</v>
      </c>
      <c r="Y90" s="111"/>
      <c r="Z90" s="78">
        <v>150</v>
      </c>
      <c r="AA90" s="78"/>
      <c r="AB90" s="56" t="s">
        <v>1453</v>
      </c>
      <c r="AC90" s="78">
        <v>4716.37</v>
      </c>
      <c r="AD90" s="78">
        <v>1340.54</v>
      </c>
      <c r="AE90" s="93">
        <f t="shared" si="36"/>
        <v>0.284231305007877</v>
      </c>
      <c r="AF90" s="93">
        <f t="shared" si="37"/>
        <v>0.49646</v>
      </c>
      <c r="AG90" s="111"/>
      <c r="AH90" s="78">
        <v>0</v>
      </c>
      <c r="AI90" s="78"/>
      <c r="AK90" s="17">
        <v>13433.38</v>
      </c>
      <c r="AL90" s="17">
        <v>3763.74</v>
      </c>
      <c r="AM90" s="60">
        <f t="shared" si="38"/>
        <v>0.280178183003831</v>
      </c>
      <c r="AN90" s="121">
        <f t="shared" si="39"/>
        <v>1.41404</v>
      </c>
      <c r="AO90" s="27"/>
      <c r="AP90" s="30"/>
      <c r="AQ90" s="127"/>
      <c r="AR90" s="30">
        <v>4711.84</v>
      </c>
      <c r="AS90" s="30">
        <v>1094.34</v>
      </c>
      <c r="AT90" s="121">
        <f t="shared" si="40"/>
        <v>0.232253217426738</v>
      </c>
      <c r="AU90" s="121">
        <f t="shared" si="41"/>
        <v>0.495983157894737</v>
      </c>
      <c r="AV90" s="27"/>
      <c r="AW90" s="30"/>
      <c r="AX90" s="127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9">
        <v>88</v>
      </c>
      <c r="B91" s="69">
        <v>720</v>
      </c>
      <c r="C91" s="70" t="s">
        <v>93</v>
      </c>
      <c r="D91" s="70" t="s">
        <v>62</v>
      </c>
      <c r="E91" s="69" t="s">
        <v>52</v>
      </c>
      <c r="F91" s="78">
        <v>31</v>
      </c>
      <c r="G91" s="78">
        <v>150</v>
      </c>
      <c r="H91" s="71">
        <f t="shared" si="31"/>
        <v>450</v>
      </c>
      <c r="I91" s="106">
        <v>3</v>
      </c>
      <c r="J91" s="71">
        <v>9500</v>
      </c>
      <c r="K91" s="91">
        <f t="shared" si="30"/>
        <v>1992.67507156291</v>
      </c>
      <c r="L91" s="92">
        <v>0.209755270690833</v>
      </c>
      <c r="M91" s="78">
        <v>10892.04</v>
      </c>
      <c r="N91" s="78">
        <v>2400.48</v>
      </c>
      <c r="O91" s="93">
        <f t="shared" si="32"/>
        <v>0.220388467174193</v>
      </c>
      <c r="P91" s="107">
        <f t="shared" si="33"/>
        <v>1.14653052631579</v>
      </c>
      <c r="Q91" s="111">
        <v>300</v>
      </c>
      <c r="R91" s="78">
        <v>150</v>
      </c>
      <c r="S91" s="78" t="s">
        <v>1499</v>
      </c>
      <c r="T91" s="56" t="s">
        <v>1453</v>
      </c>
      <c r="U91" s="78">
        <v>13061.55</v>
      </c>
      <c r="V91" s="78">
        <v>3634.3</v>
      </c>
      <c r="W91" s="93">
        <f t="shared" si="34"/>
        <v>0.27824415938384</v>
      </c>
      <c r="X91" s="107">
        <f t="shared" si="35"/>
        <v>1.3749</v>
      </c>
      <c r="Y91" s="111">
        <v>150</v>
      </c>
      <c r="Z91" s="78">
        <v>150</v>
      </c>
      <c r="AA91" s="78" t="s">
        <v>1500</v>
      </c>
      <c r="AB91" s="56" t="s">
        <v>1453</v>
      </c>
      <c r="AC91" s="78">
        <v>13627.42</v>
      </c>
      <c r="AD91" s="78">
        <v>2974.16</v>
      </c>
      <c r="AE91" s="93">
        <f t="shared" si="36"/>
        <v>0.21824820839161</v>
      </c>
      <c r="AF91" s="107">
        <f t="shared" si="37"/>
        <v>1.43446526315789</v>
      </c>
      <c r="AG91" s="111">
        <v>300</v>
      </c>
      <c r="AH91" s="78">
        <v>150</v>
      </c>
      <c r="AI91" s="78" t="s">
        <v>1499</v>
      </c>
      <c r="AJ91" s="56" t="s">
        <v>1453</v>
      </c>
      <c r="AK91" s="17">
        <v>22172.99</v>
      </c>
      <c r="AL91" s="17">
        <v>7058.51</v>
      </c>
      <c r="AM91" s="60">
        <f t="shared" si="38"/>
        <v>0.318338212392645</v>
      </c>
      <c r="AN91" s="121">
        <f t="shared" si="39"/>
        <v>2.33399894736842</v>
      </c>
      <c r="AO91" s="27"/>
      <c r="AP91" s="30"/>
      <c r="AQ91" s="127"/>
      <c r="AR91" s="30">
        <v>8611.02</v>
      </c>
      <c r="AS91" s="30">
        <v>1750.22</v>
      </c>
      <c r="AT91" s="121">
        <f t="shared" si="40"/>
        <v>0.203253505391928</v>
      </c>
      <c r="AU91" s="121">
        <f t="shared" si="41"/>
        <v>0.906423157894737</v>
      </c>
      <c r="AV91" s="27"/>
      <c r="AW91" s="30"/>
      <c r="AX91" s="127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9">
        <v>89</v>
      </c>
      <c r="B92" s="69">
        <v>113299</v>
      </c>
      <c r="C92" s="70" t="s">
        <v>182</v>
      </c>
      <c r="D92" s="70" t="s">
        <v>42</v>
      </c>
      <c r="E92" s="69" t="s">
        <v>52</v>
      </c>
      <c r="F92" s="78">
        <v>31</v>
      </c>
      <c r="G92" s="78">
        <v>150</v>
      </c>
      <c r="H92" s="71">
        <f t="shared" si="31"/>
        <v>450</v>
      </c>
      <c r="I92" s="106">
        <v>3</v>
      </c>
      <c r="J92" s="71">
        <v>9500</v>
      </c>
      <c r="K92" s="91">
        <f t="shared" si="30"/>
        <v>1900</v>
      </c>
      <c r="L92" s="92">
        <v>0.2</v>
      </c>
      <c r="M92" s="78">
        <v>7093.05</v>
      </c>
      <c r="N92" s="78">
        <v>1285.96</v>
      </c>
      <c r="O92" s="93">
        <f t="shared" si="32"/>
        <v>0.181298595103658</v>
      </c>
      <c r="P92" s="93">
        <f t="shared" si="33"/>
        <v>0.746636842105263</v>
      </c>
      <c r="Q92" s="111"/>
      <c r="R92" s="78">
        <v>0</v>
      </c>
      <c r="S92" s="78"/>
      <c r="U92" s="78">
        <v>4816.09</v>
      </c>
      <c r="V92" s="78">
        <v>816.14</v>
      </c>
      <c r="W92" s="93">
        <f t="shared" si="34"/>
        <v>0.16946111887444</v>
      </c>
      <c r="X92" s="93">
        <f t="shared" si="35"/>
        <v>0.506956842105263</v>
      </c>
      <c r="Y92" s="111"/>
      <c r="Z92" s="78">
        <v>0</v>
      </c>
      <c r="AA92" s="78"/>
      <c r="AC92" s="78">
        <v>4691.91</v>
      </c>
      <c r="AD92" s="78">
        <v>1160.32</v>
      </c>
      <c r="AE92" s="93">
        <f t="shared" si="36"/>
        <v>0.247302271356441</v>
      </c>
      <c r="AF92" s="93">
        <f t="shared" si="37"/>
        <v>0.493885263157895</v>
      </c>
      <c r="AG92" s="111"/>
      <c r="AH92" s="78">
        <v>0</v>
      </c>
      <c r="AI92" s="78"/>
      <c r="AK92" s="17">
        <v>2855.71</v>
      </c>
      <c r="AL92" s="17">
        <v>951.62</v>
      </c>
      <c r="AM92" s="60">
        <f t="shared" si="38"/>
        <v>0.33323411690963</v>
      </c>
      <c r="AN92" s="121">
        <f t="shared" si="39"/>
        <v>0.300601052631579</v>
      </c>
      <c r="AO92" s="27"/>
      <c r="AP92" s="30"/>
      <c r="AQ92" s="127"/>
      <c r="AR92" s="30">
        <v>4175.54</v>
      </c>
      <c r="AS92" s="30">
        <v>1084.09</v>
      </c>
      <c r="AT92" s="121">
        <f t="shared" si="40"/>
        <v>0.259628694731699</v>
      </c>
      <c r="AU92" s="121">
        <f t="shared" si="41"/>
        <v>0.439530526315789</v>
      </c>
      <c r="AV92" s="27"/>
      <c r="AW92" s="30"/>
      <c r="AX92" s="127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2">
        <v>90</v>
      </c>
      <c r="B93" s="72">
        <v>339</v>
      </c>
      <c r="C93" s="73" t="s">
        <v>181</v>
      </c>
      <c r="D93" s="73" t="s">
        <v>50</v>
      </c>
      <c r="E93" s="72" t="s">
        <v>52</v>
      </c>
      <c r="F93" s="79">
        <v>32</v>
      </c>
      <c r="G93" s="79">
        <v>150</v>
      </c>
      <c r="H93" s="71">
        <f t="shared" si="31"/>
        <v>450</v>
      </c>
      <c r="I93" s="108">
        <v>3</v>
      </c>
      <c r="J93" s="74">
        <v>10000</v>
      </c>
      <c r="K93" s="95">
        <f t="shared" si="30"/>
        <v>2229.00137952835</v>
      </c>
      <c r="L93" s="96">
        <v>0.222900137952835</v>
      </c>
      <c r="M93" s="79">
        <v>5507.76</v>
      </c>
      <c r="N93" s="79">
        <v>1535.77</v>
      </c>
      <c r="O93" s="97">
        <f t="shared" si="32"/>
        <v>0.278837494734702</v>
      </c>
      <c r="P93" s="97">
        <f t="shared" si="33"/>
        <v>0.550776</v>
      </c>
      <c r="Q93" s="113"/>
      <c r="R93" s="79">
        <v>0</v>
      </c>
      <c r="S93" s="79"/>
      <c r="U93" s="79">
        <v>8018.52</v>
      </c>
      <c r="V93" s="79">
        <v>1445.13</v>
      </c>
      <c r="W93" s="97">
        <f t="shared" si="34"/>
        <v>0.180224031367385</v>
      </c>
      <c r="X93" s="97">
        <f t="shared" si="35"/>
        <v>0.801852</v>
      </c>
      <c r="Y93" s="113"/>
      <c r="Z93" s="79">
        <v>0</v>
      </c>
      <c r="AA93" s="79"/>
      <c r="AC93" s="79">
        <v>4185.06</v>
      </c>
      <c r="AD93" s="79">
        <v>960.08</v>
      </c>
      <c r="AE93" s="97">
        <f t="shared" si="36"/>
        <v>0.229406507911476</v>
      </c>
      <c r="AF93" s="97">
        <f t="shared" si="37"/>
        <v>0.418506</v>
      </c>
      <c r="AG93" s="113"/>
      <c r="AH93" s="79">
        <v>0</v>
      </c>
      <c r="AI93" s="79"/>
      <c r="AK93" s="17">
        <v>3477.7</v>
      </c>
      <c r="AL93" s="17">
        <v>1045.2</v>
      </c>
      <c r="AM93" s="60">
        <f t="shared" si="38"/>
        <v>0.30054346263335</v>
      </c>
      <c r="AN93" s="121">
        <f t="shared" si="39"/>
        <v>0.34777</v>
      </c>
      <c r="AO93" s="27"/>
      <c r="AP93" s="30"/>
      <c r="AQ93" s="127"/>
      <c r="AR93" s="30">
        <v>2583.63</v>
      </c>
      <c r="AS93" s="30">
        <v>424.85</v>
      </c>
      <c r="AT93" s="121">
        <f t="shared" si="40"/>
        <v>0.164439180532816</v>
      </c>
      <c r="AU93" s="121">
        <f t="shared" si="41"/>
        <v>0.258363</v>
      </c>
      <c r="AV93" s="27"/>
      <c r="AW93" s="30"/>
      <c r="AX93" s="127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2">
        <v>91</v>
      </c>
      <c r="B94" s="72">
        <v>573</v>
      </c>
      <c r="C94" s="73" t="s">
        <v>56</v>
      </c>
      <c r="D94" s="73" t="s">
        <v>54</v>
      </c>
      <c r="E94" s="72" t="s">
        <v>52</v>
      </c>
      <c r="F94" s="79">
        <v>32</v>
      </c>
      <c r="G94" s="79">
        <v>150</v>
      </c>
      <c r="H94" s="71">
        <f t="shared" si="31"/>
        <v>450</v>
      </c>
      <c r="I94" s="108">
        <v>4</v>
      </c>
      <c r="J94" s="74">
        <v>10000</v>
      </c>
      <c r="K94" s="95">
        <f t="shared" si="30"/>
        <v>2103.34478047153</v>
      </c>
      <c r="L94" s="96">
        <v>0.210334478047153</v>
      </c>
      <c r="M94" s="79">
        <v>14184.71</v>
      </c>
      <c r="N94" s="79">
        <v>2168.77</v>
      </c>
      <c r="O94" s="97">
        <f t="shared" si="32"/>
        <v>0.152894912902696</v>
      </c>
      <c r="P94" s="109">
        <f t="shared" si="33"/>
        <v>1.418471</v>
      </c>
      <c r="Q94" s="113">
        <v>150</v>
      </c>
      <c r="R94" s="79">
        <v>150</v>
      </c>
      <c r="S94" s="79" t="s">
        <v>1501</v>
      </c>
      <c r="T94" s="56" t="s">
        <v>1453</v>
      </c>
      <c r="U94" s="79">
        <v>11678.01</v>
      </c>
      <c r="V94" s="79">
        <v>1467.69</v>
      </c>
      <c r="W94" s="97">
        <f t="shared" si="34"/>
        <v>0.125679803322655</v>
      </c>
      <c r="X94" s="109">
        <f t="shared" si="35"/>
        <v>1.167801</v>
      </c>
      <c r="Y94" s="113">
        <v>150</v>
      </c>
      <c r="Z94" s="79">
        <v>150</v>
      </c>
      <c r="AA94" s="79" t="s">
        <v>1501</v>
      </c>
      <c r="AB94" s="56" t="s">
        <v>1453</v>
      </c>
      <c r="AC94" s="79">
        <v>10350.45</v>
      </c>
      <c r="AD94" s="79">
        <v>1563.7</v>
      </c>
      <c r="AE94" s="97">
        <f t="shared" si="36"/>
        <v>0.151075557101382</v>
      </c>
      <c r="AF94" s="109">
        <f t="shared" si="37"/>
        <v>1.035045</v>
      </c>
      <c r="AG94" s="113">
        <v>300</v>
      </c>
      <c r="AH94" s="79">
        <v>150</v>
      </c>
      <c r="AI94" s="79" t="s">
        <v>1502</v>
      </c>
      <c r="AJ94" s="56" t="s">
        <v>1453</v>
      </c>
      <c r="AK94" s="17">
        <v>6380.7</v>
      </c>
      <c r="AL94" s="17">
        <v>1169.8</v>
      </c>
      <c r="AM94" s="60">
        <f t="shared" si="38"/>
        <v>0.183334116946417</v>
      </c>
      <c r="AN94" s="121">
        <f t="shared" si="39"/>
        <v>0.63807</v>
      </c>
      <c r="AO94" s="27"/>
      <c r="AP94" s="30"/>
      <c r="AQ94" s="127"/>
      <c r="AR94" s="30">
        <v>4186.77</v>
      </c>
      <c r="AS94" s="30">
        <v>854.31</v>
      </c>
      <c r="AT94" s="121">
        <f t="shared" si="40"/>
        <v>0.204049900042276</v>
      </c>
      <c r="AU94" s="121">
        <f t="shared" si="41"/>
        <v>0.418677</v>
      </c>
      <c r="AV94" s="27"/>
      <c r="AW94" s="30"/>
      <c r="AX94" s="127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2">
        <v>92</v>
      </c>
      <c r="B95" s="72">
        <v>106485</v>
      </c>
      <c r="C95" s="73" t="s">
        <v>132</v>
      </c>
      <c r="D95" s="73" t="s">
        <v>54</v>
      </c>
      <c r="E95" s="72" t="s">
        <v>52</v>
      </c>
      <c r="F95" s="79">
        <v>32</v>
      </c>
      <c r="G95" s="79">
        <v>150</v>
      </c>
      <c r="H95" s="71">
        <f t="shared" si="31"/>
        <v>450</v>
      </c>
      <c r="I95" s="108">
        <v>4</v>
      </c>
      <c r="J95" s="74">
        <v>10000</v>
      </c>
      <c r="K95" s="95">
        <f t="shared" si="30"/>
        <v>1650</v>
      </c>
      <c r="L95" s="96">
        <v>0.165</v>
      </c>
      <c r="M95" s="79">
        <v>10031.47</v>
      </c>
      <c r="N95" s="79">
        <v>2199.33</v>
      </c>
      <c r="O95" s="97">
        <f t="shared" si="32"/>
        <v>0.219243042146365</v>
      </c>
      <c r="P95" s="97">
        <f t="shared" si="33"/>
        <v>1.003147</v>
      </c>
      <c r="Q95" s="113"/>
      <c r="R95" s="79">
        <v>150</v>
      </c>
      <c r="S95" s="79"/>
      <c r="T95" s="56" t="s">
        <v>1453</v>
      </c>
      <c r="U95" s="79">
        <v>10089.45</v>
      </c>
      <c r="V95" s="79">
        <v>1232.77</v>
      </c>
      <c r="W95" s="97">
        <f t="shared" si="34"/>
        <v>0.122184063551532</v>
      </c>
      <c r="X95" s="97">
        <f t="shared" si="35"/>
        <v>1.008945</v>
      </c>
      <c r="Y95" s="113"/>
      <c r="Z95" s="79">
        <v>150</v>
      </c>
      <c r="AA95" s="79"/>
      <c r="AB95" s="56" t="s">
        <v>1453</v>
      </c>
      <c r="AC95" s="79">
        <v>5805.11</v>
      </c>
      <c r="AD95" s="79">
        <v>1294.01</v>
      </c>
      <c r="AE95" s="97">
        <f t="shared" si="36"/>
        <v>0.222908782090262</v>
      </c>
      <c r="AF95" s="97">
        <f t="shared" si="37"/>
        <v>0.580511</v>
      </c>
      <c r="AG95" s="113"/>
      <c r="AH95" s="79">
        <v>0</v>
      </c>
      <c r="AI95" s="79"/>
      <c r="AK95" s="17">
        <v>5651.73</v>
      </c>
      <c r="AL95" s="17">
        <v>1479.28</v>
      </c>
      <c r="AM95" s="60">
        <f t="shared" si="38"/>
        <v>0.261739325834744</v>
      </c>
      <c r="AN95" s="121">
        <f t="shared" si="39"/>
        <v>0.565173</v>
      </c>
      <c r="AO95" s="27"/>
      <c r="AP95" s="30"/>
      <c r="AQ95" s="127"/>
      <c r="AR95" s="30">
        <v>5039.6</v>
      </c>
      <c r="AS95" s="30">
        <v>807.09</v>
      </c>
      <c r="AT95" s="121">
        <f t="shared" si="40"/>
        <v>0.160149615048813</v>
      </c>
      <c r="AU95" s="121">
        <f t="shared" si="41"/>
        <v>0.50396</v>
      </c>
      <c r="AV95" s="27"/>
      <c r="AW95" s="30"/>
      <c r="AX95" s="127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9">
        <v>93</v>
      </c>
      <c r="B96" s="69">
        <v>102567</v>
      </c>
      <c r="C96" s="70" t="s">
        <v>108</v>
      </c>
      <c r="D96" s="70" t="s">
        <v>48</v>
      </c>
      <c r="E96" s="69" t="s">
        <v>52</v>
      </c>
      <c r="F96" s="78">
        <v>33</v>
      </c>
      <c r="G96" s="78">
        <v>150</v>
      </c>
      <c r="H96" s="71">
        <f t="shared" si="31"/>
        <v>450</v>
      </c>
      <c r="I96" s="106">
        <v>3</v>
      </c>
      <c r="J96" s="71">
        <v>8500</v>
      </c>
      <c r="K96" s="91">
        <f t="shared" si="30"/>
        <v>1572.5</v>
      </c>
      <c r="L96" s="92">
        <v>0.185</v>
      </c>
      <c r="M96" s="78">
        <v>10533.42</v>
      </c>
      <c r="N96" s="78">
        <v>1988.25</v>
      </c>
      <c r="O96" s="93">
        <f t="shared" si="32"/>
        <v>0.188756358333761</v>
      </c>
      <c r="P96" s="107">
        <f t="shared" si="33"/>
        <v>1.23922588235294</v>
      </c>
      <c r="Q96" s="111">
        <v>150</v>
      </c>
      <c r="R96" s="78">
        <v>150</v>
      </c>
      <c r="S96" s="78" t="s">
        <v>1503</v>
      </c>
      <c r="T96" s="56" t="s">
        <v>1453</v>
      </c>
      <c r="U96" s="78">
        <v>8575.56</v>
      </c>
      <c r="V96" s="78">
        <v>2068.68</v>
      </c>
      <c r="W96" s="93">
        <f t="shared" si="34"/>
        <v>0.241229727271455</v>
      </c>
      <c r="X96" s="107">
        <f t="shared" si="35"/>
        <v>1.00888941176471</v>
      </c>
      <c r="Y96" s="111">
        <v>300</v>
      </c>
      <c r="Z96" s="78">
        <v>150</v>
      </c>
      <c r="AA96" s="78" t="s">
        <v>1504</v>
      </c>
      <c r="AB96" s="56" t="s">
        <v>1453</v>
      </c>
      <c r="AC96" s="78">
        <v>6472.06</v>
      </c>
      <c r="AD96" s="78">
        <v>1099.9</v>
      </c>
      <c r="AE96" s="93">
        <f t="shared" si="36"/>
        <v>0.169945890489272</v>
      </c>
      <c r="AF96" s="93">
        <f t="shared" si="37"/>
        <v>0.761418823529412</v>
      </c>
      <c r="AG96" s="111"/>
      <c r="AH96" s="78">
        <v>0</v>
      </c>
      <c r="AI96" s="78"/>
      <c r="AK96" s="17">
        <v>2002.67</v>
      </c>
      <c r="AL96" s="17">
        <v>513.12</v>
      </c>
      <c r="AM96" s="60">
        <f t="shared" si="38"/>
        <v>0.256217949038034</v>
      </c>
      <c r="AN96" s="121">
        <f t="shared" si="39"/>
        <v>0.235608235294118</v>
      </c>
      <c r="AO96" s="27"/>
      <c r="AP96" s="30"/>
      <c r="AQ96" s="127"/>
      <c r="AR96" s="30">
        <v>4596.3</v>
      </c>
      <c r="AS96" s="30">
        <v>686.45</v>
      </c>
      <c r="AT96" s="121">
        <f t="shared" si="40"/>
        <v>0.149348388921524</v>
      </c>
      <c r="AU96" s="121">
        <f t="shared" si="41"/>
        <v>0.540741176470588</v>
      </c>
      <c r="AV96" s="27"/>
      <c r="AW96" s="30"/>
      <c r="AX96" s="127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9">
        <v>94</v>
      </c>
      <c r="B97" s="69">
        <v>104533</v>
      </c>
      <c r="C97" s="70" t="s">
        <v>126</v>
      </c>
      <c r="D97" s="70" t="s">
        <v>62</v>
      </c>
      <c r="E97" s="69" t="s">
        <v>52</v>
      </c>
      <c r="F97" s="78">
        <v>33</v>
      </c>
      <c r="G97" s="78">
        <v>150</v>
      </c>
      <c r="H97" s="71">
        <f t="shared" si="31"/>
        <v>450</v>
      </c>
      <c r="I97" s="106">
        <v>3</v>
      </c>
      <c r="J97" s="71">
        <v>10500</v>
      </c>
      <c r="K97" s="91">
        <f t="shared" si="30"/>
        <v>2712.03459688336</v>
      </c>
      <c r="L97" s="92">
        <v>0.258289009226987</v>
      </c>
      <c r="M97" s="78">
        <v>11765.61</v>
      </c>
      <c r="N97" s="78">
        <v>2438.84</v>
      </c>
      <c r="O97" s="93">
        <f t="shared" si="32"/>
        <v>0.207285470111622</v>
      </c>
      <c r="P97" s="93">
        <f t="shared" si="33"/>
        <v>1.12053428571429</v>
      </c>
      <c r="Q97" s="111"/>
      <c r="R97" s="78">
        <v>150</v>
      </c>
      <c r="S97" s="78"/>
      <c r="T97" s="56" t="s">
        <v>1453</v>
      </c>
      <c r="U97" s="78">
        <v>7928.56</v>
      </c>
      <c r="V97" s="78">
        <v>1737.62</v>
      </c>
      <c r="W97" s="93">
        <f t="shared" si="34"/>
        <v>0.219159595185002</v>
      </c>
      <c r="X97" s="93">
        <f t="shared" si="35"/>
        <v>0.755100952380952</v>
      </c>
      <c r="Y97" s="111"/>
      <c r="Z97" s="78">
        <v>0</v>
      </c>
      <c r="AA97" s="78"/>
      <c r="AC97" s="78">
        <v>8462.9</v>
      </c>
      <c r="AD97" s="78">
        <v>2562.3</v>
      </c>
      <c r="AE97" s="93">
        <f t="shared" si="36"/>
        <v>0.30276855451441</v>
      </c>
      <c r="AF97" s="93">
        <f t="shared" si="37"/>
        <v>0.805990476190476</v>
      </c>
      <c r="AG97" s="111"/>
      <c r="AH97" s="78">
        <v>0</v>
      </c>
      <c r="AI97" s="78"/>
      <c r="AK97" s="17">
        <v>9440.83</v>
      </c>
      <c r="AL97" s="17">
        <v>2680.74</v>
      </c>
      <c r="AM97" s="60">
        <f t="shared" si="38"/>
        <v>0.283951728820453</v>
      </c>
      <c r="AN97" s="121">
        <f t="shared" si="39"/>
        <v>0.899126666666667</v>
      </c>
      <c r="AO97" s="27"/>
      <c r="AP97" s="30"/>
      <c r="AQ97" s="127"/>
      <c r="AR97" s="30">
        <v>4756.33</v>
      </c>
      <c r="AS97" s="30">
        <v>1481.67</v>
      </c>
      <c r="AT97" s="121">
        <f t="shared" si="40"/>
        <v>0.311515391068324</v>
      </c>
      <c r="AU97" s="121">
        <f t="shared" si="41"/>
        <v>0.45298380952381</v>
      </c>
      <c r="AV97" s="27"/>
      <c r="AW97" s="30"/>
      <c r="AX97" s="127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9">
        <v>95</v>
      </c>
      <c r="B98" s="69">
        <v>112415</v>
      </c>
      <c r="C98" s="70" t="s">
        <v>161</v>
      </c>
      <c r="D98" s="70" t="s">
        <v>50</v>
      </c>
      <c r="E98" s="69" t="s">
        <v>52</v>
      </c>
      <c r="F98" s="78">
        <v>33</v>
      </c>
      <c r="G98" s="78">
        <v>150</v>
      </c>
      <c r="H98" s="71">
        <f t="shared" si="31"/>
        <v>450</v>
      </c>
      <c r="I98" s="106">
        <v>4</v>
      </c>
      <c r="J98" s="71">
        <v>9500</v>
      </c>
      <c r="K98" s="91">
        <f t="shared" si="30"/>
        <v>1900</v>
      </c>
      <c r="L98" s="92">
        <v>0.2</v>
      </c>
      <c r="M98" s="78">
        <v>7883.71</v>
      </c>
      <c r="N98" s="78">
        <v>1078.93</v>
      </c>
      <c r="O98" s="93">
        <f t="shared" si="32"/>
        <v>0.13685561746944</v>
      </c>
      <c r="P98" s="93">
        <f t="shared" si="33"/>
        <v>0.829864210526316</v>
      </c>
      <c r="Q98" s="111"/>
      <c r="R98" s="78">
        <v>0</v>
      </c>
      <c r="S98" s="78"/>
      <c r="U98" s="78">
        <v>4869.03</v>
      </c>
      <c r="V98" s="78">
        <v>474.22</v>
      </c>
      <c r="W98" s="93">
        <f t="shared" si="34"/>
        <v>0.0973951690583135</v>
      </c>
      <c r="X98" s="93">
        <f t="shared" si="35"/>
        <v>0.512529473684211</v>
      </c>
      <c r="Y98" s="111"/>
      <c r="Z98" s="78">
        <v>0</v>
      </c>
      <c r="AA98" s="78"/>
      <c r="AC98" s="78">
        <v>7819.49</v>
      </c>
      <c r="AD98" s="78">
        <v>1133.78</v>
      </c>
      <c r="AE98" s="93">
        <f t="shared" si="36"/>
        <v>0.144994110869123</v>
      </c>
      <c r="AF98" s="93">
        <f t="shared" si="37"/>
        <v>0.823104210526316</v>
      </c>
      <c r="AG98" s="111"/>
      <c r="AH98" s="78">
        <v>0</v>
      </c>
      <c r="AI98" s="78"/>
      <c r="AK98" s="17">
        <v>4289.93</v>
      </c>
      <c r="AL98" s="17">
        <v>610.37</v>
      </c>
      <c r="AM98" s="60">
        <f t="shared" si="38"/>
        <v>0.142279710857753</v>
      </c>
      <c r="AN98" s="121">
        <f t="shared" si="39"/>
        <v>0.451571578947368</v>
      </c>
      <c r="AO98" s="27"/>
      <c r="AP98" s="30"/>
      <c r="AQ98" s="127"/>
      <c r="AR98" s="30">
        <v>3921.68</v>
      </c>
      <c r="AS98" s="30">
        <v>931.83</v>
      </c>
      <c r="AT98" s="121">
        <f t="shared" si="40"/>
        <v>0.237609901878787</v>
      </c>
      <c r="AU98" s="121">
        <f t="shared" si="41"/>
        <v>0.412808421052632</v>
      </c>
      <c r="AV98" s="27"/>
      <c r="AW98" s="30"/>
      <c r="AX98" s="127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2">
        <v>96</v>
      </c>
      <c r="B99" s="72">
        <v>549</v>
      </c>
      <c r="C99" s="73" t="s">
        <v>65</v>
      </c>
      <c r="D99" s="73" t="s">
        <v>62</v>
      </c>
      <c r="E99" s="72" t="s">
        <v>52</v>
      </c>
      <c r="F99" s="79">
        <v>34</v>
      </c>
      <c r="G99" s="79">
        <v>150</v>
      </c>
      <c r="H99" s="71">
        <f t="shared" si="31"/>
        <v>450</v>
      </c>
      <c r="I99" s="108">
        <v>3</v>
      </c>
      <c r="J99" s="74">
        <v>10500</v>
      </c>
      <c r="K99" s="95">
        <f t="shared" si="30"/>
        <v>2100</v>
      </c>
      <c r="L99" s="96">
        <v>0.2</v>
      </c>
      <c r="M99" s="79">
        <v>12944.48</v>
      </c>
      <c r="N99" s="79">
        <v>1998.64</v>
      </c>
      <c r="O99" s="97">
        <f t="shared" si="32"/>
        <v>0.154400949284946</v>
      </c>
      <c r="P99" s="109">
        <f t="shared" si="33"/>
        <v>1.23280761904762</v>
      </c>
      <c r="Q99" s="113">
        <v>150</v>
      </c>
      <c r="R99" s="79">
        <v>150</v>
      </c>
      <c r="S99" s="79" t="s">
        <v>1461</v>
      </c>
      <c r="T99" s="56" t="s">
        <v>1453</v>
      </c>
      <c r="U99" s="79">
        <v>12829.06</v>
      </c>
      <c r="V99" s="79">
        <v>2470.91</v>
      </c>
      <c r="W99" s="97">
        <f t="shared" si="34"/>
        <v>0.192602575714822</v>
      </c>
      <c r="X99" s="109">
        <f t="shared" si="35"/>
        <v>1.22181523809524</v>
      </c>
      <c r="Y99" s="113">
        <v>150</v>
      </c>
      <c r="Z99" s="79">
        <v>150</v>
      </c>
      <c r="AA99" s="79" t="s">
        <v>1454</v>
      </c>
      <c r="AB99" s="56" t="s">
        <v>1453</v>
      </c>
      <c r="AC99" s="79">
        <v>11379.74</v>
      </c>
      <c r="AD99" s="79">
        <v>2687.21</v>
      </c>
      <c r="AE99" s="97">
        <f t="shared" si="36"/>
        <v>0.236139841507802</v>
      </c>
      <c r="AF99" s="109">
        <f t="shared" si="37"/>
        <v>1.08378476190476</v>
      </c>
      <c r="AG99" s="113">
        <v>150</v>
      </c>
      <c r="AH99" s="79">
        <v>150</v>
      </c>
      <c r="AI99" s="79" t="s">
        <v>1505</v>
      </c>
      <c r="AJ99" s="56" t="s">
        <v>1453</v>
      </c>
      <c r="AK99" s="17">
        <v>14782.91</v>
      </c>
      <c r="AL99" s="17">
        <v>4940.46</v>
      </c>
      <c r="AM99" s="60">
        <f t="shared" si="38"/>
        <v>0.334200776437116</v>
      </c>
      <c r="AN99" s="121">
        <f t="shared" si="39"/>
        <v>1.40789619047619</v>
      </c>
      <c r="AO99" s="27"/>
      <c r="AP99" s="30"/>
      <c r="AQ99" s="127"/>
      <c r="AR99" s="30">
        <v>8362.56</v>
      </c>
      <c r="AS99" s="30">
        <v>2465.08</v>
      </c>
      <c r="AT99" s="121">
        <f t="shared" si="40"/>
        <v>0.29477576244595</v>
      </c>
      <c r="AU99" s="121">
        <f t="shared" si="41"/>
        <v>0.796434285714286</v>
      </c>
      <c r="AV99" s="27"/>
      <c r="AW99" s="30"/>
      <c r="AX99" s="127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2">
        <v>97</v>
      </c>
      <c r="B100" s="72">
        <v>706</v>
      </c>
      <c r="C100" s="73" t="s">
        <v>102</v>
      </c>
      <c r="D100" s="73" t="s">
        <v>45</v>
      </c>
      <c r="E100" s="72" t="s">
        <v>52</v>
      </c>
      <c r="F100" s="79">
        <v>34</v>
      </c>
      <c r="G100" s="79">
        <v>150</v>
      </c>
      <c r="H100" s="71">
        <f t="shared" si="31"/>
        <v>450</v>
      </c>
      <c r="I100" s="108">
        <v>4</v>
      </c>
      <c r="J100" s="74">
        <v>10500</v>
      </c>
      <c r="K100" s="95">
        <f t="shared" si="30"/>
        <v>2731.51624453103</v>
      </c>
      <c r="L100" s="96">
        <v>0.26014440424105</v>
      </c>
      <c r="M100" s="79">
        <v>10629.16</v>
      </c>
      <c r="N100" s="79">
        <v>2165.63</v>
      </c>
      <c r="O100" s="97">
        <f t="shared" si="32"/>
        <v>0.203744228142205</v>
      </c>
      <c r="P100" s="97">
        <f t="shared" si="33"/>
        <v>1.01230095238095</v>
      </c>
      <c r="Q100" s="113"/>
      <c r="R100" s="79">
        <v>150</v>
      </c>
      <c r="S100" s="79"/>
      <c r="T100" s="56" t="s">
        <v>1453</v>
      </c>
      <c r="U100" s="79">
        <v>10785.82</v>
      </c>
      <c r="V100" s="79">
        <v>2564.98</v>
      </c>
      <c r="W100" s="97">
        <f t="shared" si="34"/>
        <v>0.237810384375041</v>
      </c>
      <c r="X100" s="97">
        <f t="shared" si="35"/>
        <v>1.02722095238095</v>
      </c>
      <c r="Y100" s="113"/>
      <c r="Z100" s="79">
        <v>150</v>
      </c>
      <c r="AA100" s="79"/>
      <c r="AB100" s="56" t="s">
        <v>1453</v>
      </c>
      <c r="AC100" s="79">
        <v>10563.35</v>
      </c>
      <c r="AD100" s="79">
        <v>2165.5</v>
      </c>
      <c r="AE100" s="97">
        <f t="shared" si="36"/>
        <v>0.205001254336929</v>
      </c>
      <c r="AF100" s="97">
        <f t="shared" si="37"/>
        <v>1.00603333333333</v>
      </c>
      <c r="AG100" s="113"/>
      <c r="AH100" s="79">
        <v>150</v>
      </c>
      <c r="AI100" s="79"/>
      <c r="AJ100" s="56" t="s">
        <v>1453</v>
      </c>
      <c r="AK100" s="17">
        <v>4008.59</v>
      </c>
      <c r="AL100" s="17">
        <v>851.7</v>
      </c>
      <c r="AM100" s="60">
        <f t="shared" si="38"/>
        <v>0.212468723416463</v>
      </c>
      <c r="AN100" s="121">
        <f t="shared" si="39"/>
        <v>0.381770476190476</v>
      </c>
      <c r="AO100" s="27"/>
      <c r="AP100" s="30"/>
      <c r="AQ100" s="127"/>
      <c r="AR100" s="30">
        <v>3494.63</v>
      </c>
      <c r="AS100" s="30">
        <v>493.14</v>
      </c>
      <c r="AT100" s="121">
        <f t="shared" si="40"/>
        <v>0.141113651516756</v>
      </c>
      <c r="AU100" s="121">
        <f t="shared" si="41"/>
        <v>0.332821904761905</v>
      </c>
      <c r="AV100" s="27"/>
      <c r="AW100" s="30"/>
      <c r="AX100" s="127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2">
        <v>98</v>
      </c>
      <c r="B101" s="72">
        <v>732</v>
      </c>
      <c r="C101" s="73" t="s">
        <v>120</v>
      </c>
      <c r="D101" s="73" t="s">
        <v>64</v>
      </c>
      <c r="E101" s="72" t="s">
        <v>52</v>
      </c>
      <c r="F101" s="79">
        <v>34</v>
      </c>
      <c r="G101" s="79">
        <v>150</v>
      </c>
      <c r="H101" s="71">
        <f t="shared" ref="H101:H138" si="45">G101*3</f>
        <v>450</v>
      </c>
      <c r="I101" s="108">
        <v>2</v>
      </c>
      <c r="J101" s="74">
        <v>10000</v>
      </c>
      <c r="K101" s="95">
        <f t="shared" si="30"/>
        <v>2319.63140254076</v>
      </c>
      <c r="L101" s="96">
        <v>0.231963140254076</v>
      </c>
      <c r="M101" s="79">
        <v>11692.31</v>
      </c>
      <c r="N101" s="79">
        <v>1543.9</v>
      </c>
      <c r="O101" s="97">
        <f t="shared" ref="O101:O139" si="46">N101/M101</f>
        <v>0.132044052886042</v>
      </c>
      <c r="P101" s="97">
        <f t="shared" ref="P101:P139" si="47">M101/J101</f>
        <v>1.169231</v>
      </c>
      <c r="Q101" s="113"/>
      <c r="R101" s="79">
        <v>150</v>
      </c>
      <c r="S101" s="79"/>
      <c r="T101" s="56" t="s">
        <v>1453</v>
      </c>
      <c r="U101" s="79">
        <v>10768.26</v>
      </c>
      <c r="V101" s="79">
        <v>1407.19</v>
      </c>
      <c r="W101" s="97">
        <f t="shared" ref="W101:W139" si="48">V101/U101</f>
        <v>0.130679422673672</v>
      </c>
      <c r="X101" s="97">
        <f t="shared" ref="X101:X139" si="49">U101/J101</f>
        <v>1.076826</v>
      </c>
      <c r="Y101" s="113"/>
      <c r="Z101" s="79">
        <v>150</v>
      </c>
      <c r="AA101" s="79"/>
      <c r="AB101" s="56" t="s">
        <v>1453</v>
      </c>
      <c r="AC101" s="79">
        <v>4734.99</v>
      </c>
      <c r="AD101" s="79">
        <v>224.48</v>
      </c>
      <c r="AE101" s="97">
        <f t="shared" ref="AE101:AE139" si="50">AD101/AC101</f>
        <v>0.0474087590470096</v>
      </c>
      <c r="AF101" s="97">
        <f t="shared" ref="AF101:AF139" si="51">AC101/J101</f>
        <v>0.473499</v>
      </c>
      <c r="AG101" s="113"/>
      <c r="AH101" s="79">
        <v>0</v>
      </c>
      <c r="AI101" s="79"/>
      <c r="AK101" s="17">
        <v>6537.59</v>
      </c>
      <c r="AL101" s="17">
        <v>1644.99</v>
      </c>
      <c r="AM101" s="60">
        <f t="shared" ref="AM101:AM139" si="52">AL101/AK101</f>
        <v>0.251620245380943</v>
      </c>
      <c r="AN101" s="121">
        <f t="shared" ref="AN101:AN139" si="53">AK101/J101</f>
        <v>0.653759</v>
      </c>
      <c r="AO101" s="27"/>
      <c r="AP101" s="30"/>
      <c r="AQ101" s="127"/>
      <c r="AR101" s="30">
        <v>4542.61</v>
      </c>
      <c r="AS101" s="30">
        <v>675.74</v>
      </c>
      <c r="AT101" s="121">
        <f t="shared" ref="AT101:AT139" si="54">AS101/AR101</f>
        <v>0.148755891436861</v>
      </c>
      <c r="AU101" s="121">
        <f t="shared" ref="AU101:AU139" si="55">AR101/J101</f>
        <v>0.454261</v>
      </c>
      <c r="AV101" s="27"/>
      <c r="AW101" s="30"/>
      <c r="AX101" s="127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9">
        <v>99</v>
      </c>
      <c r="B102" s="69">
        <v>329</v>
      </c>
      <c r="C102" s="70" t="s">
        <v>51</v>
      </c>
      <c r="D102" s="70" t="s">
        <v>45</v>
      </c>
      <c r="E102" s="69" t="s">
        <v>52</v>
      </c>
      <c r="F102" s="78">
        <v>35</v>
      </c>
      <c r="G102" s="78">
        <v>150</v>
      </c>
      <c r="H102" s="71">
        <f t="shared" si="45"/>
        <v>450</v>
      </c>
      <c r="I102" s="106">
        <v>3</v>
      </c>
      <c r="J102" s="71">
        <v>12000</v>
      </c>
      <c r="K102" s="91">
        <f t="shared" si="30"/>
        <v>2603.03260543782</v>
      </c>
      <c r="L102" s="92">
        <v>0.216919383786485</v>
      </c>
      <c r="M102" s="78">
        <v>14670.65</v>
      </c>
      <c r="N102" s="78">
        <v>2652.63</v>
      </c>
      <c r="O102" s="93">
        <f t="shared" si="46"/>
        <v>0.180812029460181</v>
      </c>
      <c r="P102" s="107">
        <f t="shared" si="47"/>
        <v>1.22255416666667</v>
      </c>
      <c r="Q102" s="111">
        <v>150</v>
      </c>
      <c r="R102" s="78">
        <v>150</v>
      </c>
      <c r="S102" s="78" t="s">
        <v>1461</v>
      </c>
      <c r="T102" s="56" t="s">
        <v>1453</v>
      </c>
      <c r="U102" s="78">
        <v>17426.47</v>
      </c>
      <c r="V102" s="78">
        <v>2426.23</v>
      </c>
      <c r="W102" s="93">
        <f t="shared" si="48"/>
        <v>0.139226705121577</v>
      </c>
      <c r="X102" s="107">
        <f t="shared" si="49"/>
        <v>1.45220583333333</v>
      </c>
      <c r="Y102" s="111">
        <v>150</v>
      </c>
      <c r="Z102" s="78">
        <v>150</v>
      </c>
      <c r="AA102" s="78" t="s">
        <v>1454</v>
      </c>
      <c r="AB102" s="56" t="s">
        <v>1453</v>
      </c>
      <c r="AC102" s="78">
        <v>13623.06</v>
      </c>
      <c r="AD102" s="78">
        <v>1814.04</v>
      </c>
      <c r="AE102" s="93">
        <f t="shared" si="50"/>
        <v>0.133159510418364</v>
      </c>
      <c r="AF102" s="107">
        <f t="shared" si="51"/>
        <v>1.135255</v>
      </c>
      <c r="AG102" s="111">
        <v>150</v>
      </c>
      <c r="AH102" s="78">
        <v>150</v>
      </c>
      <c r="AI102" s="78" t="s">
        <v>1454</v>
      </c>
      <c r="AJ102" s="56" t="s">
        <v>1453</v>
      </c>
      <c r="AK102" s="17">
        <v>8342.01</v>
      </c>
      <c r="AL102" s="17">
        <v>454.18</v>
      </c>
      <c r="AM102" s="60">
        <f t="shared" si="52"/>
        <v>0.0544449119576697</v>
      </c>
      <c r="AN102" s="121">
        <f t="shared" si="53"/>
        <v>0.6951675</v>
      </c>
      <c r="AO102" s="27"/>
      <c r="AP102" s="30"/>
      <c r="AQ102" s="127"/>
      <c r="AR102" s="30">
        <v>6676.66</v>
      </c>
      <c r="AS102" s="30">
        <v>1034.45</v>
      </c>
      <c r="AT102" s="121">
        <f t="shared" si="54"/>
        <v>0.154935252057166</v>
      </c>
      <c r="AU102" s="121">
        <f t="shared" si="55"/>
        <v>0.556388333333333</v>
      </c>
      <c r="AV102" s="27"/>
      <c r="AW102" s="30"/>
      <c r="AX102" s="127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9">
        <v>100</v>
      </c>
      <c r="B103" s="69">
        <v>347</v>
      </c>
      <c r="C103" s="70" t="s">
        <v>91</v>
      </c>
      <c r="D103" s="70" t="s">
        <v>50</v>
      </c>
      <c r="E103" s="69" t="s">
        <v>52</v>
      </c>
      <c r="F103" s="78">
        <v>35</v>
      </c>
      <c r="G103" s="78">
        <v>150</v>
      </c>
      <c r="H103" s="71">
        <f t="shared" si="45"/>
        <v>450</v>
      </c>
      <c r="I103" s="106">
        <v>4</v>
      </c>
      <c r="J103" s="71">
        <v>10000</v>
      </c>
      <c r="K103" s="91">
        <f t="shared" si="30"/>
        <v>2245.04272417238</v>
      </c>
      <c r="L103" s="92">
        <v>0.224504272417238</v>
      </c>
      <c r="M103" s="78">
        <v>10174.33</v>
      </c>
      <c r="N103" s="78">
        <v>1715.96</v>
      </c>
      <c r="O103" s="93">
        <f t="shared" si="46"/>
        <v>0.168655823036996</v>
      </c>
      <c r="P103" s="93">
        <f t="shared" si="47"/>
        <v>1.017433</v>
      </c>
      <c r="Q103" s="111"/>
      <c r="R103" s="78">
        <v>150</v>
      </c>
      <c r="S103" s="78"/>
      <c r="T103" s="56" t="s">
        <v>1453</v>
      </c>
      <c r="U103" s="78">
        <v>10883.98</v>
      </c>
      <c r="V103" s="78">
        <v>1615.9</v>
      </c>
      <c r="W103" s="93">
        <f t="shared" si="48"/>
        <v>0.1484659104482</v>
      </c>
      <c r="X103" s="93">
        <f t="shared" si="49"/>
        <v>1.088398</v>
      </c>
      <c r="Y103" s="111"/>
      <c r="Z103" s="78">
        <v>150</v>
      </c>
      <c r="AA103" s="78"/>
      <c r="AB103" s="56" t="s">
        <v>1453</v>
      </c>
      <c r="AC103" s="78">
        <v>10104.34</v>
      </c>
      <c r="AD103" s="78">
        <v>1812.51</v>
      </c>
      <c r="AE103" s="93">
        <f t="shared" si="50"/>
        <v>0.179379355801566</v>
      </c>
      <c r="AF103" s="93">
        <f t="shared" si="51"/>
        <v>1.010434</v>
      </c>
      <c r="AG103" s="111"/>
      <c r="AH103" s="78">
        <v>150</v>
      </c>
      <c r="AI103" s="78"/>
      <c r="AJ103" s="56" t="s">
        <v>1453</v>
      </c>
      <c r="AK103" s="17">
        <v>3250.21</v>
      </c>
      <c r="AL103" s="17">
        <v>625.71</v>
      </c>
      <c r="AM103" s="60">
        <f t="shared" si="52"/>
        <v>0.192513714498448</v>
      </c>
      <c r="AN103" s="121">
        <f t="shared" si="53"/>
        <v>0.325021</v>
      </c>
      <c r="AO103" s="27"/>
      <c r="AP103" s="30"/>
      <c r="AQ103" s="127"/>
      <c r="AR103" s="30">
        <v>4733.06</v>
      </c>
      <c r="AS103" s="30">
        <v>673.69</v>
      </c>
      <c r="AT103" s="121">
        <f t="shared" si="54"/>
        <v>0.142337092705353</v>
      </c>
      <c r="AU103" s="121">
        <f t="shared" si="55"/>
        <v>0.473306</v>
      </c>
      <c r="AV103" s="27"/>
      <c r="AW103" s="30"/>
      <c r="AX103" s="127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9">
        <v>101</v>
      </c>
      <c r="B104" s="69">
        <v>738</v>
      </c>
      <c r="C104" s="70" t="s">
        <v>87</v>
      </c>
      <c r="D104" s="70" t="s">
        <v>45</v>
      </c>
      <c r="E104" s="69" t="s">
        <v>52</v>
      </c>
      <c r="F104" s="78">
        <v>35</v>
      </c>
      <c r="G104" s="78">
        <v>150</v>
      </c>
      <c r="H104" s="71">
        <f t="shared" si="45"/>
        <v>450</v>
      </c>
      <c r="I104" s="106">
        <v>5</v>
      </c>
      <c r="J104" s="71">
        <v>10500</v>
      </c>
      <c r="K104" s="91">
        <f t="shared" si="30"/>
        <v>2495.10601372903</v>
      </c>
      <c r="L104" s="92">
        <v>0.23762914416467</v>
      </c>
      <c r="M104" s="78">
        <v>11634.68</v>
      </c>
      <c r="N104" s="78">
        <v>2037.57</v>
      </c>
      <c r="O104" s="93">
        <f t="shared" si="46"/>
        <v>0.175129010853758</v>
      </c>
      <c r="P104" s="93">
        <f t="shared" si="47"/>
        <v>1.10806476190476</v>
      </c>
      <c r="Q104" s="111"/>
      <c r="R104" s="78">
        <v>150</v>
      </c>
      <c r="S104" s="78"/>
      <c r="T104" s="56" t="s">
        <v>1453</v>
      </c>
      <c r="U104" s="78">
        <v>11593.57</v>
      </c>
      <c r="V104" s="78">
        <v>2692.35</v>
      </c>
      <c r="W104" s="93">
        <f t="shared" si="48"/>
        <v>0.232227864238539</v>
      </c>
      <c r="X104" s="93">
        <f t="shared" si="49"/>
        <v>1.10414952380952</v>
      </c>
      <c r="Y104" s="111"/>
      <c r="Z104" s="78">
        <v>150</v>
      </c>
      <c r="AA104" s="78"/>
      <c r="AB104" s="56" t="s">
        <v>1453</v>
      </c>
      <c r="AC104" s="78">
        <v>10567.89</v>
      </c>
      <c r="AD104" s="78">
        <v>2585.06</v>
      </c>
      <c r="AE104" s="93">
        <f t="shared" si="50"/>
        <v>0.244614582475783</v>
      </c>
      <c r="AF104" s="93">
        <f t="shared" si="51"/>
        <v>1.00646571428571</v>
      </c>
      <c r="AG104" s="111"/>
      <c r="AH104" s="78">
        <v>150</v>
      </c>
      <c r="AI104" s="78"/>
      <c r="AJ104" s="56" t="s">
        <v>1453</v>
      </c>
      <c r="AK104" s="17">
        <v>4666.07</v>
      </c>
      <c r="AL104" s="17">
        <v>521.37</v>
      </c>
      <c r="AM104" s="60">
        <f t="shared" si="52"/>
        <v>0.111736429157728</v>
      </c>
      <c r="AN104" s="121">
        <f t="shared" si="53"/>
        <v>0.444387619047619</v>
      </c>
      <c r="AO104" s="27"/>
      <c r="AP104" s="30"/>
      <c r="AQ104" s="127"/>
      <c r="AR104" s="30">
        <v>7223.27</v>
      </c>
      <c r="AS104" s="30">
        <v>557.98</v>
      </c>
      <c r="AT104" s="121">
        <f t="shared" si="54"/>
        <v>0.0772475623921022</v>
      </c>
      <c r="AU104" s="121">
        <f t="shared" si="55"/>
        <v>0.687930476190476</v>
      </c>
      <c r="AV104" s="27"/>
      <c r="AW104" s="30"/>
      <c r="AX104" s="127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2">
        <v>102</v>
      </c>
      <c r="B105" s="72">
        <v>713</v>
      </c>
      <c r="C105" s="73" t="s">
        <v>99</v>
      </c>
      <c r="D105" s="73" t="s">
        <v>45</v>
      </c>
      <c r="E105" s="72" t="s">
        <v>52</v>
      </c>
      <c r="F105" s="79">
        <v>36</v>
      </c>
      <c r="G105" s="79">
        <v>100</v>
      </c>
      <c r="H105" s="71">
        <f t="shared" si="45"/>
        <v>300</v>
      </c>
      <c r="I105" s="108">
        <v>2</v>
      </c>
      <c r="J105" s="74">
        <v>8500</v>
      </c>
      <c r="K105" s="95">
        <f t="shared" si="30"/>
        <v>2090.57779295042</v>
      </c>
      <c r="L105" s="96">
        <v>0.245950328582402</v>
      </c>
      <c r="M105" s="79">
        <v>8582.84</v>
      </c>
      <c r="N105" s="79">
        <v>1941.92</v>
      </c>
      <c r="O105" s="97">
        <f t="shared" si="46"/>
        <v>0.226256111030848</v>
      </c>
      <c r="P105" s="97">
        <f t="shared" si="47"/>
        <v>1.00974588235294</v>
      </c>
      <c r="Q105" s="113"/>
      <c r="R105" s="79">
        <v>100</v>
      </c>
      <c r="S105" s="79"/>
      <c r="T105" s="56" t="s">
        <v>1453</v>
      </c>
      <c r="U105" s="79">
        <v>8982.24</v>
      </c>
      <c r="V105" s="79">
        <v>2303.32</v>
      </c>
      <c r="W105" s="97">
        <f t="shared" si="48"/>
        <v>0.256430467233118</v>
      </c>
      <c r="X105" s="97">
        <f t="shared" si="49"/>
        <v>1.05673411764706</v>
      </c>
      <c r="Y105" s="113"/>
      <c r="Z105" s="79">
        <v>100</v>
      </c>
      <c r="AA105" s="79"/>
      <c r="AB105" s="56" t="s">
        <v>1453</v>
      </c>
      <c r="AC105" s="79">
        <v>8684.52</v>
      </c>
      <c r="AD105" s="79">
        <v>2393.75</v>
      </c>
      <c r="AE105" s="97">
        <f t="shared" si="50"/>
        <v>0.275634116796323</v>
      </c>
      <c r="AF105" s="97">
        <f t="shared" si="51"/>
        <v>1.02170823529412</v>
      </c>
      <c r="AG105" s="113"/>
      <c r="AH105" s="79">
        <v>100</v>
      </c>
      <c r="AI105" s="79"/>
      <c r="AJ105" s="56" t="s">
        <v>1453</v>
      </c>
      <c r="AK105" s="17">
        <v>6936.63</v>
      </c>
      <c r="AL105" s="17">
        <v>1606.91</v>
      </c>
      <c r="AM105" s="60">
        <f t="shared" si="52"/>
        <v>0.23165571754584</v>
      </c>
      <c r="AN105" s="121">
        <f t="shared" si="53"/>
        <v>0.816074117647059</v>
      </c>
      <c r="AO105" s="27"/>
      <c r="AP105" s="30"/>
      <c r="AQ105" s="127"/>
      <c r="AR105" s="30">
        <v>7526.05</v>
      </c>
      <c r="AS105" s="30">
        <v>2199.93</v>
      </c>
      <c r="AT105" s="121">
        <f t="shared" si="54"/>
        <v>0.292308714398655</v>
      </c>
      <c r="AU105" s="121">
        <f t="shared" si="55"/>
        <v>0.885417647058824</v>
      </c>
      <c r="AV105" s="27"/>
      <c r="AW105" s="30"/>
      <c r="AX105" s="127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2">
        <v>103</v>
      </c>
      <c r="B106" s="72">
        <v>104429</v>
      </c>
      <c r="C106" s="73" t="s">
        <v>169</v>
      </c>
      <c r="D106" s="73" t="s">
        <v>50</v>
      </c>
      <c r="E106" s="72" t="s">
        <v>52</v>
      </c>
      <c r="F106" s="79">
        <v>36</v>
      </c>
      <c r="G106" s="79">
        <v>100</v>
      </c>
      <c r="H106" s="71">
        <f t="shared" si="45"/>
        <v>300</v>
      </c>
      <c r="I106" s="108">
        <v>3</v>
      </c>
      <c r="J106" s="74">
        <v>8000</v>
      </c>
      <c r="K106" s="95">
        <f t="shared" si="30"/>
        <v>1280</v>
      </c>
      <c r="L106" s="96">
        <v>0.16</v>
      </c>
      <c r="M106" s="79">
        <v>8047.78</v>
      </c>
      <c r="N106" s="79">
        <v>1374.92</v>
      </c>
      <c r="O106" s="97">
        <f t="shared" si="46"/>
        <v>0.170844630444669</v>
      </c>
      <c r="P106" s="97">
        <f t="shared" si="47"/>
        <v>1.0059725</v>
      </c>
      <c r="Q106" s="113"/>
      <c r="R106" s="79">
        <v>100</v>
      </c>
      <c r="S106" s="79"/>
      <c r="T106" s="56" t="s">
        <v>1453</v>
      </c>
      <c r="U106" s="79">
        <v>6378.21</v>
      </c>
      <c r="V106" s="79">
        <v>1545.46</v>
      </c>
      <c r="W106" s="97">
        <f t="shared" si="48"/>
        <v>0.242303091306182</v>
      </c>
      <c r="X106" s="97">
        <f t="shared" si="49"/>
        <v>0.79727625</v>
      </c>
      <c r="Y106" s="113"/>
      <c r="Z106" s="79">
        <v>0</v>
      </c>
      <c r="AA106" s="79"/>
      <c r="AC106" s="79">
        <v>4351.78</v>
      </c>
      <c r="AD106" s="79">
        <v>730.27</v>
      </c>
      <c r="AE106" s="97">
        <f t="shared" si="50"/>
        <v>0.167809494046114</v>
      </c>
      <c r="AF106" s="97">
        <f t="shared" si="51"/>
        <v>0.5439725</v>
      </c>
      <c r="AG106" s="113"/>
      <c r="AH106" s="79">
        <v>0</v>
      </c>
      <c r="AI106" s="79"/>
      <c r="AK106" s="17">
        <v>5107.24</v>
      </c>
      <c r="AL106" s="17">
        <v>918.95</v>
      </c>
      <c r="AM106" s="60">
        <f t="shared" si="52"/>
        <v>0.179930843273471</v>
      </c>
      <c r="AN106" s="121">
        <f t="shared" si="53"/>
        <v>0.638405</v>
      </c>
      <c r="AO106" s="27"/>
      <c r="AP106" s="30"/>
      <c r="AQ106" s="127"/>
      <c r="AR106" s="30">
        <v>6228.11</v>
      </c>
      <c r="AS106" s="30">
        <v>948.04</v>
      </c>
      <c r="AT106" s="121">
        <f t="shared" si="54"/>
        <v>0.152219533694813</v>
      </c>
      <c r="AU106" s="121">
        <f t="shared" si="55"/>
        <v>0.77851375</v>
      </c>
      <c r="AV106" s="27"/>
      <c r="AW106" s="30"/>
      <c r="AX106" s="127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2">
        <v>104</v>
      </c>
      <c r="B107" s="72">
        <v>112888</v>
      </c>
      <c r="C107" s="73" t="s">
        <v>71</v>
      </c>
      <c r="D107" s="73" t="s">
        <v>50</v>
      </c>
      <c r="E107" s="72" t="s">
        <v>52</v>
      </c>
      <c r="F107" s="79">
        <v>36</v>
      </c>
      <c r="G107" s="79">
        <v>100</v>
      </c>
      <c r="H107" s="71">
        <f t="shared" si="45"/>
        <v>300</v>
      </c>
      <c r="I107" s="108">
        <v>4</v>
      </c>
      <c r="J107" s="74">
        <v>9500</v>
      </c>
      <c r="K107" s="95">
        <f t="shared" si="30"/>
        <v>1900</v>
      </c>
      <c r="L107" s="96">
        <v>0.2</v>
      </c>
      <c r="M107" s="79">
        <v>10825.56</v>
      </c>
      <c r="N107" s="79">
        <v>1882.76</v>
      </c>
      <c r="O107" s="97">
        <f t="shared" si="46"/>
        <v>0.173918023640347</v>
      </c>
      <c r="P107" s="109">
        <f t="shared" si="47"/>
        <v>1.13953263157895</v>
      </c>
      <c r="Q107" s="113">
        <v>100</v>
      </c>
      <c r="R107" s="79">
        <v>100</v>
      </c>
      <c r="S107" s="79" t="s">
        <v>1461</v>
      </c>
      <c r="T107" s="56" t="s">
        <v>1453</v>
      </c>
      <c r="U107" s="79">
        <v>10633.65</v>
      </c>
      <c r="V107" s="79">
        <v>3053.49</v>
      </c>
      <c r="W107" s="97">
        <f t="shared" si="48"/>
        <v>0.28715351737174</v>
      </c>
      <c r="X107" s="109">
        <f t="shared" si="49"/>
        <v>1.11933157894737</v>
      </c>
      <c r="Y107" s="113">
        <v>100</v>
      </c>
      <c r="Z107" s="79">
        <v>100</v>
      </c>
      <c r="AA107" s="79" t="s">
        <v>1506</v>
      </c>
      <c r="AB107" s="56" t="s">
        <v>1453</v>
      </c>
      <c r="AC107" s="79">
        <v>10798.03</v>
      </c>
      <c r="AD107" s="79">
        <v>2089.39</v>
      </c>
      <c r="AE107" s="97">
        <f t="shared" si="50"/>
        <v>0.193497332383777</v>
      </c>
      <c r="AF107" s="109">
        <f t="shared" si="51"/>
        <v>1.13663473684211</v>
      </c>
      <c r="AG107" s="113">
        <v>100</v>
      </c>
      <c r="AH107" s="79">
        <v>100</v>
      </c>
      <c r="AI107" s="79" t="s">
        <v>1506</v>
      </c>
      <c r="AJ107" s="56" t="s">
        <v>1453</v>
      </c>
      <c r="AK107" s="17">
        <v>4344.97</v>
      </c>
      <c r="AL107" s="17">
        <v>794.92</v>
      </c>
      <c r="AM107" s="60">
        <f t="shared" si="52"/>
        <v>0.182951781024955</v>
      </c>
      <c r="AN107" s="121">
        <f t="shared" si="53"/>
        <v>0.457365263157895</v>
      </c>
      <c r="AO107" s="27"/>
      <c r="AP107" s="30"/>
      <c r="AQ107" s="127"/>
      <c r="AR107" s="30">
        <v>6495.36</v>
      </c>
      <c r="AS107" s="30">
        <v>1266.61</v>
      </c>
      <c r="AT107" s="121">
        <f t="shared" si="54"/>
        <v>0.195002278549611</v>
      </c>
      <c r="AU107" s="121">
        <f t="shared" si="55"/>
        <v>0.683722105263158</v>
      </c>
      <c r="AV107" s="27"/>
      <c r="AW107" s="30"/>
      <c r="AX107" s="127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9">
        <v>105</v>
      </c>
      <c r="B108" s="69">
        <v>52</v>
      </c>
      <c r="C108" s="70" t="s">
        <v>55</v>
      </c>
      <c r="D108" s="70" t="s">
        <v>45</v>
      </c>
      <c r="E108" s="69" t="s">
        <v>52</v>
      </c>
      <c r="F108" s="78">
        <v>37</v>
      </c>
      <c r="G108" s="78">
        <v>100</v>
      </c>
      <c r="H108" s="71">
        <f t="shared" si="45"/>
        <v>300</v>
      </c>
      <c r="I108" s="106">
        <v>2</v>
      </c>
      <c r="J108" s="71">
        <v>8000</v>
      </c>
      <c r="K108" s="91">
        <f t="shared" si="30"/>
        <v>1820.55742085789</v>
      </c>
      <c r="L108" s="92">
        <v>0.227569677607236</v>
      </c>
      <c r="M108" s="78">
        <v>9308.61</v>
      </c>
      <c r="N108" s="78">
        <v>2350.17</v>
      </c>
      <c r="O108" s="93">
        <f t="shared" si="46"/>
        <v>0.252472710748436</v>
      </c>
      <c r="P108" s="107">
        <f t="shared" si="47"/>
        <v>1.16357625</v>
      </c>
      <c r="Q108" s="111">
        <v>100</v>
      </c>
      <c r="R108" s="78">
        <v>100</v>
      </c>
      <c r="S108" s="78" t="s">
        <v>1507</v>
      </c>
      <c r="T108" s="56" t="s">
        <v>1453</v>
      </c>
      <c r="U108" s="78">
        <v>10135.6</v>
      </c>
      <c r="V108" s="78">
        <v>2494.09</v>
      </c>
      <c r="W108" s="93">
        <f t="shared" si="48"/>
        <v>0.246072260152334</v>
      </c>
      <c r="X108" s="107">
        <f t="shared" si="49"/>
        <v>1.26695</v>
      </c>
      <c r="Y108" s="111">
        <v>100</v>
      </c>
      <c r="Z108" s="78">
        <v>100</v>
      </c>
      <c r="AA108" s="78" t="s">
        <v>1507</v>
      </c>
      <c r="AB108" s="56" t="s">
        <v>1453</v>
      </c>
      <c r="AC108" s="78">
        <v>8932.64</v>
      </c>
      <c r="AD108" s="78">
        <v>1770.93</v>
      </c>
      <c r="AE108" s="93">
        <f t="shared" si="50"/>
        <v>0.198253819699439</v>
      </c>
      <c r="AF108" s="107">
        <f t="shared" si="51"/>
        <v>1.11658</v>
      </c>
      <c r="AG108" s="111">
        <v>200</v>
      </c>
      <c r="AH108" s="78">
        <v>100</v>
      </c>
      <c r="AI108" s="78" t="s">
        <v>1508</v>
      </c>
      <c r="AJ108" s="56" t="s">
        <v>1453</v>
      </c>
      <c r="AK108" s="17">
        <v>4071.93</v>
      </c>
      <c r="AL108" s="17">
        <v>892.68</v>
      </c>
      <c r="AM108" s="60">
        <f t="shared" si="52"/>
        <v>0.219227737215522</v>
      </c>
      <c r="AN108" s="121">
        <f t="shared" si="53"/>
        <v>0.50899125</v>
      </c>
      <c r="AO108" s="27"/>
      <c r="AP108" s="30"/>
      <c r="AQ108" s="127"/>
      <c r="AR108" s="30">
        <v>4405.55</v>
      </c>
      <c r="AS108" s="30">
        <v>1328.84</v>
      </c>
      <c r="AT108" s="121">
        <f t="shared" si="54"/>
        <v>0.301628627526642</v>
      </c>
      <c r="AU108" s="121">
        <f t="shared" si="55"/>
        <v>0.55069375</v>
      </c>
      <c r="AV108" s="27"/>
      <c r="AW108" s="30"/>
      <c r="AX108" s="127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9">
        <v>106</v>
      </c>
      <c r="B109" s="69">
        <v>113298</v>
      </c>
      <c r="C109" s="70" t="s">
        <v>134</v>
      </c>
      <c r="D109" s="70" t="s">
        <v>50</v>
      </c>
      <c r="E109" s="69" t="s">
        <v>52</v>
      </c>
      <c r="F109" s="78">
        <v>37</v>
      </c>
      <c r="G109" s="78">
        <v>100</v>
      </c>
      <c r="H109" s="71">
        <f t="shared" si="45"/>
        <v>300</v>
      </c>
      <c r="I109" s="106">
        <v>4</v>
      </c>
      <c r="J109" s="71">
        <v>8500</v>
      </c>
      <c r="K109" s="91">
        <f t="shared" si="30"/>
        <v>2013.88715716473</v>
      </c>
      <c r="L109" s="92">
        <v>0.236927900842909</v>
      </c>
      <c r="M109" s="78">
        <v>8847.38</v>
      </c>
      <c r="N109" s="78">
        <v>1395.65</v>
      </c>
      <c r="O109" s="93">
        <f t="shared" si="46"/>
        <v>0.157747265292098</v>
      </c>
      <c r="P109" s="93">
        <f t="shared" si="47"/>
        <v>1.04086823529412</v>
      </c>
      <c r="Q109" s="111"/>
      <c r="R109" s="78">
        <v>100</v>
      </c>
      <c r="S109" s="78"/>
      <c r="T109" s="56" t="s">
        <v>1453</v>
      </c>
      <c r="U109" s="78">
        <v>8618.07</v>
      </c>
      <c r="V109" s="78">
        <v>2023.72</v>
      </c>
      <c r="W109" s="93">
        <f t="shared" si="48"/>
        <v>0.234822877976159</v>
      </c>
      <c r="X109" s="93">
        <f t="shared" si="49"/>
        <v>1.01389058823529</v>
      </c>
      <c r="Y109" s="111"/>
      <c r="Z109" s="78">
        <v>100</v>
      </c>
      <c r="AA109" s="78"/>
      <c r="AB109" s="56" t="s">
        <v>1453</v>
      </c>
      <c r="AC109" s="78">
        <v>4437.31</v>
      </c>
      <c r="AD109" s="78">
        <v>1078.61</v>
      </c>
      <c r="AE109" s="93">
        <f t="shared" si="50"/>
        <v>0.243077450076736</v>
      </c>
      <c r="AF109" s="93">
        <f t="shared" si="51"/>
        <v>0.522036470588235</v>
      </c>
      <c r="AG109" s="111"/>
      <c r="AH109" s="78">
        <v>0</v>
      </c>
      <c r="AI109" s="78"/>
      <c r="AK109" s="17">
        <v>2996.08</v>
      </c>
      <c r="AL109" s="17">
        <v>689.42</v>
      </c>
      <c r="AM109" s="60">
        <f t="shared" si="52"/>
        <v>0.230107340257937</v>
      </c>
      <c r="AN109" s="121">
        <f t="shared" si="53"/>
        <v>0.35248</v>
      </c>
      <c r="AO109" s="27"/>
      <c r="AP109" s="30"/>
      <c r="AQ109" s="127"/>
      <c r="AR109" s="30">
        <v>6082.28</v>
      </c>
      <c r="AS109" s="30">
        <v>998.68</v>
      </c>
      <c r="AT109" s="121">
        <f t="shared" si="54"/>
        <v>0.164195005820186</v>
      </c>
      <c r="AU109" s="121">
        <f t="shared" si="55"/>
        <v>0.715562352941176</v>
      </c>
      <c r="AV109" s="27"/>
      <c r="AW109" s="30"/>
      <c r="AX109" s="127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9">
        <v>107</v>
      </c>
      <c r="B110" s="69">
        <v>102478</v>
      </c>
      <c r="C110" s="70" t="s">
        <v>188</v>
      </c>
      <c r="D110" s="70" t="s">
        <v>42</v>
      </c>
      <c r="E110" s="69" t="s">
        <v>84</v>
      </c>
      <c r="F110" s="78">
        <v>37</v>
      </c>
      <c r="G110" s="78">
        <v>100</v>
      </c>
      <c r="H110" s="71">
        <f t="shared" si="45"/>
        <v>300</v>
      </c>
      <c r="I110" s="106">
        <v>2</v>
      </c>
      <c r="J110" s="71">
        <v>7500</v>
      </c>
      <c r="K110" s="91">
        <f t="shared" si="30"/>
        <v>1350</v>
      </c>
      <c r="L110" s="92">
        <v>0.18</v>
      </c>
      <c r="M110" s="78">
        <v>2404.68</v>
      </c>
      <c r="N110" s="78">
        <v>144.01</v>
      </c>
      <c r="O110" s="93">
        <f t="shared" si="46"/>
        <v>0.0598873862634529</v>
      </c>
      <c r="P110" s="93">
        <f t="shared" si="47"/>
        <v>0.320624</v>
      </c>
      <c r="Q110" s="111"/>
      <c r="R110" s="78">
        <v>0</v>
      </c>
      <c r="S110" s="78"/>
      <c r="U110" s="78">
        <v>2953.03</v>
      </c>
      <c r="V110" s="78">
        <v>634.71</v>
      </c>
      <c r="W110" s="93">
        <f t="shared" si="48"/>
        <v>0.214935168284779</v>
      </c>
      <c r="X110" s="93">
        <f t="shared" si="49"/>
        <v>0.393737333333333</v>
      </c>
      <c r="Y110" s="111"/>
      <c r="Z110" s="78">
        <v>0</v>
      </c>
      <c r="AA110" s="78"/>
      <c r="AC110" s="78">
        <v>4536.88</v>
      </c>
      <c r="AD110" s="78">
        <v>791.07</v>
      </c>
      <c r="AE110" s="93">
        <f t="shared" si="50"/>
        <v>0.174364320854861</v>
      </c>
      <c r="AF110" s="93">
        <f t="shared" si="51"/>
        <v>0.604917333333333</v>
      </c>
      <c r="AG110" s="111"/>
      <c r="AH110" s="78">
        <v>0</v>
      </c>
      <c r="AI110" s="78"/>
      <c r="AK110" s="17">
        <v>2318.12</v>
      </c>
      <c r="AL110" s="17">
        <v>609.87</v>
      </c>
      <c r="AM110" s="60">
        <f t="shared" si="52"/>
        <v>0.263088192155712</v>
      </c>
      <c r="AN110" s="121">
        <f t="shared" si="53"/>
        <v>0.309082666666667</v>
      </c>
      <c r="AO110" s="27"/>
      <c r="AP110" s="30"/>
      <c r="AQ110" s="127"/>
      <c r="AR110" s="30">
        <v>2010</v>
      </c>
      <c r="AS110" s="30">
        <v>417.04</v>
      </c>
      <c r="AT110" s="121">
        <f t="shared" si="54"/>
        <v>0.207482587064677</v>
      </c>
      <c r="AU110" s="121">
        <f t="shared" si="55"/>
        <v>0.268</v>
      </c>
      <c r="AV110" s="27"/>
      <c r="AW110" s="30"/>
      <c r="AX110" s="127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2">
        <v>108</v>
      </c>
      <c r="B111" s="72">
        <v>106568</v>
      </c>
      <c r="C111" s="73" t="s">
        <v>140</v>
      </c>
      <c r="D111" s="73" t="s">
        <v>54</v>
      </c>
      <c r="E111" s="72" t="s">
        <v>52</v>
      </c>
      <c r="F111" s="79">
        <v>38</v>
      </c>
      <c r="G111" s="79">
        <v>100</v>
      </c>
      <c r="H111" s="71">
        <f t="shared" si="45"/>
        <v>300</v>
      </c>
      <c r="I111" s="108">
        <v>3</v>
      </c>
      <c r="J111" s="74">
        <v>8500</v>
      </c>
      <c r="K111" s="95">
        <f t="shared" si="30"/>
        <v>2355.63619337952</v>
      </c>
      <c r="L111" s="96">
        <v>0.277133669809355</v>
      </c>
      <c r="M111" s="79">
        <v>8589.89</v>
      </c>
      <c r="N111" s="79">
        <v>2092.1</v>
      </c>
      <c r="O111" s="97">
        <f t="shared" si="46"/>
        <v>0.243553759128464</v>
      </c>
      <c r="P111" s="97">
        <f t="shared" si="47"/>
        <v>1.01057529411765</v>
      </c>
      <c r="Q111" s="113"/>
      <c r="R111" s="79">
        <v>100</v>
      </c>
      <c r="S111" s="79"/>
      <c r="T111" s="56" t="s">
        <v>1453</v>
      </c>
      <c r="U111" s="79">
        <v>8501.59</v>
      </c>
      <c r="V111" s="79">
        <v>1677.89</v>
      </c>
      <c r="W111" s="97">
        <f t="shared" si="48"/>
        <v>0.197361905243607</v>
      </c>
      <c r="X111" s="97">
        <f t="shared" si="49"/>
        <v>1.00018705882353</v>
      </c>
      <c r="Y111" s="113"/>
      <c r="Z111" s="79">
        <v>100</v>
      </c>
      <c r="AA111" s="79"/>
      <c r="AB111" s="56" t="s">
        <v>1453</v>
      </c>
      <c r="AC111" s="79">
        <v>4405.17</v>
      </c>
      <c r="AD111" s="79">
        <v>1373.34</v>
      </c>
      <c r="AE111" s="97">
        <f t="shared" si="50"/>
        <v>0.31175641348688</v>
      </c>
      <c r="AF111" s="97">
        <f t="shared" si="51"/>
        <v>0.518255294117647</v>
      </c>
      <c r="AG111" s="113"/>
      <c r="AH111" s="79">
        <v>0</v>
      </c>
      <c r="AI111" s="79"/>
      <c r="AK111" s="17">
        <v>3896.17</v>
      </c>
      <c r="AL111" s="17">
        <v>644.69</v>
      </c>
      <c r="AM111" s="60">
        <f t="shared" si="52"/>
        <v>0.165467625899281</v>
      </c>
      <c r="AN111" s="121">
        <f t="shared" si="53"/>
        <v>0.458372941176471</v>
      </c>
      <c r="AO111" s="27"/>
      <c r="AP111" s="30"/>
      <c r="AQ111" s="127"/>
      <c r="AR111" s="30">
        <v>3651.94</v>
      </c>
      <c r="AS111" s="30">
        <v>563.67</v>
      </c>
      <c r="AT111" s="121">
        <f t="shared" si="54"/>
        <v>0.154348099914018</v>
      </c>
      <c r="AU111" s="121">
        <f t="shared" si="55"/>
        <v>0.42964</v>
      </c>
      <c r="AV111" s="27"/>
      <c r="AW111" s="30"/>
      <c r="AX111" s="127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2">
        <v>109</v>
      </c>
      <c r="B112" s="72">
        <v>351</v>
      </c>
      <c r="C112" s="73" t="s">
        <v>85</v>
      </c>
      <c r="D112" s="73" t="s">
        <v>45</v>
      </c>
      <c r="E112" s="72" t="s">
        <v>52</v>
      </c>
      <c r="F112" s="79">
        <v>38</v>
      </c>
      <c r="G112" s="79">
        <v>100</v>
      </c>
      <c r="H112" s="71">
        <f t="shared" si="45"/>
        <v>300</v>
      </c>
      <c r="I112" s="108">
        <v>4</v>
      </c>
      <c r="J112" s="74">
        <v>14000</v>
      </c>
      <c r="K112" s="95">
        <f t="shared" si="30"/>
        <v>3007.94135761881</v>
      </c>
      <c r="L112" s="96">
        <v>0.214852954115629</v>
      </c>
      <c r="M112" s="79">
        <v>15137.8</v>
      </c>
      <c r="N112" s="79">
        <v>1674.87</v>
      </c>
      <c r="O112" s="97">
        <f t="shared" si="46"/>
        <v>0.110641572751655</v>
      </c>
      <c r="P112" s="109">
        <f t="shared" si="47"/>
        <v>1.08127142857143</v>
      </c>
      <c r="Q112" s="113">
        <v>100</v>
      </c>
      <c r="R112" s="79">
        <v>100</v>
      </c>
      <c r="S112" s="79" t="s">
        <v>1461</v>
      </c>
      <c r="T112" s="56" t="s">
        <v>1453</v>
      </c>
      <c r="U112" s="79">
        <v>15343.39</v>
      </c>
      <c r="V112" s="79">
        <v>4164.33</v>
      </c>
      <c r="W112" s="97">
        <f t="shared" si="48"/>
        <v>0.271408730404428</v>
      </c>
      <c r="X112" s="109">
        <f t="shared" si="49"/>
        <v>1.09595642857143</v>
      </c>
      <c r="Y112" s="113">
        <v>100</v>
      </c>
      <c r="Z112" s="79">
        <v>100</v>
      </c>
      <c r="AA112" s="79" t="s">
        <v>1454</v>
      </c>
      <c r="AB112" s="56" t="s">
        <v>1453</v>
      </c>
      <c r="AC112" s="79">
        <v>14023.75</v>
      </c>
      <c r="AD112" s="79">
        <v>4287.8</v>
      </c>
      <c r="AE112" s="97">
        <f t="shared" si="50"/>
        <v>0.305752740885997</v>
      </c>
      <c r="AF112" s="109">
        <f t="shared" si="51"/>
        <v>1.00169642857143</v>
      </c>
      <c r="AG112" s="113">
        <v>200</v>
      </c>
      <c r="AH112" s="79">
        <v>100</v>
      </c>
      <c r="AI112" s="79" t="s">
        <v>1509</v>
      </c>
      <c r="AJ112" s="56" t="s">
        <v>1453</v>
      </c>
      <c r="AK112" s="17">
        <v>7648.26</v>
      </c>
      <c r="AL112" s="17">
        <v>2016.59</v>
      </c>
      <c r="AM112" s="60">
        <f t="shared" si="52"/>
        <v>0.263666507153261</v>
      </c>
      <c r="AN112" s="121">
        <f t="shared" si="53"/>
        <v>0.546304285714286</v>
      </c>
      <c r="AO112" s="27"/>
      <c r="AP112" s="30"/>
      <c r="AQ112" s="127"/>
      <c r="AR112" s="30">
        <v>6691.38</v>
      </c>
      <c r="AS112" s="30">
        <v>1599.94</v>
      </c>
      <c r="AT112" s="121">
        <f t="shared" si="54"/>
        <v>0.239104639102846</v>
      </c>
      <c r="AU112" s="121">
        <f t="shared" si="55"/>
        <v>0.477955714285714</v>
      </c>
      <c r="AV112" s="27"/>
      <c r="AW112" s="30"/>
      <c r="AX112" s="127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2">
        <v>110</v>
      </c>
      <c r="B113" s="72">
        <v>113025</v>
      </c>
      <c r="C113" s="73" t="s">
        <v>167</v>
      </c>
      <c r="D113" s="73" t="s">
        <v>50</v>
      </c>
      <c r="E113" s="72" t="s">
        <v>52</v>
      </c>
      <c r="F113" s="79">
        <v>38</v>
      </c>
      <c r="G113" s="79">
        <v>100</v>
      </c>
      <c r="H113" s="71">
        <f t="shared" si="45"/>
        <v>300</v>
      </c>
      <c r="I113" s="108">
        <v>4</v>
      </c>
      <c r="J113" s="74">
        <v>8000</v>
      </c>
      <c r="K113" s="95">
        <f t="shared" si="30"/>
        <v>1847.47246518138</v>
      </c>
      <c r="L113" s="96">
        <v>0.230934058147672</v>
      </c>
      <c r="M113" s="79">
        <v>8000.33</v>
      </c>
      <c r="N113" s="79">
        <v>1551.61</v>
      </c>
      <c r="O113" s="97">
        <f t="shared" si="46"/>
        <v>0.193943249840944</v>
      </c>
      <c r="P113" s="97">
        <f t="shared" si="47"/>
        <v>1.00004125</v>
      </c>
      <c r="Q113" s="113"/>
      <c r="R113" s="79">
        <v>100</v>
      </c>
      <c r="S113" s="79"/>
      <c r="T113" s="56" t="s">
        <v>1453</v>
      </c>
      <c r="U113" s="79">
        <v>8111.92</v>
      </c>
      <c r="V113" s="79">
        <v>1706.86</v>
      </c>
      <c r="W113" s="97">
        <f t="shared" si="48"/>
        <v>0.210413810787089</v>
      </c>
      <c r="X113" s="97">
        <f t="shared" si="49"/>
        <v>1.01399</v>
      </c>
      <c r="Y113" s="113"/>
      <c r="Z113" s="79">
        <v>100</v>
      </c>
      <c r="AA113" s="79"/>
      <c r="AB113" s="56" t="s">
        <v>1453</v>
      </c>
      <c r="AC113" s="79">
        <v>3212.87</v>
      </c>
      <c r="AD113" s="79">
        <v>520.55</v>
      </c>
      <c r="AE113" s="97">
        <f t="shared" si="50"/>
        <v>0.162020249807804</v>
      </c>
      <c r="AF113" s="97">
        <f t="shared" si="51"/>
        <v>0.40160875</v>
      </c>
      <c r="AG113" s="113"/>
      <c r="AH113" s="79">
        <v>0</v>
      </c>
      <c r="AI113" s="79"/>
      <c r="AK113" s="17">
        <v>4223.13</v>
      </c>
      <c r="AL113" s="17">
        <v>626.67</v>
      </c>
      <c r="AM113" s="60">
        <f t="shared" si="52"/>
        <v>0.148389938268535</v>
      </c>
      <c r="AN113" s="121">
        <f t="shared" si="53"/>
        <v>0.52789125</v>
      </c>
      <c r="AO113" s="27"/>
      <c r="AP113" s="30"/>
      <c r="AQ113" s="127"/>
      <c r="AR113" s="30">
        <v>3087.27</v>
      </c>
      <c r="AS113" s="30">
        <v>307.35</v>
      </c>
      <c r="AT113" s="121">
        <f t="shared" si="54"/>
        <v>0.0995539748710025</v>
      </c>
      <c r="AU113" s="121">
        <f t="shared" si="55"/>
        <v>0.38590875</v>
      </c>
      <c r="AV113" s="27"/>
      <c r="AW113" s="30"/>
      <c r="AX113" s="127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9">
        <v>111</v>
      </c>
      <c r="B114" s="69">
        <v>113023</v>
      </c>
      <c r="C114" s="70" t="s">
        <v>133</v>
      </c>
      <c r="D114" s="70" t="s">
        <v>42</v>
      </c>
      <c r="E114" s="69" t="s">
        <v>84</v>
      </c>
      <c r="F114" s="78">
        <v>39</v>
      </c>
      <c r="G114" s="78">
        <v>100</v>
      </c>
      <c r="H114" s="71">
        <f t="shared" si="45"/>
        <v>300</v>
      </c>
      <c r="I114" s="106">
        <v>3</v>
      </c>
      <c r="J114" s="71">
        <v>7500</v>
      </c>
      <c r="K114" s="91">
        <f t="shared" si="30"/>
        <v>1200</v>
      </c>
      <c r="L114" s="92">
        <v>0.16</v>
      </c>
      <c r="M114" s="78">
        <v>8333.59</v>
      </c>
      <c r="N114" s="78">
        <v>351.33</v>
      </c>
      <c r="O114" s="93">
        <f t="shared" si="46"/>
        <v>0.042158301524313</v>
      </c>
      <c r="P114" s="107">
        <f t="shared" si="47"/>
        <v>1.11114533333333</v>
      </c>
      <c r="Q114" s="111">
        <v>100</v>
      </c>
      <c r="R114" s="78">
        <v>100</v>
      </c>
      <c r="S114" s="78" t="s">
        <v>1510</v>
      </c>
      <c r="T114" s="56" t="s">
        <v>1453</v>
      </c>
      <c r="U114" s="78">
        <v>7552.42</v>
      </c>
      <c r="V114" s="78">
        <v>580.13</v>
      </c>
      <c r="W114" s="93">
        <f t="shared" si="48"/>
        <v>0.0768137894873431</v>
      </c>
      <c r="X114" s="107">
        <f t="shared" si="49"/>
        <v>1.00698933333333</v>
      </c>
      <c r="Y114" s="111">
        <v>200</v>
      </c>
      <c r="Z114" s="78">
        <v>100</v>
      </c>
      <c r="AA114" s="78" t="s">
        <v>1511</v>
      </c>
      <c r="AB114" s="56" t="s">
        <v>1453</v>
      </c>
      <c r="AC114" s="78">
        <v>3300.09</v>
      </c>
      <c r="AD114" s="78">
        <v>313.19</v>
      </c>
      <c r="AE114" s="93">
        <f t="shared" si="50"/>
        <v>0.0949034723295425</v>
      </c>
      <c r="AF114" s="93">
        <f t="shared" si="51"/>
        <v>0.440012</v>
      </c>
      <c r="AG114" s="111"/>
      <c r="AH114" s="78">
        <v>0</v>
      </c>
      <c r="AI114" s="78"/>
      <c r="AK114" s="17">
        <v>2472.51</v>
      </c>
      <c r="AL114" s="17">
        <v>209.79</v>
      </c>
      <c r="AM114" s="60">
        <f t="shared" si="52"/>
        <v>0.0848489995995972</v>
      </c>
      <c r="AN114" s="121">
        <f t="shared" si="53"/>
        <v>0.329668</v>
      </c>
      <c r="AO114" s="27"/>
      <c r="AP114" s="30"/>
      <c r="AQ114" s="127"/>
      <c r="AR114" s="30">
        <v>4207.33</v>
      </c>
      <c r="AS114" s="30">
        <v>112.7</v>
      </c>
      <c r="AT114" s="121">
        <f t="shared" si="54"/>
        <v>0.0267865843658567</v>
      </c>
      <c r="AU114" s="121">
        <f t="shared" si="55"/>
        <v>0.560977333333333</v>
      </c>
      <c r="AV114" s="27"/>
      <c r="AW114" s="30"/>
      <c r="AX114" s="127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9">
        <v>112</v>
      </c>
      <c r="B115" s="69">
        <v>110378</v>
      </c>
      <c r="C115" s="70" t="s">
        <v>176</v>
      </c>
      <c r="D115" s="70" t="s">
        <v>45</v>
      </c>
      <c r="E115" s="69" t="s">
        <v>84</v>
      </c>
      <c r="F115" s="78">
        <v>39</v>
      </c>
      <c r="G115" s="78">
        <v>100</v>
      </c>
      <c r="H115" s="71">
        <f t="shared" si="45"/>
        <v>300</v>
      </c>
      <c r="I115" s="106">
        <v>4</v>
      </c>
      <c r="J115" s="71">
        <v>8000</v>
      </c>
      <c r="K115" s="91">
        <f t="shared" si="30"/>
        <v>1600</v>
      </c>
      <c r="L115" s="92">
        <v>0.2</v>
      </c>
      <c r="M115" s="78">
        <v>8245.58</v>
      </c>
      <c r="N115" s="78">
        <v>1294.32</v>
      </c>
      <c r="O115" s="93">
        <f t="shared" si="46"/>
        <v>0.156971371328639</v>
      </c>
      <c r="P115" s="93">
        <f t="shared" si="47"/>
        <v>1.0306975</v>
      </c>
      <c r="Q115" s="111"/>
      <c r="R115" s="78">
        <v>100</v>
      </c>
      <c r="S115" s="78"/>
      <c r="T115" s="56" t="s">
        <v>1453</v>
      </c>
      <c r="U115" s="78">
        <v>5439.69</v>
      </c>
      <c r="V115" s="78">
        <v>1564.3</v>
      </c>
      <c r="W115" s="93">
        <f t="shared" si="48"/>
        <v>0.287571534407292</v>
      </c>
      <c r="X115" s="93">
        <f t="shared" si="49"/>
        <v>0.67996125</v>
      </c>
      <c r="Y115" s="111"/>
      <c r="Z115" s="78">
        <v>0</v>
      </c>
      <c r="AA115" s="78"/>
      <c r="AC115" s="78">
        <v>3950.13</v>
      </c>
      <c r="AD115" s="78">
        <v>401.94</v>
      </c>
      <c r="AE115" s="93">
        <f t="shared" si="50"/>
        <v>0.101753613172225</v>
      </c>
      <c r="AF115" s="93">
        <f t="shared" si="51"/>
        <v>0.49376625</v>
      </c>
      <c r="AG115" s="111"/>
      <c r="AH115" s="78">
        <v>0</v>
      </c>
      <c r="AI115" s="78"/>
      <c r="AK115" s="17">
        <v>3448.59</v>
      </c>
      <c r="AL115" s="17">
        <v>731.86</v>
      </c>
      <c r="AM115" s="60">
        <f t="shared" si="52"/>
        <v>0.212220066751919</v>
      </c>
      <c r="AN115" s="121">
        <f t="shared" si="53"/>
        <v>0.43107375</v>
      </c>
      <c r="AO115" s="27"/>
      <c r="AP115" s="30"/>
      <c r="AQ115" s="127"/>
      <c r="AR115" s="30">
        <v>4620.27</v>
      </c>
      <c r="AS115" s="30">
        <v>1009.14</v>
      </c>
      <c r="AT115" s="121">
        <f t="shared" si="54"/>
        <v>0.21841580686843</v>
      </c>
      <c r="AU115" s="121">
        <f t="shared" si="55"/>
        <v>0.57753375</v>
      </c>
      <c r="AV115" s="27"/>
      <c r="AW115" s="30"/>
      <c r="AX115" s="127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9">
        <v>113</v>
      </c>
      <c r="B116" s="69">
        <v>753</v>
      </c>
      <c r="C116" s="70" t="s">
        <v>183</v>
      </c>
      <c r="D116" s="70" t="s">
        <v>54</v>
      </c>
      <c r="E116" s="69" t="s">
        <v>52</v>
      </c>
      <c r="F116" s="78">
        <v>39</v>
      </c>
      <c r="G116" s="78">
        <v>100</v>
      </c>
      <c r="H116" s="71">
        <f t="shared" si="45"/>
        <v>300</v>
      </c>
      <c r="I116" s="106">
        <v>3</v>
      </c>
      <c r="J116" s="71">
        <v>8000</v>
      </c>
      <c r="K116" s="91">
        <f t="shared" si="30"/>
        <v>1872.35902704079</v>
      </c>
      <c r="L116" s="92">
        <v>0.234044878380099</v>
      </c>
      <c r="M116" s="78">
        <v>5751.08</v>
      </c>
      <c r="N116" s="78">
        <v>689.93</v>
      </c>
      <c r="O116" s="93">
        <f t="shared" si="46"/>
        <v>0.119965293475312</v>
      </c>
      <c r="P116" s="93">
        <f t="shared" si="47"/>
        <v>0.718885</v>
      </c>
      <c r="Q116" s="111"/>
      <c r="R116" s="78">
        <v>0</v>
      </c>
      <c r="S116" s="78"/>
      <c r="U116" s="78">
        <v>5672.1</v>
      </c>
      <c r="V116" s="78">
        <v>692.96</v>
      </c>
      <c r="W116" s="93">
        <f t="shared" si="48"/>
        <v>0.122169919430193</v>
      </c>
      <c r="X116" s="93">
        <f t="shared" si="49"/>
        <v>0.7090125</v>
      </c>
      <c r="Y116" s="111"/>
      <c r="Z116" s="78">
        <v>0</v>
      </c>
      <c r="AA116" s="78"/>
      <c r="AC116" s="78">
        <v>3501.78</v>
      </c>
      <c r="AD116" s="78">
        <v>477.46</v>
      </c>
      <c r="AE116" s="93">
        <f t="shared" si="50"/>
        <v>0.136347800261581</v>
      </c>
      <c r="AF116" s="93">
        <f t="shared" si="51"/>
        <v>0.4377225</v>
      </c>
      <c r="AG116" s="111"/>
      <c r="AH116" s="78">
        <v>0</v>
      </c>
      <c r="AI116" s="78"/>
      <c r="AK116" s="17">
        <v>1680.65</v>
      </c>
      <c r="AL116" s="17">
        <v>459.03</v>
      </c>
      <c r="AM116" s="60">
        <f t="shared" si="52"/>
        <v>0.273126468925713</v>
      </c>
      <c r="AN116" s="121">
        <f t="shared" si="53"/>
        <v>0.21008125</v>
      </c>
      <c r="AO116" s="27"/>
      <c r="AP116" s="30"/>
      <c r="AQ116" s="127"/>
      <c r="AR116" s="30">
        <v>4075.21</v>
      </c>
      <c r="AS116" s="30">
        <v>415.28</v>
      </c>
      <c r="AT116" s="121">
        <f t="shared" si="54"/>
        <v>0.101903950962036</v>
      </c>
      <c r="AU116" s="121">
        <f t="shared" si="55"/>
        <v>0.50940125</v>
      </c>
      <c r="AV116" s="27"/>
      <c r="AW116" s="30"/>
      <c r="AX116" s="127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2">
        <v>114</v>
      </c>
      <c r="B117" s="72">
        <v>114286</v>
      </c>
      <c r="C117" s="73" t="s">
        <v>77</v>
      </c>
      <c r="D117" s="73" t="s">
        <v>50</v>
      </c>
      <c r="E117" s="72" t="s">
        <v>76</v>
      </c>
      <c r="F117" s="79">
        <v>40</v>
      </c>
      <c r="G117" s="79">
        <v>100</v>
      </c>
      <c r="H117" s="71">
        <f t="shared" si="45"/>
        <v>300</v>
      </c>
      <c r="I117" s="108">
        <v>4</v>
      </c>
      <c r="J117" s="74">
        <v>8000</v>
      </c>
      <c r="K117" s="95">
        <f t="shared" si="30"/>
        <v>1320</v>
      </c>
      <c r="L117" s="96">
        <v>0.165</v>
      </c>
      <c r="M117" s="79">
        <v>8860.93</v>
      </c>
      <c r="N117" s="79">
        <v>1747.27</v>
      </c>
      <c r="O117" s="97">
        <f t="shared" si="46"/>
        <v>0.197188105537455</v>
      </c>
      <c r="P117" s="97">
        <f t="shared" si="47"/>
        <v>1.10761625</v>
      </c>
      <c r="Q117" s="113"/>
      <c r="R117" s="79">
        <v>100</v>
      </c>
      <c r="S117" s="79"/>
      <c r="T117" s="56" t="s">
        <v>1453</v>
      </c>
      <c r="U117" s="79">
        <v>10915.28</v>
      </c>
      <c r="V117" s="79">
        <v>1959.47</v>
      </c>
      <c r="W117" s="97">
        <f t="shared" si="48"/>
        <v>0.179516237787762</v>
      </c>
      <c r="X117" s="109">
        <f t="shared" si="49"/>
        <v>1.36441</v>
      </c>
      <c r="Y117" s="113">
        <v>100</v>
      </c>
      <c r="Z117" s="79">
        <v>100</v>
      </c>
      <c r="AA117" s="79" t="s">
        <v>1454</v>
      </c>
      <c r="AB117" s="56" t="s">
        <v>1453</v>
      </c>
      <c r="AC117" s="79">
        <v>10252.77</v>
      </c>
      <c r="AD117" s="79">
        <v>1428.99</v>
      </c>
      <c r="AE117" s="97">
        <f t="shared" si="50"/>
        <v>0.139375993024324</v>
      </c>
      <c r="AF117" s="109">
        <f t="shared" si="51"/>
        <v>1.28159625</v>
      </c>
      <c r="AG117" s="113">
        <v>100</v>
      </c>
      <c r="AH117" s="79">
        <v>100</v>
      </c>
      <c r="AI117" s="79" t="s">
        <v>292</v>
      </c>
      <c r="AJ117" s="56" t="s">
        <v>1453</v>
      </c>
      <c r="AK117" s="17">
        <v>7415.14</v>
      </c>
      <c r="AL117" s="17">
        <v>1670.64</v>
      </c>
      <c r="AM117" s="60">
        <f t="shared" si="52"/>
        <v>0.225301208068897</v>
      </c>
      <c r="AN117" s="121">
        <f t="shared" si="53"/>
        <v>0.9268925</v>
      </c>
      <c r="AO117" s="27"/>
      <c r="AP117" s="30"/>
      <c r="AQ117" s="127"/>
      <c r="AR117" s="30">
        <v>7745.34</v>
      </c>
      <c r="AS117" s="30">
        <v>1142.46</v>
      </c>
      <c r="AT117" s="121">
        <f t="shared" si="54"/>
        <v>0.147502885606055</v>
      </c>
      <c r="AU117" s="121">
        <f t="shared" si="55"/>
        <v>0.9681675</v>
      </c>
      <c r="AV117" s="27"/>
      <c r="AW117" s="30"/>
      <c r="AX117" s="127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2">
        <v>115</v>
      </c>
      <c r="B118" s="72">
        <v>591</v>
      </c>
      <c r="C118" s="73" t="s">
        <v>83</v>
      </c>
      <c r="D118" s="73" t="s">
        <v>64</v>
      </c>
      <c r="E118" s="72" t="s">
        <v>84</v>
      </c>
      <c r="F118" s="79">
        <v>40</v>
      </c>
      <c r="G118" s="79">
        <v>100</v>
      </c>
      <c r="H118" s="71">
        <f t="shared" si="45"/>
        <v>300</v>
      </c>
      <c r="I118" s="108">
        <v>3</v>
      </c>
      <c r="J118" s="74">
        <v>8500</v>
      </c>
      <c r="K118" s="95">
        <f t="shared" si="30"/>
        <v>2209.47080860302</v>
      </c>
      <c r="L118" s="96">
        <v>0.259937742188591</v>
      </c>
      <c r="M118" s="79">
        <v>9949.44</v>
      </c>
      <c r="N118" s="79">
        <v>2531.36</v>
      </c>
      <c r="O118" s="97">
        <f t="shared" si="46"/>
        <v>0.254422359449376</v>
      </c>
      <c r="P118" s="109">
        <f t="shared" si="47"/>
        <v>1.17052235294118</v>
      </c>
      <c r="Q118" s="113">
        <v>100</v>
      </c>
      <c r="R118" s="79">
        <v>100</v>
      </c>
      <c r="S118" s="79" t="s">
        <v>1461</v>
      </c>
      <c r="T118" s="56" t="s">
        <v>1453</v>
      </c>
      <c r="U118" s="79">
        <v>8601.02</v>
      </c>
      <c r="V118" s="79">
        <v>2361.1</v>
      </c>
      <c r="W118" s="97">
        <f t="shared" si="48"/>
        <v>0.274513952996273</v>
      </c>
      <c r="X118" s="97">
        <f t="shared" si="49"/>
        <v>1.01188470588235</v>
      </c>
      <c r="Y118" s="113"/>
      <c r="Z118" s="79">
        <v>100</v>
      </c>
      <c r="AA118" s="79"/>
      <c r="AB118" s="56" t="s">
        <v>1453</v>
      </c>
      <c r="AC118" s="79">
        <v>9439.11</v>
      </c>
      <c r="AD118" s="79">
        <v>2116.12</v>
      </c>
      <c r="AE118" s="97">
        <f t="shared" si="50"/>
        <v>0.224186390454185</v>
      </c>
      <c r="AF118" s="97">
        <f t="shared" si="51"/>
        <v>1.11048352941176</v>
      </c>
      <c r="AG118" s="113"/>
      <c r="AH118" s="79">
        <v>100</v>
      </c>
      <c r="AI118" s="79"/>
      <c r="AJ118" s="56" t="s">
        <v>1453</v>
      </c>
      <c r="AK118" s="17">
        <v>3346.73</v>
      </c>
      <c r="AL118" s="17">
        <v>970.63</v>
      </c>
      <c r="AM118" s="60">
        <f t="shared" si="52"/>
        <v>0.29002339597159</v>
      </c>
      <c r="AN118" s="121">
        <f t="shared" si="53"/>
        <v>0.393732941176471</v>
      </c>
      <c r="AO118" s="27"/>
      <c r="AP118" s="30"/>
      <c r="AQ118" s="127"/>
      <c r="AR118" s="30">
        <v>3881.01</v>
      </c>
      <c r="AS118" s="30">
        <v>1149.12</v>
      </c>
      <c r="AT118" s="121">
        <f t="shared" si="54"/>
        <v>0.29608787403279</v>
      </c>
      <c r="AU118" s="121">
        <f t="shared" si="55"/>
        <v>0.456589411764706</v>
      </c>
      <c r="AV118" s="27"/>
      <c r="AW118" s="30"/>
      <c r="AX118" s="127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2">
        <v>116</v>
      </c>
      <c r="B119" s="72">
        <v>113833</v>
      </c>
      <c r="C119" s="73" t="s">
        <v>124</v>
      </c>
      <c r="D119" s="73" t="s">
        <v>50</v>
      </c>
      <c r="E119" s="72" t="s">
        <v>84</v>
      </c>
      <c r="F119" s="79">
        <v>40</v>
      </c>
      <c r="G119" s="79">
        <v>100</v>
      </c>
      <c r="H119" s="71">
        <f t="shared" si="45"/>
        <v>300</v>
      </c>
      <c r="I119" s="108">
        <v>3</v>
      </c>
      <c r="J119" s="74">
        <v>6500</v>
      </c>
      <c r="K119" s="95">
        <f t="shared" si="30"/>
        <v>1339.12512930804</v>
      </c>
      <c r="L119" s="96">
        <v>0.206019250662776</v>
      </c>
      <c r="M119" s="79">
        <v>6595.59</v>
      </c>
      <c r="N119" s="79">
        <v>905.63</v>
      </c>
      <c r="O119" s="97">
        <f t="shared" si="46"/>
        <v>0.137308413652152</v>
      </c>
      <c r="P119" s="97">
        <f t="shared" si="47"/>
        <v>1.01470615384615</v>
      </c>
      <c r="Q119" s="113"/>
      <c r="R119" s="79">
        <v>100</v>
      </c>
      <c r="S119" s="79"/>
      <c r="T119" s="56" t="s">
        <v>1453</v>
      </c>
      <c r="U119" s="79">
        <v>6533.68</v>
      </c>
      <c r="V119" s="79">
        <v>1254.16</v>
      </c>
      <c r="W119" s="97">
        <f t="shared" si="48"/>
        <v>0.191953080040651</v>
      </c>
      <c r="X119" s="97">
        <f t="shared" si="49"/>
        <v>1.00518153846154</v>
      </c>
      <c r="Y119" s="113"/>
      <c r="Z119" s="79">
        <v>100</v>
      </c>
      <c r="AA119" s="79"/>
      <c r="AB119" s="56" t="s">
        <v>1453</v>
      </c>
      <c r="AC119" s="79">
        <v>4712.51</v>
      </c>
      <c r="AD119" s="79">
        <v>1407.17</v>
      </c>
      <c r="AE119" s="97">
        <f t="shared" si="50"/>
        <v>0.298603079887364</v>
      </c>
      <c r="AF119" s="97">
        <f t="shared" si="51"/>
        <v>0.725001538461538</v>
      </c>
      <c r="AG119" s="113"/>
      <c r="AH119" s="79">
        <v>0</v>
      </c>
      <c r="AI119" s="79"/>
      <c r="AK119" s="17">
        <v>4952.38</v>
      </c>
      <c r="AL119" s="17">
        <v>1198.94</v>
      </c>
      <c r="AM119" s="60">
        <f t="shared" si="52"/>
        <v>0.242093700402635</v>
      </c>
      <c r="AN119" s="121">
        <f t="shared" si="53"/>
        <v>0.761904615384615</v>
      </c>
      <c r="AO119" s="27"/>
      <c r="AP119" s="30"/>
      <c r="AQ119" s="127"/>
      <c r="AR119" s="30">
        <v>4955.91</v>
      </c>
      <c r="AS119" s="30">
        <v>873.13</v>
      </c>
      <c r="AT119" s="121">
        <f t="shared" si="54"/>
        <v>0.176179551283215</v>
      </c>
      <c r="AU119" s="121">
        <f t="shared" si="55"/>
        <v>0.762447692307692</v>
      </c>
      <c r="AV119" s="27"/>
      <c r="AW119" s="30"/>
      <c r="AX119" s="127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9">
        <v>117</v>
      </c>
      <c r="B120" s="69">
        <v>111064</v>
      </c>
      <c r="C120" s="70" t="s">
        <v>154</v>
      </c>
      <c r="D120" s="70" t="s">
        <v>64</v>
      </c>
      <c r="E120" s="69" t="s">
        <v>84</v>
      </c>
      <c r="F120" s="78">
        <v>41</v>
      </c>
      <c r="G120" s="78">
        <v>100</v>
      </c>
      <c r="H120" s="71">
        <f t="shared" si="45"/>
        <v>300</v>
      </c>
      <c r="I120" s="106">
        <v>2</v>
      </c>
      <c r="J120" s="71">
        <v>6000</v>
      </c>
      <c r="K120" s="91">
        <f t="shared" si="30"/>
        <v>1734.02389881257</v>
      </c>
      <c r="L120" s="92">
        <v>0.289003983135428</v>
      </c>
      <c r="M120" s="78">
        <v>6019.44</v>
      </c>
      <c r="N120" s="78">
        <v>1039.94</v>
      </c>
      <c r="O120" s="93">
        <f t="shared" si="46"/>
        <v>0.172763579336284</v>
      </c>
      <c r="P120" s="107">
        <f t="shared" si="47"/>
        <v>1.00324</v>
      </c>
      <c r="Q120" s="111">
        <v>200</v>
      </c>
      <c r="R120" s="78">
        <v>100</v>
      </c>
      <c r="S120" s="78" t="s">
        <v>1512</v>
      </c>
      <c r="T120" s="56" t="s">
        <v>1453</v>
      </c>
      <c r="U120" s="78">
        <v>6042.52</v>
      </c>
      <c r="V120" s="78">
        <v>993.69</v>
      </c>
      <c r="W120" s="93">
        <f t="shared" si="48"/>
        <v>0.164449600497806</v>
      </c>
      <c r="X120" s="107">
        <f t="shared" si="49"/>
        <v>1.00708666666667</v>
      </c>
      <c r="Y120" s="111">
        <v>200</v>
      </c>
      <c r="Z120" s="78">
        <v>100</v>
      </c>
      <c r="AA120" s="78" t="s">
        <v>1513</v>
      </c>
      <c r="AB120" s="56" t="s">
        <v>1453</v>
      </c>
      <c r="AC120" s="78">
        <v>2418.59</v>
      </c>
      <c r="AD120" s="78">
        <v>685.5</v>
      </c>
      <c r="AE120" s="93">
        <f t="shared" si="50"/>
        <v>0.283429601544702</v>
      </c>
      <c r="AF120" s="93">
        <f t="shared" si="51"/>
        <v>0.403098333333333</v>
      </c>
      <c r="AG120" s="111"/>
      <c r="AH120" s="78">
        <v>0</v>
      </c>
      <c r="AI120" s="78"/>
      <c r="AK120" s="17">
        <v>1329.47</v>
      </c>
      <c r="AL120" s="17">
        <v>416.28</v>
      </c>
      <c r="AM120" s="60">
        <f t="shared" si="52"/>
        <v>0.31311725725289</v>
      </c>
      <c r="AN120" s="121">
        <f t="shared" si="53"/>
        <v>0.221578333333333</v>
      </c>
      <c r="AO120" s="27"/>
      <c r="AP120" s="30"/>
      <c r="AQ120" s="127"/>
      <c r="AR120" s="30">
        <v>2149.5</v>
      </c>
      <c r="AS120" s="30">
        <v>554.11</v>
      </c>
      <c r="AT120" s="121">
        <f t="shared" si="54"/>
        <v>0.257785531518958</v>
      </c>
      <c r="AU120" s="121">
        <f t="shared" si="55"/>
        <v>0.35825</v>
      </c>
      <c r="AV120" s="27"/>
      <c r="AW120" s="30"/>
      <c r="AX120" s="127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9">
        <v>118</v>
      </c>
      <c r="B121" s="69">
        <v>113008</v>
      </c>
      <c r="C121" s="70" t="s">
        <v>190</v>
      </c>
      <c r="D121" s="70" t="s">
        <v>54</v>
      </c>
      <c r="E121" s="69" t="s">
        <v>84</v>
      </c>
      <c r="F121" s="78">
        <v>41</v>
      </c>
      <c r="G121" s="78">
        <v>100</v>
      </c>
      <c r="H121" s="71">
        <f t="shared" si="45"/>
        <v>300</v>
      </c>
      <c r="I121" s="106">
        <v>3</v>
      </c>
      <c r="J121" s="71">
        <v>6000</v>
      </c>
      <c r="K121" s="91">
        <f t="shared" si="30"/>
        <v>1353.51345592259</v>
      </c>
      <c r="L121" s="92">
        <v>0.225585575987099</v>
      </c>
      <c r="M121" s="78">
        <v>1625.28</v>
      </c>
      <c r="N121" s="78">
        <v>439.4</v>
      </c>
      <c r="O121" s="93">
        <f t="shared" si="46"/>
        <v>0.270353416026777</v>
      </c>
      <c r="P121" s="93">
        <f t="shared" si="47"/>
        <v>0.27088</v>
      </c>
      <c r="Q121" s="111"/>
      <c r="R121" s="78">
        <v>0</v>
      </c>
      <c r="S121" s="78"/>
      <c r="U121" s="78">
        <v>2932.69</v>
      </c>
      <c r="V121" s="78">
        <v>553.76</v>
      </c>
      <c r="W121" s="93">
        <f t="shared" si="48"/>
        <v>0.188823230549427</v>
      </c>
      <c r="X121" s="93">
        <f t="shared" si="49"/>
        <v>0.488781666666667</v>
      </c>
      <c r="Y121" s="111"/>
      <c r="Z121" s="78">
        <v>0</v>
      </c>
      <c r="AA121" s="78"/>
      <c r="AC121" s="78">
        <v>2752.33</v>
      </c>
      <c r="AD121" s="78">
        <v>715.96</v>
      </c>
      <c r="AE121" s="93">
        <f t="shared" si="50"/>
        <v>0.260128690963656</v>
      </c>
      <c r="AF121" s="93">
        <f t="shared" si="51"/>
        <v>0.458721666666667</v>
      </c>
      <c r="AG121" s="111"/>
      <c r="AH121" s="78">
        <v>0</v>
      </c>
      <c r="AI121" s="78"/>
      <c r="AK121" s="17">
        <v>1459.73</v>
      </c>
      <c r="AL121" s="17">
        <v>490.52</v>
      </c>
      <c r="AM121" s="60">
        <f t="shared" si="52"/>
        <v>0.336034746151686</v>
      </c>
      <c r="AN121" s="121">
        <f t="shared" si="53"/>
        <v>0.243288333333333</v>
      </c>
      <c r="AO121" s="27"/>
      <c r="AP121" s="30"/>
      <c r="AQ121" s="127"/>
      <c r="AR121" s="30">
        <v>1754.59</v>
      </c>
      <c r="AS121" s="30">
        <v>366.47</v>
      </c>
      <c r="AT121" s="121">
        <f t="shared" si="54"/>
        <v>0.208863609162254</v>
      </c>
      <c r="AU121" s="121">
        <f t="shared" si="55"/>
        <v>0.292431666666667</v>
      </c>
      <c r="AV121" s="27"/>
      <c r="AW121" s="30"/>
      <c r="AX121" s="127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9">
        <v>119</v>
      </c>
      <c r="B122" s="69">
        <v>114069</v>
      </c>
      <c r="C122" s="70" t="s">
        <v>189</v>
      </c>
      <c r="D122" s="70" t="s">
        <v>54</v>
      </c>
      <c r="E122" s="69" t="s">
        <v>84</v>
      </c>
      <c r="F122" s="78">
        <v>41</v>
      </c>
      <c r="G122" s="78">
        <v>100</v>
      </c>
      <c r="H122" s="71">
        <f t="shared" si="45"/>
        <v>300</v>
      </c>
      <c r="I122" s="106">
        <v>3</v>
      </c>
      <c r="J122" s="71">
        <v>6000</v>
      </c>
      <c r="K122" s="91">
        <f t="shared" si="30"/>
        <v>1607.86733471036</v>
      </c>
      <c r="L122" s="92">
        <v>0.267977889118393</v>
      </c>
      <c r="M122" s="78">
        <v>2508.48</v>
      </c>
      <c r="N122" s="78">
        <v>618.27</v>
      </c>
      <c r="O122" s="93">
        <f t="shared" si="46"/>
        <v>0.246471967087639</v>
      </c>
      <c r="P122" s="93">
        <f t="shared" si="47"/>
        <v>0.41808</v>
      </c>
      <c r="Q122" s="111"/>
      <c r="R122" s="78">
        <v>0</v>
      </c>
      <c r="S122" s="78"/>
      <c r="U122" s="78">
        <v>1795.6</v>
      </c>
      <c r="V122" s="78">
        <v>610.88</v>
      </c>
      <c r="W122" s="93">
        <f t="shared" si="48"/>
        <v>0.340209400757407</v>
      </c>
      <c r="X122" s="93">
        <f t="shared" si="49"/>
        <v>0.299266666666667</v>
      </c>
      <c r="Y122" s="111"/>
      <c r="Z122" s="78">
        <v>0</v>
      </c>
      <c r="AA122" s="78"/>
      <c r="AC122" s="78">
        <v>4007.67</v>
      </c>
      <c r="AD122" s="78">
        <v>1101.72</v>
      </c>
      <c r="AE122" s="93">
        <f t="shared" si="50"/>
        <v>0.274902873739604</v>
      </c>
      <c r="AF122" s="93">
        <f t="shared" si="51"/>
        <v>0.667945</v>
      </c>
      <c r="AG122" s="111"/>
      <c r="AH122" s="78">
        <v>0</v>
      </c>
      <c r="AI122" s="78"/>
      <c r="AK122" s="17">
        <v>2276.8</v>
      </c>
      <c r="AL122" s="17">
        <v>522.65</v>
      </c>
      <c r="AM122" s="60">
        <f t="shared" si="52"/>
        <v>0.229554638088545</v>
      </c>
      <c r="AN122" s="121">
        <f t="shared" si="53"/>
        <v>0.379466666666667</v>
      </c>
      <c r="AO122" s="27"/>
      <c r="AP122" s="30"/>
      <c r="AQ122" s="127"/>
      <c r="AR122" s="30">
        <v>2247.28</v>
      </c>
      <c r="AS122" s="30">
        <v>474.58</v>
      </c>
      <c r="AT122" s="121">
        <f t="shared" si="54"/>
        <v>0.211179737282404</v>
      </c>
      <c r="AU122" s="121">
        <f t="shared" si="55"/>
        <v>0.374546666666667</v>
      </c>
      <c r="AV122" s="27"/>
      <c r="AW122" s="30"/>
      <c r="AX122" s="127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2">
        <v>120</v>
      </c>
      <c r="B123" s="72">
        <v>104430</v>
      </c>
      <c r="C123" s="73" t="s">
        <v>145</v>
      </c>
      <c r="D123" s="73" t="s">
        <v>54</v>
      </c>
      <c r="E123" s="72" t="s">
        <v>52</v>
      </c>
      <c r="F123" s="79">
        <v>42</v>
      </c>
      <c r="G123" s="79">
        <v>100</v>
      </c>
      <c r="H123" s="71">
        <f t="shared" si="45"/>
        <v>300</v>
      </c>
      <c r="I123" s="108">
        <v>3</v>
      </c>
      <c r="J123" s="74">
        <v>8500</v>
      </c>
      <c r="K123" s="95">
        <f t="shared" si="30"/>
        <v>1959.29381837828</v>
      </c>
      <c r="L123" s="96">
        <v>0.230505155103327</v>
      </c>
      <c r="M123" s="79">
        <v>8588.74</v>
      </c>
      <c r="N123" s="79">
        <v>2366.73</v>
      </c>
      <c r="O123" s="97">
        <f t="shared" si="46"/>
        <v>0.275561956701449</v>
      </c>
      <c r="P123" s="97">
        <f t="shared" si="47"/>
        <v>1.01044</v>
      </c>
      <c r="Q123" s="113"/>
      <c r="R123" s="79">
        <v>100</v>
      </c>
      <c r="S123" s="79"/>
      <c r="T123" s="56" t="s">
        <v>1453</v>
      </c>
      <c r="U123" s="79">
        <v>9124.08</v>
      </c>
      <c r="V123" s="79">
        <v>1651.63</v>
      </c>
      <c r="W123" s="97">
        <f t="shared" si="48"/>
        <v>0.18101879860764</v>
      </c>
      <c r="X123" s="109">
        <f t="shared" si="49"/>
        <v>1.07342117647059</v>
      </c>
      <c r="Y123" s="113">
        <v>100</v>
      </c>
      <c r="Z123" s="79">
        <v>100</v>
      </c>
      <c r="AA123" s="79" t="s">
        <v>1454</v>
      </c>
      <c r="AB123" s="56" t="s">
        <v>1453</v>
      </c>
      <c r="AC123" s="79">
        <v>3403</v>
      </c>
      <c r="AD123" s="79">
        <v>1046.68</v>
      </c>
      <c r="AE123" s="97">
        <f t="shared" si="50"/>
        <v>0.30757566852777</v>
      </c>
      <c r="AF123" s="97">
        <f t="shared" si="51"/>
        <v>0.400352941176471</v>
      </c>
      <c r="AG123" s="113"/>
      <c r="AH123" s="79">
        <v>0</v>
      </c>
      <c r="AI123" s="79"/>
      <c r="AK123" s="17">
        <v>3825.64</v>
      </c>
      <c r="AL123" s="17">
        <v>837.15</v>
      </c>
      <c r="AM123" s="60">
        <f t="shared" si="52"/>
        <v>0.218826131052582</v>
      </c>
      <c r="AN123" s="121">
        <f t="shared" si="53"/>
        <v>0.450075294117647</v>
      </c>
      <c r="AO123" s="27"/>
      <c r="AP123" s="30"/>
      <c r="AQ123" s="127"/>
      <c r="AR123" s="30">
        <v>5413.16</v>
      </c>
      <c r="AS123" s="30">
        <v>1392.4</v>
      </c>
      <c r="AT123" s="121">
        <f t="shared" si="54"/>
        <v>0.257224985036467</v>
      </c>
      <c r="AU123" s="121">
        <f t="shared" si="55"/>
        <v>0.636842352941176</v>
      </c>
      <c r="AV123" s="27"/>
      <c r="AW123" s="30"/>
      <c r="AX123" s="127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2">
        <v>121</v>
      </c>
      <c r="B124" s="72">
        <v>371</v>
      </c>
      <c r="C124" s="73" t="s">
        <v>148</v>
      </c>
      <c r="D124" s="73" t="s">
        <v>48</v>
      </c>
      <c r="E124" s="72" t="s">
        <v>84</v>
      </c>
      <c r="F124" s="79">
        <v>42</v>
      </c>
      <c r="G124" s="79">
        <v>100</v>
      </c>
      <c r="H124" s="71">
        <f t="shared" si="45"/>
        <v>300</v>
      </c>
      <c r="I124" s="108">
        <v>3</v>
      </c>
      <c r="J124" s="74">
        <v>7000</v>
      </c>
      <c r="K124" s="95">
        <f t="shared" si="30"/>
        <v>1810.01108718606</v>
      </c>
      <c r="L124" s="96">
        <v>0.258573012455151</v>
      </c>
      <c r="M124" s="79">
        <v>5358.15</v>
      </c>
      <c r="N124" s="79">
        <v>1093.96</v>
      </c>
      <c r="O124" s="97">
        <f t="shared" si="46"/>
        <v>0.204167483179829</v>
      </c>
      <c r="P124" s="97">
        <f t="shared" si="47"/>
        <v>0.76545</v>
      </c>
      <c r="Q124" s="113"/>
      <c r="R124" s="79">
        <v>0</v>
      </c>
      <c r="S124" s="79"/>
      <c r="U124" s="79">
        <v>7447.21</v>
      </c>
      <c r="V124" s="79">
        <v>1749.56</v>
      </c>
      <c r="W124" s="97">
        <f t="shared" si="48"/>
        <v>0.234928248297013</v>
      </c>
      <c r="X124" s="97">
        <f t="shared" si="49"/>
        <v>1.06388714285714</v>
      </c>
      <c r="Y124" s="113"/>
      <c r="Z124" s="79">
        <v>100</v>
      </c>
      <c r="AA124" s="79"/>
      <c r="AB124" s="56" t="s">
        <v>1453</v>
      </c>
      <c r="AC124" s="79">
        <v>4100.26</v>
      </c>
      <c r="AD124" s="79">
        <v>631.67</v>
      </c>
      <c r="AE124" s="97">
        <f t="shared" si="50"/>
        <v>0.154056084248316</v>
      </c>
      <c r="AF124" s="97">
        <f t="shared" si="51"/>
        <v>0.585751428571429</v>
      </c>
      <c r="AG124" s="113"/>
      <c r="AH124" s="79">
        <v>0</v>
      </c>
      <c r="AI124" s="79"/>
      <c r="AK124" s="17">
        <v>3517.66</v>
      </c>
      <c r="AL124" s="17">
        <v>734.56</v>
      </c>
      <c r="AM124" s="60">
        <f t="shared" si="52"/>
        <v>0.208820636445819</v>
      </c>
      <c r="AN124" s="121">
        <f t="shared" si="53"/>
        <v>0.502522857142857</v>
      </c>
      <c r="AO124" s="27"/>
      <c r="AP124" s="30"/>
      <c r="AQ124" s="127"/>
      <c r="AR124" s="30">
        <v>4657.41</v>
      </c>
      <c r="AS124" s="30">
        <v>1181.61</v>
      </c>
      <c r="AT124" s="121">
        <f t="shared" si="54"/>
        <v>0.253705385611316</v>
      </c>
      <c r="AU124" s="121">
        <f t="shared" si="55"/>
        <v>0.665344285714286</v>
      </c>
      <c r="AV124" s="27"/>
      <c r="AW124" s="30"/>
      <c r="AX124" s="127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2">
        <v>122</v>
      </c>
      <c r="B125" s="72">
        <v>545</v>
      </c>
      <c r="C125" s="73" t="s">
        <v>135</v>
      </c>
      <c r="D125" s="73" t="s">
        <v>54</v>
      </c>
      <c r="E125" s="72" t="s">
        <v>84</v>
      </c>
      <c r="F125" s="79">
        <v>42</v>
      </c>
      <c r="G125" s="79">
        <v>100</v>
      </c>
      <c r="H125" s="71">
        <f t="shared" si="45"/>
        <v>300</v>
      </c>
      <c r="I125" s="108">
        <v>2</v>
      </c>
      <c r="J125" s="74">
        <v>7000</v>
      </c>
      <c r="K125" s="95">
        <f t="shared" si="30"/>
        <v>1770.61321317975</v>
      </c>
      <c r="L125" s="96">
        <v>0.252944744739964</v>
      </c>
      <c r="M125" s="79">
        <v>7688.88</v>
      </c>
      <c r="N125" s="79">
        <v>1534.8</v>
      </c>
      <c r="O125" s="97">
        <f t="shared" si="46"/>
        <v>0.199612947529419</v>
      </c>
      <c r="P125" s="109">
        <f t="shared" si="47"/>
        <v>1.09841142857143</v>
      </c>
      <c r="Q125" s="113">
        <v>100</v>
      </c>
      <c r="R125" s="79">
        <v>100</v>
      </c>
      <c r="S125" s="79" t="s">
        <v>1514</v>
      </c>
      <c r="T125" s="56" t="s">
        <v>1453</v>
      </c>
      <c r="U125" s="79">
        <v>7001.56</v>
      </c>
      <c r="V125" s="79">
        <v>1173.64</v>
      </c>
      <c r="W125" s="97">
        <f t="shared" si="48"/>
        <v>0.167625500602723</v>
      </c>
      <c r="X125" s="97">
        <f t="shared" si="49"/>
        <v>1.00022285714286</v>
      </c>
      <c r="Y125" s="113"/>
      <c r="Z125" s="79">
        <v>100</v>
      </c>
      <c r="AA125" s="79"/>
      <c r="AB125" s="56" t="s">
        <v>1453</v>
      </c>
      <c r="AC125" s="79">
        <v>3172.25</v>
      </c>
      <c r="AD125" s="79">
        <v>901.38</v>
      </c>
      <c r="AE125" s="97">
        <f t="shared" si="50"/>
        <v>0.284145322720467</v>
      </c>
      <c r="AF125" s="97">
        <f t="shared" si="51"/>
        <v>0.453178571428571</v>
      </c>
      <c r="AG125" s="113"/>
      <c r="AH125" s="79">
        <v>0</v>
      </c>
      <c r="AI125" s="79"/>
      <c r="AK125" s="17">
        <v>3775.84</v>
      </c>
      <c r="AL125" s="17">
        <v>1011.73</v>
      </c>
      <c r="AM125" s="60">
        <f t="shared" si="52"/>
        <v>0.267948324081529</v>
      </c>
      <c r="AN125" s="121">
        <f t="shared" si="53"/>
        <v>0.539405714285714</v>
      </c>
      <c r="AO125" s="27"/>
      <c r="AP125" s="30"/>
      <c r="AQ125" s="127"/>
      <c r="AR125" s="30">
        <v>7848.45</v>
      </c>
      <c r="AS125" s="30">
        <v>1436.1</v>
      </c>
      <c r="AT125" s="121">
        <f t="shared" si="54"/>
        <v>0.182978804732145</v>
      </c>
      <c r="AU125" s="121">
        <f t="shared" si="55"/>
        <v>1.12120714285714</v>
      </c>
      <c r="AV125" s="27"/>
      <c r="AW125" s="30"/>
      <c r="AX125" s="127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9">
        <v>123</v>
      </c>
      <c r="B126" s="129">
        <v>116482</v>
      </c>
      <c r="C126" s="130" t="s">
        <v>67</v>
      </c>
      <c r="D126" s="70" t="s">
        <v>42</v>
      </c>
      <c r="E126" s="69" t="s">
        <v>52</v>
      </c>
      <c r="F126" s="78">
        <v>43</v>
      </c>
      <c r="G126" s="78">
        <v>100</v>
      </c>
      <c r="H126" s="71">
        <f t="shared" si="45"/>
        <v>300</v>
      </c>
      <c r="I126" s="106">
        <v>5</v>
      </c>
      <c r="J126" s="71">
        <v>6000</v>
      </c>
      <c r="K126" s="91">
        <f t="shared" si="30"/>
        <v>1260</v>
      </c>
      <c r="L126" s="92">
        <v>0.21</v>
      </c>
      <c r="M126" s="78">
        <v>8151.83</v>
      </c>
      <c r="N126" s="78">
        <v>1256.53</v>
      </c>
      <c r="O126" s="93">
        <f t="shared" si="46"/>
        <v>0.154140849355298</v>
      </c>
      <c r="P126" s="93">
        <f t="shared" si="47"/>
        <v>1.35863833333333</v>
      </c>
      <c r="Q126" s="111"/>
      <c r="R126" s="78">
        <v>100</v>
      </c>
      <c r="S126" s="78"/>
      <c r="T126" s="56" t="s">
        <v>1453</v>
      </c>
      <c r="U126" s="78">
        <v>6446.15</v>
      </c>
      <c r="V126" s="78">
        <v>1351.02</v>
      </c>
      <c r="W126" s="93">
        <f t="shared" si="48"/>
        <v>0.2095855665785</v>
      </c>
      <c r="X126" s="107">
        <f t="shared" si="49"/>
        <v>1.07435833333333</v>
      </c>
      <c r="Y126" s="111">
        <v>200</v>
      </c>
      <c r="Z126" s="78">
        <v>100</v>
      </c>
      <c r="AA126" s="78" t="s">
        <v>1515</v>
      </c>
      <c r="AB126" s="56" t="s">
        <v>1453</v>
      </c>
      <c r="AC126" s="78">
        <v>7313.02</v>
      </c>
      <c r="AD126" s="78">
        <v>827.39</v>
      </c>
      <c r="AE126" s="93">
        <f t="shared" si="50"/>
        <v>0.113139304965664</v>
      </c>
      <c r="AF126" s="107">
        <f t="shared" si="51"/>
        <v>1.21883666666667</v>
      </c>
      <c r="AG126" s="111">
        <v>100</v>
      </c>
      <c r="AH126" s="78">
        <v>100</v>
      </c>
      <c r="AI126" s="78" t="s">
        <v>1516</v>
      </c>
      <c r="AJ126" s="56" t="s">
        <v>1453</v>
      </c>
      <c r="AK126" s="17">
        <v>4533.16</v>
      </c>
      <c r="AL126" s="17">
        <v>1211.62</v>
      </c>
      <c r="AM126" s="60">
        <f t="shared" si="52"/>
        <v>0.267279337151126</v>
      </c>
      <c r="AN126" s="121">
        <f t="shared" si="53"/>
        <v>0.755526666666667</v>
      </c>
      <c r="AO126" s="27"/>
      <c r="AP126" s="30"/>
      <c r="AQ126" s="127"/>
      <c r="AR126" s="30">
        <v>5985.15</v>
      </c>
      <c r="AS126" s="30">
        <v>1277.28</v>
      </c>
      <c r="AT126" s="121">
        <f t="shared" si="54"/>
        <v>0.213408185258515</v>
      </c>
      <c r="AU126" s="121">
        <f t="shared" si="55"/>
        <v>0.997525</v>
      </c>
      <c r="AV126" s="27"/>
      <c r="AW126" s="30"/>
      <c r="AX126" s="127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9">
        <v>124</v>
      </c>
      <c r="B127" s="129">
        <v>115971</v>
      </c>
      <c r="C127" s="130" t="s">
        <v>159</v>
      </c>
      <c r="D127" s="70" t="s">
        <v>54</v>
      </c>
      <c r="E127" s="69" t="s">
        <v>84</v>
      </c>
      <c r="F127" s="78">
        <v>43</v>
      </c>
      <c r="G127" s="78">
        <v>100</v>
      </c>
      <c r="H127" s="71">
        <f t="shared" si="45"/>
        <v>300</v>
      </c>
      <c r="I127" s="106">
        <v>3</v>
      </c>
      <c r="J127" s="71">
        <v>5000</v>
      </c>
      <c r="K127" s="91">
        <f t="shared" si="30"/>
        <v>1100</v>
      </c>
      <c r="L127" s="92">
        <v>0.22</v>
      </c>
      <c r="M127" s="78">
        <v>4332.31</v>
      </c>
      <c r="N127" s="78">
        <v>746.24</v>
      </c>
      <c r="O127" s="93">
        <f t="shared" si="46"/>
        <v>0.172249908247563</v>
      </c>
      <c r="P127" s="93">
        <f t="shared" si="47"/>
        <v>0.866462</v>
      </c>
      <c r="Q127" s="111"/>
      <c r="R127" s="78">
        <v>0</v>
      </c>
      <c r="S127" s="78"/>
      <c r="U127" s="78">
        <v>2072.02</v>
      </c>
      <c r="V127" s="78">
        <v>154.97</v>
      </c>
      <c r="W127" s="93">
        <f t="shared" si="48"/>
        <v>0.0747917491143908</v>
      </c>
      <c r="X127" s="93">
        <f t="shared" si="49"/>
        <v>0.414404</v>
      </c>
      <c r="Y127" s="111"/>
      <c r="Z127" s="78">
        <v>0</v>
      </c>
      <c r="AA127" s="78"/>
      <c r="AC127" s="78">
        <v>5741.87</v>
      </c>
      <c r="AD127" s="78">
        <v>999.6</v>
      </c>
      <c r="AE127" s="93">
        <f t="shared" si="50"/>
        <v>0.174089625853598</v>
      </c>
      <c r="AF127" s="93">
        <f t="shared" si="51"/>
        <v>1.148374</v>
      </c>
      <c r="AG127" s="111"/>
      <c r="AH127" s="78">
        <v>100</v>
      </c>
      <c r="AI127" s="78"/>
      <c r="AJ127" s="56" t="s">
        <v>1453</v>
      </c>
      <c r="AK127" s="17">
        <v>3834.59</v>
      </c>
      <c r="AL127" s="17">
        <v>1081.53</v>
      </c>
      <c r="AM127" s="60">
        <f t="shared" si="52"/>
        <v>0.28204579889897</v>
      </c>
      <c r="AN127" s="121">
        <f t="shared" si="53"/>
        <v>0.766918</v>
      </c>
      <c r="AO127" s="27"/>
      <c r="AP127" s="30"/>
      <c r="AQ127" s="127"/>
      <c r="AR127" s="30">
        <v>2506.47</v>
      </c>
      <c r="AS127" s="30">
        <v>203.45</v>
      </c>
      <c r="AT127" s="121">
        <f t="shared" si="54"/>
        <v>0.0811699322154265</v>
      </c>
      <c r="AU127" s="121">
        <f t="shared" si="55"/>
        <v>0.501294</v>
      </c>
      <c r="AV127" s="27"/>
      <c r="AW127" s="30"/>
      <c r="AX127" s="127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9">
        <v>125</v>
      </c>
      <c r="B128" s="129">
        <v>117184</v>
      </c>
      <c r="C128" s="130" t="s">
        <v>101</v>
      </c>
      <c r="D128" s="70" t="s">
        <v>42</v>
      </c>
      <c r="E128" s="69" t="s">
        <v>84</v>
      </c>
      <c r="F128" s="78">
        <v>43</v>
      </c>
      <c r="G128" s="78">
        <v>100</v>
      </c>
      <c r="H128" s="71">
        <f t="shared" si="45"/>
        <v>300</v>
      </c>
      <c r="I128" s="106">
        <v>2</v>
      </c>
      <c r="J128" s="71">
        <v>5000</v>
      </c>
      <c r="K128" s="91">
        <f t="shared" si="30"/>
        <v>1100</v>
      </c>
      <c r="L128" s="92">
        <v>0.22</v>
      </c>
      <c r="M128" s="78">
        <v>8227.02</v>
      </c>
      <c r="N128" s="78">
        <v>1576.05</v>
      </c>
      <c r="O128" s="93">
        <f t="shared" si="46"/>
        <v>0.191569973088676</v>
      </c>
      <c r="P128" s="107">
        <f t="shared" si="47"/>
        <v>1.645404</v>
      </c>
      <c r="Q128" s="111">
        <v>100</v>
      </c>
      <c r="R128" s="78">
        <v>100</v>
      </c>
      <c r="S128" s="78" t="s">
        <v>1517</v>
      </c>
      <c r="T128" s="56" t="s">
        <v>1453</v>
      </c>
      <c r="U128" s="78">
        <v>4370.82</v>
      </c>
      <c r="V128" s="78">
        <v>627.6</v>
      </c>
      <c r="W128" s="93">
        <f t="shared" si="48"/>
        <v>0.143588617238871</v>
      </c>
      <c r="X128" s="93">
        <f t="shared" si="49"/>
        <v>0.874164</v>
      </c>
      <c r="Y128" s="111"/>
      <c r="Z128" s="78">
        <v>0</v>
      </c>
      <c r="AA128" s="78"/>
      <c r="AC128" s="78">
        <v>4013.43</v>
      </c>
      <c r="AD128" s="78">
        <v>1178.14</v>
      </c>
      <c r="AE128" s="93">
        <f t="shared" si="50"/>
        <v>0.2935494078631</v>
      </c>
      <c r="AF128" s="93">
        <f t="shared" si="51"/>
        <v>0.802686</v>
      </c>
      <c r="AG128" s="111"/>
      <c r="AH128" s="78">
        <v>0</v>
      </c>
      <c r="AI128" s="78"/>
      <c r="AK128" s="17">
        <v>2981.33</v>
      </c>
      <c r="AL128" s="17">
        <v>598.37</v>
      </c>
      <c r="AM128" s="60">
        <f t="shared" si="52"/>
        <v>0.200705725297099</v>
      </c>
      <c r="AN128" s="121">
        <f t="shared" si="53"/>
        <v>0.596266</v>
      </c>
      <c r="AO128" s="27"/>
      <c r="AP128" s="30"/>
      <c r="AQ128" s="127"/>
      <c r="AR128" s="30">
        <v>2469.1</v>
      </c>
      <c r="AS128" s="30">
        <v>540.6</v>
      </c>
      <c r="AT128" s="121">
        <f t="shared" si="54"/>
        <v>0.218946174719533</v>
      </c>
      <c r="AU128" s="121">
        <f t="shared" si="55"/>
        <v>0.49382</v>
      </c>
      <c r="AV128" s="27"/>
      <c r="AW128" s="30"/>
      <c r="AX128" s="127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2">
        <v>126</v>
      </c>
      <c r="B129" s="131">
        <v>116773</v>
      </c>
      <c r="C129" s="132" t="s">
        <v>180</v>
      </c>
      <c r="D129" s="73" t="s">
        <v>50</v>
      </c>
      <c r="E129" s="72" t="s">
        <v>84</v>
      </c>
      <c r="F129" s="79">
        <v>44</v>
      </c>
      <c r="G129" s="79">
        <v>100</v>
      </c>
      <c r="H129" s="71">
        <f t="shared" si="45"/>
        <v>300</v>
      </c>
      <c r="I129" s="108">
        <v>3</v>
      </c>
      <c r="J129" s="74">
        <v>4500</v>
      </c>
      <c r="K129" s="95">
        <f t="shared" si="30"/>
        <v>945</v>
      </c>
      <c r="L129" s="96">
        <v>0.21</v>
      </c>
      <c r="M129" s="79">
        <v>2028.31</v>
      </c>
      <c r="N129" s="79">
        <v>456.95</v>
      </c>
      <c r="O129" s="97">
        <f t="shared" si="46"/>
        <v>0.225286075599884</v>
      </c>
      <c r="P129" s="97">
        <f t="shared" si="47"/>
        <v>0.450735555555556</v>
      </c>
      <c r="Q129" s="113"/>
      <c r="R129" s="79">
        <v>0</v>
      </c>
      <c r="S129" s="79"/>
      <c r="U129" s="79">
        <v>4538.4</v>
      </c>
      <c r="V129" s="79">
        <v>559.16</v>
      </c>
      <c r="W129" s="97">
        <f t="shared" si="48"/>
        <v>0.123206416358188</v>
      </c>
      <c r="X129" s="109">
        <f t="shared" si="49"/>
        <v>1.00853333333333</v>
      </c>
      <c r="Y129" s="113">
        <v>100</v>
      </c>
      <c r="Z129" s="79">
        <v>100</v>
      </c>
      <c r="AA129" s="79" t="s">
        <v>1518</v>
      </c>
      <c r="AB129" s="56" t="s">
        <v>1453</v>
      </c>
      <c r="AC129" s="79">
        <v>1954.41</v>
      </c>
      <c r="AD129" s="79">
        <v>395.98</v>
      </c>
      <c r="AE129" s="97">
        <f t="shared" si="50"/>
        <v>0.202608459842101</v>
      </c>
      <c r="AF129" s="97">
        <f t="shared" si="51"/>
        <v>0.434313333333333</v>
      </c>
      <c r="AG129" s="113"/>
      <c r="AH129" s="79">
        <v>0</v>
      </c>
      <c r="AI129" s="79"/>
      <c r="AK129" s="17">
        <v>1640.82</v>
      </c>
      <c r="AL129" s="17">
        <v>443.76</v>
      </c>
      <c r="AM129" s="60">
        <f t="shared" si="52"/>
        <v>0.270450140783267</v>
      </c>
      <c r="AN129" s="121">
        <f t="shared" si="53"/>
        <v>0.364626666666667</v>
      </c>
      <c r="AO129" s="27"/>
      <c r="AP129" s="30"/>
      <c r="AQ129" s="127"/>
      <c r="AR129" s="30">
        <v>2048.81</v>
      </c>
      <c r="AS129" s="30">
        <v>527.93</v>
      </c>
      <c r="AT129" s="121">
        <f t="shared" si="54"/>
        <v>0.257676407280324</v>
      </c>
      <c r="AU129" s="121">
        <f t="shared" si="55"/>
        <v>0.455291111111111</v>
      </c>
      <c r="AV129" s="27"/>
      <c r="AW129" s="30"/>
      <c r="AX129" s="127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2">
        <v>127</v>
      </c>
      <c r="B130" s="131">
        <v>116919</v>
      </c>
      <c r="C130" s="132" t="s">
        <v>166</v>
      </c>
      <c r="D130" s="73" t="s">
        <v>42</v>
      </c>
      <c r="E130" s="72" t="s">
        <v>84</v>
      </c>
      <c r="F130" s="79">
        <v>44</v>
      </c>
      <c r="G130" s="79">
        <v>100</v>
      </c>
      <c r="H130" s="71">
        <f t="shared" si="45"/>
        <v>300</v>
      </c>
      <c r="I130" s="108">
        <v>3</v>
      </c>
      <c r="J130" s="74">
        <v>4000</v>
      </c>
      <c r="K130" s="95">
        <f t="shared" si="30"/>
        <v>840</v>
      </c>
      <c r="L130" s="96">
        <v>0.21</v>
      </c>
      <c r="M130" s="79">
        <v>2328.98</v>
      </c>
      <c r="N130" s="79">
        <v>504.88</v>
      </c>
      <c r="O130" s="97">
        <f t="shared" si="46"/>
        <v>0.216781595376517</v>
      </c>
      <c r="P130" s="97">
        <f t="shared" si="47"/>
        <v>0.582245</v>
      </c>
      <c r="Q130" s="113"/>
      <c r="R130" s="79">
        <v>0</v>
      </c>
      <c r="S130" s="79"/>
      <c r="U130" s="79">
        <v>2870.75</v>
      </c>
      <c r="V130" s="79">
        <v>705.42</v>
      </c>
      <c r="W130" s="97">
        <f t="shared" si="48"/>
        <v>0.245726726465209</v>
      </c>
      <c r="X130" s="97">
        <f t="shared" si="49"/>
        <v>0.7176875</v>
      </c>
      <c r="Y130" s="113"/>
      <c r="Z130" s="79">
        <v>0</v>
      </c>
      <c r="AA130" s="79"/>
      <c r="AC130" s="79">
        <v>4043.05</v>
      </c>
      <c r="AD130" s="79">
        <v>1069.76</v>
      </c>
      <c r="AE130" s="97">
        <f t="shared" si="50"/>
        <v>0.264592325101099</v>
      </c>
      <c r="AF130" s="109">
        <f t="shared" si="51"/>
        <v>1.0107625</v>
      </c>
      <c r="AG130" s="113">
        <v>100</v>
      </c>
      <c r="AH130" s="79">
        <v>100</v>
      </c>
      <c r="AI130" s="79" t="s">
        <v>1519</v>
      </c>
      <c r="AJ130" s="56" t="s">
        <v>1453</v>
      </c>
      <c r="AK130" s="17">
        <v>2823.13</v>
      </c>
      <c r="AL130" s="17">
        <v>715.47</v>
      </c>
      <c r="AM130" s="60">
        <f t="shared" si="52"/>
        <v>0.253431474994067</v>
      </c>
      <c r="AN130" s="121">
        <f t="shared" si="53"/>
        <v>0.7057825</v>
      </c>
      <c r="AO130" s="27"/>
      <c r="AP130" s="30"/>
      <c r="AQ130" s="127"/>
      <c r="AR130" s="30">
        <v>2215.11</v>
      </c>
      <c r="AS130" s="30">
        <v>498.22</v>
      </c>
      <c r="AT130" s="121">
        <f t="shared" si="54"/>
        <v>0.224918852788349</v>
      </c>
      <c r="AU130" s="121">
        <f t="shared" si="55"/>
        <v>0.5537775</v>
      </c>
      <c r="AV130" s="27"/>
      <c r="AW130" s="30"/>
      <c r="AX130" s="127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9">
        <v>128</v>
      </c>
      <c r="B131" s="129">
        <v>117310</v>
      </c>
      <c r="C131" s="130" t="s">
        <v>175</v>
      </c>
      <c r="D131" s="70" t="s">
        <v>54</v>
      </c>
      <c r="E131" s="69" t="s">
        <v>84</v>
      </c>
      <c r="F131" s="78">
        <v>45</v>
      </c>
      <c r="G131" s="78">
        <v>100</v>
      </c>
      <c r="H131" s="71">
        <f t="shared" si="45"/>
        <v>300</v>
      </c>
      <c r="I131" s="106">
        <v>2</v>
      </c>
      <c r="J131" s="71">
        <v>4500</v>
      </c>
      <c r="K131" s="91">
        <f t="shared" si="30"/>
        <v>742.5</v>
      </c>
      <c r="L131" s="92">
        <v>0.165</v>
      </c>
      <c r="M131" s="78">
        <v>4126.39</v>
      </c>
      <c r="N131" s="78">
        <v>968.52</v>
      </c>
      <c r="O131" s="93">
        <f t="shared" si="46"/>
        <v>0.234713635889967</v>
      </c>
      <c r="P131" s="93">
        <f t="shared" si="47"/>
        <v>0.916975555555556</v>
      </c>
      <c r="Q131" s="111"/>
      <c r="R131" s="78">
        <v>0</v>
      </c>
      <c r="S131" s="78"/>
      <c r="U131" s="78">
        <v>554.3</v>
      </c>
      <c r="V131" s="78">
        <v>95.67</v>
      </c>
      <c r="W131" s="93">
        <f t="shared" si="48"/>
        <v>0.172596067111672</v>
      </c>
      <c r="X131" s="93">
        <f t="shared" si="49"/>
        <v>0.123177777777778</v>
      </c>
      <c r="Y131" s="111"/>
      <c r="Z131" s="78">
        <v>0</v>
      </c>
      <c r="AA131" s="78"/>
      <c r="AC131" s="78">
        <v>4723.2</v>
      </c>
      <c r="AD131" s="78">
        <v>972.84</v>
      </c>
      <c r="AE131" s="93">
        <f t="shared" si="50"/>
        <v>0.205970528455285</v>
      </c>
      <c r="AF131" s="107">
        <f t="shared" si="51"/>
        <v>1.0496</v>
      </c>
      <c r="AG131" s="111">
        <v>100</v>
      </c>
      <c r="AH131" s="78">
        <v>100</v>
      </c>
      <c r="AI131" s="78" t="s">
        <v>1454</v>
      </c>
      <c r="AJ131" s="56" t="s">
        <v>1453</v>
      </c>
      <c r="AK131" s="17">
        <v>1682.5</v>
      </c>
      <c r="AL131" s="17">
        <v>186.76</v>
      </c>
      <c r="AM131" s="60">
        <f t="shared" si="52"/>
        <v>0.111001485884101</v>
      </c>
      <c r="AN131" s="93">
        <f t="shared" si="53"/>
        <v>0.373888888888889</v>
      </c>
      <c r="AO131" s="111"/>
      <c r="AP131" s="78"/>
      <c r="AQ131" s="124"/>
      <c r="AR131" s="78">
        <v>2188.09</v>
      </c>
      <c r="AS131" s="78">
        <v>152.22</v>
      </c>
      <c r="AT131" s="93">
        <f t="shared" si="54"/>
        <v>0.0695675223596836</v>
      </c>
      <c r="AU131" s="93">
        <f t="shared" si="55"/>
        <v>0.486242222222222</v>
      </c>
      <c r="AV131" s="111"/>
      <c r="AW131" s="78"/>
      <c r="AX131" s="124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3">
        <v>129</v>
      </c>
      <c r="B132" s="134">
        <v>117491</v>
      </c>
      <c r="C132" s="135" t="s">
        <v>179</v>
      </c>
      <c r="D132" s="136" t="s">
        <v>50</v>
      </c>
      <c r="E132" s="69" t="s">
        <v>84</v>
      </c>
      <c r="F132" s="78">
        <v>45</v>
      </c>
      <c r="G132" s="78">
        <v>100</v>
      </c>
      <c r="H132" s="71">
        <f t="shared" si="45"/>
        <v>300</v>
      </c>
      <c r="I132" s="106">
        <v>2</v>
      </c>
      <c r="J132" s="71">
        <v>4500</v>
      </c>
      <c r="K132" s="91">
        <f t="shared" ref="K132:K138" si="59">J132*L132</f>
        <v>900</v>
      </c>
      <c r="L132" s="92">
        <v>0.2</v>
      </c>
      <c r="M132" s="78">
        <v>1076.41</v>
      </c>
      <c r="N132" s="78">
        <v>337.78</v>
      </c>
      <c r="O132" s="93">
        <f t="shared" si="46"/>
        <v>0.313802361553683</v>
      </c>
      <c r="P132" s="93">
        <f t="shared" si="47"/>
        <v>0.239202222222222</v>
      </c>
      <c r="Q132" s="111"/>
      <c r="R132" s="78">
        <v>0</v>
      </c>
      <c r="S132" s="78"/>
      <c r="U132" s="78">
        <v>3102.2</v>
      </c>
      <c r="V132" s="78">
        <v>689.96</v>
      </c>
      <c r="W132" s="93">
        <f t="shared" si="48"/>
        <v>0.222409902649732</v>
      </c>
      <c r="X132" s="93">
        <f t="shared" si="49"/>
        <v>0.689377777777778</v>
      </c>
      <c r="Y132" s="111"/>
      <c r="Z132" s="78">
        <v>0</v>
      </c>
      <c r="AA132" s="78"/>
      <c r="AC132" s="78">
        <v>4643.24</v>
      </c>
      <c r="AD132" s="78">
        <v>1000.27</v>
      </c>
      <c r="AE132" s="93">
        <f t="shared" si="50"/>
        <v>0.215425004953438</v>
      </c>
      <c r="AF132" s="93">
        <f t="shared" si="51"/>
        <v>1.03183111111111</v>
      </c>
      <c r="AG132" s="111"/>
      <c r="AH132" s="78">
        <v>100</v>
      </c>
      <c r="AI132" s="78"/>
      <c r="AJ132" s="56" t="s">
        <v>1453</v>
      </c>
      <c r="AK132" s="17">
        <v>4642.63</v>
      </c>
      <c r="AL132" s="17">
        <v>1087</v>
      </c>
      <c r="AM132" s="60">
        <f t="shared" si="52"/>
        <v>0.234134531504772</v>
      </c>
      <c r="AN132" s="107">
        <f t="shared" si="53"/>
        <v>1.03169555555556</v>
      </c>
      <c r="AO132" s="111"/>
      <c r="AP132" s="78">
        <v>100</v>
      </c>
      <c r="AQ132" s="124" t="s">
        <v>1453</v>
      </c>
      <c r="AR132" s="78">
        <v>4512.96</v>
      </c>
      <c r="AS132" s="78">
        <v>956.87</v>
      </c>
      <c r="AT132" s="93">
        <f t="shared" si="54"/>
        <v>0.212027139615685</v>
      </c>
      <c r="AU132" s="107">
        <f t="shared" si="55"/>
        <v>1.00288</v>
      </c>
      <c r="AV132" s="111"/>
      <c r="AW132" s="78">
        <v>100</v>
      </c>
      <c r="AX132" s="124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2">
        <v>130</v>
      </c>
      <c r="B133" s="72">
        <v>349</v>
      </c>
      <c r="C133" s="73" t="s">
        <v>177</v>
      </c>
      <c r="D133" s="73" t="s">
        <v>42</v>
      </c>
      <c r="E133" s="72" t="s">
        <v>52</v>
      </c>
      <c r="F133" s="74">
        <v>46</v>
      </c>
      <c r="G133" s="74">
        <v>100</v>
      </c>
      <c r="H133" s="71">
        <f t="shared" si="45"/>
        <v>300</v>
      </c>
      <c r="I133" s="94">
        <v>3</v>
      </c>
      <c r="J133" s="74">
        <v>11000</v>
      </c>
      <c r="K133" s="95">
        <f t="shared" si="59"/>
        <v>2420</v>
      </c>
      <c r="L133" s="96">
        <v>0.22</v>
      </c>
      <c r="M133" s="79">
        <v>4467.38</v>
      </c>
      <c r="N133" s="79">
        <v>1344.15</v>
      </c>
      <c r="O133" s="97">
        <f t="shared" si="46"/>
        <v>0.30088105332432</v>
      </c>
      <c r="P133" s="97">
        <f t="shared" si="47"/>
        <v>0.406125454545455</v>
      </c>
      <c r="Q133" s="113"/>
      <c r="R133" s="79">
        <v>0</v>
      </c>
      <c r="S133" s="79" t="s">
        <v>1451</v>
      </c>
      <c r="U133" s="79">
        <v>5105.48</v>
      </c>
      <c r="V133" s="79">
        <v>1244.77</v>
      </c>
      <c r="W133" s="97">
        <f t="shared" si="48"/>
        <v>0.243810572169512</v>
      </c>
      <c r="X133" s="97">
        <f t="shared" si="49"/>
        <v>0.464134545454545</v>
      </c>
      <c r="Y133" s="113"/>
      <c r="Z133" s="79">
        <v>0</v>
      </c>
      <c r="AA133" s="79" t="s">
        <v>1452</v>
      </c>
      <c r="AC133" s="79">
        <v>11390.65</v>
      </c>
      <c r="AD133" s="79">
        <v>2099.83</v>
      </c>
      <c r="AE133" s="97">
        <f t="shared" si="50"/>
        <v>0.184346810761458</v>
      </c>
      <c r="AF133" s="109">
        <f t="shared" si="51"/>
        <v>1.03551363636364</v>
      </c>
      <c r="AG133" s="113">
        <v>100</v>
      </c>
      <c r="AH133" s="79">
        <v>100</v>
      </c>
      <c r="AI133" s="79" t="s">
        <v>1454</v>
      </c>
      <c r="AJ133" s="56" t="s">
        <v>1453</v>
      </c>
      <c r="AK133" s="17">
        <v>6287.16</v>
      </c>
      <c r="AL133" s="17">
        <v>1539.74</v>
      </c>
      <c r="AM133" s="60">
        <f t="shared" si="52"/>
        <v>0.244902308832605</v>
      </c>
      <c r="AN133" s="97">
        <f t="shared" si="53"/>
        <v>0.57156</v>
      </c>
      <c r="AO133" s="113"/>
      <c r="AP133" s="79">
        <v>0</v>
      </c>
      <c r="AQ133" s="125"/>
      <c r="AR133" s="79">
        <v>6957.03</v>
      </c>
      <c r="AS133" s="79">
        <v>1549.15</v>
      </c>
      <c r="AT133" s="97">
        <f t="shared" si="54"/>
        <v>0.222674043377706</v>
      </c>
      <c r="AU133" s="97">
        <f t="shared" si="55"/>
        <v>0.632457272727273</v>
      </c>
      <c r="AV133" s="113"/>
      <c r="AW133" s="79">
        <v>0</v>
      </c>
      <c r="AX133" s="125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2">
        <v>131</v>
      </c>
      <c r="B134" s="72">
        <v>105396</v>
      </c>
      <c r="C134" s="73" t="s">
        <v>187</v>
      </c>
      <c r="D134" s="73" t="s">
        <v>54</v>
      </c>
      <c r="E134" s="72" t="s">
        <v>52</v>
      </c>
      <c r="F134" s="74">
        <v>46</v>
      </c>
      <c r="G134" s="74">
        <v>100</v>
      </c>
      <c r="H134" s="71">
        <f t="shared" si="45"/>
        <v>300</v>
      </c>
      <c r="I134" s="94">
        <v>4</v>
      </c>
      <c r="J134" s="74">
        <v>9000</v>
      </c>
      <c r="K134" s="95">
        <f t="shared" si="59"/>
        <v>2596.51427162425</v>
      </c>
      <c r="L134" s="96">
        <v>0.288501585736028</v>
      </c>
      <c r="M134" s="79">
        <v>2448</v>
      </c>
      <c r="N134" s="79">
        <v>596.7</v>
      </c>
      <c r="O134" s="97">
        <f t="shared" si="46"/>
        <v>0.24375</v>
      </c>
      <c r="P134" s="97">
        <f t="shared" si="47"/>
        <v>0.272</v>
      </c>
      <c r="Q134" s="113"/>
      <c r="R134" s="79">
        <v>0</v>
      </c>
      <c r="S134" s="79" t="s">
        <v>1451</v>
      </c>
      <c r="U134" s="79">
        <v>1843.12</v>
      </c>
      <c r="V134" s="79">
        <v>535.17</v>
      </c>
      <c r="W134" s="97">
        <f t="shared" si="48"/>
        <v>0.290360909761708</v>
      </c>
      <c r="X134" s="97">
        <f t="shared" si="49"/>
        <v>0.204791111111111</v>
      </c>
      <c r="Y134" s="113"/>
      <c r="Z134" s="79">
        <v>0</v>
      </c>
      <c r="AA134" s="79" t="s">
        <v>1452</v>
      </c>
      <c r="AC134" s="79">
        <v>9137.83</v>
      </c>
      <c r="AD134" s="79">
        <v>1908.03</v>
      </c>
      <c r="AE134" s="97">
        <f t="shared" si="50"/>
        <v>0.208805591699561</v>
      </c>
      <c r="AF134" s="97">
        <f t="shared" si="51"/>
        <v>1.01531444444444</v>
      </c>
      <c r="AG134" s="113"/>
      <c r="AH134" s="79">
        <v>100</v>
      </c>
      <c r="AI134" s="79"/>
      <c r="AJ134" s="56" t="s">
        <v>1453</v>
      </c>
      <c r="AK134" s="17">
        <v>9039.3</v>
      </c>
      <c r="AL134" s="17">
        <v>1842.77</v>
      </c>
      <c r="AM134" s="60">
        <f t="shared" si="52"/>
        <v>0.203862024714303</v>
      </c>
      <c r="AN134" s="109">
        <f t="shared" si="53"/>
        <v>1.00436666666667</v>
      </c>
      <c r="AO134" s="113">
        <v>100</v>
      </c>
      <c r="AP134" s="79">
        <v>100</v>
      </c>
      <c r="AQ134" s="125" t="s">
        <v>1453</v>
      </c>
      <c r="AR134" s="79">
        <v>18925.81</v>
      </c>
      <c r="AS134" s="79">
        <v>2810.06</v>
      </c>
      <c r="AT134" s="97">
        <f t="shared" si="54"/>
        <v>0.148477660929704</v>
      </c>
      <c r="AU134" s="109">
        <f t="shared" si="55"/>
        <v>2.10286777777778</v>
      </c>
      <c r="AV134" s="113">
        <v>100</v>
      </c>
      <c r="AW134" s="79">
        <v>100</v>
      </c>
      <c r="AX134" s="125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9">
        <v>132</v>
      </c>
      <c r="B135" s="69">
        <v>107829</v>
      </c>
      <c r="C135" s="70" t="s">
        <v>185</v>
      </c>
      <c r="D135" s="70" t="s">
        <v>42</v>
      </c>
      <c r="E135" s="69" t="s">
        <v>84</v>
      </c>
      <c r="F135" s="71">
        <v>47</v>
      </c>
      <c r="G135" s="71">
        <v>100</v>
      </c>
      <c r="H135" s="71">
        <f t="shared" si="45"/>
        <v>300</v>
      </c>
      <c r="I135" s="90">
        <v>3</v>
      </c>
      <c r="J135" s="71">
        <v>8000</v>
      </c>
      <c r="K135" s="91">
        <f t="shared" si="59"/>
        <v>2116.10760979978</v>
      </c>
      <c r="L135" s="92">
        <v>0.264513451224973</v>
      </c>
      <c r="M135" s="78">
        <v>4238.11</v>
      </c>
      <c r="N135" s="78">
        <v>1305.55</v>
      </c>
      <c r="O135" s="93">
        <f t="shared" si="46"/>
        <v>0.308050050612183</v>
      </c>
      <c r="P135" s="93">
        <f t="shared" si="47"/>
        <v>0.52976375</v>
      </c>
      <c r="Q135" s="111"/>
      <c r="R135" s="78">
        <v>0</v>
      </c>
      <c r="S135" s="78" t="s">
        <v>1451</v>
      </c>
      <c r="U135" s="78">
        <v>1884.96</v>
      </c>
      <c r="V135" s="78">
        <v>573.72</v>
      </c>
      <c r="W135" s="93">
        <f t="shared" si="48"/>
        <v>0.304367201426025</v>
      </c>
      <c r="X135" s="93">
        <f t="shared" si="49"/>
        <v>0.23562</v>
      </c>
      <c r="Y135" s="111"/>
      <c r="Z135" s="78">
        <v>0</v>
      </c>
      <c r="AA135" s="78" t="s">
        <v>1452</v>
      </c>
      <c r="AC135" s="78">
        <v>8329.72</v>
      </c>
      <c r="AD135" s="78">
        <v>1924.79</v>
      </c>
      <c r="AE135" s="93">
        <f t="shared" si="50"/>
        <v>0.231074994117449</v>
      </c>
      <c r="AF135" s="107">
        <f t="shared" si="51"/>
        <v>1.041215</v>
      </c>
      <c r="AG135" s="111">
        <v>100</v>
      </c>
      <c r="AH135" s="78">
        <v>100</v>
      </c>
      <c r="AI135" s="78" t="s">
        <v>1520</v>
      </c>
      <c r="AJ135" s="56" t="s">
        <v>1453</v>
      </c>
      <c r="AK135" s="17">
        <v>1773.59</v>
      </c>
      <c r="AL135" s="17">
        <v>704.95</v>
      </c>
      <c r="AM135" s="60">
        <f t="shared" si="52"/>
        <v>0.397470666839574</v>
      </c>
      <c r="AN135" s="93">
        <f t="shared" si="53"/>
        <v>0.22169875</v>
      </c>
      <c r="AO135" s="111"/>
      <c r="AP135" s="78">
        <v>0</v>
      </c>
      <c r="AQ135" s="124"/>
      <c r="AR135" s="78">
        <v>2245.43</v>
      </c>
      <c r="AS135" s="78">
        <v>470.83</v>
      </c>
      <c r="AT135" s="93">
        <f t="shared" si="54"/>
        <v>0.209683668606904</v>
      </c>
      <c r="AU135" s="93">
        <f t="shared" si="55"/>
        <v>0.28067875</v>
      </c>
      <c r="AV135" s="111"/>
      <c r="AW135" s="78">
        <v>0</v>
      </c>
      <c r="AX135" s="124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9">
        <v>133</v>
      </c>
      <c r="B136" s="69">
        <v>308</v>
      </c>
      <c r="C136" s="70" t="s">
        <v>191</v>
      </c>
      <c r="D136" s="70" t="s">
        <v>42</v>
      </c>
      <c r="E136" s="69" t="s">
        <v>52</v>
      </c>
      <c r="F136" s="71">
        <v>47</v>
      </c>
      <c r="G136" s="71">
        <v>100</v>
      </c>
      <c r="H136" s="71">
        <f t="shared" si="45"/>
        <v>300</v>
      </c>
      <c r="I136" s="90">
        <v>4</v>
      </c>
      <c r="J136" s="71">
        <v>12000</v>
      </c>
      <c r="K136" s="91">
        <f t="shared" si="59"/>
        <v>3166.77536262001</v>
      </c>
      <c r="L136" s="92">
        <v>0.263897946885001</v>
      </c>
      <c r="M136" s="78">
        <v>4028.67</v>
      </c>
      <c r="N136" s="78">
        <v>835.46</v>
      </c>
      <c r="O136" s="93">
        <f t="shared" si="46"/>
        <v>0.207378613785691</v>
      </c>
      <c r="P136" s="93">
        <f t="shared" si="47"/>
        <v>0.3357225</v>
      </c>
      <c r="Q136" s="111"/>
      <c r="R136" s="78">
        <v>0</v>
      </c>
      <c r="S136" s="78" t="s">
        <v>1451</v>
      </c>
      <c r="U136" s="78">
        <v>4313.92</v>
      </c>
      <c r="V136" s="78">
        <v>610.98</v>
      </c>
      <c r="W136" s="93">
        <f t="shared" si="48"/>
        <v>0.141629886506936</v>
      </c>
      <c r="X136" s="93">
        <f t="shared" si="49"/>
        <v>0.359493333333333</v>
      </c>
      <c r="Y136" s="111"/>
      <c r="Z136" s="78">
        <v>0</v>
      </c>
      <c r="AA136" s="78" t="s">
        <v>1452</v>
      </c>
      <c r="AC136" s="78">
        <v>4604.74</v>
      </c>
      <c r="AD136" s="78">
        <v>1506.44</v>
      </c>
      <c r="AE136" s="93">
        <f t="shared" si="50"/>
        <v>0.327149849937239</v>
      </c>
      <c r="AF136" s="93">
        <f t="shared" si="51"/>
        <v>0.383728333333333</v>
      </c>
      <c r="AG136" s="111"/>
      <c r="AH136" s="78">
        <v>0</v>
      </c>
      <c r="AI136" s="78"/>
      <c r="AK136" s="17">
        <v>12113.06</v>
      </c>
      <c r="AL136" s="17">
        <v>2957.25</v>
      </c>
      <c r="AM136" s="60">
        <f t="shared" si="52"/>
        <v>0.244137319554266</v>
      </c>
      <c r="AN136" s="107">
        <f t="shared" si="53"/>
        <v>1.00942166666667</v>
      </c>
      <c r="AO136" s="111">
        <v>100</v>
      </c>
      <c r="AP136" s="78">
        <v>100</v>
      </c>
      <c r="AQ136" s="124" t="s">
        <v>1453</v>
      </c>
      <c r="AR136" s="78">
        <v>8200.14</v>
      </c>
      <c r="AS136" s="78">
        <v>1509.4</v>
      </c>
      <c r="AT136" s="93">
        <f t="shared" si="54"/>
        <v>0.184070028072691</v>
      </c>
      <c r="AU136" s="93">
        <f t="shared" si="55"/>
        <v>0.683345</v>
      </c>
      <c r="AV136" s="111"/>
      <c r="AW136" s="78">
        <v>0</v>
      </c>
      <c r="AX136" s="124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2">
        <v>134</v>
      </c>
      <c r="B137" s="72">
        <v>114844</v>
      </c>
      <c r="C137" s="73" t="s">
        <v>137</v>
      </c>
      <c r="D137" s="73" t="s">
        <v>42</v>
      </c>
      <c r="E137" s="72" t="s">
        <v>46</v>
      </c>
      <c r="F137" s="74">
        <v>48</v>
      </c>
      <c r="G137" s="74">
        <v>150</v>
      </c>
      <c r="H137" s="71">
        <f t="shared" si="45"/>
        <v>450</v>
      </c>
      <c r="I137" s="94">
        <v>4</v>
      </c>
      <c r="J137" s="74">
        <v>11000</v>
      </c>
      <c r="K137" s="95">
        <f t="shared" si="59"/>
        <v>1815</v>
      </c>
      <c r="L137" s="96">
        <v>0.165</v>
      </c>
      <c r="M137" s="79">
        <v>11146.25</v>
      </c>
      <c r="N137" s="79">
        <v>-90.74</v>
      </c>
      <c r="O137" s="97">
        <f t="shared" si="46"/>
        <v>-0.00814085454749355</v>
      </c>
      <c r="P137" s="97">
        <f t="shared" si="47"/>
        <v>1.01329545454545</v>
      </c>
      <c r="Q137" s="113"/>
      <c r="R137" s="79">
        <v>0</v>
      </c>
      <c r="S137" s="79" t="s">
        <v>1451</v>
      </c>
      <c r="U137" s="79">
        <v>5502.44</v>
      </c>
      <c r="V137" s="79">
        <v>114.4</v>
      </c>
      <c r="W137" s="97">
        <f t="shared" si="48"/>
        <v>0.0207907764555361</v>
      </c>
      <c r="X137" s="97">
        <f t="shared" si="49"/>
        <v>0.500221818181818</v>
      </c>
      <c r="Y137" s="113"/>
      <c r="Z137" s="79">
        <v>0</v>
      </c>
      <c r="AA137" s="79" t="s">
        <v>1452</v>
      </c>
      <c r="AC137" s="79">
        <v>11010.55</v>
      </c>
      <c r="AD137" s="79">
        <v>1136.33</v>
      </c>
      <c r="AE137" s="97">
        <f t="shared" si="50"/>
        <v>0.103203745498635</v>
      </c>
      <c r="AF137" s="109">
        <f t="shared" si="51"/>
        <v>1.00095909090909</v>
      </c>
      <c r="AG137" s="113">
        <v>150</v>
      </c>
      <c r="AH137" s="79">
        <v>150</v>
      </c>
      <c r="AI137" s="79" t="s">
        <v>1521</v>
      </c>
      <c r="AJ137" s="56" t="s">
        <v>1453</v>
      </c>
      <c r="AK137" s="17">
        <v>11148.33</v>
      </c>
      <c r="AL137" s="17">
        <v>1726.87</v>
      </c>
      <c r="AM137" s="60">
        <f t="shared" si="52"/>
        <v>0.154899433368047</v>
      </c>
      <c r="AN137" s="97">
        <f t="shared" si="53"/>
        <v>1.01348454545455</v>
      </c>
      <c r="AO137" s="113">
        <v>150</v>
      </c>
      <c r="AP137" s="79">
        <v>150</v>
      </c>
      <c r="AQ137" s="125" t="s">
        <v>1453</v>
      </c>
      <c r="AR137" s="79">
        <v>11791.98</v>
      </c>
      <c r="AS137" s="79">
        <v>1094.46</v>
      </c>
      <c r="AT137" s="97">
        <f t="shared" si="54"/>
        <v>0.0928139294673159</v>
      </c>
      <c r="AU137" s="109">
        <f t="shared" si="55"/>
        <v>1.07199818181818</v>
      </c>
      <c r="AV137" s="113">
        <v>150</v>
      </c>
      <c r="AW137" s="79">
        <v>150</v>
      </c>
      <c r="AX137" s="125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2">
        <v>135</v>
      </c>
      <c r="B138" s="72">
        <v>391</v>
      </c>
      <c r="C138" s="73" t="s">
        <v>186</v>
      </c>
      <c r="D138" s="73" t="s">
        <v>42</v>
      </c>
      <c r="E138" s="72" t="s">
        <v>76</v>
      </c>
      <c r="F138" s="74">
        <v>48</v>
      </c>
      <c r="G138" s="74">
        <v>150</v>
      </c>
      <c r="H138" s="71">
        <f t="shared" si="45"/>
        <v>450</v>
      </c>
      <c r="I138" s="94">
        <v>3</v>
      </c>
      <c r="J138" s="74">
        <v>13500</v>
      </c>
      <c r="K138" s="95">
        <f t="shared" si="59"/>
        <v>3320.5557086545</v>
      </c>
      <c r="L138" s="96">
        <v>0.245967089529963</v>
      </c>
      <c r="M138" s="79">
        <v>7823.76</v>
      </c>
      <c r="N138" s="79">
        <v>2144.11</v>
      </c>
      <c r="O138" s="97">
        <f t="shared" si="46"/>
        <v>0.27405109563688</v>
      </c>
      <c r="P138" s="97">
        <f t="shared" si="47"/>
        <v>0.579537777777778</v>
      </c>
      <c r="Q138" s="113"/>
      <c r="R138" s="79">
        <v>0</v>
      </c>
      <c r="S138" s="79" t="s">
        <v>1451</v>
      </c>
      <c r="U138" s="79">
        <v>5412.65</v>
      </c>
      <c r="V138" s="79">
        <v>2035.05</v>
      </c>
      <c r="W138" s="97">
        <f t="shared" si="48"/>
        <v>0.375980342346171</v>
      </c>
      <c r="X138" s="97">
        <f t="shared" si="49"/>
        <v>0.400937037037037</v>
      </c>
      <c r="Y138" s="113"/>
      <c r="Z138" s="79">
        <v>0</v>
      </c>
      <c r="AA138" s="79" t="s">
        <v>1452</v>
      </c>
      <c r="AC138" s="79">
        <v>6562.23</v>
      </c>
      <c r="AD138" s="79">
        <v>2044.35</v>
      </c>
      <c r="AE138" s="97">
        <f t="shared" si="50"/>
        <v>0.3115328173502</v>
      </c>
      <c r="AF138" s="97">
        <f t="shared" si="51"/>
        <v>0.486091111111111</v>
      </c>
      <c r="AG138" s="113"/>
      <c r="AH138" s="79">
        <v>0</v>
      </c>
      <c r="AI138" s="79"/>
      <c r="AK138" s="17">
        <v>8257.98</v>
      </c>
      <c r="AL138" s="17">
        <v>2176.24</v>
      </c>
      <c r="AM138" s="60">
        <f t="shared" si="52"/>
        <v>0.263531759582852</v>
      </c>
      <c r="AN138" s="97">
        <f t="shared" si="53"/>
        <v>0.611702222222222</v>
      </c>
      <c r="AO138" s="113"/>
      <c r="AP138" s="79">
        <v>0</v>
      </c>
      <c r="AQ138" s="125"/>
      <c r="AR138" s="79">
        <v>13654.17</v>
      </c>
      <c r="AS138" s="79">
        <v>4066.87</v>
      </c>
      <c r="AT138" s="97">
        <f t="shared" si="54"/>
        <v>0.29784820314966</v>
      </c>
      <c r="AU138" s="97">
        <f t="shared" si="55"/>
        <v>1.01142</v>
      </c>
      <c r="AV138" s="113"/>
      <c r="AW138" s="79">
        <v>150</v>
      </c>
      <c r="AX138" s="125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7"/>
      <c r="B139" s="137"/>
      <c r="C139" s="138"/>
      <c r="D139" s="10"/>
      <c r="E139" s="9"/>
      <c r="F139" s="30"/>
      <c r="G139" s="30">
        <f>SUM(G4:G138)</f>
        <v>20150</v>
      </c>
      <c r="H139" s="71">
        <f>SUM(H4:H138)</f>
        <v>60450</v>
      </c>
      <c r="I139" s="45">
        <f>SUM(I4:I138)</f>
        <v>531</v>
      </c>
      <c r="J139" s="139">
        <f>SUM(J4:J138)</f>
        <v>2046000</v>
      </c>
      <c r="K139" s="140">
        <f>SUM(K4:K138)</f>
        <v>446166.471928</v>
      </c>
      <c r="L139" s="141">
        <f>K139/J139</f>
        <v>0.218067679339198</v>
      </c>
      <c r="M139" s="17">
        <f>SUM(M4:M138)</f>
        <v>1899745.3</v>
      </c>
      <c r="N139" s="17">
        <f>SUM(N4:N138)</f>
        <v>361861.62</v>
      </c>
      <c r="O139" s="60">
        <f t="shared" si="46"/>
        <v>0.190479018424207</v>
      </c>
      <c r="P139" s="97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60">
        <f t="shared" si="48"/>
        <v>0.214691856003076</v>
      </c>
      <c r="X139" s="60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60">
        <f t="shared" si="50"/>
        <v>0.192672614458895</v>
      </c>
      <c r="AF139" s="60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60">
        <f t="shared" si="52"/>
        <v>0.219171973906616</v>
      </c>
      <c r="AN139" s="121">
        <f t="shared" si="53"/>
        <v>0.622949423264907</v>
      </c>
      <c r="AO139" s="27"/>
      <c r="AP139" s="30"/>
      <c r="AQ139" s="127"/>
      <c r="AR139" s="30">
        <v>1294481.85</v>
      </c>
      <c r="AS139" s="30">
        <v>260341.2</v>
      </c>
      <c r="AT139" s="121">
        <f t="shared" si="54"/>
        <v>0.201116145429154</v>
      </c>
      <c r="AU139" s="121">
        <f t="shared" si="55"/>
        <v>0.632689076246334</v>
      </c>
      <c r="AV139" s="27"/>
      <c r="AW139" s="30"/>
      <c r="AX139" s="127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2"/>
    </row>
    <row r="141" spans="9:9">
      <c r="I141" s="142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workbookViewId="0">
      <selection activeCell="L90" sqref="L90"/>
    </sheetView>
  </sheetViews>
  <sheetFormatPr defaultColWidth="9" defaultRowHeight="13.5" outlineLevelCol="7"/>
  <cols>
    <col min="1" max="1" width="4.625" style="32" customWidth="1"/>
    <col min="2" max="2" width="7.75" style="32" customWidth="1"/>
    <col min="3" max="3" width="28.25" style="33" customWidth="1"/>
    <col min="4" max="4" width="13.25" style="34" customWidth="1"/>
    <col min="5" max="5" width="10" style="35" customWidth="1"/>
    <col min="6" max="6" width="9" style="17"/>
    <col min="7" max="7" width="8.125" style="17" customWidth="1"/>
    <col min="8" max="8" width="9" style="36"/>
  </cols>
  <sheetData>
    <row r="1" ht="14.25" spans="1:8">
      <c r="A1" s="37" t="s">
        <v>1522</v>
      </c>
      <c r="B1" s="37"/>
      <c r="C1" s="37"/>
      <c r="D1" s="37"/>
      <c r="E1" s="38"/>
      <c r="F1" s="37"/>
      <c r="G1" s="37"/>
      <c r="H1" s="37"/>
    </row>
    <row r="2" ht="24" spans="1:8">
      <c r="A2" s="39" t="s">
        <v>9</v>
      </c>
      <c r="B2" s="39" t="s">
        <v>10</v>
      </c>
      <c r="C2" s="40" t="s">
        <v>11</v>
      </c>
      <c r="D2" s="40" t="s">
        <v>12</v>
      </c>
      <c r="E2" s="41" t="s">
        <v>1523</v>
      </c>
      <c r="F2" s="42" t="s">
        <v>1446</v>
      </c>
      <c r="G2" s="42" t="s">
        <v>1524</v>
      </c>
      <c r="H2" s="43" t="s">
        <v>1450</v>
      </c>
    </row>
    <row r="3" spans="1:8">
      <c r="A3" s="9">
        <v>1</v>
      </c>
      <c r="B3" s="9">
        <v>511</v>
      </c>
      <c r="C3" s="44" t="s">
        <v>41</v>
      </c>
      <c r="D3" s="44" t="s">
        <v>42</v>
      </c>
      <c r="E3" s="45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4" t="s">
        <v>44</v>
      </c>
      <c r="D4" s="44" t="s">
        <v>45</v>
      </c>
      <c r="E4" s="45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4" t="s">
        <v>47</v>
      </c>
      <c r="D5" s="44" t="s">
        <v>48</v>
      </c>
      <c r="E5" s="45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4" t="s">
        <v>49</v>
      </c>
      <c r="D6" s="44" t="s">
        <v>50</v>
      </c>
      <c r="E6" s="45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4" t="s">
        <v>51</v>
      </c>
      <c r="D7" s="44" t="s">
        <v>45</v>
      </c>
      <c r="E7" s="45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4" t="s">
        <v>53</v>
      </c>
      <c r="D8" s="44" t="s">
        <v>54</v>
      </c>
      <c r="E8" s="45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4" t="s">
        <v>55</v>
      </c>
      <c r="D9" s="44" t="s">
        <v>45</v>
      </c>
      <c r="E9" s="45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4" t="s">
        <v>56</v>
      </c>
      <c r="D10" s="44" t="s">
        <v>54</v>
      </c>
      <c r="E10" s="45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4" t="s">
        <v>57</v>
      </c>
      <c r="D11" s="44" t="s">
        <v>50</v>
      </c>
      <c r="E11" s="45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4" t="s">
        <v>58</v>
      </c>
      <c r="D12" s="44" t="s">
        <v>50</v>
      </c>
      <c r="E12" s="45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4" t="s">
        <v>59</v>
      </c>
      <c r="D13" s="44" t="s">
        <v>50</v>
      </c>
      <c r="E13" s="45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4" t="s">
        <v>61</v>
      </c>
      <c r="D14" s="44" t="s">
        <v>62</v>
      </c>
      <c r="E14" s="45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4" t="s">
        <v>63</v>
      </c>
      <c r="D15" s="44" t="s">
        <v>64</v>
      </c>
      <c r="E15" s="45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4" t="s">
        <v>65</v>
      </c>
      <c r="D16" s="44" t="s">
        <v>62</v>
      </c>
      <c r="E16" s="45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4" t="s">
        <v>66</v>
      </c>
      <c r="D17" s="44" t="s">
        <v>48</v>
      </c>
      <c r="E17" s="45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6">
        <v>116482</v>
      </c>
      <c r="C18" s="47" t="s">
        <v>67</v>
      </c>
      <c r="D18" s="44" t="s">
        <v>42</v>
      </c>
      <c r="E18" s="45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4" t="s">
        <v>68</v>
      </c>
      <c r="D19" s="44" t="s">
        <v>69</v>
      </c>
      <c r="E19" s="45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4" t="s">
        <v>71</v>
      </c>
      <c r="D20" s="44" t="s">
        <v>50</v>
      </c>
      <c r="E20" s="45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4" t="s">
        <v>72</v>
      </c>
      <c r="D21" s="44" t="s">
        <v>69</v>
      </c>
      <c r="E21" s="45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4" t="s">
        <v>73</v>
      </c>
      <c r="D22" s="44" t="s">
        <v>50</v>
      </c>
      <c r="E22" s="45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4" t="s">
        <v>74</v>
      </c>
      <c r="D23" s="44" t="s">
        <v>42</v>
      </c>
      <c r="E23" s="45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4" t="s">
        <v>75</v>
      </c>
      <c r="D24" s="44" t="s">
        <v>50</v>
      </c>
      <c r="E24" s="45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4" t="s">
        <v>77</v>
      </c>
      <c r="D25" s="44" t="s">
        <v>50</v>
      </c>
      <c r="E25" s="45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4" t="s">
        <v>78</v>
      </c>
      <c r="D26" s="44" t="s">
        <v>54</v>
      </c>
      <c r="E26" s="45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4" t="s">
        <v>79</v>
      </c>
      <c r="D27" s="44" t="s">
        <v>54</v>
      </c>
      <c r="E27" s="45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4" t="s">
        <v>80</v>
      </c>
      <c r="D28" s="44" t="s">
        <v>42</v>
      </c>
      <c r="E28" s="45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4" t="s">
        <v>81</v>
      </c>
      <c r="D29" s="44" t="s">
        <v>54</v>
      </c>
      <c r="E29" s="45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4" t="s">
        <v>82</v>
      </c>
      <c r="D30" s="44" t="s">
        <v>54</v>
      </c>
      <c r="E30" s="45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4" t="s">
        <v>83</v>
      </c>
      <c r="D31" s="44" t="s">
        <v>64</v>
      </c>
      <c r="E31" s="45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4" t="s">
        <v>85</v>
      </c>
      <c r="D32" s="44" t="s">
        <v>45</v>
      </c>
      <c r="E32" s="45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4" t="s">
        <v>86</v>
      </c>
      <c r="D33" s="44" t="s">
        <v>45</v>
      </c>
      <c r="E33" s="45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4" t="s">
        <v>87</v>
      </c>
      <c r="D34" s="44" t="s">
        <v>45</v>
      </c>
      <c r="E34" s="45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4" t="s">
        <v>88</v>
      </c>
      <c r="D35" s="44" t="s">
        <v>45</v>
      </c>
      <c r="E35" s="45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4" t="s">
        <v>89</v>
      </c>
      <c r="D36" s="44" t="s">
        <v>45</v>
      </c>
      <c r="E36" s="45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4" t="s">
        <v>90</v>
      </c>
      <c r="D37" s="44" t="s">
        <v>50</v>
      </c>
      <c r="E37" s="45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4" t="s">
        <v>91</v>
      </c>
      <c r="D38" s="44" t="s">
        <v>50</v>
      </c>
      <c r="E38" s="45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4" t="s">
        <v>92</v>
      </c>
      <c r="D39" s="44" t="s">
        <v>50</v>
      </c>
      <c r="E39" s="45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4" t="s">
        <v>93</v>
      </c>
      <c r="D40" s="44" t="s">
        <v>62</v>
      </c>
      <c r="E40" s="45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8">
        <v>517</v>
      </c>
      <c r="C41" s="49" t="s">
        <v>94</v>
      </c>
      <c r="D41" s="49" t="s">
        <v>42</v>
      </c>
      <c r="E41" s="50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4" t="s">
        <v>96</v>
      </c>
      <c r="D42" s="44" t="s">
        <v>50</v>
      </c>
      <c r="E42" s="45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4" t="s">
        <v>97</v>
      </c>
      <c r="D43" s="44" t="s">
        <v>42</v>
      </c>
      <c r="E43" s="45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4" t="s">
        <v>98</v>
      </c>
      <c r="D44" s="44" t="s">
        <v>48</v>
      </c>
      <c r="E44" s="45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4" t="s">
        <v>99</v>
      </c>
      <c r="D45" s="44" t="s">
        <v>45</v>
      </c>
      <c r="E45" s="45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4" t="s">
        <v>100</v>
      </c>
      <c r="D46" s="44" t="s">
        <v>64</v>
      </c>
      <c r="E46" s="45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6">
        <v>117184</v>
      </c>
      <c r="C47" s="47" t="s">
        <v>101</v>
      </c>
      <c r="D47" s="44" t="s">
        <v>42</v>
      </c>
      <c r="E47" s="45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4" t="s">
        <v>102</v>
      </c>
      <c r="D48" s="44" t="s">
        <v>45</v>
      </c>
      <c r="E48" s="45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4" t="s">
        <v>103</v>
      </c>
      <c r="D49" s="44" t="s">
        <v>50</v>
      </c>
      <c r="E49" s="45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4" t="s">
        <v>104</v>
      </c>
      <c r="D50" s="44" t="s">
        <v>45</v>
      </c>
      <c r="E50" s="45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4" t="s">
        <v>105</v>
      </c>
      <c r="D51" s="44" t="s">
        <v>54</v>
      </c>
      <c r="E51" s="45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4" t="s">
        <v>106</v>
      </c>
      <c r="D52" s="44" t="s">
        <v>50</v>
      </c>
      <c r="E52" s="45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4" t="s">
        <v>107</v>
      </c>
      <c r="D53" s="44" t="s">
        <v>50</v>
      </c>
      <c r="E53" s="45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4" t="s">
        <v>108</v>
      </c>
      <c r="D54" s="44" t="s">
        <v>48</v>
      </c>
      <c r="E54" s="45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4" t="s">
        <v>109</v>
      </c>
      <c r="D55" s="44" t="s">
        <v>54</v>
      </c>
      <c r="E55" s="45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4" t="s">
        <v>110</v>
      </c>
      <c r="D56" s="44" t="s">
        <v>62</v>
      </c>
      <c r="E56" s="45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4" t="s">
        <v>111</v>
      </c>
      <c r="D57" s="44" t="s">
        <v>50</v>
      </c>
      <c r="E57" s="45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4" t="s">
        <v>112</v>
      </c>
      <c r="D58" s="44" t="s">
        <v>62</v>
      </c>
      <c r="E58" s="45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4" t="s">
        <v>113</v>
      </c>
      <c r="D59" s="44" t="s">
        <v>64</v>
      </c>
      <c r="E59" s="45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4" t="s">
        <v>114</v>
      </c>
      <c r="D60" s="44" t="s">
        <v>54</v>
      </c>
      <c r="E60" s="45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4" t="s">
        <v>115</v>
      </c>
      <c r="D61" s="44" t="s">
        <v>42</v>
      </c>
      <c r="E61" s="45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4" t="s">
        <v>116</v>
      </c>
      <c r="D62" s="44" t="s">
        <v>42</v>
      </c>
      <c r="E62" s="45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4" t="s">
        <v>117</v>
      </c>
      <c r="D63" s="44" t="s">
        <v>54</v>
      </c>
      <c r="E63" s="45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4" t="s">
        <v>118</v>
      </c>
      <c r="D64" s="44" t="s">
        <v>50</v>
      </c>
      <c r="E64" s="45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4" t="s">
        <v>119</v>
      </c>
      <c r="D65" s="44" t="s">
        <v>45</v>
      </c>
      <c r="E65" s="45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4" t="s">
        <v>120</v>
      </c>
      <c r="D66" s="44" t="s">
        <v>64</v>
      </c>
      <c r="E66" s="45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4" t="s">
        <v>121</v>
      </c>
      <c r="D67" s="44" t="s">
        <v>54</v>
      </c>
      <c r="E67" s="45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4" t="s">
        <v>122</v>
      </c>
      <c r="D68" s="44" t="s">
        <v>45</v>
      </c>
      <c r="E68" s="45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4" t="s">
        <v>123</v>
      </c>
      <c r="D69" s="44" t="s">
        <v>50</v>
      </c>
      <c r="E69" s="45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4" t="s">
        <v>124</v>
      </c>
      <c r="D70" s="44" t="s">
        <v>50</v>
      </c>
      <c r="E70" s="45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4" t="s">
        <v>125</v>
      </c>
      <c r="D71" s="44" t="s">
        <v>62</v>
      </c>
      <c r="E71" s="45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4" t="s">
        <v>126</v>
      </c>
      <c r="D72" s="44" t="s">
        <v>62</v>
      </c>
      <c r="E72" s="45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4" t="s">
        <v>127</v>
      </c>
      <c r="D73" s="44" t="s">
        <v>42</v>
      </c>
      <c r="E73" s="45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8">
        <v>582</v>
      </c>
      <c r="C74" s="49" t="s">
        <v>128</v>
      </c>
      <c r="D74" s="49" t="s">
        <v>50</v>
      </c>
      <c r="E74" s="50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4" t="s">
        <v>129</v>
      </c>
      <c r="D75" s="44" t="s">
        <v>45</v>
      </c>
      <c r="E75" s="45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4" t="s">
        <v>130</v>
      </c>
      <c r="D76" s="44" t="s">
        <v>45</v>
      </c>
      <c r="E76" s="45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8">
        <v>750</v>
      </c>
      <c r="C77" s="49" t="s">
        <v>131</v>
      </c>
      <c r="D77" s="49" t="s">
        <v>54</v>
      </c>
      <c r="E77" s="50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4" t="s">
        <v>132</v>
      </c>
      <c r="D78" s="44" t="s">
        <v>54</v>
      </c>
      <c r="E78" s="45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4" t="s">
        <v>133</v>
      </c>
      <c r="D79" s="44" t="s">
        <v>42</v>
      </c>
      <c r="E79" s="45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4" t="s">
        <v>134</v>
      </c>
      <c r="D80" s="44" t="s">
        <v>50</v>
      </c>
      <c r="E80" s="45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4" t="s">
        <v>135</v>
      </c>
      <c r="D81" s="44" t="s">
        <v>54</v>
      </c>
      <c r="E81" s="45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4" t="s">
        <v>136</v>
      </c>
      <c r="D82" s="44" t="s">
        <v>50</v>
      </c>
      <c r="E82" s="45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8">
        <v>114844</v>
      </c>
      <c r="C83" s="49" t="s">
        <v>137</v>
      </c>
      <c r="D83" s="49" t="s">
        <v>42</v>
      </c>
      <c r="E83" s="50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4" t="s">
        <v>138</v>
      </c>
      <c r="D84" s="44" t="s">
        <v>42</v>
      </c>
      <c r="E84" s="45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8">
        <v>337</v>
      </c>
      <c r="C85" s="49" t="s">
        <v>139</v>
      </c>
      <c r="D85" s="49" t="s">
        <v>42</v>
      </c>
      <c r="E85" s="50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4" t="s">
        <v>140</v>
      </c>
      <c r="D86" s="44" t="s">
        <v>54</v>
      </c>
      <c r="E86" s="45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4" t="s">
        <v>141</v>
      </c>
      <c r="D87" s="44" t="s">
        <v>50</v>
      </c>
      <c r="E87" s="45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4" t="s">
        <v>142</v>
      </c>
      <c r="D88" s="44" t="s">
        <v>50</v>
      </c>
      <c r="E88" s="45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4" t="s">
        <v>143</v>
      </c>
      <c r="D89" s="44" t="s">
        <v>50</v>
      </c>
      <c r="E89" s="45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4" t="s">
        <v>144</v>
      </c>
      <c r="D90" s="44" t="s">
        <v>50</v>
      </c>
      <c r="E90" s="45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4" t="s">
        <v>145</v>
      </c>
      <c r="D91" s="44" t="s">
        <v>54</v>
      </c>
      <c r="E91" s="45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4" t="s">
        <v>146</v>
      </c>
      <c r="D92" s="44" t="s">
        <v>42</v>
      </c>
      <c r="E92" s="45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8">
        <v>742</v>
      </c>
      <c r="C93" s="49" t="s">
        <v>147</v>
      </c>
      <c r="D93" s="49" t="s">
        <v>69</v>
      </c>
      <c r="E93" s="50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4" t="s">
        <v>148</v>
      </c>
      <c r="D94" s="44" t="s">
        <v>48</v>
      </c>
      <c r="E94" s="45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4" t="s">
        <v>149</v>
      </c>
      <c r="D95" s="44" t="s">
        <v>54</v>
      </c>
      <c r="E95" s="45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4" t="s">
        <v>150</v>
      </c>
      <c r="D96" s="44" t="s">
        <v>42</v>
      </c>
      <c r="E96" s="45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8">
        <v>114685</v>
      </c>
      <c r="C97" s="49" t="s">
        <v>151</v>
      </c>
      <c r="D97" s="49" t="s">
        <v>42</v>
      </c>
      <c r="E97" s="50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4" t="s">
        <v>152</v>
      </c>
      <c r="D98" s="44" t="s">
        <v>54</v>
      </c>
      <c r="E98" s="45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4" t="s">
        <v>153</v>
      </c>
      <c r="D99" s="44" t="s">
        <v>62</v>
      </c>
      <c r="E99" s="45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4" t="s">
        <v>154</v>
      </c>
      <c r="D100" s="44" t="s">
        <v>64</v>
      </c>
      <c r="E100" s="45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4" t="s">
        <v>155</v>
      </c>
      <c r="D101" s="44" t="s">
        <v>54</v>
      </c>
      <c r="E101" s="45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4" t="s">
        <v>156</v>
      </c>
      <c r="D102" s="44" t="s">
        <v>62</v>
      </c>
      <c r="E102" s="45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4" t="s">
        <v>157</v>
      </c>
      <c r="D103" s="44" t="s">
        <v>42</v>
      </c>
      <c r="E103" s="45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4" t="s">
        <v>158</v>
      </c>
      <c r="D104" s="44" t="s">
        <v>50</v>
      </c>
      <c r="E104" s="45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6">
        <v>115971</v>
      </c>
      <c r="C105" s="47" t="s">
        <v>159</v>
      </c>
      <c r="D105" s="44" t="s">
        <v>54</v>
      </c>
      <c r="E105" s="45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4" t="s">
        <v>160</v>
      </c>
      <c r="D106" s="44" t="s">
        <v>45</v>
      </c>
      <c r="E106" s="45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4" t="s">
        <v>161</v>
      </c>
      <c r="D107" s="44" t="s">
        <v>50</v>
      </c>
      <c r="E107" s="45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4" t="s">
        <v>162</v>
      </c>
      <c r="D108" s="44" t="s">
        <v>54</v>
      </c>
      <c r="E108" s="45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4" t="s">
        <v>163</v>
      </c>
      <c r="D109" s="44" t="s">
        <v>62</v>
      </c>
      <c r="E109" s="45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4" t="s">
        <v>164</v>
      </c>
      <c r="D110" s="44" t="s">
        <v>50</v>
      </c>
      <c r="E110" s="45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4" t="s">
        <v>165</v>
      </c>
      <c r="D111" s="44" t="s">
        <v>42</v>
      </c>
      <c r="E111" s="45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6">
        <v>116919</v>
      </c>
      <c r="C112" s="47" t="s">
        <v>166</v>
      </c>
      <c r="D112" s="44" t="s">
        <v>42</v>
      </c>
      <c r="E112" s="45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4" t="s">
        <v>167</v>
      </c>
      <c r="D113" s="44" t="s">
        <v>50</v>
      </c>
      <c r="E113" s="45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4" t="s">
        <v>168</v>
      </c>
      <c r="D114" s="44" t="s">
        <v>42</v>
      </c>
      <c r="E114" s="45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4" t="s">
        <v>169</v>
      </c>
      <c r="D115" s="44" t="s">
        <v>50</v>
      </c>
      <c r="E115" s="45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4" t="s">
        <v>170</v>
      </c>
      <c r="D116" s="44" t="s">
        <v>64</v>
      </c>
      <c r="E116" s="45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4" t="s">
        <v>171</v>
      </c>
      <c r="D117" s="44" t="s">
        <v>54</v>
      </c>
      <c r="E117" s="45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4" t="s">
        <v>172</v>
      </c>
      <c r="D118" s="44" t="s">
        <v>42</v>
      </c>
      <c r="E118" s="45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4" t="s">
        <v>173</v>
      </c>
      <c r="D119" s="44" t="s">
        <v>42</v>
      </c>
      <c r="E119" s="45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4" t="s">
        <v>174</v>
      </c>
      <c r="D120" s="44" t="s">
        <v>50</v>
      </c>
      <c r="E120" s="45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6">
        <v>117310</v>
      </c>
      <c r="C121" s="47" t="s">
        <v>175</v>
      </c>
      <c r="D121" s="44" t="s">
        <v>54</v>
      </c>
      <c r="E121" s="45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4" t="s">
        <v>176</v>
      </c>
      <c r="D122" s="44" t="s">
        <v>45</v>
      </c>
      <c r="E122" s="45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8">
        <v>349</v>
      </c>
      <c r="C123" s="49" t="s">
        <v>177</v>
      </c>
      <c r="D123" s="49" t="s">
        <v>42</v>
      </c>
      <c r="E123" s="50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4" t="s">
        <v>178</v>
      </c>
      <c r="D124" s="44" t="s">
        <v>54</v>
      </c>
      <c r="E124" s="45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6">
        <v>117491</v>
      </c>
      <c r="C125" s="47" t="s">
        <v>179</v>
      </c>
      <c r="D125" s="44" t="s">
        <v>50</v>
      </c>
      <c r="E125" s="45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6">
        <v>116773</v>
      </c>
      <c r="C126" s="47" t="s">
        <v>180</v>
      </c>
      <c r="D126" s="44" t="s">
        <v>50</v>
      </c>
      <c r="E126" s="45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4" t="s">
        <v>181</v>
      </c>
      <c r="D127" s="44" t="s">
        <v>50</v>
      </c>
      <c r="E127" s="45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4" t="s">
        <v>182</v>
      </c>
      <c r="D128" s="44" t="s">
        <v>42</v>
      </c>
      <c r="E128" s="45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4" t="s">
        <v>183</v>
      </c>
      <c r="D129" s="44" t="s">
        <v>54</v>
      </c>
      <c r="E129" s="45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4" t="s">
        <v>184</v>
      </c>
      <c r="D130" s="44" t="s">
        <v>42</v>
      </c>
      <c r="E130" s="45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8">
        <v>107829</v>
      </c>
      <c r="C131" s="49" t="s">
        <v>185</v>
      </c>
      <c r="D131" s="49" t="s">
        <v>42</v>
      </c>
      <c r="E131" s="50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8">
        <v>391</v>
      </c>
      <c r="C132" s="49" t="s">
        <v>186</v>
      </c>
      <c r="D132" s="49" t="s">
        <v>42</v>
      </c>
      <c r="E132" s="50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8">
        <v>105396</v>
      </c>
      <c r="C133" s="49" t="s">
        <v>187</v>
      </c>
      <c r="D133" s="49" t="s">
        <v>54</v>
      </c>
      <c r="E133" s="50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4" t="s">
        <v>188</v>
      </c>
      <c r="D134" s="44" t="s">
        <v>42</v>
      </c>
      <c r="E134" s="45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4" t="s">
        <v>189</v>
      </c>
      <c r="D135" s="44" t="s">
        <v>54</v>
      </c>
      <c r="E135" s="45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4" t="s">
        <v>190</v>
      </c>
      <c r="D136" s="44" t="s">
        <v>54</v>
      </c>
      <c r="E136" s="45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8">
        <v>308</v>
      </c>
      <c r="C137" s="49" t="s">
        <v>191</v>
      </c>
      <c r="D137" s="49" t="s">
        <v>42</v>
      </c>
      <c r="E137" s="50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1"/>
      <c r="C138" s="51"/>
      <c r="D138" s="51"/>
      <c r="E138" s="52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M4" sqref="M4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/>
      <c r="B3" s="25" t="s">
        <v>1532</v>
      </c>
      <c r="C3" s="25">
        <v>114685</v>
      </c>
      <c r="D3" s="25" t="s">
        <v>1533</v>
      </c>
      <c r="E3" s="25">
        <v>7279</v>
      </c>
      <c r="F3" s="25" t="s">
        <v>1220</v>
      </c>
      <c r="G3" s="26">
        <v>1200</v>
      </c>
      <c r="H3" s="27">
        <v>200</v>
      </c>
      <c r="I3" s="30">
        <v>200</v>
      </c>
    </row>
    <row r="4" customHeight="1" spans="1:9">
      <c r="A4" s="25"/>
      <c r="B4" s="25" t="s">
        <v>1532</v>
      </c>
      <c r="C4" s="25">
        <v>114685</v>
      </c>
      <c r="D4" s="25" t="s">
        <v>1533</v>
      </c>
      <c r="E4" s="25">
        <v>4086</v>
      </c>
      <c r="F4" s="25" t="s">
        <v>1244</v>
      </c>
      <c r="G4" s="26">
        <v>1200</v>
      </c>
      <c r="H4" s="27">
        <v>200</v>
      </c>
      <c r="I4" s="31">
        <v>200</v>
      </c>
    </row>
    <row r="5" customHeight="1" spans="1:9">
      <c r="A5" s="25"/>
      <c r="B5" s="25" t="s">
        <v>1532</v>
      </c>
      <c r="C5" s="25">
        <v>114685</v>
      </c>
      <c r="D5" s="25" t="s">
        <v>1533</v>
      </c>
      <c r="E5" s="25">
        <v>11120</v>
      </c>
      <c r="F5" s="25" t="s">
        <v>1534</v>
      </c>
      <c r="G5" s="26">
        <v>1200</v>
      </c>
      <c r="H5" s="27">
        <v>200</v>
      </c>
      <c r="I5" s="31">
        <v>200</v>
      </c>
    </row>
    <row r="6" customHeight="1" spans="1:9">
      <c r="A6" s="25"/>
      <c r="B6" s="25" t="s">
        <v>1532</v>
      </c>
      <c r="C6" s="25">
        <v>114685</v>
      </c>
      <c r="D6" s="25" t="s">
        <v>1533</v>
      </c>
      <c r="E6" s="25">
        <v>13313</v>
      </c>
      <c r="F6" s="25" t="s">
        <v>1252</v>
      </c>
      <c r="G6" s="26">
        <v>1200</v>
      </c>
      <c r="H6" s="27">
        <v>200</v>
      </c>
      <c r="I6" s="31">
        <v>200</v>
      </c>
    </row>
    <row r="7" customHeight="1" spans="1:9">
      <c r="A7" s="25"/>
      <c r="B7" s="25" t="s">
        <v>1532</v>
      </c>
      <c r="C7" s="25">
        <v>114685</v>
      </c>
      <c r="D7" s="25" t="s">
        <v>1533</v>
      </c>
      <c r="E7" s="25">
        <v>13254</v>
      </c>
      <c r="F7" s="25" t="s">
        <v>1250</v>
      </c>
      <c r="G7" s="26">
        <v>1200</v>
      </c>
      <c r="H7" s="27">
        <v>100</v>
      </c>
      <c r="I7" s="31">
        <v>100</v>
      </c>
    </row>
    <row r="8" customHeight="1" spans="1:9">
      <c r="A8" s="25"/>
      <c r="B8" s="25" t="s">
        <v>1532</v>
      </c>
      <c r="C8" s="25">
        <v>114685</v>
      </c>
      <c r="D8" s="25" t="s">
        <v>1533</v>
      </c>
      <c r="E8" s="25">
        <v>13229</v>
      </c>
      <c r="F8" s="25" t="s">
        <v>824</v>
      </c>
      <c r="G8" s="26">
        <v>1200</v>
      </c>
      <c r="H8" s="27">
        <v>100</v>
      </c>
      <c r="I8" s="31">
        <v>100</v>
      </c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C25" sqref="C25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1535</v>
      </c>
      <c r="F1" s="7" t="s">
        <v>1536</v>
      </c>
      <c r="G1" s="7" t="s">
        <v>1537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1538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1539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1540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1541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1542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1543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1544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1545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1546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1547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1548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1549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1550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1551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1552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1553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1554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1555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1556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1557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1558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1559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1560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1561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1562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1563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1564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1565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1566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1567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1568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1569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1570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1571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1572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1573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1574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1575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1576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1577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1578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1579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2021-01-29T01:09:07Z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