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任务" sheetId="1" r:id="rId1"/>
  </sheets>
  <externalReferences>
    <externalReference r:id="rId8"/>
  </externalReferences>
  <definedNames>
    <definedName name="_xlnm._FilterDatabase" localSheetId="0" hidden="1">任务!$A$2:$AV$138</definedName>
  </definedNames>
  <calcPr calcId="144525" concurrentCalc="0"/>
</workbook>
</file>

<file path=xl/sharedStrings.xml><?xml version="1.0" encoding="utf-8"?>
<sst xmlns="http://schemas.openxmlformats.org/spreadsheetml/2006/main" count="407" uniqueCount="155">
  <si>
    <t>7月补肾认购任务及预发奖励</t>
  </si>
  <si>
    <t>序号</t>
  </si>
  <si>
    <t>门店ID</t>
  </si>
  <si>
    <t>门店</t>
  </si>
  <si>
    <t>片区</t>
  </si>
  <si>
    <t>一档
7元/瓶</t>
  </si>
  <si>
    <t>二档
8元/瓶</t>
  </si>
  <si>
    <t>门店选择档次</t>
  </si>
  <si>
    <t>认购盒数</t>
  </si>
  <si>
    <t>预发奖励</t>
  </si>
  <si>
    <t>销售数量</t>
  </si>
  <si>
    <t>完成任务</t>
  </si>
  <si>
    <t>应发奖励</t>
  </si>
  <si>
    <t>应退回</t>
  </si>
  <si>
    <t>应补发</t>
  </si>
  <si>
    <t>青羊区十二桥路药店</t>
  </si>
  <si>
    <t>西北片区</t>
  </si>
  <si>
    <t>未完成一档</t>
  </si>
  <si>
    <t>新都马超东路店</t>
  </si>
  <si>
    <t>青羊区光华村街药店</t>
  </si>
  <si>
    <t>二档</t>
  </si>
  <si>
    <t>青羊区光华药店</t>
  </si>
  <si>
    <t>高新区土龙路药店</t>
  </si>
  <si>
    <t>新都区新繁繁江北路药店</t>
  </si>
  <si>
    <t>青羊区清江东路药店</t>
  </si>
  <si>
    <t>武侯区顺和街药店</t>
  </si>
  <si>
    <t>一档</t>
  </si>
  <si>
    <t>金牛区蓉北商贸大道药店</t>
  </si>
  <si>
    <t>金牛区枣子巷药店</t>
  </si>
  <si>
    <t>佳灵路店</t>
  </si>
  <si>
    <t>蜀汉路店</t>
  </si>
  <si>
    <t>金牛区交大路第三药店</t>
  </si>
  <si>
    <t>贝森路店</t>
  </si>
  <si>
    <t>银河北街店</t>
  </si>
  <si>
    <t>四川太极武侯区大悦路药店</t>
  </si>
  <si>
    <t>万和北路</t>
  </si>
  <si>
    <t>金牛区金沙路药店</t>
  </si>
  <si>
    <t>四川太极青羊区蜀辉路药店</t>
  </si>
  <si>
    <t>青羊区清江东路二药房</t>
  </si>
  <si>
    <t>武侯区大华街药店</t>
  </si>
  <si>
    <t>金牛区黄苑东街药店</t>
  </si>
  <si>
    <t>聚萃街店</t>
  </si>
  <si>
    <t>金牛区沙河源药店</t>
  </si>
  <si>
    <t>银沙路店</t>
  </si>
  <si>
    <t>大石西路</t>
  </si>
  <si>
    <t>花照壁</t>
  </si>
  <si>
    <t>四川太极金牛区五福桥东路药店</t>
  </si>
  <si>
    <t>蜀鑫路</t>
  </si>
  <si>
    <t>双楠路店</t>
  </si>
  <si>
    <t>光华西一路</t>
  </si>
  <si>
    <t>光华北五路</t>
  </si>
  <si>
    <t>逸都路店</t>
  </si>
  <si>
    <t>锦江区东大街药店</t>
  </si>
  <si>
    <t>旗舰片区</t>
  </si>
  <si>
    <t>梨花街药店</t>
  </si>
  <si>
    <t>成华区万科路药店</t>
  </si>
  <si>
    <t>东南片区</t>
  </si>
  <si>
    <t>高新区民丰大道药店</t>
  </si>
  <si>
    <t>成华区华泰路药店</t>
  </si>
  <si>
    <t>高新区新园大道药店</t>
  </si>
  <si>
    <t>高新区新乐中街药店</t>
  </si>
  <si>
    <t>锦江区观音桥街药店</t>
  </si>
  <si>
    <t>锦江区榕声路药店</t>
  </si>
  <si>
    <t>高新区大源三期药店</t>
  </si>
  <si>
    <t>成汉南路店</t>
  </si>
  <si>
    <t>成华区金马河路药店</t>
  </si>
  <si>
    <t>成华区万宇路药店</t>
  </si>
  <si>
    <t>新下街店</t>
  </si>
  <si>
    <t>高新区天久北巷药店</t>
  </si>
  <si>
    <t>锦江区水杉街药店</t>
  </si>
  <si>
    <t>双流区东升街道三强西路药店</t>
  </si>
  <si>
    <t>紫薇东路</t>
  </si>
  <si>
    <t>四川太极成都高新区元华二巷药店</t>
  </si>
  <si>
    <t>成华区龙潭寺西路药店</t>
  </si>
  <si>
    <t>双流县西航港街道锦华路一段药店</t>
  </si>
  <si>
    <t>成华区华康路药店</t>
  </si>
  <si>
    <t>高新区中和大道药店</t>
  </si>
  <si>
    <t>航中街店</t>
  </si>
  <si>
    <t>四川太极高新区中和公济桥路药店</t>
  </si>
  <si>
    <t>合欢树店</t>
  </si>
  <si>
    <t>南华巷</t>
  </si>
  <si>
    <t>倪家桥店</t>
  </si>
  <si>
    <t>剑南大道店</t>
  </si>
  <si>
    <t>青羊区北东街药店</t>
  </si>
  <si>
    <t>城中片区</t>
  </si>
  <si>
    <t>武侯区浆洗街药店</t>
  </si>
  <si>
    <t>成华区华油路药店</t>
  </si>
  <si>
    <t>锦江区通盈街药店</t>
  </si>
  <si>
    <t>西林一街店</t>
  </si>
  <si>
    <t>成华区二环路北四段药店</t>
  </si>
  <si>
    <t xml:space="preserve">成华区羊子山西路药店 </t>
  </si>
  <si>
    <t>郫县一环路东南段店</t>
  </si>
  <si>
    <t>锦江区庆云南街药店</t>
  </si>
  <si>
    <t>武侯区科华街药店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</si>
  <si>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</si>
  <si>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</si>
  <si>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</si>
  <si>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</si>
  <si>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</si>
  <si>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青羊区红星路药店</t>
  </si>
  <si>
    <t>劼人路店</t>
  </si>
  <si>
    <t>锦江区柳翠路药店</t>
  </si>
  <si>
    <t>丝竹路店</t>
  </si>
  <si>
    <t>青羊区人民中路药店</t>
  </si>
  <si>
    <t>童子街店</t>
  </si>
  <si>
    <t>静明路店</t>
  </si>
  <si>
    <t>四川太极金牛区解放路药店</t>
  </si>
  <si>
    <t>云龙南路</t>
  </si>
  <si>
    <t>东昌路</t>
  </si>
  <si>
    <t>三医院</t>
  </si>
  <si>
    <t>新津县五津镇五津西路药店</t>
  </si>
  <si>
    <t>城郊一片：新津</t>
  </si>
  <si>
    <t>新津县邓双镇飞雪路药店</t>
  </si>
  <si>
    <t>五津西路2店</t>
  </si>
  <si>
    <t>新津县兴义镇万兴路药店</t>
  </si>
  <si>
    <t>新津武阳西路店</t>
  </si>
  <si>
    <t>邛崃市涌泉街店</t>
  </si>
  <si>
    <t>城郊一片：邛崃</t>
  </si>
  <si>
    <t>邛崃市中心药店</t>
  </si>
  <si>
    <t>邛崃市临邛镇洪川小区药店</t>
  </si>
  <si>
    <t>邛崃市临邛镇长安大道药店</t>
  </si>
  <si>
    <t>邛崃市羊安镇永康大道药店</t>
  </si>
  <si>
    <t>邛崃翠荫街店</t>
  </si>
  <si>
    <t>邛崃杏林路店</t>
  </si>
  <si>
    <t>大邑县晋原镇内蒙古桃源药店</t>
  </si>
  <si>
    <t>城郊一片：大邑</t>
  </si>
  <si>
    <t>大邑县晋原通达东路五段药店</t>
  </si>
  <si>
    <t>大邑县晋原镇子龙街药店</t>
  </si>
  <si>
    <t>大邑县沙渠镇利民街药店</t>
  </si>
  <si>
    <t>大邑东街店</t>
  </si>
  <si>
    <t>大邑县晋原镇潘家街药店</t>
  </si>
  <si>
    <t>大邑县晋原镇东壕沟北段药店</t>
  </si>
  <si>
    <t>大邑县安仁镇千禧街药店</t>
  </si>
  <si>
    <t>大邑县新场镇文昌街药店</t>
  </si>
  <si>
    <t>四川太极大邑县晋原镇北街药店</t>
  </si>
  <si>
    <t>温江区柳城凤溪药店</t>
  </si>
  <si>
    <t>城郊二片</t>
  </si>
  <si>
    <t>江安路店</t>
  </si>
  <si>
    <t>尚贤坊街药店</t>
  </si>
  <si>
    <t>崇州市怀远镇新正东街药店</t>
  </si>
  <si>
    <t>都江堰幸福镇景中路药店</t>
  </si>
  <si>
    <t>崇州市金带街药店</t>
  </si>
  <si>
    <t>崇州市崇阳镇永康东路药店</t>
  </si>
  <si>
    <t>都江堰市幸福镇都江堰大道药店</t>
  </si>
  <si>
    <t>都江堰市幸福镇奎光路药店</t>
  </si>
  <si>
    <t>都江堰市幸福镇翔凤路药店</t>
  </si>
  <si>
    <t>都江堰市聚源镇联建房药店</t>
  </si>
  <si>
    <t>蜀州中路店</t>
  </si>
  <si>
    <t>都江堰市蒲阳镇问道西路药店</t>
  </si>
  <si>
    <t>崇州中心药店</t>
  </si>
  <si>
    <t>都江堰市灌口镇蒲阳路药店</t>
  </si>
  <si>
    <t>崇州市三江镇崇新路药店</t>
  </si>
  <si>
    <t>四川太极都江堰市永丰街道宝莲路药店</t>
  </si>
  <si>
    <t>合计</t>
  </si>
  <si>
    <t>应退厂家：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</si>
</sst>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2"/>
    </sheetNames>
    <sheetDataSet>
      <sheetData sheetId="0"/>
      <sheetData sheetId="1"/>
      <sheetData sheetId="2">
        <row r="1">
          <cell r="A1" t="str">
            <v>求和项:销售数量</v>
          </cell>
        </row>
        <row r="2">
          <cell r="A2" t="str">
            <v>门店ID</v>
          </cell>
          <cell r="B2" t="str">
            <v>汇总</v>
          </cell>
        </row>
        <row r="3">
          <cell r="A3">
            <v>52</v>
          </cell>
          <cell r="B3">
            <v>31</v>
          </cell>
        </row>
        <row r="4">
          <cell r="A4">
            <v>54</v>
          </cell>
          <cell r="B4">
            <v>46</v>
          </cell>
        </row>
        <row r="5">
          <cell r="A5">
            <v>56</v>
          </cell>
          <cell r="B5">
            <v>53</v>
          </cell>
        </row>
        <row r="6">
          <cell r="A6">
            <v>307</v>
          </cell>
          <cell r="B6">
            <v>162</v>
          </cell>
        </row>
        <row r="7">
          <cell r="A7">
            <v>308</v>
          </cell>
          <cell r="B7">
            <v>15</v>
          </cell>
        </row>
        <row r="8">
          <cell r="A8">
            <v>311</v>
          </cell>
          <cell r="B8">
            <v>42</v>
          </cell>
        </row>
        <row r="9">
          <cell r="A9">
            <v>329</v>
          </cell>
          <cell r="B9">
            <v>33</v>
          </cell>
        </row>
        <row r="10">
          <cell r="A10">
            <v>337</v>
          </cell>
          <cell r="B10">
            <v>24</v>
          </cell>
        </row>
        <row r="11">
          <cell r="A11">
            <v>339</v>
          </cell>
          <cell r="B11">
            <v>19</v>
          </cell>
        </row>
        <row r="12">
          <cell r="A12">
            <v>341</v>
          </cell>
          <cell r="B12">
            <v>113</v>
          </cell>
        </row>
        <row r="13">
          <cell r="A13">
            <v>343</v>
          </cell>
          <cell r="B13">
            <v>25</v>
          </cell>
        </row>
        <row r="14">
          <cell r="A14">
            <v>347</v>
          </cell>
          <cell r="B14">
            <v>0</v>
          </cell>
        </row>
        <row r="15">
          <cell r="A15">
            <v>349</v>
          </cell>
          <cell r="B15">
            <v>4</v>
          </cell>
        </row>
        <row r="16">
          <cell r="A16">
            <v>351</v>
          </cell>
          <cell r="B16">
            <v>9</v>
          </cell>
        </row>
        <row r="17">
          <cell r="A17">
            <v>355</v>
          </cell>
          <cell r="B17">
            <v>9</v>
          </cell>
        </row>
        <row r="18">
          <cell r="A18">
            <v>357</v>
          </cell>
          <cell r="B18">
            <v>9</v>
          </cell>
        </row>
        <row r="19">
          <cell r="A19">
            <v>359</v>
          </cell>
          <cell r="B19">
            <v>21</v>
          </cell>
        </row>
        <row r="20">
          <cell r="A20">
            <v>365</v>
          </cell>
          <cell r="B20">
            <v>48</v>
          </cell>
        </row>
        <row r="21">
          <cell r="A21">
            <v>367</v>
          </cell>
          <cell r="B21">
            <v>5</v>
          </cell>
        </row>
        <row r="22">
          <cell r="A22">
            <v>371</v>
          </cell>
          <cell r="B22">
            <v>1</v>
          </cell>
        </row>
        <row r="23">
          <cell r="A23">
            <v>373</v>
          </cell>
          <cell r="B23">
            <v>19</v>
          </cell>
        </row>
        <row r="24">
          <cell r="A24">
            <v>377</v>
          </cell>
          <cell r="B24">
            <v>1</v>
          </cell>
        </row>
        <row r="25">
          <cell r="A25">
            <v>379</v>
          </cell>
          <cell r="B25">
            <v>0</v>
          </cell>
        </row>
        <row r="26">
          <cell r="A26">
            <v>385</v>
          </cell>
          <cell r="B26">
            <v>4</v>
          </cell>
        </row>
        <row r="27">
          <cell r="A27">
            <v>387</v>
          </cell>
          <cell r="B27">
            <v>6</v>
          </cell>
        </row>
        <row r="28">
          <cell r="A28">
            <v>391</v>
          </cell>
          <cell r="B28">
            <v>12</v>
          </cell>
        </row>
        <row r="29">
          <cell r="A29">
            <v>399</v>
          </cell>
          <cell r="B29">
            <v>17</v>
          </cell>
        </row>
        <row r="30">
          <cell r="A30">
            <v>511</v>
          </cell>
          <cell r="B30">
            <v>13</v>
          </cell>
        </row>
        <row r="31">
          <cell r="A31">
            <v>513</v>
          </cell>
          <cell r="B31">
            <v>18</v>
          </cell>
        </row>
        <row r="32">
          <cell r="A32">
            <v>514</v>
          </cell>
          <cell r="B32">
            <v>14</v>
          </cell>
        </row>
        <row r="33">
          <cell r="A33">
            <v>515</v>
          </cell>
          <cell r="B33">
            <v>3</v>
          </cell>
        </row>
        <row r="34">
          <cell r="A34">
            <v>517</v>
          </cell>
          <cell r="B34">
            <v>3</v>
          </cell>
        </row>
        <row r="35">
          <cell r="A35">
            <v>539</v>
          </cell>
          <cell r="B35">
            <v>8</v>
          </cell>
        </row>
        <row r="36">
          <cell r="A36">
            <v>545</v>
          </cell>
          <cell r="B36">
            <v>16</v>
          </cell>
        </row>
        <row r="37">
          <cell r="A37">
            <v>570</v>
          </cell>
          <cell r="B37">
            <v>25</v>
          </cell>
        </row>
        <row r="38">
          <cell r="A38">
            <v>571</v>
          </cell>
          <cell r="B38">
            <v>30</v>
          </cell>
        </row>
        <row r="39">
          <cell r="A39">
            <v>572</v>
          </cell>
          <cell r="B39">
            <v>9</v>
          </cell>
        </row>
        <row r="40">
          <cell r="A40">
            <v>573</v>
          </cell>
          <cell r="B40">
            <v>8</v>
          </cell>
        </row>
        <row r="41">
          <cell r="A41">
            <v>578</v>
          </cell>
          <cell r="B41">
            <v>24</v>
          </cell>
        </row>
        <row r="42">
          <cell r="A42">
            <v>581</v>
          </cell>
          <cell r="B42">
            <v>5</v>
          </cell>
        </row>
        <row r="43">
          <cell r="A43">
            <v>582</v>
          </cell>
          <cell r="B43">
            <v>13</v>
          </cell>
        </row>
        <row r="44">
          <cell r="A44">
            <v>585</v>
          </cell>
          <cell r="B44">
            <v>1</v>
          </cell>
        </row>
        <row r="45">
          <cell r="A45">
            <v>587</v>
          </cell>
          <cell r="B45">
            <v>13</v>
          </cell>
        </row>
        <row r="46">
          <cell r="A46">
            <v>591</v>
          </cell>
          <cell r="B46">
            <v>20</v>
          </cell>
        </row>
        <row r="47">
          <cell r="A47">
            <v>594</v>
          </cell>
          <cell r="B47">
            <v>5</v>
          </cell>
        </row>
        <row r="48">
          <cell r="A48">
            <v>598</v>
          </cell>
          <cell r="B48">
            <v>6</v>
          </cell>
        </row>
        <row r="49">
          <cell r="A49">
            <v>704</v>
          </cell>
          <cell r="B49">
            <v>1</v>
          </cell>
        </row>
        <row r="50">
          <cell r="A50">
            <v>706</v>
          </cell>
          <cell r="B50">
            <v>28</v>
          </cell>
        </row>
        <row r="51">
          <cell r="A51">
            <v>707</v>
          </cell>
          <cell r="B51">
            <v>25</v>
          </cell>
        </row>
        <row r="52">
          <cell r="A52">
            <v>709</v>
          </cell>
          <cell r="B52">
            <v>12</v>
          </cell>
        </row>
        <row r="53">
          <cell r="A53">
            <v>710</v>
          </cell>
          <cell r="B53">
            <v>20</v>
          </cell>
        </row>
        <row r="54">
          <cell r="A54">
            <v>712</v>
          </cell>
          <cell r="B54">
            <v>14</v>
          </cell>
        </row>
        <row r="55">
          <cell r="A55">
            <v>713</v>
          </cell>
          <cell r="B55">
            <v>30</v>
          </cell>
        </row>
        <row r="56">
          <cell r="A56">
            <v>716</v>
          </cell>
          <cell r="B56">
            <v>15</v>
          </cell>
        </row>
        <row r="57">
          <cell r="A57">
            <v>717</v>
          </cell>
          <cell r="B57">
            <v>10</v>
          </cell>
        </row>
        <row r="58">
          <cell r="A58">
            <v>720</v>
          </cell>
          <cell r="B58">
            <v>37</v>
          </cell>
        </row>
        <row r="59">
          <cell r="A59">
            <v>723</v>
          </cell>
          <cell r="B59">
            <v>1</v>
          </cell>
        </row>
        <row r="60">
          <cell r="A60">
            <v>724</v>
          </cell>
          <cell r="B60">
            <v>4</v>
          </cell>
        </row>
        <row r="61">
          <cell r="A61">
            <v>726</v>
          </cell>
          <cell r="B61">
            <v>3</v>
          </cell>
        </row>
        <row r="62">
          <cell r="A62">
            <v>727</v>
          </cell>
          <cell r="B62">
            <v>0</v>
          </cell>
        </row>
        <row r="63">
          <cell r="A63">
            <v>730</v>
          </cell>
          <cell r="B63">
            <v>32</v>
          </cell>
        </row>
        <row r="64">
          <cell r="A64">
            <v>732</v>
          </cell>
          <cell r="B64">
            <v>16</v>
          </cell>
        </row>
        <row r="65">
          <cell r="A65">
            <v>733</v>
          </cell>
          <cell r="B65">
            <v>4</v>
          </cell>
        </row>
        <row r="66">
          <cell r="A66">
            <v>737</v>
          </cell>
          <cell r="B66">
            <v>30</v>
          </cell>
        </row>
        <row r="67">
          <cell r="A67">
            <v>738</v>
          </cell>
          <cell r="B67">
            <v>8</v>
          </cell>
        </row>
        <row r="68">
          <cell r="A68">
            <v>740</v>
          </cell>
          <cell r="B68">
            <v>24</v>
          </cell>
        </row>
        <row r="69">
          <cell r="A69">
            <v>742</v>
          </cell>
          <cell r="B69">
            <v>9</v>
          </cell>
        </row>
        <row r="70">
          <cell r="A70">
            <v>743</v>
          </cell>
          <cell r="B70">
            <v>3</v>
          </cell>
        </row>
        <row r="71">
          <cell r="A71">
            <v>744</v>
          </cell>
          <cell r="B71">
            <v>1</v>
          </cell>
        </row>
        <row r="72">
          <cell r="A72">
            <v>745</v>
          </cell>
          <cell r="B72">
            <v>7</v>
          </cell>
        </row>
        <row r="73">
          <cell r="A73">
            <v>746</v>
          </cell>
          <cell r="B73">
            <v>5</v>
          </cell>
        </row>
        <row r="74">
          <cell r="A74">
            <v>747</v>
          </cell>
          <cell r="B74">
            <v>8</v>
          </cell>
        </row>
        <row r="75">
          <cell r="A75">
            <v>750</v>
          </cell>
          <cell r="B75">
            <v>23</v>
          </cell>
        </row>
        <row r="76">
          <cell r="A76">
            <v>752</v>
          </cell>
          <cell r="B76">
            <v>13</v>
          </cell>
        </row>
        <row r="77">
          <cell r="A77">
            <v>754</v>
          </cell>
          <cell r="B77">
            <v>4</v>
          </cell>
        </row>
        <row r="78">
          <cell r="A78">
            <v>101453</v>
          </cell>
          <cell r="B78">
            <v>4</v>
          </cell>
        </row>
        <row r="79">
          <cell r="A79">
            <v>102478</v>
          </cell>
          <cell r="B79">
            <v>0</v>
          </cell>
        </row>
        <row r="80">
          <cell r="A80">
            <v>102564</v>
          </cell>
          <cell r="B80">
            <v>18</v>
          </cell>
        </row>
        <row r="81">
          <cell r="A81">
            <v>102565</v>
          </cell>
          <cell r="B81">
            <v>24</v>
          </cell>
        </row>
        <row r="82">
          <cell r="A82">
            <v>102567</v>
          </cell>
          <cell r="B82">
            <v>11</v>
          </cell>
        </row>
        <row r="83">
          <cell r="A83">
            <v>103198</v>
          </cell>
          <cell r="B83">
            <v>10</v>
          </cell>
        </row>
        <row r="84">
          <cell r="A84">
            <v>103639</v>
          </cell>
          <cell r="B84">
            <v>33</v>
          </cell>
        </row>
        <row r="85">
          <cell r="A85">
            <v>104428</v>
          </cell>
          <cell r="B85">
            <v>25</v>
          </cell>
        </row>
        <row r="86">
          <cell r="A86">
            <v>104429</v>
          </cell>
          <cell r="B86">
            <v>28</v>
          </cell>
        </row>
        <row r="87">
          <cell r="A87">
            <v>105267</v>
          </cell>
          <cell r="B87">
            <v>4</v>
          </cell>
        </row>
        <row r="88">
          <cell r="A88">
            <v>105396</v>
          </cell>
          <cell r="B88">
            <v>8</v>
          </cell>
        </row>
        <row r="89">
          <cell r="A89">
            <v>105751</v>
          </cell>
          <cell r="B89">
            <v>16</v>
          </cell>
        </row>
        <row r="90">
          <cell r="A90">
            <v>105910</v>
          </cell>
          <cell r="B90">
            <v>4</v>
          </cell>
        </row>
        <row r="91">
          <cell r="A91">
            <v>106399</v>
          </cell>
          <cell r="B91">
            <v>1</v>
          </cell>
        </row>
        <row r="92">
          <cell r="A92">
            <v>106568</v>
          </cell>
          <cell r="B92">
            <v>8</v>
          </cell>
        </row>
        <row r="93">
          <cell r="A93">
            <v>106865</v>
          </cell>
          <cell r="B93">
            <v>4</v>
          </cell>
        </row>
        <row r="94">
          <cell r="A94">
            <v>107658</v>
          </cell>
          <cell r="B94">
            <v>18</v>
          </cell>
        </row>
        <row r="95">
          <cell r="A95">
            <v>107728</v>
          </cell>
          <cell r="B95">
            <v>5</v>
          </cell>
        </row>
        <row r="96">
          <cell r="A96">
            <v>107829</v>
          </cell>
          <cell r="B96">
            <v>3</v>
          </cell>
        </row>
        <row r="97">
          <cell r="A97">
            <v>108277</v>
          </cell>
          <cell r="B97">
            <v>3</v>
          </cell>
        </row>
        <row r="98">
          <cell r="A98">
            <v>108656</v>
          </cell>
          <cell r="B98">
            <v>31</v>
          </cell>
        </row>
        <row r="99">
          <cell r="A99">
            <v>110378</v>
          </cell>
          <cell r="B99">
            <v>1</v>
          </cell>
        </row>
        <row r="100">
          <cell r="A100">
            <v>111064</v>
          </cell>
          <cell r="B100">
            <v>6</v>
          </cell>
        </row>
        <row r="101">
          <cell r="A101">
            <v>111219</v>
          </cell>
          <cell r="B101">
            <v>13</v>
          </cell>
        </row>
        <row r="102">
          <cell r="A102">
            <v>111400</v>
          </cell>
          <cell r="B102">
            <v>3</v>
          </cell>
        </row>
        <row r="103">
          <cell r="A103">
            <v>112415</v>
          </cell>
          <cell r="B103">
            <v>3</v>
          </cell>
        </row>
        <row r="104">
          <cell r="A104">
            <v>112888</v>
          </cell>
          <cell r="B104">
            <v>12</v>
          </cell>
        </row>
        <row r="105">
          <cell r="A105">
            <v>113008</v>
          </cell>
          <cell r="B105">
            <v>4</v>
          </cell>
        </row>
        <row r="106">
          <cell r="A106">
            <v>113298</v>
          </cell>
          <cell r="B106">
            <v>9</v>
          </cell>
        </row>
        <row r="107">
          <cell r="A107">
            <v>113299</v>
          </cell>
          <cell r="B107">
            <v>3</v>
          </cell>
        </row>
        <row r="108">
          <cell r="A108">
            <v>113833</v>
          </cell>
          <cell r="B108">
            <v>3</v>
          </cell>
        </row>
        <row r="109">
          <cell r="A109">
            <v>114622</v>
          </cell>
          <cell r="B109">
            <v>1</v>
          </cell>
        </row>
        <row r="110">
          <cell r="B110">
            <v>1665</v>
          </cell>
        </row>
        <row r="111">
          <cell r="A111" t="str">
            <v>总计</v>
          </cell>
          <cell r="B111">
            <v>3330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39"/>
  <sheetViews>
    <sheetView tabSelected="1" workbookViewId="0">
      <pane xSplit="4" ySplit="2" topLeftCell="E133" activePane="bottomRight" state="frozen"/>
      <selection/>
      <selection pane="topRight"/>
      <selection pane="bottomLeft"/>
      <selection pane="bottomRight" activeCell="O141" sqref="O141"/>
    </sheetView>
  </sheetViews>
  <sheetFormatPr defaultColWidth="3.875" defaultRowHeight="30" customHeight="1"/>
  <cols>
    <col min="1" max="1" width="5.625" style="7" customWidth="1"/>
    <col min="2" max="2" width="12.5" style="7" customWidth="1"/>
    <col min="3" max="3" width="18" style="8" customWidth="1"/>
    <col min="4" max="4" width="8.375" style="8" customWidth="1"/>
    <col min="5" max="14" width="11.625" style="7" customWidth="1"/>
    <col min="15" max="21" width="17" style="7" customWidth="1"/>
    <col min="22" max="16367" width="3.875" style="7" customWidth="1"/>
    <col min="16368" max="16378" width="3.875" style="7"/>
    <col min="16379" max="16379" width="3.875" style="9"/>
    <col min="16380" max="16383" width="3.875" style="7"/>
  </cols>
  <sheetData>
    <row r="1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9"/>
      <c r="N1" s="29"/>
    </row>
    <row r="2" s="1" customFormat="1" customHeight="1" spans="1:42">
      <c r="A2" s="11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30" t="s">
        <v>13</v>
      </c>
      <c r="N2" s="30" t="s">
        <v>14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="2" customFormat="1" customHeight="1" spans="1:42">
      <c r="A3" s="14">
        <v>1</v>
      </c>
      <c r="B3" s="14">
        <v>582</v>
      </c>
      <c r="C3" s="15" t="s">
        <v>15</v>
      </c>
      <c r="D3" s="15" t="s">
        <v>16</v>
      </c>
      <c r="E3" s="16">
        <v>30</v>
      </c>
      <c r="F3" s="16">
        <v>45</v>
      </c>
      <c r="G3" s="14">
        <v>1</v>
      </c>
      <c r="H3" s="14">
        <f>E3</f>
        <v>30</v>
      </c>
      <c r="I3" s="14">
        <f>E3*7</f>
        <v>210</v>
      </c>
      <c r="J3" s="14">
        <f>VLOOKUP(B3,[1]Sheet2!$A$1:$B$65536,2,0)</f>
        <v>13</v>
      </c>
      <c r="K3" s="14" t="s">
        <v>17</v>
      </c>
      <c r="L3" s="32">
        <f>7*J3</f>
        <v>91</v>
      </c>
      <c r="M3" s="32">
        <f>I3-L3</f>
        <v>119</v>
      </c>
      <c r="N3" s="30">
        <v>0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="2" customFormat="1" customHeight="1" spans="1:42">
      <c r="A4" s="14">
        <v>2</v>
      </c>
      <c r="B4" s="14">
        <v>709</v>
      </c>
      <c r="C4" s="15" t="s">
        <v>18</v>
      </c>
      <c r="D4" s="15" t="s">
        <v>16</v>
      </c>
      <c r="E4" s="16">
        <v>23</v>
      </c>
      <c r="F4" s="16">
        <v>28</v>
      </c>
      <c r="G4" s="14">
        <v>2</v>
      </c>
      <c r="H4" s="14">
        <f>F4</f>
        <v>28</v>
      </c>
      <c r="I4" s="14">
        <f>F4*8</f>
        <v>224</v>
      </c>
      <c r="J4" s="14">
        <f>VLOOKUP(B4,[1]Sheet2!$A$1:$B$65536,2,0)</f>
        <v>12</v>
      </c>
      <c r="K4" s="14" t="s">
        <v>17</v>
      </c>
      <c r="L4" s="32">
        <f>7*J4</f>
        <v>84</v>
      </c>
      <c r="M4" s="32">
        <f>I4-L4</f>
        <v>140</v>
      </c>
      <c r="N4" s="30">
        <v>0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="2" customFormat="1" customHeight="1" spans="1:42">
      <c r="A5" s="14">
        <v>3</v>
      </c>
      <c r="B5" s="14">
        <v>365</v>
      </c>
      <c r="C5" s="15" t="s">
        <v>19</v>
      </c>
      <c r="D5" s="15" t="s">
        <v>16</v>
      </c>
      <c r="E5" s="16">
        <v>30</v>
      </c>
      <c r="F5" s="16">
        <v>45</v>
      </c>
      <c r="G5" s="14">
        <v>2</v>
      </c>
      <c r="H5" s="14">
        <f>F5</f>
        <v>45</v>
      </c>
      <c r="I5" s="14">
        <f>F5*8</f>
        <v>360</v>
      </c>
      <c r="J5" s="14">
        <f>VLOOKUP(B5,[1]Sheet2!$A$1:$B$65536,2,0)</f>
        <v>48</v>
      </c>
      <c r="K5" s="14" t="s">
        <v>20</v>
      </c>
      <c r="L5" s="14">
        <f>8*J5</f>
        <v>384</v>
      </c>
      <c r="M5" s="30">
        <v>0</v>
      </c>
      <c r="N5" s="30">
        <f>L5-I5</f>
        <v>24</v>
      </c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="1" customFormat="1" customHeight="1" spans="1:42">
      <c r="A6" s="14">
        <v>4</v>
      </c>
      <c r="B6" s="14">
        <v>343</v>
      </c>
      <c r="C6" s="15" t="s">
        <v>21</v>
      </c>
      <c r="D6" s="15" t="s">
        <v>16</v>
      </c>
      <c r="E6" s="16">
        <v>50</v>
      </c>
      <c r="F6" s="16">
        <v>60</v>
      </c>
      <c r="G6" s="14">
        <v>2</v>
      </c>
      <c r="H6" s="14">
        <f>F6</f>
        <v>60</v>
      </c>
      <c r="I6" s="14">
        <f>F6*8</f>
        <v>480</v>
      </c>
      <c r="J6" s="14">
        <f>VLOOKUP(B6,[1]Sheet2!$A$1:$B$65536,2,0)</f>
        <v>25</v>
      </c>
      <c r="K6" s="14" t="s">
        <v>17</v>
      </c>
      <c r="L6" s="32">
        <f>7*J6</f>
        <v>175</v>
      </c>
      <c r="M6" s="32">
        <f>I6-L6</f>
        <v>305</v>
      </c>
      <c r="N6" s="30">
        <v>0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="2" customFormat="1" customHeight="1" spans="1:42">
      <c r="A7" s="14">
        <v>5</v>
      </c>
      <c r="B7" s="14">
        <v>379</v>
      </c>
      <c r="C7" s="15" t="s">
        <v>22</v>
      </c>
      <c r="D7" s="15" t="s">
        <v>16</v>
      </c>
      <c r="E7" s="16">
        <v>18</v>
      </c>
      <c r="F7" s="16">
        <v>21</v>
      </c>
      <c r="G7" s="14">
        <v>1</v>
      </c>
      <c r="H7" s="14">
        <f>E7</f>
        <v>18</v>
      </c>
      <c r="I7" s="14">
        <f>E7*7</f>
        <v>126</v>
      </c>
      <c r="J7" s="14">
        <f>VLOOKUP(B7,[1]Sheet2!$A$1:$B$65536,2,0)</f>
        <v>0</v>
      </c>
      <c r="K7" s="14" t="s">
        <v>17</v>
      </c>
      <c r="L7" s="32">
        <f>7*J7</f>
        <v>0</v>
      </c>
      <c r="M7" s="32">
        <f>I7-L7</f>
        <v>126</v>
      </c>
      <c r="N7" s="30">
        <v>0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="1" customFormat="1" customHeight="1" spans="1:42">
      <c r="A8" s="14">
        <v>6</v>
      </c>
      <c r="B8" s="14">
        <v>730</v>
      </c>
      <c r="C8" s="15" t="s">
        <v>23</v>
      </c>
      <c r="D8" s="15" t="s">
        <v>16</v>
      </c>
      <c r="E8" s="16">
        <v>18</v>
      </c>
      <c r="F8" s="16">
        <v>21</v>
      </c>
      <c r="G8" s="14">
        <v>2</v>
      </c>
      <c r="H8" s="14">
        <f>F8</f>
        <v>21</v>
      </c>
      <c r="I8" s="14">
        <f>F8*8</f>
        <v>168</v>
      </c>
      <c r="J8" s="14">
        <f>VLOOKUP(B8,[1]Sheet2!$A$1:$B$65536,2,0)</f>
        <v>32</v>
      </c>
      <c r="K8" s="14" t="s">
        <v>20</v>
      </c>
      <c r="L8" s="14">
        <f>8*J8</f>
        <v>256</v>
      </c>
      <c r="M8" s="30">
        <v>0</v>
      </c>
      <c r="N8" s="30">
        <f>L8-I8</f>
        <v>88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="2" customFormat="1" customHeight="1" spans="1:42">
      <c r="A9" s="14">
        <v>7</v>
      </c>
      <c r="B9" s="14">
        <v>357</v>
      </c>
      <c r="C9" s="15" t="s">
        <v>24</v>
      </c>
      <c r="D9" s="15" t="s">
        <v>16</v>
      </c>
      <c r="E9" s="16">
        <v>18</v>
      </c>
      <c r="F9" s="16">
        <v>21</v>
      </c>
      <c r="G9" s="14">
        <v>1</v>
      </c>
      <c r="H9" s="14">
        <f>E9</f>
        <v>18</v>
      </c>
      <c r="I9" s="14">
        <f>E9*7</f>
        <v>126</v>
      </c>
      <c r="J9" s="14">
        <f>VLOOKUP(B9,[1]Sheet2!$A$1:$B$65536,2,0)</f>
        <v>9</v>
      </c>
      <c r="K9" s="14" t="s">
        <v>17</v>
      </c>
      <c r="L9" s="32">
        <f>7*J9</f>
        <v>63</v>
      </c>
      <c r="M9" s="32">
        <f>I9-L9</f>
        <v>63</v>
      </c>
      <c r="N9" s="30">
        <v>0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="1" customFormat="1" customHeight="1" spans="1:42">
      <c r="A10" s="14">
        <v>8</v>
      </c>
      <c r="B10" s="14">
        <v>513</v>
      </c>
      <c r="C10" s="15" t="s">
        <v>25</v>
      </c>
      <c r="D10" s="15" t="s">
        <v>16</v>
      </c>
      <c r="E10" s="16">
        <v>18</v>
      </c>
      <c r="F10" s="16">
        <v>21</v>
      </c>
      <c r="G10" s="14">
        <v>2</v>
      </c>
      <c r="H10" s="14">
        <f>F10</f>
        <v>21</v>
      </c>
      <c r="I10" s="14">
        <f>F10*8</f>
        <v>168</v>
      </c>
      <c r="J10" s="14">
        <f>VLOOKUP(B10,[1]Sheet2!$A$1:$B$65536,2,0)</f>
        <v>18</v>
      </c>
      <c r="K10" s="14" t="s">
        <v>26</v>
      </c>
      <c r="L10" s="32">
        <f>7*J10</f>
        <v>126</v>
      </c>
      <c r="M10" s="32">
        <f>I10-L10</f>
        <v>42</v>
      </c>
      <c r="N10" s="30">
        <v>0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s="1" customFormat="1" customHeight="1" spans="1:42">
      <c r="A11" s="14">
        <v>9</v>
      </c>
      <c r="B11" s="14">
        <v>311</v>
      </c>
      <c r="C11" s="15" t="s">
        <v>27</v>
      </c>
      <c r="D11" s="15" t="s">
        <v>16</v>
      </c>
      <c r="E11" s="16">
        <v>18</v>
      </c>
      <c r="F11" s="16">
        <v>21</v>
      </c>
      <c r="G11" s="14">
        <v>2</v>
      </c>
      <c r="H11" s="14">
        <f>F11</f>
        <v>21</v>
      </c>
      <c r="I11" s="14">
        <f>F11*8</f>
        <v>168</v>
      </c>
      <c r="J11" s="14">
        <f>VLOOKUP(B11,[1]Sheet2!$A$1:$B$65536,2,0)</f>
        <v>42</v>
      </c>
      <c r="K11" s="14" t="s">
        <v>20</v>
      </c>
      <c r="L11" s="14">
        <f>8*J11</f>
        <v>336</v>
      </c>
      <c r="M11" s="30">
        <v>0</v>
      </c>
      <c r="N11" s="30">
        <f>L11-I11</f>
        <v>168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s="2" customFormat="1" customHeight="1" spans="1:42">
      <c r="A12" s="14">
        <v>10</v>
      </c>
      <c r="B12" s="14">
        <v>359</v>
      </c>
      <c r="C12" s="15" t="s">
        <v>28</v>
      </c>
      <c r="D12" s="15" t="s">
        <v>16</v>
      </c>
      <c r="E12" s="16">
        <v>15</v>
      </c>
      <c r="F12" s="16">
        <v>20</v>
      </c>
      <c r="G12" s="14">
        <v>1</v>
      </c>
      <c r="H12" s="14">
        <f t="shared" ref="H12:H18" si="0">E12</f>
        <v>15</v>
      </c>
      <c r="I12" s="14">
        <f t="shared" ref="I12:I18" si="1">E12*7</f>
        <v>105</v>
      </c>
      <c r="J12" s="14">
        <f>VLOOKUP(B12,[1]Sheet2!$A$1:$B$65536,2,0)</f>
        <v>21</v>
      </c>
      <c r="K12" s="14" t="s">
        <v>20</v>
      </c>
      <c r="L12" s="14">
        <f>8*J12</f>
        <v>168</v>
      </c>
      <c r="M12" s="30">
        <v>0</v>
      </c>
      <c r="N12" s="30">
        <f>L12-I12</f>
        <v>63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s="1" customFormat="1" customHeight="1" spans="1:42">
      <c r="A13" s="14">
        <v>11</v>
      </c>
      <c r="B13" s="14">
        <v>102565</v>
      </c>
      <c r="C13" s="15" t="s">
        <v>29</v>
      </c>
      <c r="D13" s="15" t="s">
        <v>16</v>
      </c>
      <c r="E13" s="16">
        <v>15</v>
      </c>
      <c r="F13" s="16">
        <v>20</v>
      </c>
      <c r="G13" s="14">
        <v>1</v>
      </c>
      <c r="H13" s="14">
        <f t="shared" si="0"/>
        <v>15</v>
      </c>
      <c r="I13" s="14">
        <f t="shared" si="1"/>
        <v>105</v>
      </c>
      <c r="J13" s="14">
        <f>VLOOKUP(B13,[1]Sheet2!$A$1:$B$65536,2,0)</f>
        <v>24</v>
      </c>
      <c r="K13" s="14" t="s">
        <v>20</v>
      </c>
      <c r="L13" s="14">
        <f>8*J13</f>
        <v>192</v>
      </c>
      <c r="M13" s="30">
        <v>0</v>
      </c>
      <c r="N13" s="30">
        <f>L13-I13</f>
        <v>87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="2" customFormat="1" customHeight="1" spans="1:42">
      <c r="A14" s="14">
        <v>12</v>
      </c>
      <c r="B14" s="14">
        <v>105267</v>
      </c>
      <c r="C14" s="15" t="s">
        <v>30</v>
      </c>
      <c r="D14" s="15" t="s">
        <v>16</v>
      </c>
      <c r="E14" s="16">
        <v>15</v>
      </c>
      <c r="F14" s="16">
        <v>20</v>
      </c>
      <c r="G14" s="14">
        <v>1</v>
      </c>
      <c r="H14" s="14">
        <f t="shared" si="0"/>
        <v>15</v>
      </c>
      <c r="I14" s="14">
        <f t="shared" si="1"/>
        <v>105</v>
      </c>
      <c r="J14" s="14">
        <f>VLOOKUP(B14,[1]Sheet2!$A$1:$B$65536,2,0)</f>
        <v>4</v>
      </c>
      <c r="K14" s="14" t="s">
        <v>17</v>
      </c>
      <c r="L14" s="32">
        <f t="shared" ref="L14:L22" si="2">7*J14</f>
        <v>28</v>
      </c>
      <c r="M14" s="32">
        <f t="shared" ref="M14:M22" si="3">I14-L14</f>
        <v>77</v>
      </c>
      <c r="N14" s="30">
        <v>0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s="1" customFormat="1" customHeight="1" spans="1:42">
      <c r="A15" s="14">
        <v>13</v>
      </c>
      <c r="B15" s="14">
        <v>726</v>
      </c>
      <c r="C15" s="15" t="s">
        <v>31</v>
      </c>
      <c r="D15" s="15" t="s">
        <v>16</v>
      </c>
      <c r="E15" s="16">
        <v>15</v>
      </c>
      <c r="F15" s="16">
        <v>20</v>
      </c>
      <c r="G15" s="14">
        <v>1</v>
      </c>
      <c r="H15" s="14">
        <f t="shared" si="0"/>
        <v>15</v>
      </c>
      <c r="I15" s="14">
        <f t="shared" si="1"/>
        <v>105</v>
      </c>
      <c r="J15" s="14">
        <f>VLOOKUP(B15,[1]Sheet2!$A$1:$B$65536,2,0)</f>
        <v>3</v>
      </c>
      <c r="K15" s="14" t="s">
        <v>17</v>
      </c>
      <c r="L15" s="32">
        <f t="shared" si="2"/>
        <v>21</v>
      </c>
      <c r="M15" s="32">
        <f t="shared" si="3"/>
        <v>84</v>
      </c>
      <c r="N15" s="30">
        <v>0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s="2" customFormat="1" customHeight="1" spans="1:42">
      <c r="A16" s="14">
        <v>14</v>
      </c>
      <c r="B16" s="14">
        <v>103198</v>
      </c>
      <c r="C16" s="15" t="s">
        <v>32</v>
      </c>
      <c r="D16" s="15" t="s">
        <v>16</v>
      </c>
      <c r="E16" s="16">
        <v>15</v>
      </c>
      <c r="F16" s="16">
        <v>20</v>
      </c>
      <c r="G16" s="14">
        <v>1</v>
      </c>
      <c r="H16" s="14">
        <f t="shared" si="0"/>
        <v>15</v>
      </c>
      <c r="I16" s="14">
        <f t="shared" si="1"/>
        <v>105</v>
      </c>
      <c r="J16" s="14">
        <f>VLOOKUP(B16,[1]Sheet2!$A$1:$B$65536,2,0)</f>
        <v>10</v>
      </c>
      <c r="K16" s="14" t="s">
        <v>17</v>
      </c>
      <c r="L16" s="32">
        <f t="shared" si="2"/>
        <v>70</v>
      </c>
      <c r="M16" s="32">
        <f t="shared" si="3"/>
        <v>35</v>
      </c>
      <c r="N16" s="30">
        <v>0</v>
      </c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s="1" customFormat="1" customHeight="1" spans="1:42">
      <c r="A17" s="14">
        <v>15</v>
      </c>
      <c r="B17" s="14">
        <v>102934</v>
      </c>
      <c r="C17" s="15" t="s">
        <v>33</v>
      </c>
      <c r="D17" s="15" t="s">
        <v>16</v>
      </c>
      <c r="E17" s="16">
        <v>15</v>
      </c>
      <c r="F17" s="16">
        <v>20</v>
      </c>
      <c r="G17" s="14">
        <v>1</v>
      </c>
      <c r="H17" s="14">
        <f t="shared" si="0"/>
        <v>15</v>
      </c>
      <c r="I17" s="14">
        <f t="shared" si="1"/>
        <v>105</v>
      </c>
      <c r="J17" s="14">
        <v>0</v>
      </c>
      <c r="K17" s="14" t="s">
        <v>17</v>
      </c>
      <c r="L17" s="32">
        <f t="shared" si="2"/>
        <v>0</v>
      </c>
      <c r="M17" s="32">
        <f t="shared" si="3"/>
        <v>105</v>
      </c>
      <c r="N17" s="30">
        <v>0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s="1" customFormat="1" customHeight="1" spans="1:42">
      <c r="A18" s="14">
        <v>16</v>
      </c>
      <c r="B18" s="14">
        <v>106569</v>
      </c>
      <c r="C18" s="15" t="s">
        <v>34</v>
      </c>
      <c r="D18" s="15" t="s">
        <v>16</v>
      </c>
      <c r="E18" s="16">
        <v>15</v>
      </c>
      <c r="F18" s="16">
        <v>20</v>
      </c>
      <c r="G18" s="14">
        <v>1</v>
      </c>
      <c r="H18" s="14">
        <f t="shared" si="0"/>
        <v>15</v>
      </c>
      <c r="I18" s="14">
        <f t="shared" si="1"/>
        <v>105</v>
      </c>
      <c r="J18" s="14">
        <v>0</v>
      </c>
      <c r="K18" s="14" t="s">
        <v>17</v>
      </c>
      <c r="L18" s="32">
        <f t="shared" si="2"/>
        <v>0</v>
      </c>
      <c r="M18" s="32">
        <f t="shared" si="3"/>
        <v>105</v>
      </c>
      <c r="N18" s="30">
        <v>0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s="2" customFormat="1" customHeight="1" spans="1:42">
      <c r="A19" s="14">
        <v>17</v>
      </c>
      <c r="B19" s="14">
        <v>107658</v>
      </c>
      <c r="C19" s="15" t="s">
        <v>35</v>
      </c>
      <c r="D19" s="15" t="s">
        <v>16</v>
      </c>
      <c r="E19" s="16">
        <v>15</v>
      </c>
      <c r="F19" s="16">
        <v>20</v>
      </c>
      <c r="G19" s="14">
        <v>2</v>
      </c>
      <c r="H19" s="14">
        <f>F19</f>
        <v>20</v>
      </c>
      <c r="I19" s="14">
        <f>F19*8</f>
        <v>160</v>
      </c>
      <c r="J19" s="14">
        <f>VLOOKUP(B19,[1]Sheet2!$A$1:$B$65536,2,0)</f>
        <v>18</v>
      </c>
      <c r="K19" s="14" t="s">
        <v>26</v>
      </c>
      <c r="L19" s="32">
        <f t="shared" si="2"/>
        <v>126</v>
      </c>
      <c r="M19" s="32">
        <f t="shared" si="3"/>
        <v>34</v>
      </c>
      <c r="N19" s="30">
        <v>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s="1" customFormat="1" customHeight="1" spans="1:42">
      <c r="A20" s="14">
        <v>18</v>
      </c>
      <c r="B20" s="14">
        <v>745</v>
      </c>
      <c r="C20" s="15" t="s">
        <v>36</v>
      </c>
      <c r="D20" s="15" t="s">
        <v>16</v>
      </c>
      <c r="E20" s="16">
        <v>13</v>
      </c>
      <c r="F20" s="16">
        <v>15</v>
      </c>
      <c r="G20" s="14">
        <v>2</v>
      </c>
      <c r="H20" s="14">
        <f>F20</f>
        <v>15</v>
      </c>
      <c r="I20" s="14">
        <f>F20*8</f>
        <v>120</v>
      </c>
      <c r="J20" s="14">
        <f>VLOOKUP(B20,[1]Sheet2!$A$1:$B$65536,2,0)</f>
        <v>7</v>
      </c>
      <c r="K20" s="14" t="s">
        <v>17</v>
      </c>
      <c r="L20" s="32">
        <f t="shared" si="2"/>
        <v>49</v>
      </c>
      <c r="M20" s="32">
        <f t="shared" si="3"/>
        <v>71</v>
      </c>
      <c r="N20" s="30">
        <v>0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s="1" customFormat="1" customHeight="1" spans="1:42">
      <c r="A21" s="14">
        <v>19</v>
      </c>
      <c r="B21" s="14">
        <v>106399</v>
      </c>
      <c r="C21" s="15" t="s">
        <v>37</v>
      </c>
      <c r="D21" s="15" t="s">
        <v>16</v>
      </c>
      <c r="E21" s="16">
        <v>13</v>
      </c>
      <c r="F21" s="16">
        <v>15</v>
      </c>
      <c r="G21" s="14">
        <v>1</v>
      </c>
      <c r="H21" s="14">
        <f>E21</f>
        <v>13</v>
      </c>
      <c r="I21" s="14">
        <f>E21*7</f>
        <v>91</v>
      </c>
      <c r="J21" s="14">
        <f>VLOOKUP(B21,[1]Sheet2!$A$1:$B$65536,2,0)</f>
        <v>1</v>
      </c>
      <c r="K21" s="14" t="s">
        <v>17</v>
      </c>
      <c r="L21" s="32">
        <f t="shared" si="2"/>
        <v>7</v>
      </c>
      <c r="M21" s="32">
        <f t="shared" si="3"/>
        <v>84</v>
      </c>
      <c r="N21" s="30"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s="2" customFormat="1" customHeight="1" spans="1:42">
      <c r="A22" s="14">
        <v>20</v>
      </c>
      <c r="B22" s="14">
        <v>347</v>
      </c>
      <c r="C22" s="15" t="s">
        <v>38</v>
      </c>
      <c r="D22" s="15" t="s">
        <v>16</v>
      </c>
      <c r="E22" s="16">
        <v>12</v>
      </c>
      <c r="F22" s="16">
        <v>14</v>
      </c>
      <c r="G22" s="14">
        <v>1</v>
      </c>
      <c r="H22" s="14">
        <f>E22</f>
        <v>12</v>
      </c>
      <c r="I22" s="14">
        <f>E22*7</f>
        <v>84</v>
      </c>
      <c r="J22" s="14">
        <f>VLOOKUP(B22,[1]Sheet2!$A$1:$B$65536,2,0)</f>
        <v>0</v>
      </c>
      <c r="K22" s="14" t="s">
        <v>17</v>
      </c>
      <c r="L22" s="32">
        <f t="shared" si="2"/>
        <v>0</v>
      </c>
      <c r="M22" s="32">
        <f t="shared" si="3"/>
        <v>84</v>
      </c>
      <c r="N22" s="30">
        <v>0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="1" customFormat="1" customHeight="1" spans="1:42">
      <c r="A23" s="14">
        <v>21</v>
      </c>
      <c r="B23" s="14">
        <v>104429</v>
      </c>
      <c r="C23" s="15" t="s">
        <v>39</v>
      </c>
      <c r="D23" s="15" t="s">
        <v>16</v>
      </c>
      <c r="E23" s="16">
        <v>12</v>
      </c>
      <c r="F23" s="16">
        <v>14</v>
      </c>
      <c r="G23" s="14">
        <v>2</v>
      </c>
      <c r="H23" s="14">
        <f>F23</f>
        <v>14</v>
      </c>
      <c r="I23" s="14">
        <f>F23*8</f>
        <v>112</v>
      </c>
      <c r="J23" s="14">
        <f>VLOOKUP(B23,[1]Sheet2!$A$1:$B$65536,2,0)</f>
        <v>28</v>
      </c>
      <c r="K23" s="14" t="s">
        <v>20</v>
      </c>
      <c r="L23" s="14">
        <f>8*J23</f>
        <v>224</v>
      </c>
      <c r="M23" s="30">
        <v>0</v>
      </c>
      <c r="N23" s="30">
        <f>L23-I23</f>
        <v>112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s="2" customFormat="1" customHeight="1" spans="1:42">
      <c r="A24" s="14">
        <v>22</v>
      </c>
      <c r="B24" s="14">
        <v>727</v>
      </c>
      <c r="C24" s="15" t="s">
        <v>40</v>
      </c>
      <c r="D24" s="15" t="s">
        <v>16</v>
      </c>
      <c r="E24" s="16">
        <v>12</v>
      </c>
      <c r="F24" s="16">
        <v>14</v>
      </c>
      <c r="G24" s="14">
        <v>1</v>
      </c>
      <c r="H24" s="14">
        <f>E24</f>
        <v>12</v>
      </c>
      <c r="I24" s="14">
        <f>E24*7</f>
        <v>84</v>
      </c>
      <c r="J24" s="14">
        <f>VLOOKUP(B24,[1]Sheet2!$A$1:$B$65536,2,0)</f>
        <v>0</v>
      </c>
      <c r="K24" s="14" t="s">
        <v>17</v>
      </c>
      <c r="L24" s="32">
        <f>7*J24</f>
        <v>0</v>
      </c>
      <c r="M24" s="32">
        <f>I24-L24</f>
        <v>84</v>
      </c>
      <c r="N24" s="30">
        <v>0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</row>
    <row r="25" s="1" customFormat="1" customHeight="1" spans="1:42">
      <c r="A25" s="14">
        <v>23</v>
      </c>
      <c r="B25" s="14">
        <v>752</v>
      </c>
      <c r="C25" s="15" t="s">
        <v>41</v>
      </c>
      <c r="D25" s="15" t="s">
        <v>16</v>
      </c>
      <c r="E25" s="16">
        <v>12</v>
      </c>
      <c r="F25" s="16">
        <v>14</v>
      </c>
      <c r="G25" s="14">
        <v>1</v>
      </c>
      <c r="H25" s="14">
        <f>E25</f>
        <v>12</v>
      </c>
      <c r="I25" s="14">
        <f>E25*7</f>
        <v>84</v>
      </c>
      <c r="J25" s="14">
        <f>VLOOKUP(B25,[1]Sheet2!$A$1:$B$65536,2,0)</f>
        <v>13</v>
      </c>
      <c r="K25" s="14" t="s">
        <v>26</v>
      </c>
      <c r="L25" s="32">
        <f>7*J25</f>
        <v>91</v>
      </c>
      <c r="M25" s="30">
        <v>0</v>
      </c>
      <c r="N25" s="30">
        <f>L25-I25</f>
        <v>7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="2" customFormat="1" customHeight="1" spans="1:42">
      <c r="A26" s="14">
        <v>24</v>
      </c>
      <c r="B26" s="14">
        <v>339</v>
      </c>
      <c r="C26" s="15" t="s">
        <v>42</v>
      </c>
      <c r="D26" s="15" t="s">
        <v>16</v>
      </c>
      <c r="E26" s="16">
        <v>12</v>
      </c>
      <c r="F26" s="16">
        <v>14</v>
      </c>
      <c r="G26" s="14">
        <v>2</v>
      </c>
      <c r="H26" s="14">
        <f>F26</f>
        <v>14</v>
      </c>
      <c r="I26" s="14">
        <f>F26*8</f>
        <v>112</v>
      </c>
      <c r="J26" s="14">
        <f>VLOOKUP(B26,[1]Sheet2!$A$1:$B$65536,2,0)</f>
        <v>19</v>
      </c>
      <c r="K26" s="14" t="s">
        <v>20</v>
      </c>
      <c r="L26" s="14">
        <f>8*J26</f>
        <v>152</v>
      </c>
      <c r="M26" s="30">
        <v>0</v>
      </c>
      <c r="N26" s="30">
        <f>L26-I26</f>
        <v>40</v>
      </c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="1" customFormat="1" customHeight="1" spans="1:42">
      <c r="A27" s="14">
        <v>25</v>
      </c>
      <c r="B27" s="14">
        <v>108277</v>
      </c>
      <c r="C27" s="15" t="s">
        <v>43</v>
      </c>
      <c r="D27" s="15" t="s">
        <v>16</v>
      </c>
      <c r="E27" s="16">
        <v>12</v>
      </c>
      <c r="F27" s="16">
        <v>14</v>
      </c>
      <c r="G27" s="14">
        <v>1</v>
      </c>
      <c r="H27" s="14">
        <f>E27</f>
        <v>12</v>
      </c>
      <c r="I27" s="14">
        <f>E27*7</f>
        <v>84</v>
      </c>
      <c r="J27" s="14">
        <f>VLOOKUP(B27,[1]Sheet2!$A$1:$B$65536,2,0)</f>
        <v>3</v>
      </c>
      <c r="K27" s="14" t="s">
        <v>17</v>
      </c>
      <c r="L27" s="32">
        <f>7*J27</f>
        <v>21</v>
      </c>
      <c r="M27" s="32">
        <f>I27-L27</f>
        <v>63</v>
      </c>
      <c r="N27" s="30">
        <v>0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</row>
    <row r="28" s="2" customFormat="1" customHeight="1" spans="1:42">
      <c r="A28" s="14">
        <v>26</v>
      </c>
      <c r="B28" s="17">
        <v>570</v>
      </c>
      <c r="C28" s="17" t="s">
        <v>44</v>
      </c>
      <c r="D28" s="17" t="s">
        <v>16</v>
      </c>
      <c r="E28" s="14">
        <v>9</v>
      </c>
      <c r="F28" s="14">
        <v>10</v>
      </c>
      <c r="G28" s="14">
        <v>1</v>
      </c>
      <c r="H28" s="14">
        <f>E28</f>
        <v>9</v>
      </c>
      <c r="I28" s="14">
        <f>E28*7</f>
        <v>63</v>
      </c>
      <c r="J28" s="14">
        <f>VLOOKUP(B28,[1]Sheet2!$A$1:$B$65536,2,0)</f>
        <v>25</v>
      </c>
      <c r="K28" s="14" t="s">
        <v>20</v>
      </c>
      <c r="L28" s="14">
        <f>8*J28</f>
        <v>200</v>
      </c>
      <c r="M28" s="30">
        <v>0</v>
      </c>
      <c r="N28" s="30">
        <f>L28-I28</f>
        <v>137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</row>
    <row r="29" s="1" customFormat="1" customHeight="1" spans="1:42">
      <c r="A29" s="14">
        <v>27</v>
      </c>
      <c r="B29" s="17">
        <v>111219</v>
      </c>
      <c r="C29" s="17" t="s">
        <v>45</v>
      </c>
      <c r="D29" s="17" t="s">
        <v>16</v>
      </c>
      <c r="E29" s="14">
        <v>9</v>
      </c>
      <c r="F29" s="14">
        <v>10</v>
      </c>
      <c r="G29" s="14">
        <v>2</v>
      </c>
      <c r="H29" s="14">
        <f>F29</f>
        <v>10</v>
      </c>
      <c r="I29" s="14">
        <f>F29*8</f>
        <v>80</v>
      </c>
      <c r="J29" s="14">
        <f>VLOOKUP(B29,[1]Sheet2!$A$1:$B$65536,2,0)</f>
        <v>13</v>
      </c>
      <c r="K29" s="14" t="s">
        <v>20</v>
      </c>
      <c r="L29" s="14">
        <f>8*J29</f>
        <v>104</v>
      </c>
      <c r="M29" s="30">
        <v>0</v>
      </c>
      <c r="N29" s="30">
        <f>L29-I29</f>
        <v>24</v>
      </c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="1" customFormat="1" customHeight="1" spans="1:42">
      <c r="A30" s="14">
        <v>28</v>
      </c>
      <c r="B30" s="18">
        <v>112415</v>
      </c>
      <c r="C30" s="17" t="s">
        <v>46</v>
      </c>
      <c r="D30" s="17" t="s">
        <v>16</v>
      </c>
      <c r="E30" s="14">
        <v>9</v>
      </c>
      <c r="F30" s="14">
        <v>10</v>
      </c>
      <c r="G30" s="14">
        <v>1</v>
      </c>
      <c r="H30" s="14">
        <f t="shared" ref="H30:H35" si="4">E30</f>
        <v>9</v>
      </c>
      <c r="I30" s="14">
        <f t="shared" ref="I30:I38" si="5">E30*7</f>
        <v>63</v>
      </c>
      <c r="J30" s="14">
        <f>VLOOKUP(B30,[1]Sheet2!$A$1:$B$65536,2,0)</f>
        <v>3</v>
      </c>
      <c r="K30" s="14" t="s">
        <v>17</v>
      </c>
      <c r="L30" s="32">
        <f>7*J30</f>
        <v>21</v>
      </c>
      <c r="M30" s="32">
        <f>I30-L30</f>
        <v>42</v>
      </c>
      <c r="N30" s="30">
        <v>0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</row>
    <row r="31" s="2" customFormat="1" customHeight="1" spans="1:42">
      <c r="A31" s="14">
        <v>29</v>
      </c>
      <c r="B31" s="17">
        <v>113025</v>
      </c>
      <c r="C31" s="17" t="s">
        <v>47</v>
      </c>
      <c r="D31" s="17" t="s">
        <v>16</v>
      </c>
      <c r="E31" s="14">
        <v>9</v>
      </c>
      <c r="F31" s="14">
        <v>10</v>
      </c>
      <c r="G31" s="14">
        <v>1</v>
      </c>
      <c r="H31" s="14">
        <f t="shared" si="4"/>
        <v>9</v>
      </c>
      <c r="I31" s="14">
        <f t="shared" si="5"/>
        <v>63</v>
      </c>
      <c r="J31" s="14">
        <v>0</v>
      </c>
      <c r="K31" s="14" t="s">
        <v>17</v>
      </c>
      <c r="L31" s="32">
        <f>7*J31</f>
        <v>0</v>
      </c>
      <c r="M31" s="32">
        <f>I31-L31</f>
        <v>63</v>
      </c>
      <c r="N31" s="30">
        <v>0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</row>
    <row r="32" s="2" customFormat="1" customHeight="1" spans="1:42">
      <c r="A32" s="14">
        <v>30</v>
      </c>
      <c r="B32" s="17">
        <v>112888</v>
      </c>
      <c r="C32" s="17" t="s">
        <v>48</v>
      </c>
      <c r="D32" s="17" t="s">
        <v>16</v>
      </c>
      <c r="E32" s="14">
        <v>9</v>
      </c>
      <c r="F32" s="14">
        <v>10</v>
      </c>
      <c r="G32" s="14">
        <v>1</v>
      </c>
      <c r="H32" s="14">
        <f t="shared" si="4"/>
        <v>9</v>
      </c>
      <c r="I32" s="14">
        <f t="shared" si="5"/>
        <v>63</v>
      </c>
      <c r="J32" s="14">
        <f>VLOOKUP(B32,[1]Sheet2!$A$1:$B$65536,2,0)</f>
        <v>12</v>
      </c>
      <c r="K32" s="14" t="s">
        <v>20</v>
      </c>
      <c r="L32" s="14">
        <f>8*J32</f>
        <v>96</v>
      </c>
      <c r="M32" s="30">
        <v>0</v>
      </c>
      <c r="N32" s="30">
        <f>L32-I32</f>
        <v>33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</row>
    <row r="33" s="1" customFormat="1" customHeight="1" spans="1:42">
      <c r="A33" s="14">
        <v>31</v>
      </c>
      <c r="B33" s="17">
        <v>113833</v>
      </c>
      <c r="C33" s="19" t="s">
        <v>49</v>
      </c>
      <c r="D33" s="17" t="s">
        <v>16</v>
      </c>
      <c r="E33" s="14">
        <v>6</v>
      </c>
      <c r="F33" s="14">
        <v>7</v>
      </c>
      <c r="G33" s="14">
        <v>1</v>
      </c>
      <c r="H33" s="14">
        <f t="shared" si="4"/>
        <v>6</v>
      </c>
      <c r="I33" s="14">
        <f t="shared" si="5"/>
        <v>42</v>
      </c>
      <c r="J33" s="14">
        <f>VLOOKUP(B33,[1]Sheet2!$A$1:$B$65536,2,0)</f>
        <v>3</v>
      </c>
      <c r="K33" s="14" t="s">
        <v>17</v>
      </c>
      <c r="L33" s="32">
        <f>7*J33</f>
        <v>21</v>
      </c>
      <c r="M33" s="32">
        <f>I33-L33</f>
        <v>21</v>
      </c>
      <c r="N33" s="30">
        <v>0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</row>
    <row r="34" s="2" customFormat="1" customHeight="1" spans="1:42">
      <c r="A34" s="14">
        <v>32</v>
      </c>
      <c r="B34" s="17">
        <v>114286</v>
      </c>
      <c r="C34" s="19" t="s">
        <v>50</v>
      </c>
      <c r="D34" s="17" t="s">
        <v>16</v>
      </c>
      <c r="E34" s="14">
        <v>6</v>
      </c>
      <c r="F34" s="14">
        <v>7</v>
      </c>
      <c r="G34" s="14">
        <v>1</v>
      </c>
      <c r="H34" s="14">
        <f t="shared" si="4"/>
        <v>6</v>
      </c>
      <c r="I34" s="14">
        <f t="shared" si="5"/>
        <v>42</v>
      </c>
      <c r="J34" s="14">
        <v>0</v>
      </c>
      <c r="K34" s="14" t="s">
        <v>17</v>
      </c>
      <c r="L34" s="32">
        <f>7*J34</f>
        <v>0</v>
      </c>
      <c r="M34" s="32">
        <f>I34-L34</f>
        <v>42</v>
      </c>
      <c r="N34" s="30">
        <v>0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</row>
    <row r="35" s="2" customFormat="1" customHeight="1" spans="1:42">
      <c r="A35" s="14">
        <v>33</v>
      </c>
      <c r="B35" s="20">
        <v>113298</v>
      </c>
      <c r="C35" s="21" t="s">
        <v>51</v>
      </c>
      <c r="D35" s="21" t="s">
        <v>16</v>
      </c>
      <c r="E35" s="14">
        <v>6</v>
      </c>
      <c r="F35" s="14">
        <v>7</v>
      </c>
      <c r="G35" s="14">
        <v>1</v>
      </c>
      <c r="H35" s="14">
        <f t="shared" si="4"/>
        <v>6</v>
      </c>
      <c r="I35" s="14">
        <f t="shared" si="5"/>
        <v>42</v>
      </c>
      <c r="J35" s="14">
        <f>VLOOKUP(B35,[1]Sheet2!$A$1:$B$65536,2,0)</f>
        <v>9</v>
      </c>
      <c r="K35" s="14" t="s">
        <v>20</v>
      </c>
      <c r="L35" s="14">
        <f>8*J35</f>
        <v>72</v>
      </c>
      <c r="M35" s="30">
        <v>0</v>
      </c>
      <c r="N35" s="30">
        <f>L35-I35</f>
        <v>30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</row>
    <row r="36" s="3" customFormat="1" customHeight="1" spans="1:42">
      <c r="A36" s="22"/>
      <c r="B36" s="23"/>
      <c r="C36" s="24"/>
      <c r="D36" s="24" t="s">
        <v>16</v>
      </c>
      <c r="E36" s="22">
        <f>SUM(E3:E35)</f>
        <v>504</v>
      </c>
      <c r="F36" s="22">
        <f>SUM(F3:F35)</f>
        <v>628</v>
      </c>
      <c r="G36" s="22">
        <f>SUM(G3:G35)</f>
        <v>44</v>
      </c>
      <c r="H36" s="22">
        <f>SUM(H3:H35)</f>
        <v>555</v>
      </c>
      <c r="I36" s="22">
        <f>SUM(I3:I35)</f>
        <v>4154</v>
      </c>
      <c r="J36" s="22">
        <f>SUM(J3:J35)</f>
        <v>415</v>
      </c>
      <c r="K36" s="22">
        <f>SUM(K3:K35)</f>
        <v>0</v>
      </c>
      <c r="L36" s="22">
        <f>SUM(L3:L35)</f>
        <v>3178</v>
      </c>
      <c r="M36" s="22">
        <f>SUM(M3:M35)</f>
        <v>1789</v>
      </c>
      <c r="N36" s="22">
        <f>SUM(N3:N35)</f>
        <v>813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="2" customFormat="1" customHeight="1" spans="1:42">
      <c r="A37" s="14">
        <v>34</v>
      </c>
      <c r="B37" s="14">
        <v>307</v>
      </c>
      <c r="C37" s="15" t="s">
        <v>52</v>
      </c>
      <c r="D37" s="15" t="s">
        <v>53</v>
      </c>
      <c r="E37" s="16">
        <v>280</v>
      </c>
      <c r="F37" s="16">
        <v>336</v>
      </c>
      <c r="G37" s="14">
        <v>2</v>
      </c>
      <c r="H37" s="14">
        <f>F37</f>
        <v>336</v>
      </c>
      <c r="I37" s="14">
        <f>F37*8</f>
        <v>2688</v>
      </c>
      <c r="J37" s="14">
        <f>VLOOKUP(B37,[1]Sheet2!$A$1:$B$65536,2,0)</f>
        <v>162</v>
      </c>
      <c r="K37" s="14" t="s">
        <v>17</v>
      </c>
      <c r="L37" s="32">
        <f>7*J37</f>
        <v>1134</v>
      </c>
      <c r="M37" s="32">
        <f>I37-L37</f>
        <v>1554</v>
      </c>
      <c r="N37" s="30">
        <v>0</v>
      </c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</row>
    <row r="38" s="1" customFormat="1" customHeight="1" spans="1:42">
      <c r="A38" s="14">
        <v>35</v>
      </c>
      <c r="B38" s="14">
        <v>106066</v>
      </c>
      <c r="C38" s="15" t="s">
        <v>54</v>
      </c>
      <c r="D38" s="15" t="s">
        <v>53</v>
      </c>
      <c r="E38" s="16">
        <v>15</v>
      </c>
      <c r="F38" s="16">
        <v>20</v>
      </c>
      <c r="G38" s="14">
        <v>1</v>
      </c>
      <c r="H38" s="14">
        <f>E38</f>
        <v>15</v>
      </c>
      <c r="I38" s="14">
        <f>E38*7</f>
        <v>105</v>
      </c>
      <c r="J38" s="14">
        <v>0</v>
      </c>
      <c r="K38" s="14" t="s">
        <v>17</v>
      </c>
      <c r="L38" s="32">
        <f>7*J38</f>
        <v>0</v>
      </c>
      <c r="M38" s="32">
        <f>I38-L38</f>
        <v>105</v>
      </c>
      <c r="N38" s="30">
        <v>0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</row>
    <row r="39" s="4" customFormat="1" customHeight="1" spans="1:42">
      <c r="A39" s="22"/>
      <c r="B39" s="22"/>
      <c r="C39" s="25"/>
      <c r="D39" s="25" t="s">
        <v>53</v>
      </c>
      <c r="E39" s="26">
        <f>SUM(E37:E38)</f>
        <v>295</v>
      </c>
      <c r="F39" s="26">
        <f>SUM(F37:F38)</f>
        <v>356</v>
      </c>
      <c r="G39" s="26">
        <f>SUM(G37:G38)</f>
        <v>3</v>
      </c>
      <c r="H39" s="26">
        <f>SUM(H37:H38)</f>
        <v>351</v>
      </c>
      <c r="I39" s="26">
        <f>SUM(I37:I38)</f>
        <v>2793</v>
      </c>
      <c r="J39" s="26">
        <f>SUM(J37:J38)</f>
        <v>162</v>
      </c>
      <c r="K39" s="26">
        <f>SUM(K37:K38)</f>
        <v>0</v>
      </c>
      <c r="L39" s="26">
        <f>SUM(L37:L38)</f>
        <v>1134</v>
      </c>
      <c r="M39" s="26">
        <f>SUM(M37:M38)</f>
        <v>1659</v>
      </c>
      <c r="N39" s="26">
        <f>SUM(N37:N38)</f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="2" customFormat="1" customHeight="1" spans="1:42">
      <c r="A40" s="14">
        <v>36</v>
      </c>
      <c r="B40" s="14">
        <v>707</v>
      </c>
      <c r="C40" s="15" t="s">
        <v>55</v>
      </c>
      <c r="D40" s="15" t="s">
        <v>56</v>
      </c>
      <c r="E40" s="27">
        <v>21</v>
      </c>
      <c r="F40" s="27">
        <v>25</v>
      </c>
      <c r="G40" s="14">
        <v>2</v>
      </c>
      <c r="H40" s="14">
        <f>F40</f>
        <v>25</v>
      </c>
      <c r="I40" s="14">
        <f>F40*8</f>
        <v>200</v>
      </c>
      <c r="J40" s="14">
        <f>VLOOKUP(B40,[1]Sheet2!$A$1:$B$65536,2,0)</f>
        <v>25</v>
      </c>
      <c r="K40" s="14" t="s">
        <v>20</v>
      </c>
      <c r="L40" s="14">
        <f>8*J40</f>
        <v>200</v>
      </c>
      <c r="M40" s="30">
        <v>0</v>
      </c>
      <c r="N40" s="30">
        <f>L40-I40</f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="1" customFormat="1" customHeight="1" spans="1:42">
      <c r="A41" s="14">
        <v>37</v>
      </c>
      <c r="B41" s="14">
        <v>571</v>
      </c>
      <c r="C41" s="15" t="s">
        <v>57</v>
      </c>
      <c r="D41" s="15" t="s">
        <v>56</v>
      </c>
      <c r="E41" s="16">
        <v>23</v>
      </c>
      <c r="F41" s="16">
        <v>28</v>
      </c>
      <c r="G41" s="14">
        <v>2</v>
      </c>
      <c r="H41" s="14">
        <f>F41</f>
        <v>28</v>
      </c>
      <c r="I41" s="14">
        <f>F41*8</f>
        <v>224</v>
      </c>
      <c r="J41" s="14">
        <f>VLOOKUP(B41,[1]Sheet2!$A$1:$B$65536,2,0)</f>
        <v>30</v>
      </c>
      <c r="K41" s="14" t="s">
        <v>20</v>
      </c>
      <c r="L41" s="14">
        <f>8*J41</f>
        <v>240</v>
      </c>
      <c r="M41" s="30">
        <v>0</v>
      </c>
      <c r="N41" s="30">
        <f>L41-I41</f>
        <v>16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</row>
    <row r="42" s="2" customFormat="1" customHeight="1" spans="1:42">
      <c r="A42" s="14">
        <v>38</v>
      </c>
      <c r="B42" s="14">
        <v>712</v>
      </c>
      <c r="C42" s="15" t="s">
        <v>58</v>
      </c>
      <c r="D42" s="15" t="s">
        <v>56</v>
      </c>
      <c r="E42" s="27">
        <v>23</v>
      </c>
      <c r="F42" s="27">
        <v>28</v>
      </c>
      <c r="G42" s="14">
        <v>1</v>
      </c>
      <c r="H42" s="14">
        <f>E42</f>
        <v>23</v>
      </c>
      <c r="I42" s="14">
        <f>E42*7</f>
        <v>161</v>
      </c>
      <c r="J42" s="14">
        <f>VLOOKUP(B42,[1]Sheet2!$A$1:$B$65536,2,0)</f>
        <v>14</v>
      </c>
      <c r="K42" s="14" t="s">
        <v>17</v>
      </c>
      <c r="L42" s="32">
        <f>7*J42</f>
        <v>98</v>
      </c>
      <c r="M42" s="32">
        <f>I42-L42</f>
        <v>63</v>
      </c>
      <c r="N42" s="30">
        <v>0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</row>
    <row r="43" s="1" customFormat="1" customHeight="1" spans="1:42">
      <c r="A43" s="14">
        <v>39</v>
      </c>
      <c r="B43" s="14">
        <v>377</v>
      </c>
      <c r="C43" s="15" t="s">
        <v>59</v>
      </c>
      <c r="D43" s="15" t="s">
        <v>56</v>
      </c>
      <c r="E43" s="16">
        <v>18</v>
      </c>
      <c r="F43" s="16">
        <v>21</v>
      </c>
      <c r="G43" s="14">
        <v>2</v>
      </c>
      <c r="H43" s="14">
        <f>F43</f>
        <v>21</v>
      </c>
      <c r="I43" s="14">
        <f>F43*8</f>
        <v>168</v>
      </c>
      <c r="J43" s="14">
        <f>VLOOKUP(B43,[1]Sheet2!$A$1:$B$65536,2,0)</f>
        <v>1</v>
      </c>
      <c r="K43" s="14" t="s">
        <v>17</v>
      </c>
      <c r="L43" s="32">
        <f>7*J43</f>
        <v>7</v>
      </c>
      <c r="M43" s="32">
        <f>I43-L43</f>
        <v>161</v>
      </c>
      <c r="N43" s="30">
        <v>0</v>
      </c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="2" customFormat="1" customHeight="1" spans="1:42">
      <c r="A44" s="14">
        <v>40</v>
      </c>
      <c r="B44" s="14">
        <v>387</v>
      </c>
      <c r="C44" s="15" t="s">
        <v>60</v>
      </c>
      <c r="D44" s="15" t="s">
        <v>56</v>
      </c>
      <c r="E44" s="16">
        <v>18</v>
      </c>
      <c r="F44" s="16">
        <v>21</v>
      </c>
      <c r="G44" s="14">
        <v>1</v>
      </c>
      <c r="H44" s="14">
        <f>E44</f>
        <v>18</v>
      </c>
      <c r="I44" s="14">
        <f>E44*7</f>
        <v>126</v>
      </c>
      <c r="J44" s="14">
        <f>VLOOKUP(B44,[1]Sheet2!$A$1:$B$65536,2,0)</f>
        <v>6</v>
      </c>
      <c r="K44" s="14" t="s">
        <v>17</v>
      </c>
      <c r="L44" s="32">
        <f>7*J44</f>
        <v>42</v>
      </c>
      <c r="M44" s="32">
        <f>I44-L44</f>
        <v>84</v>
      </c>
      <c r="N44" s="30"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</row>
    <row r="45" s="1" customFormat="1" customHeight="1" spans="1:42">
      <c r="A45" s="14">
        <v>41</v>
      </c>
      <c r="B45" s="14">
        <v>724</v>
      </c>
      <c r="C45" s="15" t="s">
        <v>61</v>
      </c>
      <c r="D45" s="15" t="s">
        <v>56</v>
      </c>
      <c r="E45" s="16">
        <v>18</v>
      </c>
      <c r="F45" s="16">
        <v>21</v>
      </c>
      <c r="G45" s="14">
        <v>2</v>
      </c>
      <c r="H45" s="14">
        <f>F45</f>
        <v>21</v>
      </c>
      <c r="I45" s="14">
        <f>F45*8</f>
        <v>168</v>
      </c>
      <c r="J45" s="14">
        <f>VLOOKUP(B45,[1]Sheet2!$A$1:$B$65536,2,0)</f>
        <v>4</v>
      </c>
      <c r="K45" s="14" t="s">
        <v>17</v>
      </c>
      <c r="L45" s="32">
        <f>7*J45</f>
        <v>28</v>
      </c>
      <c r="M45" s="32">
        <f>I45-L45</f>
        <v>140</v>
      </c>
      <c r="N45" s="30">
        <v>0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</row>
    <row r="46" s="2" customFormat="1" customHeight="1" spans="1:42">
      <c r="A46" s="14">
        <v>42</v>
      </c>
      <c r="B46" s="14">
        <v>546</v>
      </c>
      <c r="C46" s="15" t="s">
        <v>62</v>
      </c>
      <c r="D46" s="15" t="s">
        <v>56</v>
      </c>
      <c r="E46" s="16">
        <v>18</v>
      </c>
      <c r="F46" s="16">
        <v>21</v>
      </c>
      <c r="G46" s="14">
        <v>2</v>
      </c>
      <c r="H46" s="14">
        <f>F46</f>
        <v>21</v>
      </c>
      <c r="I46" s="14">
        <f>F46*8</f>
        <v>168</v>
      </c>
      <c r="J46" s="14">
        <v>0</v>
      </c>
      <c r="K46" s="14" t="s">
        <v>17</v>
      </c>
      <c r="L46" s="32">
        <f>7*J46</f>
        <v>0</v>
      </c>
      <c r="M46" s="32">
        <f>I46-L46</f>
        <v>168</v>
      </c>
      <c r="N46" s="30">
        <v>0</v>
      </c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</row>
    <row r="47" s="1" customFormat="1" customHeight="1" spans="1:42">
      <c r="A47" s="14">
        <v>43</v>
      </c>
      <c r="B47" s="14">
        <v>737</v>
      </c>
      <c r="C47" s="15" t="s">
        <v>63</v>
      </c>
      <c r="D47" s="15" t="s">
        <v>56</v>
      </c>
      <c r="E47" s="16">
        <v>18</v>
      </c>
      <c r="F47" s="16">
        <v>21</v>
      </c>
      <c r="G47" s="14">
        <v>1</v>
      </c>
      <c r="H47" s="14">
        <f>E47</f>
        <v>18</v>
      </c>
      <c r="I47" s="14">
        <f>E47*7</f>
        <v>126</v>
      </c>
      <c r="J47" s="14">
        <f>VLOOKUP(B47,[1]Sheet2!$A$1:$B$65536,2,0)</f>
        <v>30</v>
      </c>
      <c r="K47" s="14" t="s">
        <v>20</v>
      </c>
      <c r="L47" s="14">
        <f>8*J47</f>
        <v>240</v>
      </c>
      <c r="M47" s="30">
        <v>0</v>
      </c>
      <c r="N47" s="30">
        <f>L47-I47</f>
        <v>114</v>
      </c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</row>
    <row r="48" s="2" customFormat="1" customHeight="1" spans="1:42">
      <c r="A48" s="14">
        <v>44</v>
      </c>
      <c r="B48" s="14">
        <v>750</v>
      </c>
      <c r="C48" s="15" t="s">
        <v>64</v>
      </c>
      <c r="D48" s="15" t="s">
        <v>56</v>
      </c>
      <c r="E48" s="16">
        <v>15</v>
      </c>
      <c r="F48" s="16">
        <v>20</v>
      </c>
      <c r="G48" s="14">
        <v>1</v>
      </c>
      <c r="H48" s="14">
        <f>E48</f>
        <v>15</v>
      </c>
      <c r="I48" s="14">
        <f>E48*7</f>
        <v>105</v>
      </c>
      <c r="J48" s="14">
        <f>VLOOKUP(B48,[1]Sheet2!$A$1:$B$65536,2,0)</f>
        <v>23</v>
      </c>
      <c r="K48" s="14" t="s">
        <v>20</v>
      </c>
      <c r="L48" s="14">
        <f>8*J48</f>
        <v>184</v>
      </c>
      <c r="M48" s="30">
        <v>0</v>
      </c>
      <c r="N48" s="30">
        <f>L48-I48</f>
        <v>79</v>
      </c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</row>
    <row r="49" s="1" customFormat="1" customHeight="1" spans="1:42">
      <c r="A49" s="14">
        <v>45</v>
      </c>
      <c r="B49" s="14">
        <v>103639</v>
      </c>
      <c r="C49" s="15" t="s">
        <v>65</v>
      </c>
      <c r="D49" s="15" t="s">
        <v>56</v>
      </c>
      <c r="E49" s="16">
        <v>15</v>
      </c>
      <c r="F49" s="16">
        <v>20</v>
      </c>
      <c r="G49" s="14">
        <v>2</v>
      </c>
      <c r="H49" s="14">
        <f>F49</f>
        <v>20</v>
      </c>
      <c r="I49" s="14">
        <f>F49*8</f>
        <v>160</v>
      </c>
      <c r="J49" s="14">
        <f>VLOOKUP(B49,[1]Sheet2!$A$1:$B$65536,2,0)</f>
        <v>33</v>
      </c>
      <c r="K49" s="14" t="s">
        <v>20</v>
      </c>
      <c r="L49" s="14">
        <f>8*J49</f>
        <v>264</v>
      </c>
      <c r="M49" s="30">
        <v>0</v>
      </c>
      <c r="N49" s="30">
        <f>L49-I49</f>
        <v>104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</row>
    <row r="50" s="2" customFormat="1" customHeight="1" spans="1:42">
      <c r="A50" s="14">
        <v>46</v>
      </c>
      <c r="B50" s="14">
        <v>743</v>
      </c>
      <c r="C50" s="15" t="s">
        <v>66</v>
      </c>
      <c r="D50" s="15" t="s">
        <v>56</v>
      </c>
      <c r="E50" s="16">
        <v>15</v>
      </c>
      <c r="F50" s="16">
        <v>20</v>
      </c>
      <c r="G50" s="14">
        <v>2</v>
      </c>
      <c r="H50" s="14">
        <f>F50</f>
        <v>20</v>
      </c>
      <c r="I50" s="14">
        <f>F50*8</f>
        <v>160</v>
      </c>
      <c r="J50" s="14">
        <f>VLOOKUP(B50,[1]Sheet2!$A$1:$B$65536,2,0)</f>
        <v>3</v>
      </c>
      <c r="K50" s="14" t="s">
        <v>17</v>
      </c>
      <c r="L50" s="32">
        <f t="shared" ref="L50:L56" si="6">7*J50</f>
        <v>21</v>
      </c>
      <c r="M50" s="32">
        <f>I50-L50</f>
        <v>139</v>
      </c>
      <c r="N50" s="30">
        <v>0</v>
      </c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</row>
    <row r="51" s="1" customFormat="1" customHeight="1" spans="1:42">
      <c r="A51" s="14">
        <v>47</v>
      </c>
      <c r="B51" s="14">
        <v>105751</v>
      </c>
      <c r="C51" s="15" t="s">
        <v>67</v>
      </c>
      <c r="D51" s="15" t="s">
        <v>56</v>
      </c>
      <c r="E51" s="16">
        <v>15</v>
      </c>
      <c r="F51" s="16">
        <v>20</v>
      </c>
      <c r="G51" s="14">
        <v>1</v>
      </c>
      <c r="H51" s="14">
        <f>E51</f>
        <v>15</v>
      </c>
      <c r="I51" s="14">
        <f>E51*7</f>
        <v>105</v>
      </c>
      <c r="J51" s="14">
        <f>VLOOKUP(B51,[1]Sheet2!$A$1:$B$65536,2,0)</f>
        <v>16</v>
      </c>
      <c r="K51" s="14" t="s">
        <v>26</v>
      </c>
      <c r="L51" s="32">
        <f t="shared" si="6"/>
        <v>112</v>
      </c>
      <c r="M51" s="30">
        <v>0</v>
      </c>
      <c r="N51" s="30">
        <f>L51-I51</f>
        <v>7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</row>
    <row r="52" s="2" customFormat="1" customHeight="1" spans="1:42">
      <c r="A52" s="14">
        <v>48</v>
      </c>
      <c r="B52" s="14">
        <v>399</v>
      </c>
      <c r="C52" s="15" t="s">
        <v>68</v>
      </c>
      <c r="D52" s="15" t="s">
        <v>56</v>
      </c>
      <c r="E52" s="16">
        <v>15</v>
      </c>
      <c r="F52" s="16">
        <v>20</v>
      </c>
      <c r="G52" s="14">
        <v>2</v>
      </c>
      <c r="H52" s="14">
        <f>F52</f>
        <v>20</v>
      </c>
      <c r="I52" s="14">
        <f>F52*8</f>
        <v>160</v>
      </c>
      <c r="J52" s="14">
        <f>VLOOKUP(B52,[1]Sheet2!$A$1:$B$65536,2,0)</f>
        <v>17</v>
      </c>
      <c r="K52" s="14" t="s">
        <v>26</v>
      </c>
      <c r="L52" s="32">
        <f t="shared" si="6"/>
        <v>119</v>
      </c>
      <c r="M52" s="32">
        <f>I52-L52</f>
        <v>41</v>
      </c>
      <c r="N52" s="30">
        <v>0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</row>
    <row r="53" s="1" customFormat="1" customHeight="1" spans="1:42">
      <c r="A53" s="14">
        <v>49</v>
      </c>
      <c r="B53" s="14">
        <v>598</v>
      </c>
      <c r="C53" s="15" t="s">
        <v>69</v>
      </c>
      <c r="D53" s="15" t="s">
        <v>56</v>
      </c>
      <c r="E53" s="16">
        <v>13</v>
      </c>
      <c r="F53" s="16">
        <v>15</v>
      </c>
      <c r="G53" s="14">
        <v>1</v>
      </c>
      <c r="H53" s="14">
        <f>E53</f>
        <v>13</v>
      </c>
      <c r="I53" s="14">
        <f>E53*7</f>
        <v>91</v>
      </c>
      <c r="J53" s="14">
        <f>VLOOKUP(B53,[1]Sheet2!$A$1:$B$65536,2,0)</f>
        <v>6</v>
      </c>
      <c r="K53" s="14" t="s">
        <v>17</v>
      </c>
      <c r="L53" s="32">
        <f t="shared" si="6"/>
        <v>42</v>
      </c>
      <c r="M53" s="32">
        <f>I53-L53</f>
        <v>49</v>
      </c>
      <c r="N53" s="30">
        <v>0</v>
      </c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</row>
    <row r="54" s="2" customFormat="1" customHeight="1" spans="1:42">
      <c r="A54" s="14">
        <v>50</v>
      </c>
      <c r="B54" s="14">
        <v>733</v>
      </c>
      <c r="C54" s="15" t="s">
        <v>70</v>
      </c>
      <c r="D54" s="15" t="s">
        <v>56</v>
      </c>
      <c r="E54" s="16">
        <v>12</v>
      </c>
      <c r="F54" s="16">
        <v>14</v>
      </c>
      <c r="G54" s="14">
        <v>1</v>
      </c>
      <c r="H54" s="14">
        <f>E54</f>
        <v>12</v>
      </c>
      <c r="I54" s="14">
        <f>E54*7</f>
        <v>84</v>
      </c>
      <c r="J54" s="14">
        <f>VLOOKUP(B54,[1]Sheet2!$A$1:$B$65536,2,0)</f>
        <v>4</v>
      </c>
      <c r="K54" s="14" t="s">
        <v>17</v>
      </c>
      <c r="L54" s="32">
        <f t="shared" si="6"/>
        <v>28</v>
      </c>
      <c r="M54" s="32">
        <f>I54-L54</f>
        <v>56</v>
      </c>
      <c r="N54" s="30">
        <v>0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</row>
    <row r="55" s="1" customFormat="1" customHeight="1" spans="1:42">
      <c r="A55" s="14">
        <v>51</v>
      </c>
      <c r="B55" s="14">
        <v>105910</v>
      </c>
      <c r="C55" s="15" t="s">
        <v>71</v>
      </c>
      <c r="D55" s="15" t="s">
        <v>56</v>
      </c>
      <c r="E55" s="16">
        <v>12</v>
      </c>
      <c r="F55" s="16">
        <v>14</v>
      </c>
      <c r="G55" s="14">
        <v>1</v>
      </c>
      <c r="H55" s="14">
        <f>E55</f>
        <v>12</v>
      </c>
      <c r="I55" s="14">
        <f>E55*7</f>
        <v>84</v>
      </c>
      <c r="J55" s="14">
        <f>VLOOKUP(B55,[1]Sheet2!$A$1:$B$65536,2,0)</f>
        <v>4</v>
      </c>
      <c r="K55" s="14" t="s">
        <v>17</v>
      </c>
      <c r="L55" s="32">
        <f t="shared" si="6"/>
        <v>28</v>
      </c>
      <c r="M55" s="32">
        <f>I55-L55</f>
        <v>56</v>
      </c>
      <c r="N55" s="30">
        <v>0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</row>
    <row r="56" s="2" customFormat="1" customHeight="1" spans="1:42">
      <c r="A56" s="14">
        <v>52</v>
      </c>
      <c r="B56" s="14">
        <v>106485</v>
      </c>
      <c r="C56" s="15" t="s">
        <v>72</v>
      </c>
      <c r="D56" s="15" t="s">
        <v>56</v>
      </c>
      <c r="E56" s="16">
        <v>12</v>
      </c>
      <c r="F56" s="16">
        <v>14</v>
      </c>
      <c r="G56" s="14">
        <v>1</v>
      </c>
      <c r="H56" s="14">
        <f>E56</f>
        <v>12</v>
      </c>
      <c r="I56" s="14">
        <f>E56*7</f>
        <v>84</v>
      </c>
      <c r="J56" s="14">
        <v>0</v>
      </c>
      <c r="K56" s="14" t="s">
        <v>17</v>
      </c>
      <c r="L56" s="32">
        <f t="shared" si="6"/>
        <v>0</v>
      </c>
      <c r="M56" s="32">
        <f>I56-L56</f>
        <v>84</v>
      </c>
      <c r="N56" s="30">
        <v>0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</row>
    <row r="57" s="1" customFormat="1" customHeight="1" spans="1:42">
      <c r="A57" s="14">
        <v>53</v>
      </c>
      <c r="B57" s="14">
        <v>545</v>
      </c>
      <c r="C57" s="15" t="s">
        <v>73</v>
      </c>
      <c r="D57" s="15" t="s">
        <v>56</v>
      </c>
      <c r="E57" s="16">
        <v>12</v>
      </c>
      <c r="F57" s="16">
        <v>14</v>
      </c>
      <c r="G57" s="14">
        <v>2</v>
      </c>
      <c r="H57" s="14">
        <f>F57</f>
        <v>14</v>
      </c>
      <c r="I57" s="14">
        <f>F57*8</f>
        <v>112</v>
      </c>
      <c r="J57" s="14">
        <f>VLOOKUP(B57,[1]Sheet2!$A$1:$B$65536,2,0)</f>
        <v>16</v>
      </c>
      <c r="K57" s="14" t="s">
        <v>20</v>
      </c>
      <c r="L57" s="14">
        <f>8*J57</f>
        <v>128</v>
      </c>
      <c r="M57" s="30">
        <v>0</v>
      </c>
      <c r="N57" s="30">
        <f>L57-I57</f>
        <v>16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</row>
    <row r="58" s="2" customFormat="1" customHeight="1" spans="1:42">
      <c r="A58" s="14">
        <v>54</v>
      </c>
      <c r="B58" s="14">
        <v>573</v>
      </c>
      <c r="C58" s="15" t="s">
        <v>74</v>
      </c>
      <c r="D58" s="15" t="s">
        <v>56</v>
      </c>
      <c r="E58" s="16">
        <v>12</v>
      </c>
      <c r="F58" s="16">
        <v>14</v>
      </c>
      <c r="G58" s="14">
        <v>1</v>
      </c>
      <c r="H58" s="14">
        <f>E58</f>
        <v>12</v>
      </c>
      <c r="I58" s="14">
        <f>E58*7</f>
        <v>84</v>
      </c>
      <c r="J58" s="14">
        <f>VLOOKUP(B58,[1]Sheet2!$A$1:$B$65536,2,0)</f>
        <v>8</v>
      </c>
      <c r="K58" s="14" t="s">
        <v>17</v>
      </c>
      <c r="L58" s="32">
        <f>7*J58</f>
        <v>56</v>
      </c>
      <c r="M58" s="32">
        <f>I58-L58</f>
        <v>28</v>
      </c>
      <c r="N58" s="30">
        <v>0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</row>
    <row r="59" s="1" customFormat="1" customHeight="1" spans="1:42">
      <c r="A59" s="14">
        <v>55</v>
      </c>
      <c r="B59" s="14">
        <v>740</v>
      </c>
      <c r="C59" s="15" t="s">
        <v>75</v>
      </c>
      <c r="D59" s="15" t="s">
        <v>56</v>
      </c>
      <c r="E59" s="16">
        <v>12</v>
      </c>
      <c r="F59" s="16">
        <v>14</v>
      </c>
      <c r="G59" s="14">
        <v>2</v>
      </c>
      <c r="H59" s="14">
        <f>F59</f>
        <v>14</v>
      </c>
      <c r="I59" s="14">
        <f>F59*8</f>
        <v>112</v>
      </c>
      <c r="J59" s="14">
        <f>VLOOKUP(B59,[1]Sheet2!$A$1:$B$65536,2,0)</f>
        <v>24</v>
      </c>
      <c r="K59" s="14" t="s">
        <v>20</v>
      </c>
      <c r="L59" s="14">
        <f>8*J59</f>
        <v>192</v>
      </c>
      <c r="M59" s="30">
        <v>0</v>
      </c>
      <c r="N59" s="30">
        <f>L59-I59</f>
        <v>80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</row>
    <row r="60" s="2" customFormat="1" customHeight="1" spans="1:42">
      <c r="A60" s="14">
        <v>56</v>
      </c>
      <c r="B60" s="14">
        <v>104430</v>
      </c>
      <c r="C60" s="15" t="s">
        <v>76</v>
      </c>
      <c r="D60" s="15" t="s">
        <v>56</v>
      </c>
      <c r="E60" s="16">
        <v>11</v>
      </c>
      <c r="F60" s="16">
        <v>13</v>
      </c>
      <c r="G60" s="14">
        <v>1</v>
      </c>
      <c r="H60" s="14">
        <f>E60</f>
        <v>11</v>
      </c>
      <c r="I60" s="14">
        <f>E60*7</f>
        <v>77</v>
      </c>
      <c r="J60" s="14">
        <v>0</v>
      </c>
      <c r="K60" s="14" t="s">
        <v>17</v>
      </c>
      <c r="L60" s="32">
        <f t="shared" ref="L60:L66" si="7">7*J60</f>
        <v>0</v>
      </c>
      <c r="M60" s="32">
        <f t="shared" ref="M60:M82" si="8">I60-L60</f>
        <v>77</v>
      </c>
      <c r="N60" s="30">
        <v>0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</row>
    <row r="61" s="1" customFormat="1" customHeight="1" spans="1:42">
      <c r="A61" s="14">
        <v>57</v>
      </c>
      <c r="B61" s="14">
        <v>105396</v>
      </c>
      <c r="C61" s="15" t="s">
        <v>77</v>
      </c>
      <c r="D61" s="15" t="s">
        <v>56</v>
      </c>
      <c r="E61" s="16">
        <v>11</v>
      </c>
      <c r="F61" s="16">
        <v>13</v>
      </c>
      <c r="G61" s="14">
        <v>1</v>
      </c>
      <c r="H61" s="14">
        <f>E61</f>
        <v>11</v>
      </c>
      <c r="I61" s="14">
        <f>E61*7</f>
        <v>77</v>
      </c>
      <c r="J61" s="14">
        <f>VLOOKUP(B61,[1]Sheet2!$A$1:$B$65536,2,0)</f>
        <v>8</v>
      </c>
      <c r="K61" s="14" t="s">
        <v>17</v>
      </c>
      <c r="L61" s="32">
        <f t="shared" si="7"/>
        <v>56</v>
      </c>
      <c r="M61" s="32">
        <f t="shared" si="8"/>
        <v>21</v>
      </c>
      <c r="N61" s="30">
        <v>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</row>
    <row r="62" s="2" customFormat="1" customHeight="1" spans="1:42">
      <c r="A62" s="14">
        <v>58</v>
      </c>
      <c r="B62" s="14">
        <v>106568</v>
      </c>
      <c r="C62" s="15" t="s">
        <v>78</v>
      </c>
      <c r="D62" s="15" t="s">
        <v>56</v>
      </c>
      <c r="E62" s="16">
        <v>11</v>
      </c>
      <c r="F62" s="16">
        <v>13</v>
      </c>
      <c r="G62" s="14">
        <v>1</v>
      </c>
      <c r="H62" s="14">
        <f>E62</f>
        <v>11</v>
      </c>
      <c r="I62" s="14">
        <f>E62*7</f>
        <v>77</v>
      </c>
      <c r="J62" s="14">
        <f>VLOOKUP(B62,[1]Sheet2!$A$1:$B$65536,2,0)</f>
        <v>8</v>
      </c>
      <c r="K62" s="14" t="s">
        <v>17</v>
      </c>
      <c r="L62" s="32">
        <f t="shared" si="7"/>
        <v>56</v>
      </c>
      <c r="M62" s="32">
        <f t="shared" si="8"/>
        <v>21</v>
      </c>
      <c r="N62" s="30">
        <v>0</v>
      </c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</row>
    <row r="63" s="1" customFormat="1" customHeight="1" spans="1:42">
      <c r="A63" s="14">
        <v>59</v>
      </c>
      <c r="B63" s="14">
        <v>753</v>
      </c>
      <c r="C63" s="15" t="s">
        <v>79</v>
      </c>
      <c r="D63" s="15" t="s">
        <v>56</v>
      </c>
      <c r="E63" s="16">
        <v>11</v>
      </c>
      <c r="F63" s="16">
        <v>13</v>
      </c>
      <c r="G63" s="14">
        <v>2</v>
      </c>
      <c r="H63" s="14">
        <f>F63</f>
        <v>13</v>
      </c>
      <c r="I63" s="14">
        <f>F63*8</f>
        <v>104</v>
      </c>
      <c r="J63" s="14">
        <v>0</v>
      </c>
      <c r="K63" s="14" t="s">
        <v>17</v>
      </c>
      <c r="L63" s="32">
        <f t="shared" si="7"/>
        <v>0</v>
      </c>
      <c r="M63" s="32">
        <f t="shared" si="8"/>
        <v>104</v>
      </c>
      <c r="N63" s="30">
        <v>0</v>
      </c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</row>
    <row r="64" s="2" customFormat="1" customHeight="1" spans="1:42">
      <c r="A64" s="14">
        <v>60</v>
      </c>
      <c r="B64" s="28">
        <v>113008</v>
      </c>
      <c r="C64" s="28" t="s">
        <v>80</v>
      </c>
      <c r="D64" s="28" t="s">
        <v>56</v>
      </c>
      <c r="E64" s="14">
        <v>6</v>
      </c>
      <c r="F64" s="14">
        <v>7</v>
      </c>
      <c r="G64" s="14">
        <v>2</v>
      </c>
      <c r="H64" s="14">
        <f>F64</f>
        <v>7</v>
      </c>
      <c r="I64" s="14">
        <f>F64*8</f>
        <v>56</v>
      </c>
      <c r="J64" s="14">
        <f>VLOOKUP(B64,[1]Sheet2!$A$1:$B$65536,2,0)</f>
        <v>4</v>
      </c>
      <c r="K64" s="14" t="s">
        <v>17</v>
      </c>
      <c r="L64" s="32">
        <f t="shared" si="7"/>
        <v>28</v>
      </c>
      <c r="M64" s="32">
        <f t="shared" si="8"/>
        <v>28</v>
      </c>
      <c r="N64" s="30">
        <v>0</v>
      </c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</row>
    <row r="65" s="1" customFormat="1" customHeight="1" spans="1:42">
      <c r="A65" s="14">
        <v>61</v>
      </c>
      <c r="B65" s="28">
        <v>113299</v>
      </c>
      <c r="C65" s="28" t="s">
        <v>81</v>
      </c>
      <c r="D65" s="28" t="s">
        <v>56</v>
      </c>
      <c r="E65" s="14">
        <v>9</v>
      </c>
      <c r="F65" s="14">
        <v>10</v>
      </c>
      <c r="G65" s="14">
        <v>2</v>
      </c>
      <c r="H65" s="14">
        <f>F65</f>
        <v>10</v>
      </c>
      <c r="I65" s="14">
        <f>F65*8</f>
        <v>80</v>
      </c>
      <c r="J65" s="14">
        <f>VLOOKUP(B65,[1]Sheet2!$A$1:$B$65536,2,0)</f>
        <v>3</v>
      </c>
      <c r="K65" s="14" t="s">
        <v>17</v>
      </c>
      <c r="L65" s="32">
        <f t="shared" si="7"/>
        <v>21</v>
      </c>
      <c r="M65" s="32">
        <f t="shared" si="8"/>
        <v>59</v>
      </c>
      <c r="N65" s="30">
        <v>0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  <row r="66" s="2" customFormat="1" customHeight="1" spans="1:42">
      <c r="A66" s="14">
        <v>62</v>
      </c>
      <c r="B66" s="20">
        <v>114069</v>
      </c>
      <c r="C66" s="21" t="s">
        <v>82</v>
      </c>
      <c r="D66" s="21" t="s">
        <v>56</v>
      </c>
      <c r="E66" s="14">
        <v>6</v>
      </c>
      <c r="F66" s="14">
        <v>7</v>
      </c>
      <c r="G66" s="14">
        <v>1</v>
      </c>
      <c r="H66" s="14">
        <f>E66</f>
        <v>6</v>
      </c>
      <c r="I66" s="14">
        <f>E66*7</f>
        <v>42</v>
      </c>
      <c r="J66" s="14">
        <v>0</v>
      </c>
      <c r="K66" s="14" t="s">
        <v>17</v>
      </c>
      <c r="L66" s="32">
        <f t="shared" si="7"/>
        <v>0</v>
      </c>
      <c r="M66" s="32">
        <f t="shared" si="8"/>
        <v>42</v>
      </c>
      <c r="N66" s="30">
        <v>0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</row>
    <row r="67" s="3" customFormat="1" customHeight="1" spans="1:42">
      <c r="A67" s="22"/>
      <c r="B67" s="23"/>
      <c r="C67" s="24"/>
      <c r="D67" s="24" t="s">
        <v>56</v>
      </c>
      <c r="E67" s="22">
        <f>SUM(E40:E66)</f>
        <v>382</v>
      </c>
      <c r="F67" s="22">
        <f>SUM(F40:F66)</f>
        <v>461</v>
      </c>
      <c r="G67" s="22">
        <f>SUM(G40:G66)</f>
        <v>40</v>
      </c>
      <c r="H67" s="22">
        <f>SUM(H40:H66)</f>
        <v>423</v>
      </c>
      <c r="I67" s="22">
        <f>SUM(I40:I66)</f>
        <v>3195</v>
      </c>
      <c r="J67" s="22">
        <f>SUM(J40:J66)</f>
        <v>287</v>
      </c>
      <c r="K67" s="22">
        <f>SUM(K40:K66)</f>
        <v>0</v>
      </c>
      <c r="L67" s="22">
        <f>SUM(L40:L66)</f>
        <v>2190</v>
      </c>
      <c r="M67" s="22">
        <f>SUM(M40:M66)</f>
        <v>1421</v>
      </c>
      <c r="N67" s="22">
        <f>SUM(N40:N66)</f>
        <v>416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="1" customFormat="1" customHeight="1" spans="1:42">
      <c r="A68" s="14">
        <v>63</v>
      </c>
      <c r="B68" s="14">
        <v>517</v>
      </c>
      <c r="C68" s="15" t="s">
        <v>83</v>
      </c>
      <c r="D68" s="15" t="s">
        <v>84</v>
      </c>
      <c r="E68" s="16">
        <v>30</v>
      </c>
      <c r="F68" s="16">
        <v>45</v>
      </c>
      <c r="G68" s="14">
        <v>1</v>
      </c>
      <c r="H68" s="14">
        <f>E68</f>
        <v>30</v>
      </c>
      <c r="I68" s="14">
        <f>E68*7</f>
        <v>210</v>
      </c>
      <c r="J68" s="14">
        <f>VLOOKUP(B68,[1]Sheet2!$A$1:$B$65536,2,0)</f>
        <v>3</v>
      </c>
      <c r="K68" s="14" t="s">
        <v>17</v>
      </c>
      <c r="L68" s="32">
        <f t="shared" ref="L68:L82" si="9">7*J68</f>
        <v>21</v>
      </c>
      <c r="M68" s="32">
        <f t="shared" si="8"/>
        <v>189</v>
      </c>
      <c r="N68" s="30">
        <v>0</v>
      </c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</row>
    <row r="69" s="2" customFormat="1" customHeight="1" spans="1:42">
      <c r="A69" s="14">
        <v>64</v>
      </c>
      <c r="B69" s="14">
        <v>337</v>
      </c>
      <c r="C69" s="15" t="s">
        <v>85</v>
      </c>
      <c r="D69" s="15" t="s">
        <v>84</v>
      </c>
      <c r="E69" s="16">
        <v>50</v>
      </c>
      <c r="F69" s="16">
        <v>60</v>
      </c>
      <c r="G69" s="14">
        <v>2</v>
      </c>
      <c r="H69" s="14">
        <f>F69</f>
        <v>60</v>
      </c>
      <c r="I69" s="14">
        <f>F69*8</f>
        <v>480</v>
      </c>
      <c r="J69" s="14">
        <f>VLOOKUP(B69,[1]Sheet2!$A$1:$B$65536,2,0)</f>
        <v>24</v>
      </c>
      <c r="K69" s="14" t="s">
        <v>17</v>
      </c>
      <c r="L69" s="32">
        <f t="shared" si="9"/>
        <v>168</v>
      </c>
      <c r="M69" s="32">
        <f t="shared" si="8"/>
        <v>312</v>
      </c>
      <c r="N69" s="30">
        <v>0</v>
      </c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</row>
    <row r="70" s="1" customFormat="1" customHeight="1" spans="1:42">
      <c r="A70" s="14">
        <v>65</v>
      </c>
      <c r="B70" s="14">
        <v>578</v>
      </c>
      <c r="C70" s="15" t="s">
        <v>86</v>
      </c>
      <c r="D70" s="15" t="s">
        <v>84</v>
      </c>
      <c r="E70" s="27">
        <v>21</v>
      </c>
      <c r="F70" s="27">
        <v>25</v>
      </c>
      <c r="G70" s="14">
        <v>2</v>
      </c>
      <c r="H70" s="14">
        <f>F70</f>
        <v>25</v>
      </c>
      <c r="I70" s="14">
        <f>F70*8</f>
        <v>200</v>
      </c>
      <c r="J70" s="14">
        <f>VLOOKUP(B70,[1]Sheet2!$A$1:$B$65536,2,0)</f>
        <v>24</v>
      </c>
      <c r="K70" s="14" t="s">
        <v>26</v>
      </c>
      <c r="L70" s="32">
        <f t="shared" si="9"/>
        <v>168</v>
      </c>
      <c r="M70" s="32">
        <f t="shared" si="8"/>
        <v>32</v>
      </c>
      <c r="N70" s="30">
        <v>0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</row>
    <row r="71" s="2" customFormat="1" customHeight="1" spans="1:42">
      <c r="A71" s="14">
        <v>66</v>
      </c>
      <c r="B71" s="14">
        <v>373</v>
      </c>
      <c r="C71" s="15" t="s">
        <v>87</v>
      </c>
      <c r="D71" s="15" t="s">
        <v>84</v>
      </c>
      <c r="E71" s="16">
        <v>28</v>
      </c>
      <c r="F71" s="16">
        <v>34</v>
      </c>
      <c r="G71" s="14">
        <v>1</v>
      </c>
      <c r="H71" s="14">
        <f>E71</f>
        <v>28</v>
      </c>
      <c r="I71" s="14">
        <f>E71*7</f>
        <v>196</v>
      </c>
      <c r="J71" s="14">
        <f>VLOOKUP(B71,[1]Sheet2!$A$1:$B$65536,2,0)</f>
        <v>19</v>
      </c>
      <c r="K71" s="14" t="s">
        <v>17</v>
      </c>
      <c r="L71" s="32">
        <f t="shared" si="9"/>
        <v>133</v>
      </c>
      <c r="M71" s="32">
        <f t="shared" si="8"/>
        <v>63</v>
      </c>
      <c r="N71" s="30">
        <v>0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</row>
    <row r="72" s="2" customFormat="1" customHeight="1" spans="1:42">
      <c r="A72" s="14">
        <v>67</v>
      </c>
      <c r="B72" s="14">
        <v>103199</v>
      </c>
      <c r="C72" s="15" t="s">
        <v>88</v>
      </c>
      <c r="D72" s="15" t="s">
        <v>84</v>
      </c>
      <c r="E72" s="16">
        <v>13</v>
      </c>
      <c r="F72" s="16">
        <v>15</v>
      </c>
      <c r="G72" s="14">
        <v>1</v>
      </c>
      <c r="H72" s="14">
        <f>E72</f>
        <v>13</v>
      </c>
      <c r="I72" s="14">
        <f>E72*7</f>
        <v>91</v>
      </c>
      <c r="J72" s="14">
        <v>0</v>
      </c>
      <c r="K72" s="14" t="s">
        <v>17</v>
      </c>
      <c r="L72" s="32">
        <f t="shared" si="9"/>
        <v>0</v>
      </c>
      <c r="M72" s="32">
        <f t="shared" si="8"/>
        <v>91</v>
      </c>
      <c r="N72" s="30">
        <v>0</v>
      </c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</row>
    <row r="73" s="2" customFormat="1" customHeight="1" spans="1:42">
      <c r="A73" s="14">
        <v>68</v>
      </c>
      <c r="B73" s="14">
        <v>581</v>
      </c>
      <c r="C73" s="15" t="s">
        <v>89</v>
      </c>
      <c r="D73" s="15" t="s">
        <v>84</v>
      </c>
      <c r="E73" s="16">
        <v>18</v>
      </c>
      <c r="F73" s="16">
        <v>21</v>
      </c>
      <c r="G73" s="14">
        <v>1</v>
      </c>
      <c r="H73" s="14">
        <f>E73</f>
        <v>18</v>
      </c>
      <c r="I73" s="14">
        <f>E73*7</f>
        <v>126</v>
      </c>
      <c r="J73" s="14">
        <f>VLOOKUP(B73,[1]Sheet2!$A$1:$B$65536,2,0)</f>
        <v>5</v>
      </c>
      <c r="K73" s="14" t="s">
        <v>17</v>
      </c>
      <c r="L73" s="32">
        <f t="shared" si="9"/>
        <v>35</v>
      </c>
      <c r="M73" s="32">
        <f t="shared" si="8"/>
        <v>91</v>
      </c>
      <c r="N73" s="30">
        <v>0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</row>
    <row r="74" s="2" customFormat="1" customHeight="1" spans="1:42">
      <c r="A74" s="14">
        <v>69</v>
      </c>
      <c r="B74" s="14">
        <v>585</v>
      </c>
      <c r="C74" s="15" t="s">
        <v>90</v>
      </c>
      <c r="D74" s="15" t="s">
        <v>84</v>
      </c>
      <c r="E74" s="16">
        <v>18</v>
      </c>
      <c r="F74" s="16">
        <v>21</v>
      </c>
      <c r="G74" s="14">
        <v>2</v>
      </c>
      <c r="H74" s="14">
        <f>F74</f>
        <v>21</v>
      </c>
      <c r="I74" s="14">
        <f>F74*8</f>
        <v>168</v>
      </c>
      <c r="J74" s="14">
        <f>VLOOKUP(B74,[1]Sheet2!$A$1:$B$65536,2,0)</f>
        <v>1</v>
      </c>
      <c r="K74" s="14" t="s">
        <v>17</v>
      </c>
      <c r="L74" s="32">
        <f t="shared" si="9"/>
        <v>7</v>
      </c>
      <c r="M74" s="32">
        <f t="shared" si="8"/>
        <v>161</v>
      </c>
      <c r="N74" s="30">
        <v>0</v>
      </c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</row>
    <row r="75" s="1" customFormat="1" customHeight="1" spans="1:42">
      <c r="A75" s="14">
        <v>70</v>
      </c>
      <c r="B75" s="14">
        <v>747</v>
      </c>
      <c r="C75" s="15" t="s">
        <v>91</v>
      </c>
      <c r="D75" s="15" t="s">
        <v>84</v>
      </c>
      <c r="E75" s="16">
        <v>18</v>
      </c>
      <c r="F75" s="16">
        <v>21</v>
      </c>
      <c r="G75" s="14">
        <v>1</v>
      </c>
      <c r="H75" s="14">
        <f>E75</f>
        <v>18</v>
      </c>
      <c r="I75" s="14">
        <f>E75*7</f>
        <v>126</v>
      </c>
      <c r="J75" s="14">
        <f>VLOOKUP(B75,[1]Sheet2!$A$1:$B$65536,2,0)</f>
        <v>8</v>
      </c>
      <c r="K75" s="14" t="s">
        <v>17</v>
      </c>
      <c r="L75" s="32">
        <f t="shared" si="9"/>
        <v>56</v>
      </c>
      <c r="M75" s="32">
        <f t="shared" si="8"/>
        <v>70</v>
      </c>
      <c r="N75" s="30">
        <v>0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</row>
    <row r="76" s="2" customFormat="1" customHeight="1" spans="1:42">
      <c r="A76" s="14">
        <v>71</v>
      </c>
      <c r="B76" s="14">
        <v>742</v>
      </c>
      <c r="C76" s="15" t="s">
        <v>92</v>
      </c>
      <c r="D76" s="15" t="s">
        <v>84</v>
      </c>
      <c r="E76" s="16">
        <v>18</v>
      </c>
      <c r="F76" s="16">
        <v>21</v>
      </c>
      <c r="G76" s="14">
        <v>2</v>
      </c>
      <c r="H76" s="14">
        <f>F76</f>
        <v>21</v>
      </c>
      <c r="I76" s="14">
        <f>F76*8</f>
        <v>168</v>
      </c>
      <c r="J76" s="14">
        <f>VLOOKUP(B76,[1]Sheet2!$A$1:$B$65536,2,0)</f>
        <v>9</v>
      </c>
      <c r="K76" s="14" t="s">
        <v>17</v>
      </c>
      <c r="L76" s="32">
        <f t="shared" si="9"/>
        <v>63</v>
      </c>
      <c r="M76" s="32">
        <f t="shared" si="8"/>
        <v>105</v>
      </c>
      <c r="N76" s="30">
        <v>0</v>
      </c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</row>
    <row r="77" s="1" customFormat="1" customHeight="1" spans="1:42">
      <c r="A77" s="14">
        <v>72</v>
      </c>
      <c r="B77" s="14">
        <v>744</v>
      </c>
      <c r="C77" s="15" t="s">
        <v>93</v>
      </c>
      <c r="D77" s="15" t="s">
        <v>84</v>
      </c>
      <c r="E77" s="16">
        <v>18</v>
      </c>
      <c r="F77" s="16">
        <v>21</v>
      </c>
      <c r="G77" s="14">
        <v>1</v>
      </c>
      <c r="H77" s="14">
        <f>E77</f>
        <v>18</v>
      </c>
      <c r="I77" s="14">
        <f>E77*7</f>
        <v>126</v>
      </c>
      <c r="J77" s="14">
        <f>VLOOKUP(B77,[1]Sheet2!$A$1:$B$65536,2,0)</f>
        <v>1</v>
      </c>
      <c r="K77" s="14" t="s">
        <v>17</v>
      </c>
      <c r="L77" s="32">
        <f t="shared" si="9"/>
        <v>7</v>
      </c>
      <c r="M77" s="32">
        <f t="shared" si="8"/>
        <v>119</v>
      </c>
      <c r="N77" s="30">
        <v>0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</row>
    <row r="78" s="2" customFormat="1" customHeight="1" spans="1:42">
      <c r="A78" s="14">
        <v>73</v>
      </c>
      <c r="B78" s="14">
        <v>355</v>
      </c>
      <c r="C78" s="15" t="s">
        <v>94</v>
      </c>
      <c r="D78" s="15" t="s">
        <v>84</v>
      </c>
      <c r="E78" s="16">
        <v>15</v>
      </c>
      <c r="F78" s="16">
        <v>20</v>
      </c>
      <c r="G78" s="14">
        <v>2</v>
      </c>
      <c r="H78" s="14">
        <f>F78</f>
        <v>20</v>
      </c>
      <c r="I78" s="14">
        <f>F78*8</f>
        <v>160</v>
      </c>
      <c r="J78" s="14">
        <f>VLOOKUP(B78,[1]Sheet2!$A$1:$B$65536,2,0)</f>
        <v>9</v>
      </c>
      <c r="K78" s="14" t="s">
        <v>17</v>
      </c>
      <c r="L78" s="32">
        <f t="shared" si="9"/>
        <v>63</v>
      </c>
      <c r="M78" s="32">
        <f t="shared" si="8"/>
        <v>97</v>
      </c>
      <c r="N78" s="30">
        <v>0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</row>
    <row r="79" s="1" customFormat="1" customHeight="1" spans="1:42">
      <c r="A79" s="14">
        <v>74</v>
      </c>
      <c r="B79" s="14">
        <v>391</v>
      </c>
      <c r="C79" s="15" t="s">
        <v>95</v>
      </c>
      <c r="D79" s="15" t="s">
        <v>84</v>
      </c>
      <c r="E79" s="16">
        <v>15</v>
      </c>
      <c r="F79" s="16">
        <v>20</v>
      </c>
      <c r="G79" s="14">
        <v>2</v>
      </c>
      <c r="H79" s="14">
        <f>F79</f>
        <v>20</v>
      </c>
      <c r="I79" s="14">
        <f>F79*8</f>
        <v>160</v>
      </c>
      <c r="J79" s="14">
        <f>VLOOKUP(B79,[1]Sheet2!$A$1:$B$65536,2,0)</f>
        <v>12</v>
      </c>
      <c r="K79" s="14" t="s">
        <v>17</v>
      </c>
      <c r="L79" s="32">
        <f t="shared" si="9"/>
        <v>84</v>
      </c>
      <c r="M79" s="32">
        <f t="shared" si="8"/>
        <v>76</v>
      </c>
      <c r="N79" s="30">
        <v>0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</row>
    <row r="80" s="2" customFormat="1" customHeight="1" spans="1:42">
      <c r="A80" s="14">
        <v>75</v>
      </c>
      <c r="B80" s="14">
        <v>511</v>
      </c>
      <c r="C80" s="15" t="s">
        <v>96</v>
      </c>
      <c r="D80" s="15" t="s">
        <v>84</v>
      </c>
      <c r="E80" s="16">
        <v>15</v>
      </c>
      <c r="F80" s="16">
        <v>20</v>
      </c>
      <c r="G80" s="14">
        <v>1</v>
      </c>
      <c r="H80" s="14">
        <f>E80</f>
        <v>15</v>
      </c>
      <c r="I80" s="14">
        <f>E80*7</f>
        <v>105</v>
      </c>
      <c r="J80" s="14">
        <f>VLOOKUP(B80,[1]Sheet2!$A$1:$B$65536,2,0)</f>
        <v>13</v>
      </c>
      <c r="K80" s="14" t="s">
        <v>17</v>
      </c>
      <c r="L80" s="32">
        <f t="shared" si="9"/>
        <v>91</v>
      </c>
      <c r="M80" s="32">
        <f t="shared" si="8"/>
        <v>14</v>
      </c>
      <c r="N80" s="30">
        <v>0</v>
      </c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</row>
    <row r="81" s="2" customFormat="1" customHeight="1" spans="1:42">
      <c r="A81" s="14">
        <v>76</v>
      </c>
      <c r="B81" s="14">
        <v>515</v>
      </c>
      <c r="C81" s="15" t="s">
        <v>97</v>
      </c>
      <c r="D81" s="15" t="s">
        <v>84</v>
      </c>
      <c r="E81" s="16">
        <v>15</v>
      </c>
      <c r="F81" s="16">
        <v>20</v>
      </c>
      <c r="G81" s="14">
        <v>1</v>
      </c>
      <c r="H81" s="14">
        <f>E81</f>
        <v>15</v>
      </c>
      <c r="I81" s="14">
        <f>E81*7</f>
        <v>105</v>
      </c>
      <c r="J81" s="14">
        <f>VLOOKUP(B81,[1]Sheet2!$A$1:$B$65536,2,0)</f>
        <v>3</v>
      </c>
      <c r="K81" s="14" t="s">
        <v>17</v>
      </c>
      <c r="L81" s="32">
        <f t="shared" si="9"/>
        <v>21</v>
      </c>
      <c r="M81" s="32">
        <f t="shared" si="8"/>
        <v>84</v>
      </c>
      <c r="N81" s="30">
        <v>0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</row>
    <row r="82" s="1" customFormat="1" customHeight="1" spans="1:42">
      <c r="A82" s="14">
        <v>77</v>
      </c>
      <c r="B82" s="14">
        <v>572</v>
      </c>
      <c r="C82" s="15" t="s">
        <v>98</v>
      </c>
      <c r="D82" s="15" t="s">
        <v>84</v>
      </c>
      <c r="E82" s="16">
        <v>13</v>
      </c>
      <c r="F82" s="16">
        <v>15</v>
      </c>
      <c r="G82" s="14">
        <v>2</v>
      </c>
      <c r="H82" s="14">
        <f>F82</f>
        <v>15</v>
      </c>
      <c r="I82" s="14">
        <f>F82*8</f>
        <v>120</v>
      </c>
      <c r="J82" s="14">
        <f>VLOOKUP(B82,[1]Sheet2!$A$1:$B$65536,2,0)</f>
        <v>9</v>
      </c>
      <c r="K82" s="14" t="s">
        <v>17</v>
      </c>
      <c r="L82" s="32">
        <f t="shared" si="9"/>
        <v>63</v>
      </c>
      <c r="M82" s="32">
        <f t="shared" si="8"/>
        <v>57</v>
      </c>
      <c r="N82" s="30">
        <v>0</v>
      </c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</row>
    <row r="83" s="2" customFormat="1" customHeight="1" spans="1:42">
      <c r="A83" s="14">
        <v>78</v>
      </c>
      <c r="B83" s="14">
        <v>308</v>
      </c>
      <c r="C83" s="15" t="s">
        <v>99</v>
      </c>
      <c r="D83" s="15" t="s">
        <v>84</v>
      </c>
      <c r="E83" s="16">
        <v>13</v>
      </c>
      <c r="F83" s="16">
        <v>15</v>
      </c>
      <c r="G83" s="14">
        <v>1</v>
      </c>
      <c r="H83" s="14">
        <f>E83</f>
        <v>13</v>
      </c>
      <c r="I83" s="14">
        <f>E83*7</f>
        <v>91</v>
      </c>
      <c r="J83" s="14">
        <f>VLOOKUP(B83,[1]Sheet2!$A$1:$B$65536,2,0)</f>
        <v>15</v>
      </c>
      <c r="K83" s="14" t="s">
        <v>20</v>
      </c>
      <c r="L83" s="14">
        <f>8*J83</f>
        <v>120</v>
      </c>
      <c r="M83" s="30">
        <v>0</v>
      </c>
      <c r="N83" s="30">
        <f>L83-I83</f>
        <v>29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</row>
    <row r="84" s="2" customFormat="1" customHeight="1" spans="1:42">
      <c r="A84" s="14">
        <v>79</v>
      </c>
      <c r="B84" s="14">
        <v>102479</v>
      </c>
      <c r="C84" s="15" t="s">
        <v>100</v>
      </c>
      <c r="D84" s="15" t="s">
        <v>84</v>
      </c>
      <c r="E84" s="16">
        <v>12</v>
      </c>
      <c r="F84" s="16">
        <v>14</v>
      </c>
      <c r="G84" s="14">
        <v>1</v>
      </c>
      <c r="H84" s="14">
        <f>E84</f>
        <v>12</v>
      </c>
      <c r="I84" s="14">
        <f>E84*7</f>
        <v>84</v>
      </c>
      <c r="J84" s="14">
        <v>0</v>
      </c>
      <c r="K84" s="14" t="s">
        <v>17</v>
      </c>
      <c r="L84" s="32">
        <f t="shared" ref="L84:L93" si="10">7*J84</f>
        <v>0</v>
      </c>
      <c r="M84" s="32">
        <f t="shared" ref="M84:M96" si="11">I84-L84</f>
        <v>84</v>
      </c>
      <c r="N84" s="30">
        <v>0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</row>
    <row r="85" s="1" customFormat="1" customHeight="1" spans="1:42">
      <c r="A85" s="14">
        <v>80</v>
      </c>
      <c r="B85" s="14">
        <v>723</v>
      </c>
      <c r="C85" s="15" t="s">
        <v>101</v>
      </c>
      <c r="D85" s="15" t="s">
        <v>84</v>
      </c>
      <c r="E85" s="16">
        <v>12</v>
      </c>
      <c r="F85" s="16">
        <v>14</v>
      </c>
      <c r="G85" s="14">
        <v>1</v>
      </c>
      <c r="H85" s="14">
        <f>E85</f>
        <v>12</v>
      </c>
      <c r="I85" s="14">
        <f>E85*7</f>
        <v>84</v>
      </c>
      <c r="J85" s="14">
        <f>VLOOKUP(B85,[1]Sheet2!$A$1:$B$65536,2,0)</f>
        <v>1</v>
      </c>
      <c r="K85" s="14" t="s">
        <v>17</v>
      </c>
      <c r="L85" s="32">
        <f t="shared" si="10"/>
        <v>7</v>
      </c>
      <c r="M85" s="32">
        <f t="shared" si="11"/>
        <v>77</v>
      </c>
      <c r="N85" s="30">
        <v>0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</row>
    <row r="86" s="2" customFormat="1" customHeight="1" spans="1:42">
      <c r="A86" s="14">
        <v>81</v>
      </c>
      <c r="B86" s="14">
        <v>106865</v>
      </c>
      <c r="C86" s="15" t="s">
        <v>102</v>
      </c>
      <c r="D86" s="15" t="s">
        <v>84</v>
      </c>
      <c r="E86" s="16">
        <v>12</v>
      </c>
      <c r="F86" s="16">
        <v>14</v>
      </c>
      <c r="G86" s="14">
        <v>1</v>
      </c>
      <c r="H86" s="14">
        <f>E86</f>
        <v>12</v>
      </c>
      <c r="I86" s="14">
        <f>E86*7</f>
        <v>84</v>
      </c>
      <c r="J86" s="14">
        <f>VLOOKUP(B86,[1]Sheet2!$A$1:$B$65536,2,0)</f>
        <v>4</v>
      </c>
      <c r="K86" s="14" t="s">
        <v>17</v>
      </c>
      <c r="L86" s="32">
        <f t="shared" si="10"/>
        <v>28</v>
      </c>
      <c r="M86" s="32">
        <f t="shared" si="11"/>
        <v>56</v>
      </c>
      <c r="N86" s="30">
        <v>0</v>
      </c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</row>
    <row r="87" s="1" customFormat="1" customHeight="1" spans="1:42">
      <c r="A87" s="14">
        <v>82</v>
      </c>
      <c r="B87" s="14">
        <v>349</v>
      </c>
      <c r="C87" s="15" t="s">
        <v>103</v>
      </c>
      <c r="D87" s="15" t="s">
        <v>84</v>
      </c>
      <c r="E87" s="16">
        <v>12</v>
      </c>
      <c r="F87" s="16">
        <v>14</v>
      </c>
      <c r="G87" s="14">
        <v>2</v>
      </c>
      <c r="H87" s="14">
        <f>F87</f>
        <v>14</v>
      </c>
      <c r="I87" s="14">
        <f>F87*8</f>
        <v>112</v>
      </c>
      <c r="J87" s="14">
        <f>VLOOKUP(B87,[1]Sheet2!$A$1:$B$65536,2,0)</f>
        <v>4</v>
      </c>
      <c r="K87" s="14" t="s">
        <v>17</v>
      </c>
      <c r="L87" s="32">
        <f t="shared" si="10"/>
        <v>28</v>
      </c>
      <c r="M87" s="32">
        <f t="shared" si="11"/>
        <v>84</v>
      </c>
      <c r="N87" s="30">
        <v>0</v>
      </c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</row>
    <row r="88" s="2" customFormat="1" customHeight="1" spans="1:42">
      <c r="A88" s="14">
        <v>83</v>
      </c>
      <c r="B88" s="14">
        <v>102935</v>
      </c>
      <c r="C88" s="15" t="s">
        <v>104</v>
      </c>
      <c r="D88" s="15" t="s">
        <v>84</v>
      </c>
      <c r="E88" s="16">
        <v>12</v>
      </c>
      <c r="F88" s="16">
        <v>14</v>
      </c>
      <c r="G88" s="14">
        <v>1</v>
      </c>
      <c r="H88" s="14">
        <f t="shared" ref="H88:H93" si="12">E88</f>
        <v>12</v>
      </c>
      <c r="I88" s="14">
        <f t="shared" ref="I88:I94" si="13">E88*7</f>
        <v>84</v>
      </c>
      <c r="J88" s="14">
        <v>0</v>
      </c>
      <c r="K88" s="14" t="s">
        <v>17</v>
      </c>
      <c r="L88" s="32">
        <f t="shared" si="10"/>
        <v>0</v>
      </c>
      <c r="M88" s="32">
        <f t="shared" si="11"/>
        <v>84</v>
      </c>
      <c r="N88" s="30">
        <v>0</v>
      </c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</row>
    <row r="89" s="1" customFormat="1" customHeight="1" spans="1:42">
      <c r="A89" s="14">
        <v>84</v>
      </c>
      <c r="B89" s="14">
        <v>102478</v>
      </c>
      <c r="C89" s="15" t="s">
        <v>105</v>
      </c>
      <c r="D89" s="15" t="s">
        <v>84</v>
      </c>
      <c r="E89" s="16">
        <v>11</v>
      </c>
      <c r="F89" s="16">
        <v>13</v>
      </c>
      <c r="G89" s="14">
        <v>1</v>
      </c>
      <c r="H89" s="14">
        <f t="shared" si="12"/>
        <v>11</v>
      </c>
      <c r="I89" s="14">
        <f t="shared" si="13"/>
        <v>77</v>
      </c>
      <c r="J89" s="14">
        <f>VLOOKUP(B89,[1]Sheet2!$A$1:$B$65536,2,0)</f>
        <v>0</v>
      </c>
      <c r="K89" s="14" t="s">
        <v>17</v>
      </c>
      <c r="L89" s="32">
        <f t="shared" si="10"/>
        <v>0</v>
      </c>
      <c r="M89" s="32">
        <f t="shared" si="11"/>
        <v>77</v>
      </c>
      <c r="N89" s="30">
        <v>0</v>
      </c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</row>
    <row r="90" s="2" customFormat="1" customHeight="1" spans="1:42">
      <c r="A90" s="14">
        <v>85</v>
      </c>
      <c r="B90" s="14">
        <v>107829</v>
      </c>
      <c r="C90" s="15" t="s">
        <v>106</v>
      </c>
      <c r="D90" s="15" t="s">
        <v>84</v>
      </c>
      <c r="E90" s="16">
        <v>11</v>
      </c>
      <c r="F90" s="16">
        <v>13</v>
      </c>
      <c r="G90" s="14">
        <v>1</v>
      </c>
      <c r="H90" s="14">
        <f t="shared" si="12"/>
        <v>11</v>
      </c>
      <c r="I90" s="14">
        <f t="shared" si="13"/>
        <v>77</v>
      </c>
      <c r="J90" s="14">
        <f>VLOOKUP(B90,[1]Sheet2!$A$1:$B$65536,2,0)</f>
        <v>3</v>
      </c>
      <c r="K90" s="14" t="s">
        <v>17</v>
      </c>
      <c r="L90" s="32">
        <f t="shared" si="10"/>
        <v>21</v>
      </c>
      <c r="M90" s="32">
        <f t="shared" si="11"/>
        <v>56</v>
      </c>
      <c r="N90" s="30">
        <v>0</v>
      </c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</row>
    <row r="91" s="2" customFormat="1" customHeight="1" spans="1:42">
      <c r="A91" s="14">
        <v>86</v>
      </c>
      <c r="B91" s="17">
        <v>113023</v>
      </c>
      <c r="C91" s="17" t="s">
        <v>107</v>
      </c>
      <c r="D91" s="17" t="s">
        <v>84</v>
      </c>
      <c r="E91" s="14">
        <v>9</v>
      </c>
      <c r="F91" s="14">
        <v>10</v>
      </c>
      <c r="G91" s="14">
        <v>1</v>
      </c>
      <c r="H91" s="14">
        <f t="shared" si="12"/>
        <v>9</v>
      </c>
      <c r="I91" s="14">
        <f t="shared" si="13"/>
        <v>63</v>
      </c>
      <c r="J91" s="14">
        <v>0</v>
      </c>
      <c r="K91" s="14" t="s">
        <v>17</v>
      </c>
      <c r="L91" s="32">
        <f t="shared" si="10"/>
        <v>0</v>
      </c>
      <c r="M91" s="32">
        <f t="shared" si="11"/>
        <v>63</v>
      </c>
      <c r="N91" s="30">
        <v>0</v>
      </c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</row>
    <row r="92" s="1" customFormat="1" customHeight="1" spans="1:42">
      <c r="A92" s="14">
        <v>87</v>
      </c>
      <c r="B92" s="17">
        <v>114622</v>
      </c>
      <c r="C92" s="19" t="s">
        <v>108</v>
      </c>
      <c r="D92" s="17" t="s">
        <v>84</v>
      </c>
      <c r="E92" s="14">
        <v>6</v>
      </c>
      <c r="F92" s="14">
        <v>7</v>
      </c>
      <c r="G92" s="14">
        <v>1</v>
      </c>
      <c r="H92" s="14">
        <f t="shared" si="12"/>
        <v>6</v>
      </c>
      <c r="I92" s="14">
        <f t="shared" si="13"/>
        <v>42</v>
      </c>
      <c r="J92" s="14">
        <f>VLOOKUP(B92,[1]Sheet2!$A$1:$B$65536,2,0)</f>
        <v>1</v>
      </c>
      <c r="K92" s="14" t="s">
        <v>17</v>
      </c>
      <c r="L92" s="32">
        <f t="shared" si="10"/>
        <v>7</v>
      </c>
      <c r="M92" s="32">
        <f t="shared" si="11"/>
        <v>35</v>
      </c>
      <c r="N92" s="30">
        <v>0</v>
      </c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</row>
    <row r="93" s="2" customFormat="1" customHeight="1" spans="1:42">
      <c r="A93" s="14">
        <v>88</v>
      </c>
      <c r="B93" s="17">
        <v>114685</v>
      </c>
      <c r="C93" s="19" t="s">
        <v>109</v>
      </c>
      <c r="D93" s="17" t="s">
        <v>84</v>
      </c>
      <c r="E93" s="14">
        <v>6</v>
      </c>
      <c r="F93" s="14">
        <v>7</v>
      </c>
      <c r="G93" s="14">
        <v>1</v>
      </c>
      <c r="H93" s="14">
        <f t="shared" si="12"/>
        <v>6</v>
      </c>
      <c r="I93" s="14">
        <f t="shared" si="13"/>
        <v>42</v>
      </c>
      <c r="J93" s="14">
        <v>0</v>
      </c>
      <c r="K93" s="14" t="s">
        <v>17</v>
      </c>
      <c r="L93" s="32">
        <f t="shared" si="10"/>
        <v>0</v>
      </c>
      <c r="M93" s="32">
        <f t="shared" si="11"/>
        <v>42</v>
      </c>
      <c r="N93" s="30">
        <v>0</v>
      </c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</row>
    <row r="94" s="3" customFormat="1" customHeight="1" spans="1:42">
      <c r="A94" s="22"/>
      <c r="B94" s="34"/>
      <c r="C94" s="35"/>
      <c r="D94" s="34" t="s">
        <v>84</v>
      </c>
      <c r="E94" s="22">
        <f>SUM(E68:E93)</f>
        <v>421</v>
      </c>
      <c r="F94" s="22">
        <f>SUM(F68:F93)</f>
        <v>514</v>
      </c>
      <c r="G94" s="22">
        <f>SUM(G68:G93)</f>
        <v>34</v>
      </c>
      <c r="H94" s="22">
        <f>SUM(H68:H93)</f>
        <v>455</v>
      </c>
      <c r="I94" s="22">
        <f>SUM(I68:I93)</f>
        <v>3381</v>
      </c>
      <c r="J94" s="22">
        <f>SUM(J68:J93)</f>
        <v>168</v>
      </c>
      <c r="K94" s="22">
        <f>SUM(K68:K93)</f>
        <v>0</v>
      </c>
      <c r="L94" s="22">
        <f>SUM(L68:L93)</f>
        <v>1191</v>
      </c>
      <c r="M94" s="22">
        <f>SUM(M68:M93)</f>
        <v>2219</v>
      </c>
      <c r="N94" s="22">
        <f>SUM(N68:N93)</f>
        <v>29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="1" customFormat="1" customHeight="1" spans="1:42">
      <c r="A95" s="14">
        <v>89</v>
      </c>
      <c r="B95" s="14">
        <v>385</v>
      </c>
      <c r="C95" s="15" t="s">
        <v>110</v>
      </c>
      <c r="D95" s="15" t="s">
        <v>111</v>
      </c>
      <c r="E95" s="27">
        <v>21</v>
      </c>
      <c r="F95" s="27">
        <v>25</v>
      </c>
      <c r="G95" s="14">
        <v>1</v>
      </c>
      <c r="H95" s="14">
        <f>E95</f>
        <v>21</v>
      </c>
      <c r="I95" s="14">
        <f>E95*7</f>
        <v>147</v>
      </c>
      <c r="J95" s="14">
        <f>VLOOKUP(B95,[1]Sheet2!$A$1:$B$65536,2,0)</f>
        <v>4</v>
      </c>
      <c r="K95" s="14" t="s">
        <v>17</v>
      </c>
      <c r="L95" s="32">
        <f>7*J95</f>
        <v>28</v>
      </c>
      <c r="M95" s="32">
        <f t="shared" si="11"/>
        <v>119</v>
      </c>
      <c r="N95" s="30">
        <v>0</v>
      </c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</row>
    <row r="96" s="2" customFormat="1" customHeight="1" spans="1:42">
      <c r="A96" s="14">
        <v>90</v>
      </c>
      <c r="B96" s="14">
        <v>514</v>
      </c>
      <c r="C96" s="15" t="s">
        <v>112</v>
      </c>
      <c r="D96" s="15" t="s">
        <v>111</v>
      </c>
      <c r="E96" s="16">
        <v>18</v>
      </c>
      <c r="F96" s="16">
        <v>21</v>
      </c>
      <c r="G96" s="14">
        <v>2</v>
      </c>
      <c r="H96" s="14">
        <f>F96</f>
        <v>21</v>
      </c>
      <c r="I96" s="14">
        <f>F96*8</f>
        <v>168</v>
      </c>
      <c r="J96" s="14">
        <f>VLOOKUP(B96,[1]Sheet2!$A$1:$B$65536,2,0)</f>
        <v>14</v>
      </c>
      <c r="K96" s="14" t="s">
        <v>17</v>
      </c>
      <c r="L96" s="32">
        <f>7*J96</f>
        <v>98</v>
      </c>
      <c r="M96" s="32">
        <f t="shared" si="11"/>
        <v>70</v>
      </c>
      <c r="N96" s="30">
        <v>0</v>
      </c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</row>
    <row r="97" s="1" customFormat="1" customHeight="1" spans="1:42">
      <c r="A97" s="14">
        <v>91</v>
      </c>
      <c r="B97" s="14">
        <v>108656</v>
      </c>
      <c r="C97" s="15" t="s">
        <v>113</v>
      </c>
      <c r="D97" s="15" t="s">
        <v>111</v>
      </c>
      <c r="E97" s="16">
        <v>12</v>
      </c>
      <c r="F97" s="16">
        <v>14</v>
      </c>
      <c r="G97" s="14">
        <v>2</v>
      </c>
      <c r="H97" s="14">
        <f>F97</f>
        <v>14</v>
      </c>
      <c r="I97" s="14">
        <f>F97*8</f>
        <v>112</v>
      </c>
      <c r="J97" s="14">
        <f>VLOOKUP(B97,[1]Sheet2!$A$1:$B$65536,2,0)</f>
        <v>31</v>
      </c>
      <c r="K97" s="14" t="s">
        <v>20</v>
      </c>
      <c r="L97" s="14">
        <f>8*J97</f>
        <v>248</v>
      </c>
      <c r="M97" s="30">
        <v>0</v>
      </c>
      <c r="N97" s="30">
        <f>L97-I97</f>
        <v>136</v>
      </c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</row>
    <row r="98" s="2" customFormat="1" customHeight="1" spans="1:42">
      <c r="A98" s="14">
        <v>92</v>
      </c>
      <c r="B98" s="14">
        <v>371</v>
      </c>
      <c r="C98" s="15" t="s">
        <v>114</v>
      </c>
      <c r="D98" s="15" t="s">
        <v>111</v>
      </c>
      <c r="E98" s="16">
        <v>11</v>
      </c>
      <c r="F98" s="16">
        <v>13</v>
      </c>
      <c r="G98" s="14">
        <v>1</v>
      </c>
      <c r="H98" s="14">
        <f>E98</f>
        <v>11</v>
      </c>
      <c r="I98" s="14">
        <f>E98*7</f>
        <v>77</v>
      </c>
      <c r="J98" s="14">
        <f>VLOOKUP(B98,[1]Sheet2!$A$1:$B$65536,2,0)</f>
        <v>1</v>
      </c>
      <c r="K98" s="14" t="s">
        <v>17</v>
      </c>
      <c r="L98" s="32">
        <f>7*J98</f>
        <v>7</v>
      </c>
      <c r="M98" s="32">
        <f>I98-L98</f>
        <v>70</v>
      </c>
      <c r="N98" s="30">
        <v>0</v>
      </c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</row>
    <row r="99" s="1" customFormat="1" customHeight="1" spans="1:42">
      <c r="A99" s="14">
        <v>93</v>
      </c>
      <c r="B99" s="14">
        <v>102567</v>
      </c>
      <c r="C99" s="15" t="s">
        <v>115</v>
      </c>
      <c r="D99" s="15" t="s">
        <v>111</v>
      </c>
      <c r="E99" s="16">
        <v>11</v>
      </c>
      <c r="F99" s="16">
        <v>13</v>
      </c>
      <c r="G99" s="14">
        <v>1</v>
      </c>
      <c r="H99" s="14">
        <f>E99</f>
        <v>11</v>
      </c>
      <c r="I99" s="14">
        <f>E99*7</f>
        <v>77</v>
      </c>
      <c r="J99" s="14">
        <f>VLOOKUP(B99,[1]Sheet2!$A$1:$B$65536,2,0)</f>
        <v>11</v>
      </c>
      <c r="K99" s="14" t="s">
        <v>26</v>
      </c>
      <c r="L99" s="32">
        <f>7*J99</f>
        <v>77</v>
      </c>
      <c r="M99" s="30">
        <v>0</v>
      </c>
      <c r="N99" s="30">
        <f>L99-I99</f>
        <v>0</v>
      </c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</row>
    <row r="100" s="4" customFormat="1" ht="29" customHeight="1" spans="1:42">
      <c r="A100" s="22"/>
      <c r="B100" s="22"/>
      <c r="C100" s="25"/>
      <c r="D100" s="25" t="s">
        <v>111</v>
      </c>
      <c r="E100" s="26">
        <f>SUM(E95:E99)</f>
        <v>73</v>
      </c>
      <c r="F100" s="26">
        <f>SUM(F95:F99)</f>
        <v>86</v>
      </c>
      <c r="G100" s="26">
        <f>SUM(G95:G99)</f>
        <v>7</v>
      </c>
      <c r="H100" s="26">
        <f>SUM(H95:H99)</f>
        <v>78</v>
      </c>
      <c r="I100" s="26">
        <f>SUM(I95:I99)</f>
        <v>581</v>
      </c>
      <c r="J100" s="26">
        <f>SUM(J95:J99)</f>
        <v>61</v>
      </c>
      <c r="K100" s="26">
        <f>SUM(K95:K99)</f>
        <v>0</v>
      </c>
      <c r="L100" s="26">
        <f>SUM(L95:L99)</f>
        <v>458</v>
      </c>
      <c r="M100" s="26">
        <f>SUM(M95:M99)</f>
        <v>259</v>
      </c>
      <c r="N100" s="26">
        <f>SUM(N95:N99)</f>
        <v>136</v>
      </c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="1" customFormat="1" customHeight="1" spans="1:42">
      <c r="A101" s="14">
        <v>94</v>
      </c>
      <c r="B101" s="17">
        <v>111064</v>
      </c>
      <c r="C101" s="17" t="s">
        <v>116</v>
      </c>
      <c r="D101" s="15" t="s">
        <v>117</v>
      </c>
      <c r="E101" s="14">
        <v>9</v>
      </c>
      <c r="F101" s="14">
        <v>10</v>
      </c>
      <c r="G101" s="14">
        <v>1</v>
      </c>
      <c r="H101" s="14">
        <f>E101</f>
        <v>9</v>
      </c>
      <c r="I101" s="14">
        <f>E101*7</f>
        <v>63</v>
      </c>
      <c r="J101" s="14">
        <f>VLOOKUP(B101,[1]Sheet2!$A$1:$B$65536,2,0)</f>
        <v>6</v>
      </c>
      <c r="K101" s="14" t="s">
        <v>17</v>
      </c>
      <c r="L101" s="32">
        <f>7*J101</f>
        <v>42</v>
      </c>
      <c r="M101" s="32">
        <f>I101-L101</f>
        <v>21</v>
      </c>
      <c r="N101" s="30">
        <v>0</v>
      </c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</row>
    <row r="102" s="2" customFormat="1" customHeight="1" spans="1:42">
      <c r="A102" s="14">
        <v>95</v>
      </c>
      <c r="B102" s="14">
        <v>341</v>
      </c>
      <c r="C102" s="15" t="s">
        <v>118</v>
      </c>
      <c r="D102" s="15" t="s">
        <v>117</v>
      </c>
      <c r="E102" s="27">
        <v>21</v>
      </c>
      <c r="F102" s="27">
        <v>25</v>
      </c>
      <c r="G102" s="14">
        <v>2</v>
      </c>
      <c r="H102" s="14">
        <f>F102</f>
        <v>25</v>
      </c>
      <c r="I102" s="14">
        <f>F102*8</f>
        <v>200</v>
      </c>
      <c r="J102" s="14">
        <f>VLOOKUP(B102,[1]Sheet2!$A$1:$B$65536,2,0)</f>
        <v>113</v>
      </c>
      <c r="K102" s="14" t="s">
        <v>20</v>
      </c>
      <c r="L102" s="14">
        <f>8*J102</f>
        <v>904</v>
      </c>
      <c r="M102" s="30">
        <v>0</v>
      </c>
      <c r="N102" s="30">
        <f>L102-I102</f>
        <v>704</v>
      </c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</row>
    <row r="103" s="1" customFormat="1" customHeight="1" spans="1:42">
      <c r="A103" s="14">
        <v>96</v>
      </c>
      <c r="B103" s="14">
        <v>721</v>
      </c>
      <c r="C103" s="15" t="s">
        <v>119</v>
      </c>
      <c r="D103" s="15" t="s">
        <v>117</v>
      </c>
      <c r="E103" s="16">
        <v>13</v>
      </c>
      <c r="F103" s="16">
        <v>15</v>
      </c>
      <c r="G103" s="14">
        <v>1</v>
      </c>
      <c r="H103" s="14">
        <f>E103</f>
        <v>13</v>
      </c>
      <c r="I103" s="14">
        <f>E103*7</f>
        <v>91</v>
      </c>
      <c r="J103" s="14">
        <v>0</v>
      </c>
      <c r="K103" s="14" t="s">
        <v>17</v>
      </c>
      <c r="L103" s="32">
        <f>7*J103</f>
        <v>0</v>
      </c>
      <c r="M103" s="32">
        <f>I103-L103</f>
        <v>91</v>
      </c>
      <c r="N103" s="30">
        <v>0</v>
      </c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</row>
    <row r="104" s="2" customFormat="1" customHeight="1" spans="1:42">
      <c r="A104" s="14">
        <v>97</v>
      </c>
      <c r="B104" s="14">
        <v>591</v>
      </c>
      <c r="C104" s="15" t="s">
        <v>120</v>
      </c>
      <c r="D104" s="15" t="s">
        <v>117</v>
      </c>
      <c r="E104" s="16">
        <v>12</v>
      </c>
      <c r="F104" s="16">
        <v>14</v>
      </c>
      <c r="G104" s="14">
        <v>2</v>
      </c>
      <c r="H104" s="14">
        <f>F104</f>
        <v>14</v>
      </c>
      <c r="I104" s="14">
        <f>F104*8</f>
        <v>112</v>
      </c>
      <c r="J104" s="14">
        <f>VLOOKUP(B104,[1]Sheet2!$A$1:$B$65536,2,0)</f>
        <v>20</v>
      </c>
      <c r="K104" s="14" t="s">
        <v>20</v>
      </c>
      <c r="L104" s="14">
        <f>8*J104</f>
        <v>160</v>
      </c>
      <c r="M104" s="30">
        <v>0</v>
      </c>
      <c r="N104" s="30">
        <f>L104-I104</f>
        <v>48</v>
      </c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</row>
    <row r="105" s="2" customFormat="1" customHeight="1" spans="1:42">
      <c r="A105" s="14">
        <v>98</v>
      </c>
      <c r="B105" s="14">
        <v>732</v>
      </c>
      <c r="C105" s="15" t="s">
        <v>121</v>
      </c>
      <c r="D105" s="15" t="s">
        <v>117</v>
      </c>
      <c r="E105" s="16">
        <v>12</v>
      </c>
      <c r="F105" s="16">
        <v>14</v>
      </c>
      <c r="G105" s="14">
        <v>1</v>
      </c>
      <c r="H105" s="14">
        <f>E105</f>
        <v>12</v>
      </c>
      <c r="I105" s="14">
        <f>E105*7</f>
        <v>84</v>
      </c>
      <c r="J105" s="14">
        <f>VLOOKUP(B105,[1]Sheet2!$A$1:$B$65536,2,0)</f>
        <v>16</v>
      </c>
      <c r="K105" s="14" t="s">
        <v>20</v>
      </c>
      <c r="L105" s="14">
        <f>8*J105</f>
        <v>128</v>
      </c>
      <c r="M105" s="30">
        <v>0</v>
      </c>
      <c r="N105" s="30">
        <f>L105-I105</f>
        <v>44</v>
      </c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</row>
    <row r="106" s="1" customFormat="1" customHeight="1" spans="1:42">
      <c r="A106" s="14">
        <v>99</v>
      </c>
      <c r="B106" s="14">
        <v>102564</v>
      </c>
      <c r="C106" s="15" t="s">
        <v>122</v>
      </c>
      <c r="D106" s="15" t="s">
        <v>117</v>
      </c>
      <c r="E106" s="16">
        <v>12</v>
      </c>
      <c r="F106" s="16">
        <v>14</v>
      </c>
      <c r="G106" s="14">
        <v>2</v>
      </c>
      <c r="H106" s="14">
        <f>F106</f>
        <v>14</v>
      </c>
      <c r="I106" s="14">
        <f>F106*8</f>
        <v>112</v>
      </c>
      <c r="J106" s="14">
        <f>VLOOKUP(B106,[1]Sheet2!$A$1:$B$65536,2,0)</f>
        <v>18</v>
      </c>
      <c r="K106" s="14" t="s">
        <v>20</v>
      </c>
      <c r="L106" s="14">
        <f>8*J106</f>
        <v>144</v>
      </c>
      <c r="M106" s="30">
        <v>0</v>
      </c>
      <c r="N106" s="30">
        <f>L106-I106</f>
        <v>32</v>
      </c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="2" customFormat="1" customHeight="1" spans="1:42">
      <c r="A107" s="14">
        <v>100</v>
      </c>
      <c r="B107" s="17">
        <v>111400</v>
      </c>
      <c r="C107" s="17" t="s">
        <v>123</v>
      </c>
      <c r="D107" s="17" t="s">
        <v>117</v>
      </c>
      <c r="E107" s="14">
        <v>9</v>
      </c>
      <c r="F107" s="14">
        <v>10</v>
      </c>
      <c r="G107" s="14">
        <v>2</v>
      </c>
      <c r="H107" s="14">
        <f>F107</f>
        <v>10</v>
      </c>
      <c r="I107" s="14">
        <f>F107*8</f>
        <v>80</v>
      </c>
      <c r="J107" s="14">
        <f>VLOOKUP(B107,[1]Sheet2!$A$1:$B$65536,2,0)</f>
        <v>3</v>
      </c>
      <c r="K107" s="14" t="s">
        <v>17</v>
      </c>
      <c r="L107" s="32">
        <f>7*J107</f>
        <v>21</v>
      </c>
      <c r="M107" s="32">
        <f>I107-L107</f>
        <v>59</v>
      </c>
      <c r="N107" s="30">
        <v>0</v>
      </c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</row>
    <row r="108" s="3" customFormat="1" customHeight="1" spans="1:42">
      <c r="A108" s="22"/>
      <c r="B108" s="34"/>
      <c r="C108" s="34"/>
      <c r="D108" s="34" t="s">
        <v>117</v>
      </c>
      <c r="E108" s="22">
        <f>SUM(E101:E107)</f>
        <v>88</v>
      </c>
      <c r="F108" s="22">
        <f>SUM(F101:F107)</f>
        <v>102</v>
      </c>
      <c r="G108" s="22">
        <f>SUM(G101:G107)</f>
        <v>11</v>
      </c>
      <c r="H108" s="22">
        <f>SUM(H101:H107)</f>
        <v>97</v>
      </c>
      <c r="I108" s="22">
        <f>SUM(I101:I107)</f>
        <v>742</v>
      </c>
      <c r="J108" s="22">
        <f>SUM(J101:J107)</f>
        <v>176</v>
      </c>
      <c r="K108" s="22">
        <f>SUM(K101:K107)</f>
        <v>0</v>
      </c>
      <c r="L108" s="22">
        <f>SUM(L101:L107)</f>
        <v>1399</v>
      </c>
      <c r="M108" s="22">
        <f>SUM(M101:M107)</f>
        <v>171</v>
      </c>
      <c r="N108" s="22">
        <f>SUM(N101:N107)</f>
        <v>828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="1" customFormat="1" customHeight="1" spans="1:42">
      <c r="A109" s="14">
        <v>101</v>
      </c>
      <c r="B109" s="14">
        <v>746</v>
      </c>
      <c r="C109" s="15" t="s">
        <v>124</v>
      </c>
      <c r="D109" s="15" t="s">
        <v>125</v>
      </c>
      <c r="E109" s="16">
        <v>18</v>
      </c>
      <c r="F109" s="16">
        <v>21</v>
      </c>
      <c r="G109" s="14">
        <v>2</v>
      </c>
      <c r="H109" s="14">
        <f>F109</f>
        <v>21</v>
      </c>
      <c r="I109" s="14">
        <f>F109*8</f>
        <v>168</v>
      </c>
      <c r="J109" s="14">
        <f>VLOOKUP(B109,[1]Sheet2!$A$1:$B$65536,2,0)</f>
        <v>5</v>
      </c>
      <c r="K109" s="14" t="s">
        <v>17</v>
      </c>
      <c r="L109" s="32">
        <f>7*J109</f>
        <v>35</v>
      </c>
      <c r="M109" s="32">
        <f>I109-L109</f>
        <v>133</v>
      </c>
      <c r="N109" s="30">
        <v>0</v>
      </c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</row>
    <row r="110" s="2" customFormat="1" customHeight="1" spans="1:42">
      <c r="A110" s="14">
        <v>102</v>
      </c>
      <c r="B110" s="14">
        <v>717</v>
      </c>
      <c r="C110" s="15" t="s">
        <v>126</v>
      </c>
      <c r="D110" s="15" t="s">
        <v>125</v>
      </c>
      <c r="E110" s="16">
        <v>15</v>
      </c>
      <c r="F110" s="16">
        <v>20</v>
      </c>
      <c r="G110" s="14">
        <v>2</v>
      </c>
      <c r="H110" s="14">
        <f>F110</f>
        <v>20</v>
      </c>
      <c r="I110" s="14">
        <f>F110*8</f>
        <v>160</v>
      </c>
      <c r="J110" s="14">
        <f>VLOOKUP(B110,[1]Sheet2!$A$1:$B$65536,2,0)</f>
        <v>10</v>
      </c>
      <c r="K110" s="14" t="s">
        <v>17</v>
      </c>
      <c r="L110" s="32">
        <f>7*J110</f>
        <v>70</v>
      </c>
      <c r="M110" s="32">
        <f>I110-L110</f>
        <v>90</v>
      </c>
      <c r="N110" s="30">
        <v>0</v>
      </c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</row>
    <row r="111" s="1" customFormat="1" customHeight="1" spans="1:42">
      <c r="A111" s="14">
        <v>103</v>
      </c>
      <c r="B111" s="14">
        <v>539</v>
      </c>
      <c r="C111" s="15" t="s">
        <v>127</v>
      </c>
      <c r="D111" s="15" t="s">
        <v>125</v>
      </c>
      <c r="E111" s="16">
        <v>13</v>
      </c>
      <c r="F111" s="16">
        <v>15</v>
      </c>
      <c r="G111" s="14">
        <v>1</v>
      </c>
      <c r="H111" s="14">
        <f>E111</f>
        <v>13</v>
      </c>
      <c r="I111" s="14">
        <f>E111*7</f>
        <v>91</v>
      </c>
      <c r="J111" s="14">
        <f>VLOOKUP(B111,[1]Sheet2!$A$1:$B$65536,2,0)</f>
        <v>8</v>
      </c>
      <c r="K111" s="14" t="s">
        <v>17</v>
      </c>
      <c r="L111" s="32">
        <f>7*J111</f>
        <v>56</v>
      </c>
      <c r="M111" s="32">
        <f>I111-L111</f>
        <v>35</v>
      </c>
      <c r="N111" s="30">
        <v>0</v>
      </c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</row>
    <row r="112" s="2" customFormat="1" customHeight="1" spans="1:42">
      <c r="A112" s="14">
        <v>104</v>
      </c>
      <c r="B112" s="14">
        <v>716</v>
      </c>
      <c r="C112" s="15" t="s">
        <v>128</v>
      </c>
      <c r="D112" s="15" t="s">
        <v>125</v>
      </c>
      <c r="E112" s="16">
        <v>13</v>
      </c>
      <c r="F112" s="16">
        <v>15</v>
      </c>
      <c r="G112" s="14">
        <v>2</v>
      </c>
      <c r="H112" s="14">
        <f>F112</f>
        <v>15</v>
      </c>
      <c r="I112" s="14">
        <f>F112*8</f>
        <v>120</v>
      </c>
      <c r="J112" s="14">
        <f>VLOOKUP(B112,[1]Sheet2!$A$1:$B$65536,2,0)</f>
        <v>15</v>
      </c>
      <c r="K112" s="14" t="s">
        <v>20</v>
      </c>
      <c r="L112" s="14">
        <f>8*J112</f>
        <v>120</v>
      </c>
      <c r="M112" s="30">
        <v>0</v>
      </c>
      <c r="N112" s="30">
        <f>L112-I112</f>
        <v>0</v>
      </c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</row>
    <row r="113" s="1" customFormat="1" customHeight="1" spans="1:42">
      <c r="A113" s="14">
        <v>105</v>
      </c>
      <c r="B113" s="14">
        <v>748</v>
      </c>
      <c r="C113" s="15" t="s">
        <v>129</v>
      </c>
      <c r="D113" s="15" t="s">
        <v>125</v>
      </c>
      <c r="E113" s="16">
        <v>13</v>
      </c>
      <c r="F113" s="16">
        <v>15</v>
      </c>
      <c r="G113" s="14">
        <v>2</v>
      </c>
      <c r="H113" s="14">
        <f>F113</f>
        <v>15</v>
      </c>
      <c r="I113" s="14">
        <f>F113*8</f>
        <v>120</v>
      </c>
      <c r="J113" s="14">
        <v>0</v>
      </c>
      <c r="K113" s="14" t="s">
        <v>17</v>
      </c>
      <c r="L113" s="32">
        <f>7*J113</f>
        <v>0</v>
      </c>
      <c r="M113" s="32">
        <f>I113-L113</f>
        <v>120</v>
      </c>
      <c r="N113" s="30">
        <v>0</v>
      </c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</row>
    <row r="114" s="2" customFormat="1" customHeight="1" spans="1:42">
      <c r="A114" s="14">
        <v>106</v>
      </c>
      <c r="B114" s="14">
        <v>104533</v>
      </c>
      <c r="C114" s="15" t="s">
        <v>130</v>
      </c>
      <c r="D114" s="15" t="s">
        <v>125</v>
      </c>
      <c r="E114" s="16">
        <v>12</v>
      </c>
      <c r="F114" s="16">
        <v>14</v>
      </c>
      <c r="G114" s="14">
        <v>1</v>
      </c>
      <c r="H114" s="14">
        <f>E114</f>
        <v>12</v>
      </c>
      <c r="I114" s="14">
        <f>E114*7</f>
        <v>84</v>
      </c>
      <c r="J114" s="14">
        <v>0</v>
      </c>
      <c r="K114" s="14" t="s">
        <v>17</v>
      </c>
      <c r="L114" s="32">
        <f>7*J114</f>
        <v>0</v>
      </c>
      <c r="M114" s="32">
        <f>I114-L114</f>
        <v>84</v>
      </c>
      <c r="N114" s="30">
        <v>0</v>
      </c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</row>
    <row r="115" s="1" customFormat="1" customHeight="1" spans="1:42">
      <c r="A115" s="14">
        <v>107</v>
      </c>
      <c r="B115" s="14">
        <v>549</v>
      </c>
      <c r="C115" s="15" t="s">
        <v>131</v>
      </c>
      <c r="D115" s="15" t="s">
        <v>125</v>
      </c>
      <c r="E115" s="16">
        <v>12</v>
      </c>
      <c r="F115" s="16">
        <v>14</v>
      </c>
      <c r="G115" s="14">
        <v>2</v>
      </c>
      <c r="H115" s="14">
        <f>F115</f>
        <v>14</v>
      </c>
      <c r="I115" s="14">
        <f>F115*8</f>
        <v>112</v>
      </c>
      <c r="J115" s="14">
        <v>0</v>
      </c>
      <c r="K115" s="14" t="s">
        <v>17</v>
      </c>
      <c r="L115" s="32">
        <f>7*J115</f>
        <v>0</v>
      </c>
      <c r="M115" s="32">
        <f>I115-L115</f>
        <v>112</v>
      </c>
      <c r="N115" s="30">
        <v>0</v>
      </c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</row>
    <row r="116" s="2" customFormat="1" customHeight="1" spans="1:42">
      <c r="A116" s="14">
        <v>108</v>
      </c>
      <c r="B116" s="14">
        <v>594</v>
      </c>
      <c r="C116" s="15" t="s">
        <v>132</v>
      </c>
      <c r="D116" s="15" t="s">
        <v>125</v>
      </c>
      <c r="E116" s="16">
        <v>12</v>
      </c>
      <c r="F116" s="16">
        <v>14</v>
      </c>
      <c r="G116" s="14">
        <v>2</v>
      </c>
      <c r="H116" s="14">
        <f>F116</f>
        <v>14</v>
      </c>
      <c r="I116" s="14">
        <f>F116*8</f>
        <v>112</v>
      </c>
      <c r="J116" s="14">
        <f>VLOOKUP(B116,[1]Sheet2!$A$1:$B$65536,2,0)</f>
        <v>5</v>
      </c>
      <c r="K116" s="14" t="s">
        <v>17</v>
      </c>
      <c r="L116" s="32">
        <f>7*J116</f>
        <v>35</v>
      </c>
      <c r="M116" s="32">
        <f>I116-L116</f>
        <v>77</v>
      </c>
      <c r="N116" s="30">
        <v>0</v>
      </c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</row>
    <row r="117" s="1" customFormat="1" customHeight="1" spans="1:42">
      <c r="A117" s="14">
        <v>109</v>
      </c>
      <c r="B117" s="14">
        <v>720</v>
      </c>
      <c r="C117" s="15" t="s">
        <v>133</v>
      </c>
      <c r="D117" s="15" t="s">
        <v>125</v>
      </c>
      <c r="E117" s="16">
        <v>12</v>
      </c>
      <c r="F117" s="16">
        <v>14</v>
      </c>
      <c r="G117" s="14">
        <v>2</v>
      </c>
      <c r="H117" s="14">
        <f>F117</f>
        <v>14</v>
      </c>
      <c r="I117" s="14">
        <f>F117*8</f>
        <v>112</v>
      </c>
      <c r="J117" s="14">
        <f>VLOOKUP(B117,[1]Sheet2!$A$1:$B$65536,2,0)</f>
        <v>37</v>
      </c>
      <c r="K117" s="14" t="s">
        <v>20</v>
      </c>
      <c r="L117" s="14">
        <f>8*J117</f>
        <v>296</v>
      </c>
      <c r="M117" s="30">
        <v>0</v>
      </c>
      <c r="N117" s="30">
        <f>L117-I117</f>
        <v>184</v>
      </c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</row>
    <row r="118" s="2" customFormat="1" customHeight="1" spans="1:42">
      <c r="A118" s="14">
        <v>110</v>
      </c>
      <c r="B118" s="14">
        <v>107728</v>
      </c>
      <c r="C118" s="15" t="s">
        <v>134</v>
      </c>
      <c r="D118" s="15" t="s">
        <v>125</v>
      </c>
      <c r="E118" s="16">
        <v>12</v>
      </c>
      <c r="F118" s="16">
        <v>14</v>
      </c>
      <c r="G118" s="14">
        <v>2</v>
      </c>
      <c r="H118" s="14">
        <f>F118</f>
        <v>14</v>
      </c>
      <c r="I118" s="14">
        <f>F118*8</f>
        <v>112</v>
      </c>
      <c r="J118" s="14">
        <f>VLOOKUP(B118,[1]Sheet2!$A$1:$B$65536,2,0)</f>
        <v>5</v>
      </c>
      <c r="K118" s="14" t="s">
        <v>17</v>
      </c>
      <c r="L118" s="32">
        <f>7*J118</f>
        <v>35</v>
      </c>
      <c r="M118" s="32">
        <f>I118-L118</f>
        <v>77</v>
      </c>
      <c r="N118" s="30">
        <v>0</v>
      </c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</row>
    <row r="119" s="3" customFormat="1" customHeight="1" spans="1:42">
      <c r="A119" s="22"/>
      <c r="B119" s="22"/>
      <c r="C119" s="25"/>
      <c r="D119" s="25" t="s">
        <v>125</v>
      </c>
      <c r="E119" s="26">
        <f>SUM(E109:E118)</f>
        <v>132</v>
      </c>
      <c r="F119" s="26">
        <f>SUM(F109:F118)</f>
        <v>156</v>
      </c>
      <c r="G119" s="26">
        <f>SUM(G109:G118)</f>
        <v>18</v>
      </c>
      <c r="H119" s="26">
        <f>SUM(H109:H118)</f>
        <v>152</v>
      </c>
      <c r="I119" s="26">
        <f>SUM(I109:I118)</f>
        <v>1191</v>
      </c>
      <c r="J119" s="26">
        <f>SUM(J109:J118)</f>
        <v>85</v>
      </c>
      <c r="K119" s="26">
        <f>SUM(K109:K118)</f>
        <v>0</v>
      </c>
      <c r="L119" s="26">
        <f>SUM(L109:L118)</f>
        <v>647</v>
      </c>
      <c r="M119" s="26">
        <f>SUM(M109:M118)</f>
        <v>728</v>
      </c>
      <c r="N119" s="26">
        <f>SUM(N109:N118)</f>
        <v>184</v>
      </c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customHeight="1" spans="1:42">
      <c r="A120" s="14">
        <v>111</v>
      </c>
      <c r="B120" s="14">
        <v>329</v>
      </c>
      <c r="C120" s="15" t="s">
        <v>135</v>
      </c>
      <c r="D120" s="15" t="s">
        <v>136</v>
      </c>
      <c r="E120" s="16">
        <v>15</v>
      </c>
      <c r="F120" s="16">
        <v>20</v>
      </c>
      <c r="G120" s="14">
        <v>2</v>
      </c>
      <c r="H120" s="14">
        <f>F120</f>
        <v>20</v>
      </c>
      <c r="I120" s="14">
        <f>F120*8</f>
        <v>160</v>
      </c>
      <c r="J120" s="14">
        <f>VLOOKUP(B120,[1]Sheet2!$A$1:$B$65536,2,0)</f>
        <v>33</v>
      </c>
      <c r="K120" s="14" t="s">
        <v>20</v>
      </c>
      <c r="L120" s="14">
        <f>8*J120</f>
        <v>264</v>
      </c>
      <c r="M120" s="30">
        <v>0</v>
      </c>
      <c r="N120" s="30">
        <f>L120-I120</f>
        <v>104</v>
      </c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customHeight="1" spans="1:14">
      <c r="A121" s="14">
        <v>112</v>
      </c>
      <c r="B121" s="14">
        <v>101453</v>
      </c>
      <c r="C121" s="15" t="s">
        <v>137</v>
      </c>
      <c r="D121" s="15" t="s">
        <v>136</v>
      </c>
      <c r="E121" s="16">
        <v>15</v>
      </c>
      <c r="F121" s="16">
        <v>20</v>
      </c>
      <c r="G121" s="14">
        <v>1</v>
      </c>
      <c r="H121" s="14">
        <f>E121</f>
        <v>15</v>
      </c>
      <c r="I121" s="14">
        <f>E121*7</f>
        <v>105</v>
      </c>
      <c r="J121" s="14">
        <f>VLOOKUP(B121,[1]Sheet2!$A$1:$B$65536,2,0)</f>
        <v>4</v>
      </c>
      <c r="K121" s="14" t="s">
        <v>17</v>
      </c>
      <c r="L121" s="32">
        <f>7*J121</f>
        <v>28</v>
      </c>
      <c r="M121" s="32">
        <f>I121-L121</f>
        <v>77</v>
      </c>
      <c r="N121" s="30">
        <v>0</v>
      </c>
    </row>
    <row r="122" customHeight="1" spans="1:14">
      <c r="A122" s="14">
        <v>113</v>
      </c>
      <c r="B122" s="14">
        <v>754</v>
      </c>
      <c r="C122" s="15" t="s">
        <v>138</v>
      </c>
      <c r="D122" s="15" t="s">
        <v>136</v>
      </c>
      <c r="E122" s="16">
        <v>15</v>
      </c>
      <c r="F122" s="16">
        <v>20</v>
      </c>
      <c r="G122" s="14">
        <v>1</v>
      </c>
      <c r="H122" s="14">
        <f>E122</f>
        <v>15</v>
      </c>
      <c r="I122" s="14">
        <f>E122*7</f>
        <v>105</v>
      </c>
      <c r="J122" s="14">
        <f>VLOOKUP(B122,[1]Sheet2!$A$1:$B$65536,2,0)</f>
        <v>4</v>
      </c>
      <c r="K122" s="14" t="s">
        <v>17</v>
      </c>
      <c r="L122" s="32">
        <f>7*J122</f>
        <v>28</v>
      </c>
      <c r="M122" s="32">
        <f>I122-L122</f>
        <v>77</v>
      </c>
      <c r="N122" s="30">
        <v>0</v>
      </c>
    </row>
    <row r="123" customHeight="1" spans="1:14">
      <c r="A123" s="14">
        <v>114</v>
      </c>
      <c r="B123" s="14">
        <v>54</v>
      </c>
      <c r="C123" s="15" t="s">
        <v>139</v>
      </c>
      <c r="D123" s="15" t="s">
        <v>136</v>
      </c>
      <c r="E123" s="16">
        <v>15</v>
      </c>
      <c r="F123" s="16">
        <v>20</v>
      </c>
      <c r="G123" s="14">
        <v>2</v>
      </c>
      <c r="H123" s="14">
        <f>F123</f>
        <v>20</v>
      </c>
      <c r="I123" s="14">
        <f>F123*8</f>
        <v>160</v>
      </c>
      <c r="J123" s="14">
        <f>VLOOKUP(B123,[1]Sheet2!$A$1:$B$65536,2,0)</f>
        <v>46</v>
      </c>
      <c r="K123" s="14" t="s">
        <v>20</v>
      </c>
      <c r="L123" s="14">
        <f>8*J123</f>
        <v>368</v>
      </c>
      <c r="M123" s="30">
        <v>0</v>
      </c>
      <c r="N123" s="30">
        <f>L123-I123</f>
        <v>208</v>
      </c>
    </row>
    <row r="124" customHeight="1" spans="1:14">
      <c r="A124" s="14">
        <v>115</v>
      </c>
      <c r="B124" s="14">
        <v>587</v>
      </c>
      <c r="C124" s="15" t="s">
        <v>140</v>
      </c>
      <c r="D124" s="15" t="s">
        <v>136</v>
      </c>
      <c r="E124" s="16">
        <v>13</v>
      </c>
      <c r="F124" s="16">
        <v>15</v>
      </c>
      <c r="G124" s="14">
        <v>2</v>
      </c>
      <c r="H124" s="14">
        <f>F124</f>
        <v>15</v>
      </c>
      <c r="I124" s="14">
        <f>F124*8</f>
        <v>120</v>
      </c>
      <c r="J124" s="14">
        <f>VLOOKUP(B124,[1]Sheet2!$A$1:$B$65536,2,0)</f>
        <v>13</v>
      </c>
      <c r="K124" s="14" t="s">
        <v>26</v>
      </c>
      <c r="L124" s="32">
        <f>7*J124</f>
        <v>91</v>
      </c>
      <c r="M124" s="32">
        <f>I124-L124</f>
        <v>29</v>
      </c>
      <c r="N124" s="30">
        <v>0</v>
      </c>
    </row>
    <row r="125" customHeight="1" spans="1:14">
      <c r="A125" s="14">
        <v>116</v>
      </c>
      <c r="B125" s="14">
        <v>367</v>
      </c>
      <c r="C125" s="15" t="s">
        <v>141</v>
      </c>
      <c r="D125" s="15" t="s">
        <v>136</v>
      </c>
      <c r="E125" s="16">
        <v>13</v>
      </c>
      <c r="F125" s="16">
        <v>15</v>
      </c>
      <c r="G125" s="14">
        <v>1</v>
      </c>
      <c r="H125" s="14">
        <f>E125</f>
        <v>13</v>
      </c>
      <c r="I125" s="14">
        <f>E125*7</f>
        <v>91</v>
      </c>
      <c r="J125" s="14">
        <f>VLOOKUP(B125,[1]Sheet2!$A$1:$B$65536,2,0)</f>
        <v>5</v>
      </c>
      <c r="K125" s="14" t="s">
        <v>17</v>
      </c>
      <c r="L125" s="32">
        <f>7*J125</f>
        <v>35</v>
      </c>
      <c r="M125" s="32">
        <f>I125-L125</f>
        <v>56</v>
      </c>
      <c r="N125" s="30">
        <v>0</v>
      </c>
    </row>
    <row r="126" customHeight="1" spans="1:14">
      <c r="A126" s="14">
        <v>117</v>
      </c>
      <c r="B126" s="14">
        <v>104428</v>
      </c>
      <c r="C126" s="15" t="s">
        <v>142</v>
      </c>
      <c r="D126" s="15" t="s">
        <v>136</v>
      </c>
      <c r="E126" s="16">
        <v>13</v>
      </c>
      <c r="F126" s="16">
        <v>15</v>
      </c>
      <c r="G126" s="14">
        <v>2</v>
      </c>
      <c r="H126" s="14">
        <f>F126</f>
        <v>15</v>
      </c>
      <c r="I126" s="14">
        <f>F126*8</f>
        <v>120</v>
      </c>
      <c r="J126" s="14">
        <f>VLOOKUP(B126,[1]Sheet2!$A$1:$B$65536,2,0)</f>
        <v>25</v>
      </c>
      <c r="K126" s="14" t="s">
        <v>20</v>
      </c>
      <c r="L126" s="14">
        <f>8*J126</f>
        <v>200</v>
      </c>
      <c r="M126" s="30">
        <v>0</v>
      </c>
      <c r="N126" s="30">
        <f>L126-I126</f>
        <v>80</v>
      </c>
    </row>
    <row r="127" customHeight="1" spans="1:14">
      <c r="A127" s="14">
        <v>118</v>
      </c>
      <c r="B127" s="14">
        <v>351</v>
      </c>
      <c r="C127" s="15" t="s">
        <v>143</v>
      </c>
      <c r="D127" s="15" t="s">
        <v>136</v>
      </c>
      <c r="E127" s="16">
        <v>12</v>
      </c>
      <c r="F127" s="16">
        <v>14</v>
      </c>
      <c r="G127" s="14">
        <v>2</v>
      </c>
      <c r="H127" s="14">
        <f>F127</f>
        <v>14</v>
      </c>
      <c r="I127" s="14">
        <f>F127*8</f>
        <v>112</v>
      </c>
      <c r="J127" s="14">
        <f>VLOOKUP(B127,[1]Sheet2!$A$1:$B$65536,2,0)</f>
        <v>9</v>
      </c>
      <c r="K127" s="14" t="s">
        <v>17</v>
      </c>
      <c r="L127" s="32">
        <f>7*J127</f>
        <v>63</v>
      </c>
      <c r="M127" s="32">
        <f>I127-L127</f>
        <v>49</v>
      </c>
      <c r="N127" s="30">
        <v>0</v>
      </c>
    </row>
    <row r="128" customHeight="1" spans="1:14">
      <c r="A128" s="14">
        <v>119</v>
      </c>
      <c r="B128" s="14">
        <v>704</v>
      </c>
      <c r="C128" s="15" t="s">
        <v>144</v>
      </c>
      <c r="D128" s="15" t="s">
        <v>136</v>
      </c>
      <c r="E128" s="16">
        <v>12</v>
      </c>
      <c r="F128" s="16">
        <v>14</v>
      </c>
      <c r="G128" s="14">
        <v>1</v>
      </c>
      <c r="H128" s="14">
        <f>E128</f>
        <v>12</v>
      </c>
      <c r="I128" s="14">
        <f>E128*7</f>
        <v>84</v>
      </c>
      <c r="J128" s="14">
        <f>VLOOKUP(B128,[1]Sheet2!$A$1:$B$65536,2,0)</f>
        <v>1</v>
      </c>
      <c r="K128" s="14" t="s">
        <v>17</v>
      </c>
      <c r="L128" s="32">
        <f>7*J128</f>
        <v>7</v>
      </c>
      <c r="M128" s="32">
        <f>I128-L128</f>
        <v>77</v>
      </c>
      <c r="N128" s="30">
        <v>0</v>
      </c>
    </row>
    <row r="129" customHeight="1" spans="1:14">
      <c r="A129" s="14">
        <v>120</v>
      </c>
      <c r="B129" s="14">
        <v>706</v>
      </c>
      <c r="C129" s="15" t="s">
        <v>145</v>
      </c>
      <c r="D129" s="15" t="s">
        <v>136</v>
      </c>
      <c r="E129" s="16">
        <v>12</v>
      </c>
      <c r="F129" s="16">
        <v>14</v>
      </c>
      <c r="G129" s="14">
        <v>2</v>
      </c>
      <c r="H129" s="14">
        <f t="shared" ref="H129:H135" si="14">F129</f>
        <v>14</v>
      </c>
      <c r="I129" s="14">
        <f t="shared" ref="I129:I135" si="15">F129*8</f>
        <v>112</v>
      </c>
      <c r="J129" s="14">
        <f>VLOOKUP(B129,[1]Sheet2!$A$1:$B$65536,2,0)</f>
        <v>28</v>
      </c>
      <c r="K129" s="14" t="s">
        <v>20</v>
      </c>
      <c r="L129" s="14">
        <f>8*J129</f>
        <v>224</v>
      </c>
      <c r="M129" s="30">
        <v>0</v>
      </c>
      <c r="N129" s="30">
        <f>L129-I129</f>
        <v>112</v>
      </c>
    </row>
    <row r="130" customHeight="1" spans="1:14">
      <c r="A130" s="14">
        <v>121</v>
      </c>
      <c r="B130" s="14">
        <v>713</v>
      </c>
      <c r="C130" s="15" t="s">
        <v>146</v>
      </c>
      <c r="D130" s="15" t="s">
        <v>136</v>
      </c>
      <c r="E130" s="16">
        <v>12</v>
      </c>
      <c r="F130" s="16">
        <v>14</v>
      </c>
      <c r="G130" s="14">
        <v>2</v>
      </c>
      <c r="H130" s="14">
        <f t="shared" si="14"/>
        <v>14</v>
      </c>
      <c r="I130" s="14">
        <f t="shared" si="15"/>
        <v>112</v>
      </c>
      <c r="J130" s="14">
        <f>VLOOKUP(B130,[1]Sheet2!$A$1:$B$65536,2,0)</f>
        <v>30</v>
      </c>
      <c r="K130" s="14" t="s">
        <v>20</v>
      </c>
      <c r="L130" s="14">
        <f>8*J130</f>
        <v>240</v>
      </c>
      <c r="M130" s="30">
        <v>0</v>
      </c>
      <c r="N130" s="30">
        <f>L130-I130</f>
        <v>128</v>
      </c>
    </row>
    <row r="131" customHeight="1" spans="1:14">
      <c r="A131" s="14">
        <v>122</v>
      </c>
      <c r="B131" s="14">
        <v>104838</v>
      </c>
      <c r="C131" s="15" t="s">
        <v>147</v>
      </c>
      <c r="D131" s="15" t="s">
        <v>136</v>
      </c>
      <c r="E131" s="16">
        <v>12</v>
      </c>
      <c r="F131" s="16">
        <v>14</v>
      </c>
      <c r="G131" s="14">
        <v>2</v>
      </c>
      <c r="H131" s="14">
        <f t="shared" si="14"/>
        <v>14</v>
      </c>
      <c r="I131" s="14">
        <f t="shared" si="15"/>
        <v>112</v>
      </c>
      <c r="J131" s="14">
        <v>0</v>
      </c>
      <c r="K131" s="14" t="s">
        <v>17</v>
      </c>
      <c r="L131" s="32">
        <f>7*J131</f>
        <v>0</v>
      </c>
      <c r="M131" s="32">
        <f>I131-L131</f>
        <v>112</v>
      </c>
      <c r="N131" s="30">
        <v>0</v>
      </c>
    </row>
    <row r="132" customHeight="1" spans="1:14">
      <c r="A132" s="14">
        <v>123</v>
      </c>
      <c r="B132" s="14">
        <v>710</v>
      </c>
      <c r="C132" s="15" t="s">
        <v>148</v>
      </c>
      <c r="D132" s="15" t="s">
        <v>136</v>
      </c>
      <c r="E132" s="16">
        <v>12</v>
      </c>
      <c r="F132" s="16">
        <v>14</v>
      </c>
      <c r="G132" s="14">
        <v>2</v>
      </c>
      <c r="H132" s="14">
        <f t="shared" si="14"/>
        <v>14</v>
      </c>
      <c r="I132" s="14">
        <f t="shared" si="15"/>
        <v>112</v>
      </c>
      <c r="J132" s="14">
        <f>VLOOKUP(B132,[1]Sheet2!$A$1:$B$65536,2,0)</f>
        <v>20</v>
      </c>
      <c r="K132" s="14" t="s">
        <v>20</v>
      </c>
      <c r="L132" s="14">
        <f>8*J132</f>
        <v>160</v>
      </c>
      <c r="M132" s="30">
        <v>0</v>
      </c>
      <c r="N132" s="30">
        <f>L132-I132</f>
        <v>48</v>
      </c>
    </row>
    <row r="133" customHeight="1" spans="1:14">
      <c r="A133" s="14">
        <v>124</v>
      </c>
      <c r="B133" s="14">
        <v>52</v>
      </c>
      <c r="C133" s="15" t="s">
        <v>149</v>
      </c>
      <c r="D133" s="15" t="s">
        <v>136</v>
      </c>
      <c r="E133" s="16">
        <v>12</v>
      </c>
      <c r="F133" s="16">
        <v>14</v>
      </c>
      <c r="G133" s="14">
        <v>2</v>
      </c>
      <c r="H133" s="14">
        <f t="shared" si="14"/>
        <v>14</v>
      </c>
      <c r="I133" s="14">
        <f t="shared" si="15"/>
        <v>112</v>
      </c>
      <c r="J133" s="14">
        <f>VLOOKUP(B133,[1]Sheet2!$A$1:$B$65536,2,0)</f>
        <v>31</v>
      </c>
      <c r="K133" s="14" t="s">
        <v>20</v>
      </c>
      <c r="L133" s="14">
        <f>8*J133</f>
        <v>248</v>
      </c>
      <c r="M133" s="30">
        <v>0</v>
      </c>
      <c r="N133" s="30">
        <f>L133-I133</f>
        <v>136</v>
      </c>
    </row>
    <row r="134" customHeight="1" spans="1:14">
      <c r="A134" s="14">
        <v>125</v>
      </c>
      <c r="B134" s="14">
        <v>738</v>
      </c>
      <c r="C134" s="15" t="s">
        <v>150</v>
      </c>
      <c r="D134" s="15" t="s">
        <v>136</v>
      </c>
      <c r="E134" s="16">
        <v>12</v>
      </c>
      <c r="F134" s="16">
        <v>14</v>
      </c>
      <c r="G134" s="14">
        <v>2</v>
      </c>
      <c r="H134" s="14">
        <f t="shared" si="14"/>
        <v>14</v>
      </c>
      <c r="I134" s="14">
        <f t="shared" si="15"/>
        <v>112</v>
      </c>
      <c r="J134" s="14">
        <f>VLOOKUP(B134,[1]Sheet2!$A$1:$B$65536,2,0)</f>
        <v>8</v>
      </c>
      <c r="K134" s="14" t="s">
        <v>17</v>
      </c>
      <c r="L134" s="32">
        <f>7*J134</f>
        <v>56</v>
      </c>
      <c r="M134" s="32">
        <f>I134-L134</f>
        <v>56</v>
      </c>
      <c r="N134" s="30">
        <v>0</v>
      </c>
    </row>
    <row r="135" customHeight="1" spans="1:14">
      <c r="A135" s="14">
        <v>126</v>
      </c>
      <c r="B135" s="14">
        <v>56</v>
      </c>
      <c r="C135" s="15" t="s">
        <v>151</v>
      </c>
      <c r="D135" s="15" t="s">
        <v>136</v>
      </c>
      <c r="E135" s="16">
        <v>11</v>
      </c>
      <c r="F135" s="16">
        <v>13</v>
      </c>
      <c r="G135" s="14">
        <v>2</v>
      </c>
      <c r="H135" s="14">
        <f t="shared" si="14"/>
        <v>13</v>
      </c>
      <c r="I135" s="14">
        <f t="shared" si="15"/>
        <v>104</v>
      </c>
      <c r="J135" s="14">
        <f>VLOOKUP(B135,[1]Sheet2!$A$1:$B$65536,2,0)</f>
        <v>53</v>
      </c>
      <c r="K135" s="14" t="s">
        <v>20</v>
      </c>
      <c r="L135" s="14">
        <f>8*J135</f>
        <v>424</v>
      </c>
      <c r="M135" s="30">
        <v>0</v>
      </c>
      <c r="N135" s="30">
        <f>L135-I135</f>
        <v>320</v>
      </c>
    </row>
    <row r="136" customHeight="1" spans="1:14">
      <c r="A136" s="14">
        <v>127</v>
      </c>
      <c r="B136" s="17">
        <v>110378</v>
      </c>
      <c r="C136" s="17" t="s">
        <v>152</v>
      </c>
      <c r="D136" s="17" t="s">
        <v>136</v>
      </c>
      <c r="E136" s="14">
        <v>9</v>
      </c>
      <c r="F136" s="14">
        <v>10</v>
      </c>
      <c r="G136" s="14">
        <v>1</v>
      </c>
      <c r="H136" s="14">
        <f>E136</f>
        <v>9</v>
      </c>
      <c r="I136" s="14">
        <f>E136*7</f>
        <v>63</v>
      </c>
      <c r="J136" s="14">
        <f>VLOOKUP(B136,[1]Sheet2!$A$1:$B$65536,2,0)</f>
        <v>1</v>
      </c>
      <c r="K136" s="14" t="s">
        <v>17</v>
      </c>
      <c r="L136" s="32">
        <f>7*J136</f>
        <v>7</v>
      </c>
      <c r="M136" s="32">
        <f>I136-L136</f>
        <v>56</v>
      </c>
      <c r="N136" s="30">
        <v>0</v>
      </c>
    </row>
    <row r="137" s="5" customFormat="1" customHeight="1" spans="1:14">
      <c r="A137" s="22"/>
      <c r="B137" s="34"/>
      <c r="C137" s="34"/>
      <c r="D137" s="34" t="s">
        <v>136</v>
      </c>
      <c r="E137" s="22">
        <f>SUM(E120:E136)</f>
        <v>215</v>
      </c>
      <c r="F137" s="22">
        <f>SUM(F120:F136)</f>
        <v>260</v>
      </c>
      <c r="G137" s="22">
        <f>SUM(G120:G136)</f>
        <v>29</v>
      </c>
      <c r="H137" s="22">
        <f>SUM(H120:H136)</f>
        <v>245</v>
      </c>
      <c r="I137" s="22">
        <f>SUM(I120:I136)</f>
        <v>1896</v>
      </c>
      <c r="J137" s="22">
        <f>SUM(J120:J136)</f>
        <v>311</v>
      </c>
      <c r="K137" s="22">
        <f>SUM(K120:K136)</f>
        <v>0</v>
      </c>
      <c r="L137" s="22">
        <f>SUM(L120:L136)</f>
        <v>2443</v>
      </c>
      <c r="M137" s="22">
        <f>SUM(M120:M136)</f>
        <v>589</v>
      </c>
      <c r="N137" s="22">
        <f>SUM(N120:N136)</f>
        <v>1136</v>
      </c>
    </row>
    <row r="138" s="6" customFormat="1" customHeight="1" spans="1:14">
      <c r="A138" s="37"/>
      <c r="B138" s="37"/>
      <c r="C138" s="38" t="s">
        <v>153</v>
      </c>
      <c r="D138" s="38" t="s">
        <v>153</v>
      </c>
      <c r="E138" s="37">
        <f>E137+E119+E108+E100+E94+E67+E39+E36</f>
        <v>2110</v>
      </c>
      <c r="F138" s="37">
        <f>F137+F119+F108+F100+F94+F67+F39+F36</f>
        <v>2563</v>
      </c>
      <c r="G138" s="37">
        <f>G137+G119+G108+G100+G94+G67+G39+G36</f>
        <v>186</v>
      </c>
      <c r="H138" s="37">
        <f>H137+H119+H108+H100+H94+H67+H39+H36</f>
        <v>2356</v>
      </c>
      <c r="I138" s="37">
        <f>I137+I119+I108+I100+I94+I67+I39+I36</f>
        <v>17933</v>
      </c>
      <c r="J138" s="37">
        <f>J137+J119+J108+J100+J94+J67+J39+J36</f>
        <v>1665</v>
      </c>
      <c r="K138" s="37">
        <f>K137+K119+K108+K100+K94+K67+K39+K36</f>
        <v>0</v>
      </c>
      <c r="L138" s="37">
        <f>L137+L119+L108+L100+L94+L67+L39+L36</f>
        <v>12640</v>
      </c>
      <c r="M138" s="37">
        <f>M137+M119+M108+M100+M94+M67+M39+M36</f>
        <v>8835</v>
      </c>
      <c r="N138" s="37">
        <f>N137+N119+N108+N100+N94+N67+N39+N36</f>
        <v>3542</v>
      </c>
    </row>
    <row r="139" customHeight="1" spans="1:14">
      <c r="A139" s="2"/>
      <c r="B139" s="2"/>
      <c r="C139" s="39"/>
      <c r="D139" s="39"/>
      <c r="E139" s="2"/>
      <c r="F139" s="2"/>
      <c r="G139" s="2"/>
      <c r="H139" s="2"/>
      <c r="I139" s="2"/>
      <c r="J139" s="2"/>
      <c r="K139" s="2"/>
      <c r="L139" s="2" t="s">
        <v>154</v>
      </c>
      <c r="M139" s="2">
        <f>M138-N138</f>
        <v>5293</v>
      </c>
      <c r="N139" s="2"/>
    </row>
  </sheetData>
  <autoFilter ref="A2:AV138">
    <extLst/>
  </autoFilter>
  <sortState ref="A3:F129">
    <sortCondition ref="D3" descending="1"/>
  </sortState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4.xml>��< ? x m l   v e r s i o n = " 1 . 0 "   s t a n d a l o n e = " y e s " ? > < a u t o f i l t e r s   x m l n s = " h t t p s : / / w e b . w p s . c n / e t / 2 0 1 8 / m a i n " /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2019-09-18T03:55:00Z</dcterms:created>
  <cp:lastPrinted>2019-09-24T18:26:00Z</cp:lastPrinted>
  <dcterms:modified xsi:type="dcterms:W3CDTF">2020-08-06T08:51:28Z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