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tabRatio="931" activeTab="1"/>
  </bookViews>
  <sheets>
    <sheet name="考核目标（125家）" sheetId="1" r:id="rId1"/>
    <sheet name="销售毛利奖励明细" sheetId="11" r:id="rId2"/>
  </sheets>
  <definedNames>
    <definedName name="_xlnm._FilterDatabase" localSheetId="0" hidden="1">'考核目标（125家）'!$A$2:$AI$128</definedName>
  </definedNames>
  <calcPr calcId="144525"/>
</workbook>
</file>

<file path=xl/sharedStrings.xml><?xml version="1.0" encoding="utf-8"?>
<sst xmlns="http://schemas.openxmlformats.org/spreadsheetml/2006/main" count="432" uniqueCount="178">
  <si>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</si>
  <si>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</si>
  <si>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</si>
  <si>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</si>
  <si>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</si>
  <si>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</si>
  <si>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</si>
  <si>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</si>
  <si>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</si>
  <si>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</si>
  <si>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</si>
  <si>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</si>
  <si>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</si>
  <si>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</si>
  <si>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</si>
  <si>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</si>
  <si>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</si>
  <si>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</si>
  <si>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</si>
  <si>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</si>
  <si>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</si>
  <si>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</si>
  <si>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</si>
  <si>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</si>
  <si>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</si>
  <si>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</si>
  <si>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</si>
  <si>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</si>
  <si>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</si>
  <si>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</si>
  <si>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</si>
  <si>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</si>
  <si>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</si>
  <si>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</si>
  <si>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</si>
  <si>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</si>
  <si>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</si>
  <si>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</si>
  <si>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</si>
  <si>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</si>
  <si>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</si>
  <si>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</si>
  <si>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</si>
  <si>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</si>
  <si>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</si>
  <si>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</si>
  <si>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</si>
  <si>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</si>
  <si>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</si>
  <si>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</si>
  <si>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</si>
  <si>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</si>
  <si>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</si>
  <si>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</si>
  <si>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</si>
  <si>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</si>
  <si>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</si>
  <si>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</si>
  <si>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</si>
  <si>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</si>
  <si>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</si>
  <si>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</si>
  <si>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</si>
  <si>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</si>
  <si>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</si>
  <si>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</si>
  <si>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</si>
  <si>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</si>
  <si>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</si>
  <si>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</si>
  <si>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</si>
  <si>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</si>
  <si>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</si>
  <si>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</si>
  <si>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</si>
  <si>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</si>
  <si>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</si>
  <si>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</si>
  <si>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</si>
  <si>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</si>
  <si>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</si>
  <si>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</si>
  <si>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</si>
  <si>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</si>
  <si>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</si>
  <si>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</si>
  <si>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</si>
  <si>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</si>
  <si>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</si>
  <si>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</si>
  <si>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</si>
  <si>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</si>
  <si>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</si>
  <si>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</si>
  <si>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</si>
  <si>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</si>
  <si>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</si>
  <si>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</si>
  <si>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</si>
  <si>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</si>
  <si>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</si>
  <si>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</si>
  <si>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</si>
  <si>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</si>
  <si>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</si>
  <si>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</si>
  <si>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</si>
  <si>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</si>
  <si>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</si>
  <si>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</si>
  <si>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</si>
  <si>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</si>
  <si>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</si>
  <si>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</si>
  <si>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</si>
  <si>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</si>
  <si>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</si>
  <si>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</si>
  <si>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</si>
  <si>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</si>
  <si>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</si>
  <si>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</si>
  <si>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</si>
  <si>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</si>
  <si>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</si>
  <si>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</si>
  <si>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</si>
  <si>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</si>
  <si>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</si>
  <si>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</si>
  <si>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</si>
  <si>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</si>
  <si>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</si>
  <si>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</si>
  <si>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</si>
  <si>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</si>
  <si>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</si>
  <si>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</si>
  <si>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</si>
  <si>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</si>
  <si>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</si>
  <si>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</si>
  <si>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</si>
  <si>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</si>
  <si>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</si>
  <si>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</si>
  <si>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</si>
  <si>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</si>
  <si>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</si>
  <si>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</si>
  <si>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</si>
  <si>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</si>
  <si>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</si>
  <si>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</si>
  <si>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</si>
  <si>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</si>
  <si>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</si>
  <si>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</si>
  <si>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</si>
  <si>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</si>
  <si>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</si>
  <si>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</si>
  <si>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</si>
  <si>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</si>
  <si>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</si>
  <si>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</si>
  <si>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</si>
  <si>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</si>
  <si>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</si>
  <si>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7月年中大促 活动奖励明细</t>
  </si>
  <si>
    <t>片区</t>
  </si>
  <si>
    <t>门店</t>
  </si>
  <si>
    <t>个人ID</t>
  </si>
  <si>
    <t>姓名</t>
  </si>
  <si>
    <t>销售毛利奖励</t>
  </si>
  <si>
    <t>合欢树</t>
  </si>
  <si>
    <t>冯瑞坤</t>
  </si>
  <si>
    <t>刘成童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</si>
</sst>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" fillId="5" borderId="4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A10" workbookViewId="0">
      <selection activeCell="AB9" sqref="AB9"/>
    </sheetView>
  </sheetViews>
  <sheetFormatPr defaultColWidth="9" defaultRowHeight="13.5"/>
  <cols>
    <col min="1" max="1" width="4.25" style="10" customWidth="1"/>
    <col min="2" max="2" width="6.5" style="10" customWidth="1"/>
    <col min="3" max="3" width="20.375" style="11" customWidth="1"/>
    <col min="4" max="4" width="13.375" style="11" customWidth="1"/>
    <col min="5" max="5" width="3.875" style="12" customWidth="1"/>
    <col min="6" max="6" width="4.75" style="12" hidden="1" customWidth="1"/>
    <col min="7" max="7" width="6.125" style="13" hidden="1" customWidth="1"/>
    <col min="8" max="8" width="10.375" style="14" hidden="1" customWidth="1"/>
    <col min="9" max="9" width="10.375" style="14" customWidth="1"/>
    <col min="10" max="10" width="9" style="14" hidden="1" customWidth="1"/>
    <col min="11" max="11" width="10.5" style="14" customWidth="1"/>
    <col min="12" max="12" width="7.75" style="15" hidden="1" customWidth="1"/>
    <col min="13" max="13" width="10.25" style="14" hidden="1" customWidth="1"/>
    <col min="14" max="14" width="10.25" style="14" customWidth="1"/>
    <col min="15" max="15" width="9.875" style="16" hidden="1" customWidth="1"/>
    <col min="16" max="16" width="9.875" style="16" customWidth="1"/>
    <col min="17" max="17" width="8.25" style="15" hidden="1" customWidth="1"/>
    <col min="18" max="18" width="6.875" style="13" hidden="1" customWidth="1"/>
    <col min="19" max="19" width="7.125" style="13" hidden="1" customWidth="1"/>
    <col min="20" max="20" width="9.5" style="13" hidden="1" customWidth="1"/>
    <col min="21" max="21" width="8.375" style="13" hidden="1" customWidth="1"/>
    <col min="22" max="22" width="7.125" style="13" hidden="1" customWidth="1"/>
    <col min="23" max="23" width="9.375" style="13" hidden="1" customWidth="1"/>
    <col min="24" max="24" width="7.625" style="13" hidden="1" customWidth="1"/>
    <col min="25" max="25" width="11" style="17" customWidth="1"/>
    <col min="26" max="26" width="10.625" style="17" customWidth="1"/>
    <col min="27" max="27" width="7.125" style="17" customWidth="1"/>
    <col min="28" max="28" width="7.625" style="17" customWidth="1"/>
    <col min="29" max="30" width="10" style="17" customWidth="1"/>
    <col min="31" max="31" width="8.625" style="18" customWidth="1"/>
    <col min="32" max="32" width="8.25" style="18" customWidth="1"/>
    <col min="33" max="33" width="8.25" style="19" customWidth="1"/>
    <col min="34" max="34" width="8.375" style="19" customWidth="1"/>
    <col min="35" max="35" width="6" style="20" customWidth="1"/>
    <col min="36" max="16383" width="9" style="21"/>
  </cols>
  <sheetData>
    <row r="1" ht="21" customHeight="1" spans="1:35">
      <c r="A1" s="22" t="s">
        <v>0</v>
      </c>
      <c r="B1" s="23"/>
      <c r="C1" s="23"/>
      <c r="D1" s="23"/>
      <c r="E1" s="24"/>
      <c r="F1" s="25"/>
      <c r="G1" s="25"/>
      <c r="H1" s="26"/>
      <c r="I1" s="26" t="s">
        <v>1</v>
      </c>
      <c r="J1" s="39"/>
      <c r="K1" s="39"/>
      <c r="L1" s="40"/>
      <c r="M1" s="41"/>
      <c r="N1" s="42" t="s">
        <v>2</v>
      </c>
      <c r="O1" s="43"/>
      <c r="P1" s="43"/>
      <c r="Q1" s="49"/>
      <c r="R1" s="50" t="s">
        <v>3</v>
      </c>
      <c r="S1" s="50"/>
      <c r="T1" s="50"/>
      <c r="U1" s="50"/>
      <c r="V1" s="50"/>
      <c r="W1" s="50"/>
      <c r="X1" s="50"/>
      <c r="Y1" s="54" t="s">
        <v>4</v>
      </c>
      <c r="Z1" s="55"/>
      <c r="AA1" s="56" t="s">
        <v>5</v>
      </c>
      <c r="AB1" s="56"/>
      <c r="AC1" s="57" t="s">
        <v>6</v>
      </c>
      <c r="AD1" s="57"/>
      <c r="AE1" s="58" t="s">
        <v>7</v>
      </c>
      <c r="AF1" s="59"/>
      <c r="AG1" s="59"/>
      <c r="AH1" s="67"/>
      <c r="AI1" s="68" t="s">
        <v>8</v>
      </c>
    </row>
    <row r="2" ht="26" customHeight="1" spans="1:35">
      <c r="A2" s="25" t="s">
        <v>9</v>
      </c>
      <c r="B2" s="25" t="s">
        <v>10</v>
      </c>
      <c r="C2" s="27" t="s">
        <v>11</v>
      </c>
      <c r="D2" s="27" t="s">
        <v>12</v>
      </c>
      <c r="E2" s="25" t="s">
        <v>13</v>
      </c>
      <c r="F2" s="25" t="s">
        <v>14</v>
      </c>
      <c r="G2" s="28" t="s">
        <v>15</v>
      </c>
      <c r="H2" s="29" t="s">
        <v>16</v>
      </c>
      <c r="I2" s="29" t="s">
        <v>17</v>
      </c>
      <c r="J2" s="29" t="s">
        <v>18</v>
      </c>
      <c r="K2" s="29" t="s">
        <v>19</v>
      </c>
      <c r="L2" s="44" t="s">
        <v>20</v>
      </c>
      <c r="M2" s="45" t="s">
        <v>16</v>
      </c>
      <c r="N2" s="45" t="s">
        <v>17</v>
      </c>
      <c r="O2" s="46" t="s">
        <v>18</v>
      </c>
      <c r="P2" s="46" t="s">
        <v>19</v>
      </c>
      <c r="Q2" s="51" t="s">
        <v>20</v>
      </c>
      <c r="R2" s="50" t="s">
        <v>21</v>
      </c>
      <c r="S2" s="50" t="s">
        <v>22</v>
      </c>
      <c r="T2" s="50" t="s">
        <v>23</v>
      </c>
      <c r="U2" s="50" t="s">
        <v>24</v>
      </c>
      <c r="V2" s="50" t="s">
        <v>25</v>
      </c>
      <c r="W2" s="50" t="s">
        <v>26</v>
      </c>
      <c r="X2" s="50" t="s">
        <v>27</v>
      </c>
      <c r="Y2" s="60" t="s">
        <v>16</v>
      </c>
      <c r="Z2" s="60" t="s">
        <v>18</v>
      </c>
      <c r="AA2" s="61" t="s">
        <v>16</v>
      </c>
      <c r="AB2" s="61" t="s">
        <v>18</v>
      </c>
      <c r="AC2" s="60" t="s">
        <v>16</v>
      </c>
      <c r="AD2" s="60" t="s">
        <v>18</v>
      </c>
      <c r="AE2" s="62" t="s">
        <v>28</v>
      </c>
      <c r="AF2" s="62" t="s">
        <v>29</v>
      </c>
      <c r="AG2" s="51" t="s">
        <v>30</v>
      </c>
      <c r="AH2" s="51" t="s">
        <v>31</v>
      </c>
      <c r="AI2" s="69"/>
    </row>
    <row r="3" spans="1:35">
      <c r="A3" s="30">
        <v>1</v>
      </c>
      <c r="B3" s="30">
        <v>114622</v>
      </c>
      <c r="C3" s="31" t="s">
        <v>32</v>
      </c>
      <c r="D3" s="31" t="s">
        <v>33</v>
      </c>
      <c r="E3" s="30" t="s">
        <v>34</v>
      </c>
      <c r="F3" s="32">
        <v>41</v>
      </c>
      <c r="G3" s="33">
        <v>100</v>
      </c>
      <c r="H3" s="34">
        <v>3000</v>
      </c>
      <c r="I3" s="34">
        <f t="shared" ref="I3:I66" si="0">H3*4</f>
        <v>12000</v>
      </c>
      <c r="J3" s="34">
        <f t="shared" ref="J3:J66" si="1">H3*L3</f>
        <v>1150.4490831309</v>
      </c>
      <c r="K3" s="34">
        <f t="shared" ref="K3:K66" si="2">J3*4</f>
        <v>4601.79633252359</v>
      </c>
      <c r="L3" s="47">
        <v>0.383483027710299</v>
      </c>
      <c r="M3" s="48">
        <v>3450</v>
      </c>
      <c r="N3" s="48">
        <f t="shared" ref="N3:N66" si="3">M3*4</f>
        <v>13800</v>
      </c>
      <c r="O3" s="48">
        <f t="shared" ref="O3:O66" si="4">M3*Q3</f>
        <v>1219.06515344621</v>
      </c>
      <c r="P3" s="48">
        <f t="shared" ref="P3:P66" si="5">O3*4</f>
        <v>4876.26061378483</v>
      </c>
      <c r="Q3" s="52">
        <v>0.353352218390205</v>
      </c>
      <c r="R3" s="53">
        <v>0</v>
      </c>
      <c r="S3" s="53">
        <v>0</v>
      </c>
      <c r="T3" s="53">
        <v>0</v>
      </c>
      <c r="U3" s="53">
        <v>2</v>
      </c>
      <c r="V3" s="53">
        <v>1</v>
      </c>
      <c r="W3" s="53">
        <v>5</v>
      </c>
      <c r="X3" s="53">
        <v>5</v>
      </c>
      <c r="Y3" s="63">
        <v>34848.99</v>
      </c>
      <c r="Z3" s="63">
        <v>7443.38</v>
      </c>
      <c r="AA3" s="6">
        <v>1085</v>
      </c>
      <c r="AB3" s="6">
        <v>136.5</v>
      </c>
      <c r="AC3" s="63">
        <f>Y3-AA3</f>
        <v>33763.99</v>
      </c>
      <c r="AD3" s="63">
        <f>Z3-AB3</f>
        <v>7306.88</v>
      </c>
      <c r="AE3" s="64">
        <f>AC3/I3</f>
        <v>2.81366583333333</v>
      </c>
      <c r="AF3" s="64">
        <f>AD3/K3</f>
        <v>1.58783211424591</v>
      </c>
      <c r="AG3" s="70">
        <f>AC3/N3</f>
        <v>2.44666594202899</v>
      </c>
      <c r="AH3" s="70">
        <f>AD3/P3</f>
        <v>1.49845969662573</v>
      </c>
      <c r="AI3" s="71">
        <v>500</v>
      </c>
    </row>
    <row r="4" spans="1:35">
      <c r="A4" s="30">
        <v>2</v>
      </c>
      <c r="B4" s="30">
        <v>311</v>
      </c>
      <c r="C4" s="31" t="s">
        <v>35</v>
      </c>
      <c r="D4" s="31" t="s">
        <v>36</v>
      </c>
      <c r="E4" s="30" t="s">
        <v>37</v>
      </c>
      <c r="F4" s="35">
        <v>5</v>
      </c>
      <c r="G4" s="36">
        <v>200</v>
      </c>
      <c r="H4" s="34">
        <v>10743.87726</v>
      </c>
      <c r="I4" s="34">
        <f t="shared" si="0"/>
        <v>42975.50904</v>
      </c>
      <c r="J4" s="34">
        <f t="shared" si="1"/>
        <v>2191.4200728</v>
      </c>
      <c r="K4" s="34">
        <f t="shared" si="2"/>
        <v>8765.68029119998</v>
      </c>
      <c r="L4" s="47">
        <v>0.203969202157471</v>
      </c>
      <c r="M4" s="48">
        <v>12355.458849</v>
      </c>
      <c r="N4" s="48">
        <f t="shared" si="3"/>
        <v>49421.835396</v>
      </c>
      <c r="O4" s="48">
        <f t="shared" si="4"/>
        <v>2322.122627142</v>
      </c>
      <c r="P4" s="48">
        <f t="shared" si="5"/>
        <v>9288.49050856798</v>
      </c>
      <c r="Q4" s="52">
        <v>0.187943050559384</v>
      </c>
      <c r="R4" s="53">
        <v>7</v>
      </c>
      <c r="S4" s="53">
        <v>8</v>
      </c>
      <c r="T4" s="53">
        <v>10</v>
      </c>
      <c r="U4" s="53">
        <v>4</v>
      </c>
      <c r="V4" s="53">
        <v>2</v>
      </c>
      <c r="W4" s="53">
        <v>12</v>
      </c>
      <c r="X4" s="53">
        <v>12</v>
      </c>
      <c r="Y4" s="63">
        <v>88095.19</v>
      </c>
      <c r="Z4" s="63">
        <v>16523.09</v>
      </c>
      <c r="AA4" s="6">
        <v>30827</v>
      </c>
      <c r="AB4" s="6">
        <v>2019.7</v>
      </c>
      <c r="AC4" s="63">
        <f t="shared" ref="AC4:AC35" si="6">Y4-AA4</f>
        <v>57268.19</v>
      </c>
      <c r="AD4" s="63">
        <f t="shared" ref="AD4:AD35" si="7">Z4-AB4</f>
        <v>14503.39</v>
      </c>
      <c r="AE4" s="64">
        <f t="shared" ref="AE4:AE35" si="8">AC4/I4</f>
        <v>1.33257735113031</v>
      </c>
      <c r="AF4" s="64">
        <f t="shared" ref="AF4:AF35" si="9">AD4/K4</f>
        <v>1.65456524972285</v>
      </c>
      <c r="AG4" s="70">
        <f t="shared" ref="AG4:AG35" si="10">AC4/N4</f>
        <v>1.15876291402636</v>
      </c>
      <c r="AH4" s="70">
        <f t="shared" ref="AH4:AH35" si="11">AD4/P4</f>
        <v>1.56143670347961</v>
      </c>
      <c r="AI4" s="71">
        <v>600</v>
      </c>
    </row>
    <row r="5" spans="1:35">
      <c r="A5" s="30">
        <v>3</v>
      </c>
      <c r="B5" s="30">
        <v>111064</v>
      </c>
      <c r="C5" s="31" t="s">
        <v>38</v>
      </c>
      <c r="D5" s="31" t="s">
        <v>39</v>
      </c>
      <c r="E5" s="30" t="s">
        <v>34</v>
      </c>
      <c r="F5" s="37">
        <v>37</v>
      </c>
      <c r="G5" s="33">
        <v>100</v>
      </c>
      <c r="H5" s="34">
        <v>2000</v>
      </c>
      <c r="I5" s="34">
        <f t="shared" si="0"/>
        <v>8000</v>
      </c>
      <c r="J5" s="34">
        <f t="shared" si="1"/>
        <v>524.490637417118</v>
      </c>
      <c r="K5" s="34">
        <f t="shared" si="2"/>
        <v>2097.96254966847</v>
      </c>
      <c r="L5" s="47">
        <v>0.262245318708559</v>
      </c>
      <c r="M5" s="48">
        <v>2300</v>
      </c>
      <c r="N5" s="48">
        <f t="shared" si="3"/>
        <v>9200</v>
      </c>
      <c r="O5" s="48">
        <f t="shared" si="4"/>
        <v>555.772757577353</v>
      </c>
      <c r="P5" s="48">
        <f t="shared" si="5"/>
        <v>2223.09103030941</v>
      </c>
      <c r="Q5" s="52">
        <v>0.241640329381458</v>
      </c>
      <c r="R5" s="53">
        <v>3</v>
      </c>
      <c r="S5" s="53">
        <v>4</v>
      </c>
      <c r="T5" s="53">
        <v>8</v>
      </c>
      <c r="U5" s="53">
        <v>2</v>
      </c>
      <c r="V5" s="53">
        <v>2</v>
      </c>
      <c r="W5" s="53">
        <v>6</v>
      </c>
      <c r="X5" s="53">
        <v>8</v>
      </c>
      <c r="Y5" s="63">
        <v>15475.38</v>
      </c>
      <c r="Z5" s="63">
        <v>3112.05</v>
      </c>
      <c r="AA5" s="6"/>
      <c r="AB5" s="6"/>
      <c r="AC5" s="63">
        <f t="shared" si="6"/>
        <v>15475.38</v>
      </c>
      <c r="AD5" s="63">
        <f t="shared" si="7"/>
        <v>3112.05</v>
      </c>
      <c r="AE5" s="64">
        <f t="shared" si="8"/>
        <v>1.9344225</v>
      </c>
      <c r="AF5" s="64">
        <f t="shared" si="9"/>
        <v>1.48336775625083</v>
      </c>
      <c r="AG5" s="70">
        <f t="shared" si="10"/>
        <v>1.68210652173913</v>
      </c>
      <c r="AH5" s="70">
        <f t="shared" si="11"/>
        <v>1.39987519969745</v>
      </c>
      <c r="AI5" s="71">
        <v>500</v>
      </c>
    </row>
    <row r="6" spans="1:35">
      <c r="A6" s="30">
        <v>4</v>
      </c>
      <c r="B6" s="30">
        <v>385</v>
      </c>
      <c r="C6" s="31" t="s">
        <v>40</v>
      </c>
      <c r="D6" s="31" t="s">
        <v>41</v>
      </c>
      <c r="E6" s="30" t="s">
        <v>42</v>
      </c>
      <c r="F6" s="35">
        <v>3</v>
      </c>
      <c r="G6" s="36">
        <v>200</v>
      </c>
      <c r="H6" s="34">
        <v>18500</v>
      </c>
      <c r="I6" s="34">
        <f t="shared" si="0"/>
        <v>74000</v>
      </c>
      <c r="J6" s="34">
        <f t="shared" si="1"/>
        <v>3787.49161257716</v>
      </c>
      <c r="K6" s="34">
        <f t="shared" si="2"/>
        <v>15149.9664503086</v>
      </c>
      <c r="L6" s="47">
        <v>0.204729276355522</v>
      </c>
      <c r="M6" s="48">
        <v>21275</v>
      </c>
      <c r="N6" s="48">
        <f t="shared" si="3"/>
        <v>85100</v>
      </c>
      <c r="O6" s="48">
        <f t="shared" si="4"/>
        <v>4013.38843375587</v>
      </c>
      <c r="P6" s="48">
        <f t="shared" si="5"/>
        <v>16053.5537350235</v>
      </c>
      <c r="Q6" s="52">
        <v>0.188643404641874</v>
      </c>
      <c r="R6" s="53">
        <v>7</v>
      </c>
      <c r="S6" s="53">
        <v>10</v>
      </c>
      <c r="T6" s="53">
        <v>20</v>
      </c>
      <c r="U6" s="53">
        <v>4</v>
      </c>
      <c r="V6" s="53">
        <v>4</v>
      </c>
      <c r="W6" s="53">
        <v>12</v>
      </c>
      <c r="X6" s="53">
        <v>12</v>
      </c>
      <c r="Y6" s="63">
        <v>135543.66</v>
      </c>
      <c r="Z6" s="63">
        <v>22433.82</v>
      </c>
      <c r="AA6" s="6">
        <v>57855</v>
      </c>
      <c r="AB6" s="6">
        <v>5687.5</v>
      </c>
      <c r="AC6" s="63">
        <f t="shared" si="6"/>
        <v>77688.66</v>
      </c>
      <c r="AD6" s="63">
        <f t="shared" si="7"/>
        <v>16746.32</v>
      </c>
      <c r="AE6" s="64">
        <f t="shared" si="8"/>
        <v>1.04984675675676</v>
      </c>
      <c r="AF6" s="64">
        <f t="shared" si="9"/>
        <v>1.10537010460897</v>
      </c>
      <c r="AG6" s="52">
        <f t="shared" si="10"/>
        <v>0.912910223266745</v>
      </c>
      <c r="AH6" s="52">
        <f t="shared" si="11"/>
        <v>1.04315345227675</v>
      </c>
      <c r="AI6" s="71">
        <v>500</v>
      </c>
    </row>
    <row r="7" spans="1:35">
      <c r="A7" s="30">
        <v>5</v>
      </c>
      <c r="B7" s="30">
        <v>113299</v>
      </c>
      <c r="C7" s="31" t="s">
        <v>43</v>
      </c>
      <c r="D7" s="31" t="s">
        <v>33</v>
      </c>
      <c r="E7" s="30" t="s">
        <v>34</v>
      </c>
      <c r="F7" s="32">
        <v>39</v>
      </c>
      <c r="G7" s="33">
        <v>100</v>
      </c>
      <c r="H7" s="34">
        <v>3780</v>
      </c>
      <c r="I7" s="34">
        <f t="shared" si="0"/>
        <v>15120</v>
      </c>
      <c r="J7" s="34">
        <f t="shared" si="1"/>
        <v>846.104170959901</v>
      </c>
      <c r="K7" s="34">
        <f t="shared" si="2"/>
        <v>3384.4166838396</v>
      </c>
      <c r="L7" s="47">
        <v>0.223837082264524</v>
      </c>
      <c r="M7" s="48">
        <v>4347</v>
      </c>
      <c r="N7" s="48">
        <f t="shared" si="3"/>
        <v>17388</v>
      </c>
      <c r="O7" s="48">
        <f t="shared" si="4"/>
        <v>896.568241156438</v>
      </c>
      <c r="P7" s="48">
        <f t="shared" si="5"/>
        <v>3586.27296462575</v>
      </c>
      <c r="Q7" s="52">
        <v>0.20624988294374</v>
      </c>
      <c r="R7" s="53">
        <v>2</v>
      </c>
      <c r="S7" s="53">
        <v>2</v>
      </c>
      <c r="T7" s="53">
        <v>2</v>
      </c>
      <c r="U7" s="53">
        <v>2</v>
      </c>
      <c r="V7" s="53">
        <v>1</v>
      </c>
      <c r="W7" s="53">
        <v>5</v>
      </c>
      <c r="X7" s="53">
        <v>5</v>
      </c>
      <c r="Y7" s="63">
        <v>25383.23</v>
      </c>
      <c r="Z7" s="63">
        <v>4721.8</v>
      </c>
      <c r="AA7" s="6">
        <v>2228.7</v>
      </c>
      <c r="AB7" s="6">
        <v>128.449999997</v>
      </c>
      <c r="AC7" s="63">
        <f t="shared" si="6"/>
        <v>23154.53</v>
      </c>
      <c r="AD7" s="63">
        <f t="shared" si="7"/>
        <v>4593.350000003</v>
      </c>
      <c r="AE7" s="64">
        <f t="shared" si="8"/>
        <v>1.53138425925926</v>
      </c>
      <c r="AF7" s="64">
        <f t="shared" si="9"/>
        <v>1.35720581391056</v>
      </c>
      <c r="AG7" s="70">
        <f t="shared" si="10"/>
        <v>1.3316384863124</v>
      </c>
      <c r="AH7" s="70">
        <f t="shared" si="11"/>
        <v>1.28081438454653</v>
      </c>
      <c r="AI7" s="71">
        <v>500</v>
      </c>
    </row>
    <row r="8" spans="1:35">
      <c r="A8" s="30">
        <v>6</v>
      </c>
      <c r="B8" s="30">
        <v>112888</v>
      </c>
      <c r="C8" s="31" t="s">
        <v>44</v>
      </c>
      <c r="D8" s="31" t="s">
        <v>36</v>
      </c>
      <c r="E8" s="30" t="s">
        <v>34</v>
      </c>
      <c r="F8" s="38">
        <v>40</v>
      </c>
      <c r="G8" s="36">
        <v>100</v>
      </c>
      <c r="H8" s="34">
        <v>3780</v>
      </c>
      <c r="I8" s="34">
        <f t="shared" si="0"/>
        <v>15120</v>
      </c>
      <c r="J8" s="34">
        <f t="shared" si="1"/>
        <v>714.397313091891</v>
      </c>
      <c r="K8" s="34">
        <f t="shared" si="2"/>
        <v>2857.58925236756</v>
      </c>
      <c r="L8" s="47">
        <v>0.188993998172458</v>
      </c>
      <c r="M8" s="48">
        <v>4347</v>
      </c>
      <c r="N8" s="48">
        <f t="shared" si="3"/>
        <v>17388</v>
      </c>
      <c r="O8" s="48">
        <f t="shared" si="4"/>
        <v>782.46</v>
      </c>
      <c r="P8" s="48">
        <f t="shared" si="5"/>
        <v>3129.84</v>
      </c>
      <c r="Q8" s="52">
        <v>0.18</v>
      </c>
      <c r="R8" s="53">
        <v>2</v>
      </c>
      <c r="S8" s="53">
        <v>0</v>
      </c>
      <c r="T8" s="53">
        <v>0</v>
      </c>
      <c r="U8" s="53">
        <v>2</v>
      </c>
      <c r="V8" s="53">
        <v>1</v>
      </c>
      <c r="W8" s="53">
        <v>5</v>
      </c>
      <c r="X8" s="53">
        <v>5</v>
      </c>
      <c r="Y8" s="63">
        <v>25085.11</v>
      </c>
      <c r="Z8" s="63">
        <v>7350.75</v>
      </c>
      <c r="AA8" s="6"/>
      <c r="AB8" s="6"/>
      <c r="AC8" s="63">
        <f t="shared" si="6"/>
        <v>25085.11</v>
      </c>
      <c r="AD8" s="63">
        <f t="shared" si="7"/>
        <v>7350.75</v>
      </c>
      <c r="AE8" s="64">
        <f t="shared" si="8"/>
        <v>1.65906812169312</v>
      </c>
      <c r="AF8" s="64">
        <f t="shared" si="9"/>
        <v>2.57236059867938</v>
      </c>
      <c r="AG8" s="70">
        <f t="shared" si="10"/>
        <v>1.44266793190706</v>
      </c>
      <c r="AH8" s="70">
        <f t="shared" si="11"/>
        <v>2.34860248447205</v>
      </c>
      <c r="AI8" s="71">
        <v>500</v>
      </c>
    </row>
    <row r="9" spans="1:35">
      <c r="A9" s="30">
        <v>7</v>
      </c>
      <c r="B9" s="30">
        <v>113833</v>
      </c>
      <c r="C9" s="31" t="s">
        <v>45</v>
      </c>
      <c r="D9" s="31" t="s">
        <v>36</v>
      </c>
      <c r="E9" s="30" t="s">
        <v>34</v>
      </c>
      <c r="F9" s="32">
        <v>41</v>
      </c>
      <c r="G9" s="33">
        <v>100</v>
      </c>
      <c r="H9" s="34">
        <v>2000</v>
      </c>
      <c r="I9" s="34">
        <f t="shared" si="0"/>
        <v>8000</v>
      </c>
      <c r="J9" s="34">
        <f t="shared" si="1"/>
        <v>505.971395885242</v>
      </c>
      <c r="K9" s="34">
        <f t="shared" si="2"/>
        <v>2023.88558354097</v>
      </c>
      <c r="L9" s="47">
        <v>0.252985697942621</v>
      </c>
      <c r="M9" s="48">
        <v>2300</v>
      </c>
      <c r="N9" s="48">
        <f t="shared" si="3"/>
        <v>9200</v>
      </c>
      <c r="O9" s="48">
        <f t="shared" si="4"/>
        <v>536.148975568399</v>
      </c>
      <c r="P9" s="48">
        <f t="shared" si="5"/>
        <v>2144.5959022736</v>
      </c>
      <c r="Q9" s="52">
        <v>0.23310825024713</v>
      </c>
      <c r="R9" s="53">
        <v>2</v>
      </c>
      <c r="S9" s="53">
        <v>0</v>
      </c>
      <c r="T9" s="53">
        <v>0</v>
      </c>
      <c r="U9" s="53">
        <v>2</v>
      </c>
      <c r="V9" s="53">
        <v>1</v>
      </c>
      <c r="W9" s="53">
        <v>5</v>
      </c>
      <c r="X9" s="53">
        <v>5</v>
      </c>
      <c r="Y9" s="63">
        <v>12009.19</v>
      </c>
      <c r="Z9" s="63">
        <v>2462.66</v>
      </c>
      <c r="AA9" s="6"/>
      <c r="AB9" s="6"/>
      <c r="AC9" s="63">
        <f t="shared" si="6"/>
        <v>12009.19</v>
      </c>
      <c r="AD9" s="63">
        <f t="shared" si="7"/>
        <v>2462.66</v>
      </c>
      <c r="AE9" s="64">
        <f t="shared" si="8"/>
        <v>1.50114875</v>
      </c>
      <c r="AF9" s="64">
        <f t="shared" si="9"/>
        <v>1.21679803444786</v>
      </c>
      <c r="AG9" s="70">
        <f t="shared" si="10"/>
        <v>1.30534673913043</v>
      </c>
      <c r="AH9" s="70">
        <f t="shared" si="11"/>
        <v>1.14830957076306</v>
      </c>
      <c r="AI9" s="71">
        <v>500</v>
      </c>
    </row>
    <row r="10" spans="1:35">
      <c r="A10" s="30">
        <v>8</v>
      </c>
      <c r="B10" s="30">
        <v>343</v>
      </c>
      <c r="C10" s="31" t="s">
        <v>46</v>
      </c>
      <c r="D10" s="31" t="s">
        <v>36</v>
      </c>
      <c r="E10" s="30" t="s">
        <v>42</v>
      </c>
      <c r="F10" s="37">
        <v>4</v>
      </c>
      <c r="G10" s="33">
        <v>200</v>
      </c>
      <c r="H10" s="34">
        <v>22000</v>
      </c>
      <c r="I10" s="34">
        <f t="shared" si="0"/>
        <v>88000</v>
      </c>
      <c r="J10" s="34">
        <f t="shared" si="1"/>
        <v>5777.25419414315</v>
      </c>
      <c r="K10" s="34">
        <f t="shared" si="2"/>
        <v>23109.0167765726</v>
      </c>
      <c r="L10" s="47">
        <v>0.262602463370143</v>
      </c>
      <c r="M10" s="48">
        <v>25300</v>
      </c>
      <c r="N10" s="48">
        <f t="shared" si="3"/>
        <v>101200</v>
      </c>
      <c r="O10" s="48">
        <f t="shared" si="4"/>
        <v>6121.82614072238</v>
      </c>
      <c r="P10" s="48">
        <f t="shared" si="5"/>
        <v>24487.3045628895</v>
      </c>
      <c r="Q10" s="52">
        <v>0.241969412676774</v>
      </c>
      <c r="R10" s="53">
        <v>13</v>
      </c>
      <c r="S10" s="53">
        <v>12</v>
      </c>
      <c r="T10" s="53">
        <v>16</v>
      </c>
      <c r="U10" s="53">
        <v>4</v>
      </c>
      <c r="V10" s="53">
        <v>4</v>
      </c>
      <c r="W10" s="53">
        <v>12</v>
      </c>
      <c r="X10" s="53">
        <v>12</v>
      </c>
      <c r="Y10" s="63">
        <v>127841.38</v>
      </c>
      <c r="Z10" s="63">
        <v>27477.13</v>
      </c>
      <c r="AA10" s="6">
        <v>5458</v>
      </c>
      <c r="AB10" s="6">
        <v>1122</v>
      </c>
      <c r="AC10" s="63">
        <f t="shared" si="6"/>
        <v>122383.38</v>
      </c>
      <c r="AD10" s="63">
        <f t="shared" si="7"/>
        <v>26355.13</v>
      </c>
      <c r="AE10" s="64">
        <f t="shared" si="8"/>
        <v>1.39072022727273</v>
      </c>
      <c r="AF10" s="64">
        <f t="shared" si="9"/>
        <v>1.14046955155263</v>
      </c>
      <c r="AG10" s="70">
        <f t="shared" si="10"/>
        <v>1.20932193675889</v>
      </c>
      <c r="AH10" s="70">
        <f t="shared" si="11"/>
        <v>1.07627729839817</v>
      </c>
      <c r="AI10" s="71">
        <v>800</v>
      </c>
    </row>
    <row r="11" spans="1:35">
      <c r="A11" s="30">
        <v>9</v>
      </c>
      <c r="B11" s="30">
        <v>113298</v>
      </c>
      <c r="C11" s="31" t="s">
        <v>47</v>
      </c>
      <c r="D11" s="31" t="s">
        <v>36</v>
      </c>
      <c r="E11" s="30" t="s">
        <v>34</v>
      </c>
      <c r="F11" s="32">
        <v>39</v>
      </c>
      <c r="G11" s="33">
        <v>100</v>
      </c>
      <c r="H11" s="34">
        <v>2500</v>
      </c>
      <c r="I11" s="34">
        <f t="shared" si="0"/>
        <v>10000</v>
      </c>
      <c r="J11" s="34">
        <f t="shared" si="1"/>
        <v>668.577842559395</v>
      </c>
      <c r="K11" s="34">
        <f t="shared" si="2"/>
        <v>2674.31137023758</v>
      </c>
      <c r="L11" s="47">
        <v>0.267431137023758</v>
      </c>
      <c r="M11" s="48">
        <v>2875</v>
      </c>
      <c r="N11" s="48">
        <f t="shared" si="3"/>
        <v>11500</v>
      </c>
      <c r="O11" s="48">
        <f t="shared" si="4"/>
        <v>708.453735312042</v>
      </c>
      <c r="P11" s="48">
        <f t="shared" si="5"/>
        <v>2833.81494124817</v>
      </c>
      <c r="Q11" s="52">
        <v>0.246418690543319</v>
      </c>
      <c r="R11" s="53">
        <v>2</v>
      </c>
      <c r="S11" s="53">
        <v>0</v>
      </c>
      <c r="T11" s="53">
        <v>0</v>
      </c>
      <c r="U11" s="53">
        <v>2</v>
      </c>
      <c r="V11" s="53">
        <v>1</v>
      </c>
      <c r="W11" s="53">
        <v>5</v>
      </c>
      <c r="X11" s="53">
        <v>5</v>
      </c>
      <c r="Y11" s="63">
        <v>14205.48</v>
      </c>
      <c r="Z11" s="63">
        <v>3619.89</v>
      </c>
      <c r="AA11" s="6"/>
      <c r="AB11" s="6"/>
      <c r="AC11" s="63">
        <f t="shared" si="6"/>
        <v>14205.48</v>
      </c>
      <c r="AD11" s="63">
        <f t="shared" si="7"/>
        <v>3619.89</v>
      </c>
      <c r="AE11" s="64">
        <f t="shared" si="8"/>
        <v>1.420548</v>
      </c>
      <c r="AF11" s="64">
        <f t="shared" si="9"/>
        <v>1.35357836050273</v>
      </c>
      <c r="AG11" s="70">
        <f t="shared" si="10"/>
        <v>1.23525913043478</v>
      </c>
      <c r="AH11" s="70">
        <f t="shared" si="11"/>
        <v>1.27739110529412</v>
      </c>
      <c r="AI11" s="71">
        <v>500</v>
      </c>
    </row>
    <row r="12" s="8" customFormat="1" spans="1:35">
      <c r="A12" s="30">
        <v>10</v>
      </c>
      <c r="B12" s="30">
        <v>517</v>
      </c>
      <c r="C12" s="31" t="s">
        <v>48</v>
      </c>
      <c r="D12" s="31" t="s">
        <v>33</v>
      </c>
      <c r="E12" s="30" t="s">
        <v>42</v>
      </c>
      <c r="F12" s="35">
        <v>1</v>
      </c>
      <c r="G12" s="36">
        <v>200</v>
      </c>
      <c r="H12" s="34">
        <v>33000</v>
      </c>
      <c r="I12" s="34">
        <f t="shared" si="0"/>
        <v>132000</v>
      </c>
      <c r="J12" s="34">
        <f t="shared" si="1"/>
        <v>6105</v>
      </c>
      <c r="K12" s="34">
        <f t="shared" si="2"/>
        <v>24420</v>
      </c>
      <c r="L12" s="47">
        <v>0.185</v>
      </c>
      <c r="M12" s="48">
        <v>38000</v>
      </c>
      <c r="N12" s="48">
        <f t="shared" si="3"/>
        <v>152000</v>
      </c>
      <c r="O12" s="48">
        <f t="shared" si="4"/>
        <v>6460</v>
      </c>
      <c r="P12" s="48">
        <f t="shared" si="5"/>
        <v>25840</v>
      </c>
      <c r="Q12" s="52">
        <v>0.17</v>
      </c>
      <c r="R12" s="53">
        <v>10</v>
      </c>
      <c r="S12" s="53">
        <v>10</v>
      </c>
      <c r="T12" s="53">
        <v>10</v>
      </c>
      <c r="U12" s="53">
        <v>4</v>
      </c>
      <c r="V12" s="53">
        <v>4</v>
      </c>
      <c r="W12" s="53">
        <v>12</v>
      </c>
      <c r="X12" s="53">
        <v>12</v>
      </c>
      <c r="Y12" s="63">
        <v>181186.74</v>
      </c>
      <c r="Z12" s="63">
        <v>37477.46</v>
      </c>
      <c r="AA12" s="6"/>
      <c r="AB12" s="6"/>
      <c r="AC12" s="63">
        <f t="shared" si="6"/>
        <v>181186.74</v>
      </c>
      <c r="AD12" s="63">
        <f t="shared" si="7"/>
        <v>37477.46</v>
      </c>
      <c r="AE12" s="64">
        <f t="shared" si="8"/>
        <v>1.37262681818182</v>
      </c>
      <c r="AF12" s="64">
        <f t="shared" si="9"/>
        <v>1.53470352170352</v>
      </c>
      <c r="AG12" s="70">
        <f t="shared" si="10"/>
        <v>1.19201802631579</v>
      </c>
      <c r="AH12" s="70">
        <f t="shared" si="11"/>
        <v>1.45036609907121</v>
      </c>
      <c r="AI12" s="66">
        <v>800</v>
      </c>
    </row>
    <row r="13" spans="1:35">
      <c r="A13" s="30">
        <v>11</v>
      </c>
      <c r="B13" s="30">
        <v>351</v>
      </c>
      <c r="C13" s="31" t="s">
        <v>49</v>
      </c>
      <c r="D13" s="31" t="s">
        <v>50</v>
      </c>
      <c r="E13" s="30" t="s">
        <v>34</v>
      </c>
      <c r="F13" s="35">
        <v>31</v>
      </c>
      <c r="G13" s="36">
        <v>100</v>
      </c>
      <c r="H13" s="34">
        <v>7416.70479</v>
      </c>
      <c r="I13" s="34">
        <f t="shared" si="0"/>
        <v>29666.81916</v>
      </c>
      <c r="J13" s="34">
        <f t="shared" si="1"/>
        <v>1830.7041984</v>
      </c>
      <c r="K13" s="34">
        <f t="shared" si="2"/>
        <v>7322.81679360001</v>
      </c>
      <c r="L13" s="47">
        <v>0.246835252343919</v>
      </c>
      <c r="M13" s="48">
        <v>8529.2105085</v>
      </c>
      <c r="N13" s="48">
        <f t="shared" si="3"/>
        <v>34116.842034</v>
      </c>
      <c r="O13" s="48">
        <f t="shared" si="4"/>
        <v>1939.892627376</v>
      </c>
      <c r="P13" s="48">
        <f t="shared" si="5"/>
        <v>7759.570509504</v>
      </c>
      <c r="Q13" s="52">
        <v>0.227441053945468</v>
      </c>
      <c r="R13" s="53">
        <v>5</v>
      </c>
      <c r="S13" s="53">
        <v>6</v>
      </c>
      <c r="T13" s="53">
        <v>8</v>
      </c>
      <c r="U13" s="53">
        <v>2</v>
      </c>
      <c r="V13" s="53">
        <v>3</v>
      </c>
      <c r="W13" s="53">
        <v>8</v>
      </c>
      <c r="X13" s="53">
        <v>8</v>
      </c>
      <c r="Y13" s="63">
        <v>39451.52</v>
      </c>
      <c r="Z13" s="63">
        <v>8739.25</v>
      </c>
      <c r="AA13" s="6">
        <v>8232</v>
      </c>
      <c r="AB13" s="6">
        <v>644</v>
      </c>
      <c r="AC13" s="63">
        <f t="shared" si="6"/>
        <v>31219.52</v>
      </c>
      <c r="AD13" s="63">
        <f t="shared" si="7"/>
        <v>8095.25</v>
      </c>
      <c r="AE13" s="64">
        <f t="shared" si="8"/>
        <v>1.05233796153291</v>
      </c>
      <c r="AF13" s="64">
        <f t="shared" si="9"/>
        <v>1.10548307136061</v>
      </c>
      <c r="AG13" s="52">
        <f t="shared" si="10"/>
        <v>0.91507648828949</v>
      </c>
      <c r="AH13" s="52">
        <f t="shared" si="11"/>
        <v>1.04326006060321</v>
      </c>
      <c r="AI13" s="71">
        <v>300</v>
      </c>
    </row>
    <row r="14" spans="1:35">
      <c r="A14" s="30">
        <v>12</v>
      </c>
      <c r="B14" s="30">
        <v>753</v>
      </c>
      <c r="C14" s="31" t="s">
        <v>51</v>
      </c>
      <c r="D14" s="31" t="s">
        <v>52</v>
      </c>
      <c r="E14" s="30" t="s">
        <v>34</v>
      </c>
      <c r="F14" s="37">
        <v>37</v>
      </c>
      <c r="G14" s="33">
        <v>100</v>
      </c>
      <c r="H14" s="34">
        <v>4188.167235</v>
      </c>
      <c r="I14" s="34">
        <f t="shared" si="0"/>
        <v>16752.66894</v>
      </c>
      <c r="J14" s="34">
        <f t="shared" si="1"/>
        <v>1048.7002932</v>
      </c>
      <c r="K14" s="34">
        <f t="shared" si="2"/>
        <v>4194.8011728</v>
      </c>
      <c r="L14" s="47">
        <v>0.250395992890671</v>
      </c>
      <c r="M14" s="48">
        <v>4816.39232025</v>
      </c>
      <c r="N14" s="48">
        <f t="shared" si="3"/>
        <v>19265.569281</v>
      </c>
      <c r="O14" s="48">
        <f t="shared" si="4"/>
        <v>1111.247774973</v>
      </c>
      <c r="P14" s="48">
        <f t="shared" si="5"/>
        <v>4444.99109989199</v>
      </c>
      <c r="Q14" s="52">
        <v>0.230722022020689</v>
      </c>
      <c r="R14" s="53">
        <v>3</v>
      </c>
      <c r="S14" s="53">
        <v>4</v>
      </c>
      <c r="T14" s="53">
        <v>8</v>
      </c>
      <c r="U14" s="53">
        <v>2</v>
      </c>
      <c r="V14" s="53">
        <v>2</v>
      </c>
      <c r="W14" s="53">
        <v>6</v>
      </c>
      <c r="X14" s="53">
        <v>8</v>
      </c>
      <c r="Y14" s="63">
        <v>22201.17</v>
      </c>
      <c r="Z14" s="63">
        <v>4277.12</v>
      </c>
      <c r="AA14" s="6"/>
      <c r="AB14" s="6"/>
      <c r="AC14" s="63">
        <f t="shared" si="6"/>
        <v>22201.17</v>
      </c>
      <c r="AD14" s="63">
        <f t="shared" si="7"/>
        <v>4277.12</v>
      </c>
      <c r="AE14" s="64">
        <f t="shared" si="8"/>
        <v>1.32523182303154</v>
      </c>
      <c r="AF14" s="64">
        <f t="shared" si="9"/>
        <v>1.01962401167754</v>
      </c>
      <c r="AG14" s="70">
        <f t="shared" si="10"/>
        <v>1.15237549828829</v>
      </c>
      <c r="AH14" s="52">
        <f t="shared" si="11"/>
        <v>0.962233647690302</v>
      </c>
      <c r="AI14" s="71">
        <v>300</v>
      </c>
    </row>
    <row r="15" spans="1:35">
      <c r="A15" s="30">
        <v>13</v>
      </c>
      <c r="B15" s="30">
        <v>740</v>
      </c>
      <c r="C15" s="31" t="s">
        <v>53</v>
      </c>
      <c r="D15" s="31" t="s">
        <v>52</v>
      </c>
      <c r="E15" s="30" t="s">
        <v>34</v>
      </c>
      <c r="F15" s="35">
        <v>29</v>
      </c>
      <c r="G15" s="36">
        <v>100</v>
      </c>
      <c r="H15" s="34">
        <v>7706.0214</v>
      </c>
      <c r="I15" s="34">
        <f t="shared" si="0"/>
        <v>30824.0856</v>
      </c>
      <c r="J15" s="34">
        <f t="shared" si="1"/>
        <v>2300.433156</v>
      </c>
      <c r="K15" s="34">
        <f t="shared" si="2"/>
        <v>9201.732624</v>
      </c>
      <c r="L15" s="47">
        <v>0.298524106875696</v>
      </c>
      <c r="M15" s="48">
        <v>8861.92461</v>
      </c>
      <c r="N15" s="48">
        <f t="shared" si="3"/>
        <v>35447.69844</v>
      </c>
      <c r="O15" s="48">
        <f t="shared" si="4"/>
        <v>2437.63756209</v>
      </c>
      <c r="P15" s="48">
        <f t="shared" si="5"/>
        <v>9750.55024836001</v>
      </c>
      <c r="Q15" s="52">
        <v>0.275068641335463</v>
      </c>
      <c r="R15" s="53">
        <v>4</v>
      </c>
      <c r="S15" s="53">
        <v>6</v>
      </c>
      <c r="T15" s="53">
        <v>8</v>
      </c>
      <c r="U15" s="53">
        <v>2</v>
      </c>
      <c r="V15" s="53">
        <v>3</v>
      </c>
      <c r="W15" s="53">
        <v>8</v>
      </c>
      <c r="X15" s="53">
        <v>8</v>
      </c>
      <c r="Y15" s="63">
        <v>40608.85</v>
      </c>
      <c r="Z15" s="63">
        <v>9204.49</v>
      </c>
      <c r="AA15" s="6">
        <v>9360</v>
      </c>
      <c r="AB15" s="6">
        <v>1044</v>
      </c>
      <c r="AC15" s="63">
        <f t="shared" si="6"/>
        <v>31248.85</v>
      </c>
      <c r="AD15" s="63">
        <f t="shared" si="7"/>
        <v>8160.49</v>
      </c>
      <c r="AE15" s="64">
        <f t="shared" si="8"/>
        <v>1.0137802757724</v>
      </c>
      <c r="AF15" s="65">
        <f t="shared" si="9"/>
        <v>0.886842764667577</v>
      </c>
      <c r="AG15" s="52">
        <f t="shared" si="10"/>
        <v>0.881548065889042</v>
      </c>
      <c r="AH15" s="52">
        <f t="shared" si="11"/>
        <v>0.836926100798522</v>
      </c>
      <c r="AI15" s="71"/>
    </row>
    <row r="16" spans="1:35">
      <c r="A16" s="30">
        <v>14</v>
      </c>
      <c r="B16" s="30">
        <v>582</v>
      </c>
      <c r="C16" s="31" t="s">
        <v>54</v>
      </c>
      <c r="D16" s="31" t="s">
        <v>36</v>
      </c>
      <c r="E16" s="30" t="s">
        <v>42</v>
      </c>
      <c r="F16" s="37">
        <v>4</v>
      </c>
      <c r="G16" s="33">
        <v>300</v>
      </c>
      <c r="H16" s="34">
        <v>39500</v>
      </c>
      <c r="I16" s="34">
        <f t="shared" si="0"/>
        <v>158000</v>
      </c>
      <c r="J16" s="34">
        <f t="shared" si="1"/>
        <v>6407.85387494825</v>
      </c>
      <c r="K16" s="34">
        <f t="shared" si="2"/>
        <v>25631.415499793</v>
      </c>
      <c r="L16" s="47">
        <v>0.162224148732867</v>
      </c>
      <c r="M16" s="48">
        <v>45425</v>
      </c>
      <c r="N16" s="48">
        <f t="shared" si="3"/>
        <v>181700</v>
      </c>
      <c r="O16" s="48">
        <f t="shared" si="4"/>
        <v>7268</v>
      </c>
      <c r="P16" s="48">
        <f t="shared" si="5"/>
        <v>29072</v>
      </c>
      <c r="Q16" s="52">
        <v>0.16</v>
      </c>
      <c r="R16" s="53">
        <v>10</v>
      </c>
      <c r="S16" s="53">
        <v>10</v>
      </c>
      <c r="T16" s="53">
        <v>12</v>
      </c>
      <c r="U16" s="53">
        <v>4</v>
      </c>
      <c r="V16" s="53">
        <v>5</v>
      </c>
      <c r="W16" s="53">
        <v>12</v>
      </c>
      <c r="X16" s="53">
        <v>12</v>
      </c>
      <c r="Y16" s="63">
        <v>203623.3</v>
      </c>
      <c r="Z16" s="63">
        <v>33681.21</v>
      </c>
      <c r="AA16" s="6"/>
      <c r="AB16" s="6"/>
      <c r="AC16" s="63">
        <f t="shared" si="6"/>
        <v>203623.3</v>
      </c>
      <c r="AD16" s="63">
        <f t="shared" si="7"/>
        <v>33681.21</v>
      </c>
      <c r="AE16" s="64">
        <f t="shared" si="8"/>
        <v>1.28875506329114</v>
      </c>
      <c r="AF16" s="64">
        <f t="shared" si="9"/>
        <v>1.31405969367053</v>
      </c>
      <c r="AG16" s="70">
        <f t="shared" si="10"/>
        <v>1.1206565767749</v>
      </c>
      <c r="AH16" s="70">
        <f t="shared" si="11"/>
        <v>1.15854464777105</v>
      </c>
      <c r="AI16" s="71">
        <v>800</v>
      </c>
    </row>
    <row r="17" spans="1:35">
      <c r="A17" s="30">
        <v>15</v>
      </c>
      <c r="B17" s="30">
        <v>54</v>
      </c>
      <c r="C17" s="31" t="s">
        <v>55</v>
      </c>
      <c r="D17" s="31" t="s">
        <v>50</v>
      </c>
      <c r="E17" s="30" t="s">
        <v>37</v>
      </c>
      <c r="F17" s="37">
        <v>12</v>
      </c>
      <c r="G17" s="33">
        <v>150</v>
      </c>
      <c r="H17" s="34">
        <v>12474.72576</v>
      </c>
      <c r="I17" s="34">
        <f t="shared" si="0"/>
        <v>49898.90304</v>
      </c>
      <c r="J17" s="34">
        <f t="shared" si="1"/>
        <v>3488.1842268</v>
      </c>
      <c r="K17" s="34">
        <f t="shared" si="2"/>
        <v>13952.7369072</v>
      </c>
      <c r="L17" s="47">
        <v>0.279620113011607</v>
      </c>
      <c r="M17" s="48">
        <v>14345.934624</v>
      </c>
      <c r="N17" s="48">
        <f t="shared" si="3"/>
        <v>57383.738496</v>
      </c>
      <c r="O17" s="48">
        <f t="shared" si="4"/>
        <v>3696.229500327</v>
      </c>
      <c r="P17" s="48">
        <f t="shared" si="5"/>
        <v>14784.918001308</v>
      </c>
      <c r="Q17" s="52">
        <v>0.25764996127498</v>
      </c>
      <c r="R17" s="53">
        <v>7</v>
      </c>
      <c r="S17" s="53">
        <v>10</v>
      </c>
      <c r="T17" s="53">
        <v>20</v>
      </c>
      <c r="U17" s="53">
        <v>4</v>
      </c>
      <c r="V17" s="53">
        <v>4</v>
      </c>
      <c r="W17" s="53">
        <v>10</v>
      </c>
      <c r="X17" s="53">
        <v>10</v>
      </c>
      <c r="Y17" s="63">
        <v>63446.69</v>
      </c>
      <c r="Z17" s="63">
        <v>13366.03</v>
      </c>
      <c r="AA17" s="6">
        <v>5425</v>
      </c>
      <c r="AB17" s="6">
        <v>682.5</v>
      </c>
      <c r="AC17" s="63">
        <f t="shared" si="6"/>
        <v>58021.69</v>
      </c>
      <c r="AD17" s="63">
        <f t="shared" si="7"/>
        <v>12683.53</v>
      </c>
      <c r="AE17" s="64">
        <f t="shared" si="8"/>
        <v>1.16278488033071</v>
      </c>
      <c r="AF17" s="65">
        <f t="shared" si="9"/>
        <v>0.909035272746735</v>
      </c>
      <c r="AG17" s="70">
        <f t="shared" si="10"/>
        <v>1.01111728724409</v>
      </c>
      <c r="AH17" s="52">
        <f t="shared" si="11"/>
        <v>0.857869485571575</v>
      </c>
      <c r="AI17" s="71"/>
    </row>
    <row r="18" spans="1:35">
      <c r="A18" s="30">
        <v>16</v>
      </c>
      <c r="B18" s="30">
        <v>571</v>
      </c>
      <c r="C18" s="31" t="s">
        <v>56</v>
      </c>
      <c r="D18" s="31" t="s">
        <v>52</v>
      </c>
      <c r="E18" s="30" t="s">
        <v>42</v>
      </c>
      <c r="F18" s="37">
        <v>2</v>
      </c>
      <c r="G18" s="33">
        <v>200</v>
      </c>
      <c r="H18" s="34">
        <v>18500</v>
      </c>
      <c r="I18" s="34">
        <f t="shared" si="0"/>
        <v>74000</v>
      </c>
      <c r="J18" s="34">
        <f t="shared" si="1"/>
        <v>4555.04383424885</v>
      </c>
      <c r="K18" s="34">
        <f t="shared" si="2"/>
        <v>18220.1753369954</v>
      </c>
      <c r="L18" s="47">
        <v>0.246218585635073</v>
      </c>
      <c r="M18" s="48">
        <v>21275</v>
      </c>
      <c r="N18" s="48">
        <f t="shared" si="3"/>
        <v>85100</v>
      </c>
      <c r="O18" s="48">
        <f t="shared" si="4"/>
        <v>4826.71966293439</v>
      </c>
      <c r="P18" s="48">
        <f t="shared" si="5"/>
        <v>19306.8786517376</v>
      </c>
      <c r="Q18" s="52">
        <v>0.226872839620888</v>
      </c>
      <c r="R18" s="53">
        <v>10</v>
      </c>
      <c r="S18" s="53">
        <v>12</v>
      </c>
      <c r="T18" s="53">
        <v>16</v>
      </c>
      <c r="U18" s="53">
        <v>4</v>
      </c>
      <c r="V18" s="53">
        <v>4</v>
      </c>
      <c r="W18" s="53">
        <v>12</v>
      </c>
      <c r="X18" s="53">
        <v>12</v>
      </c>
      <c r="Y18" s="63">
        <v>91656.83</v>
      </c>
      <c r="Z18" s="63">
        <v>20487.19</v>
      </c>
      <c r="AA18" s="6"/>
      <c r="AB18" s="6"/>
      <c r="AC18" s="63">
        <f t="shared" si="6"/>
        <v>91656.83</v>
      </c>
      <c r="AD18" s="63">
        <f t="shared" si="7"/>
        <v>20487.19</v>
      </c>
      <c r="AE18" s="64">
        <f t="shared" si="8"/>
        <v>1.23860581081081</v>
      </c>
      <c r="AF18" s="64">
        <f t="shared" si="9"/>
        <v>1.12442331761767</v>
      </c>
      <c r="AG18" s="70">
        <f t="shared" si="10"/>
        <v>1.07704853113984</v>
      </c>
      <c r="AH18" s="70">
        <f t="shared" si="11"/>
        <v>1.06113423974704</v>
      </c>
      <c r="AI18" s="71">
        <v>800</v>
      </c>
    </row>
    <row r="19" spans="1:35">
      <c r="A19" s="30">
        <v>17</v>
      </c>
      <c r="B19" s="30">
        <v>341</v>
      </c>
      <c r="C19" s="31" t="s">
        <v>57</v>
      </c>
      <c r="D19" s="31" t="s">
        <v>39</v>
      </c>
      <c r="E19" s="30" t="s">
        <v>42</v>
      </c>
      <c r="F19" s="37">
        <v>2</v>
      </c>
      <c r="G19" s="33">
        <v>300</v>
      </c>
      <c r="H19" s="34">
        <v>25000</v>
      </c>
      <c r="I19" s="34">
        <f t="shared" si="0"/>
        <v>100000</v>
      </c>
      <c r="J19" s="34">
        <f t="shared" si="1"/>
        <v>6376.82964773113</v>
      </c>
      <c r="K19" s="34">
        <f t="shared" si="2"/>
        <v>25507.3185909245</v>
      </c>
      <c r="L19" s="47">
        <v>0.255073185909245</v>
      </c>
      <c r="M19" s="48">
        <v>28750</v>
      </c>
      <c r="N19" s="48">
        <f t="shared" si="3"/>
        <v>115000</v>
      </c>
      <c r="O19" s="48">
        <f t="shared" si="4"/>
        <v>6757.16198743509</v>
      </c>
      <c r="P19" s="48">
        <f t="shared" si="5"/>
        <v>27028.6479497403</v>
      </c>
      <c r="Q19" s="52">
        <v>0.23503172130209</v>
      </c>
      <c r="R19" s="53">
        <v>10</v>
      </c>
      <c r="S19" s="53">
        <v>12</v>
      </c>
      <c r="T19" s="53">
        <v>20</v>
      </c>
      <c r="U19" s="53">
        <v>4</v>
      </c>
      <c r="V19" s="53">
        <v>5</v>
      </c>
      <c r="W19" s="53">
        <v>12</v>
      </c>
      <c r="X19" s="53">
        <v>12</v>
      </c>
      <c r="Y19" s="63">
        <v>122826.43</v>
      </c>
      <c r="Z19" s="63">
        <v>26129.13</v>
      </c>
      <c r="AA19" s="66">
        <v>8386</v>
      </c>
      <c r="AB19" s="66">
        <v>738.05</v>
      </c>
      <c r="AC19" s="63">
        <f t="shared" si="6"/>
        <v>114440.43</v>
      </c>
      <c r="AD19" s="63">
        <f t="shared" si="7"/>
        <v>25391.08</v>
      </c>
      <c r="AE19" s="64">
        <f t="shared" si="8"/>
        <v>1.1444043</v>
      </c>
      <c r="AF19" s="65">
        <f t="shared" si="9"/>
        <v>0.995442931780142</v>
      </c>
      <c r="AG19" s="52">
        <f t="shared" si="10"/>
        <v>0.995134173913043</v>
      </c>
      <c r="AH19" s="52">
        <f t="shared" si="11"/>
        <v>0.939413619475699</v>
      </c>
      <c r="AI19" s="71"/>
    </row>
    <row r="20" spans="1:35">
      <c r="A20" s="30">
        <v>18</v>
      </c>
      <c r="B20" s="30">
        <v>578</v>
      </c>
      <c r="C20" s="31" t="s">
        <v>58</v>
      </c>
      <c r="D20" s="31" t="s">
        <v>33</v>
      </c>
      <c r="E20" s="30" t="s">
        <v>42</v>
      </c>
      <c r="F20" s="37">
        <v>6</v>
      </c>
      <c r="G20" s="33">
        <v>200</v>
      </c>
      <c r="H20" s="34">
        <v>15120.36801</v>
      </c>
      <c r="I20" s="34">
        <f t="shared" si="0"/>
        <v>60481.47204</v>
      </c>
      <c r="J20" s="34">
        <f t="shared" si="1"/>
        <v>4446.21940560001</v>
      </c>
      <c r="K20" s="34">
        <f t="shared" si="2"/>
        <v>17784.8776224</v>
      </c>
      <c r="L20" s="47">
        <v>0.294054972911999</v>
      </c>
      <c r="M20" s="48">
        <v>17388.4232115</v>
      </c>
      <c r="N20" s="48">
        <f t="shared" si="3"/>
        <v>69553.692846</v>
      </c>
      <c r="O20" s="48">
        <f t="shared" si="4"/>
        <v>4711.404634434</v>
      </c>
      <c r="P20" s="48">
        <f t="shared" si="5"/>
        <v>18845.618537736</v>
      </c>
      <c r="Q20" s="52">
        <v>0.27095065361177</v>
      </c>
      <c r="R20" s="53">
        <v>10</v>
      </c>
      <c r="S20" s="53">
        <v>12</v>
      </c>
      <c r="T20" s="53">
        <v>16</v>
      </c>
      <c r="U20" s="53">
        <v>4</v>
      </c>
      <c r="V20" s="53">
        <v>4</v>
      </c>
      <c r="W20" s="53">
        <v>12</v>
      </c>
      <c r="X20" s="53">
        <v>12</v>
      </c>
      <c r="Y20" s="63">
        <v>74018.48</v>
      </c>
      <c r="Z20" s="63">
        <v>18150.14</v>
      </c>
      <c r="AA20" s="6">
        <v>5180</v>
      </c>
      <c r="AB20" s="6">
        <v>437.4999999838</v>
      </c>
      <c r="AC20" s="63">
        <f t="shared" si="6"/>
        <v>68838.48</v>
      </c>
      <c r="AD20" s="63">
        <f t="shared" si="7"/>
        <v>17712.6400000162</v>
      </c>
      <c r="AE20" s="64">
        <f t="shared" si="8"/>
        <v>1.13817467859369</v>
      </c>
      <c r="AF20" s="65">
        <f t="shared" si="9"/>
        <v>0.995938255864474</v>
      </c>
      <c r="AG20" s="52">
        <f t="shared" si="10"/>
        <v>0.989717111820596</v>
      </c>
      <c r="AH20" s="52">
        <f t="shared" si="11"/>
        <v>0.939881063842445</v>
      </c>
      <c r="AI20" s="71"/>
    </row>
    <row r="21" spans="1:35">
      <c r="A21" s="30">
        <v>19</v>
      </c>
      <c r="B21" s="30">
        <v>106568</v>
      </c>
      <c r="C21" s="31" t="s">
        <v>59</v>
      </c>
      <c r="D21" s="31" t="s">
        <v>52</v>
      </c>
      <c r="E21" s="30" t="s">
        <v>34</v>
      </c>
      <c r="F21" s="35">
        <v>38</v>
      </c>
      <c r="G21" s="36">
        <v>100</v>
      </c>
      <c r="H21" s="34">
        <v>6035.812335</v>
      </c>
      <c r="I21" s="34">
        <f t="shared" si="0"/>
        <v>24143.24934</v>
      </c>
      <c r="J21" s="34">
        <f t="shared" si="1"/>
        <v>1837.377108</v>
      </c>
      <c r="K21" s="34">
        <f t="shared" si="2"/>
        <v>7349.50843200001</v>
      </c>
      <c r="L21" s="47">
        <v>0.304412563880683</v>
      </c>
      <c r="M21" s="48">
        <v>6941.18418525</v>
      </c>
      <c r="N21" s="48">
        <f t="shared" si="3"/>
        <v>27764.736741</v>
      </c>
      <c r="O21" s="48">
        <f t="shared" si="4"/>
        <v>1946.96352837</v>
      </c>
      <c r="P21" s="48">
        <f t="shared" si="5"/>
        <v>7787.85411347999</v>
      </c>
      <c r="Q21" s="52">
        <v>0.280494433861486</v>
      </c>
      <c r="R21" s="53">
        <v>4</v>
      </c>
      <c r="S21" s="53">
        <v>4</v>
      </c>
      <c r="T21" s="53">
        <v>8</v>
      </c>
      <c r="U21" s="53">
        <v>2</v>
      </c>
      <c r="V21" s="53">
        <v>2</v>
      </c>
      <c r="W21" s="53">
        <v>6</v>
      </c>
      <c r="X21" s="53">
        <v>8</v>
      </c>
      <c r="Y21" s="63">
        <v>29313.09</v>
      </c>
      <c r="Z21" s="63">
        <v>8310.72</v>
      </c>
      <c r="AA21" s="6"/>
      <c r="AB21" s="6"/>
      <c r="AC21" s="63">
        <f t="shared" si="6"/>
        <v>29313.09</v>
      </c>
      <c r="AD21" s="63">
        <f t="shared" si="7"/>
        <v>8310.72</v>
      </c>
      <c r="AE21" s="64">
        <f t="shared" si="8"/>
        <v>1.21413193341108</v>
      </c>
      <c r="AF21" s="64">
        <f t="shared" si="9"/>
        <v>1.13078583103801</v>
      </c>
      <c r="AG21" s="70">
        <f t="shared" si="10"/>
        <v>1.05576689861833</v>
      </c>
      <c r="AH21" s="70">
        <f t="shared" si="11"/>
        <v>1.06713863394218</v>
      </c>
      <c r="AI21" s="71">
        <v>500</v>
      </c>
    </row>
    <row r="22" spans="1:35">
      <c r="A22" s="30">
        <v>20</v>
      </c>
      <c r="B22" s="30">
        <v>337</v>
      </c>
      <c r="C22" s="31" t="s">
        <v>60</v>
      </c>
      <c r="D22" s="31" t="s">
        <v>33</v>
      </c>
      <c r="E22" s="30" t="s">
        <v>42</v>
      </c>
      <c r="F22" s="37">
        <v>4</v>
      </c>
      <c r="G22" s="33">
        <v>300</v>
      </c>
      <c r="H22" s="34">
        <v>35000</v>
      </c>
      <c r="I22" s="34">
        <f t="shared" si="0"/>
        <v>140000</v>
      </c>
      <c r="J22" s="34">
        <f t="shared" si="1"/>
        <v>7483.82693624489</v>
      </c>
      <c r="K22" s="34">
        <f t="shared" si="2"/>
        <v>29935.3077449796</v>
      </c>
      <c r="L22" s="47">
        <v>0.213823626749854</v>
      </c>
      <c r="M22" s="48">
        <v>38525</v>
      </c>
      <c r="N22" s="48">
        <f t="shared" si="3"/>
        <v>154100</v>
      </c>
      <c r="O22" s="48">
        <f t="shared" si="4"/>
        <v>7705</v>
      </c>
      <c r="P22" s="48">
        <f t="shared" si="5"/>
        <v>30820</v>
      </c>
      <c r="Q22" s="52">
        <v>0.2</v>
      </c>
      <c r="R22" s="53">
        <v>10</v>
      </c>
      <c r="S22" s="53">
        <v>10</v>
      </c>
      <c r="T22" s="53">
        <v>12</v>
      </c>
      <c r="U22" s="53">
        <v>4</v>
      </c>
      <c r="V22" s="53">
        <v>5</v>
      </c>
      <c r="W22" s="53">
        <v>12</v>
      </c>
      <c r="X22" s="53">
        <v>12</v>
      </c>
      <c r="Y22" s="63">
        <v>168016.05</v>
      </c>
      <c r="Z22" s="63">
        <v>31479.55</v>
      </c>
      <c r="AA22" s="6">
        <v>6648</v>
      </c>
      <c r="AB22" s="6">
        <v>574.5</v>
      </c>
      <c r="AC22" s="63">
        <f t="shared" si="6"/>
        <v>161368.05</v>
      </c>
      <c r="AD22" s="63">
        <f t="shared" si="7"/>
        <v>30905.05</v>
      </c>
      <c r="AE22" s="64">
        <f t="shared" si="8"/>
        <v>1.15262892857143</v>
      </c>
      <c r="AF22" s="64">
        <f t="shared" si="9"/>
        <v>1.03239459782013</v>
      </c>
      <c r="AG22" s="70">
        <f t="shared" si="10"/>
        <v>1.04716450356911</v>
      </c>
      <c r="AH22" s="70">
        <f t="shared" si="11"/>
        <v>1.00275957170668</v>
      </c>
      <c r="AI22" s="71">
        <v>800</v>
      </c>
    </row>
    <row r="23" spans="1:35">
      <c r="A23" s="30">
        <v>21</v>
      </c>
      <c r="B23" s="30">
        <v>713</v>
      </c>
      <c r="C23" s="31" t="s">
        <v>61</v>
      </c>
      <c r="D23" s="31" t="s">
        <v>50</v>
      </c>
      <c r="E23" s="30" t="s">
        <v>34</v>
      </c>
      <c r="F23" s="35">
        <v>36</v>
      </c>
      <c r="G23" s="36">
        <v>100</v>
      </c>
      <c r="H23" s="34">
        <v>6355.795005</v>
      </c>
      <c r="I23" s="34">
        <f t="shared" si="0"/>
        <v>25423.18002</v>
      </c>
      <c r="J23" s="34">
        <f t="shared" si="1"/>
        <v>1862.9501688</v>
      </c>
      <c r="K23" s="34">
        <f t="shared" si="2"/>
        <v>7451.8006752</v>
      </c>
      <c r="L23" s="47">
        <v>0.293110486938998</v>
      </c>
      <c r="M23" s="48">
        <v>7309.16425575</v>
      </c>
      <c r="N23" s="48">
        <f t="shared" si="3"/>
        <v>29236.657023</v>
      </c>
      <c r="O23" s="48">
        <f t="shared" si="4"/>
        <v>1974.061839582</v>
      </c>
      <c r="P23" s="48">
        <f t="shared" si="5"/>
        <v>7896.24735832801</v>
      </c>
      <c r="Q23" s="52">
        <v>0.270080377250934</v>
      </c>
      <c r="R23" s="53">
        <v>4</v>
      </c>
      <c r="S23" s="53">
        <v>6</v>
      </c>
      <c r="T23" s="53">
        <v>8</v>
      </c>
      <c r="U23" s="53">
        <v>2</v>
      </c>
      <c r="V23" s="53">
        <v>2</v>
      </c>
      <c r="W23" s="53">
        <v>6</v>
      </c>
      <c r="X23" s="53">
        <v>8</v>
      </c>
      <c r="Y23" s="63">
        <v>30314.22</v>
      </c>
      <c r="Z23" s="63">
        <v>7237.81</v>
      </c>
      <c r="AA23" s="6"/>
      <c r="AB23" s="6"/>
      <c r="AC23" s="63">
        <f t="shared" si="6"/>
        <v>30314.22</v>
      </c>
      <c r="AD23" s="63">
        <f t="shared" si="7"/>
        <v>7237.81</v>
      </c>
      <c r="AE23" s="64">
        <f t="shared" si="8"/>
        <v>1.19238505868079</v>
      </c>
      <c r="AF23" s="65">
        <f t="shared" si="9"/>
        <v>0.971283360287376</v>
      </c>
      <c r="AG23" s="70">
        <f t="shared" si="10"/>
        <v>1.0368565727659</v>
      </c>
      <c r="AH23" s="52">
        <f t="shared" si="11"/>
        <v>0.916613889047743</v>
      </c>
      <c r="AI23" s="71"/>
    </row>
    <row r="24" spans="1:35">
      <c r="A24" s="30">
        <v>22</v>
      </c>
      <c r="B24" s="30">
        <v>738</v>
      </c>
      <c r="C24" s="31" t="s">
        <v>62</v>
      </c>
      <c r="D24" s="31" t="s">
        <v>50</v>
      </c>
      <c r="E24" s="30" t="s">
        <v>34</v>
      </c>
      <c r="F24" s="37">
        <v>32</v>
      </c>
      <c r="G24" s="33">
        <v>100</v>
      </c>
      <c r="H24" s="34">
        <v>7226.096535</v>
      </c>
      <c r="I24" s="34">
        <f t="shared" si="0"/>
        <v>28904.38614</v>
      </c>
      <c r="J24" s="34">
        <f t="shared" si="1"/>
        <v>1985.7097512</v>
      </c>
      <c r="K24" s="34">
        <f t="shared" si="2"/>
        <v>7942.8390048</v>
      </c>
      <c r="L24" s="47">
        <v>0.274797014070059</v>
      </c>
      <c r="M24" s="48">
        <v>8310.01101525</v>
      </c>
      <c r="N24" s="48">
        <f t="shared" si="3"/>
        <v>33240.044061</v>
      </c>
      <c r="O24" s="48">
        <f t="shared" si="4"/>
        <v>2104.143154218</v>
      </c>
      <c r="P24" s="48">
        <f t="shared" si="5"/>
        <v>8416.57261687201</v>
      </c>
      <c r="Q24" s="52">
        <v>0.253205820107412</v>
      </c>
      <c r="R24" s="53">
        <v>4</v>
      </c>
      <c r="S24" s="53">
        <v>6</v>
      </c>
      <c r="T24" s="53">
        <v>8</v>
      </c>
      <c r="U24" s="53">
        <v>2</v>
      </c>
      <c r="V24" s="53">
        <v>3</v>
      </c>
      <c r="W24" s="53">
        <v>8</v>
      </c>
      <c r="X24" s="53">
        <v>8</v>
      </c>
      <c r="Y24" s="63">
        <v>34435.64</v>
      </c>
      <c r="Z24" s="63">
        <v>7999.69</v>
      </c>
      <c r="AA24" s="6"/>
      <c r="AB24" s="6"/>
      <c r="AC24" s="63">
        <f t="shared" si="6"/>
        <v>34435.64</v>
      </c>
      <c r="AD24" s="63">
        <f t="shared" si="7"/>
        <v>7999.69</v>
      </c>
      <c r="AE24" s="64">
        <f t="shared" si="8"/>
        <v>1.19136382392655</v>
      </c>
      <c r="AF24" s="64">
        <f t="shared" si="9"/>
        <v>1.00715751574036</v>
      </c>
      <c r="AG24" s="70">
        <f t="shared" si="10"/>
        <v>1.03596854254483</v>
      </c>
      <c r="AH24" s="52">
        <f t="shared" si="11"/>
        <v>0.95046883858207</v>
      </c>
      <c r="AI24" s="71">
        <v>300</v>
      </c>
    </row>
    <row r="25" spans="1:35">
      <c r="A25" s="30">
        <v>23</v>
      </c>
      <c r="B25" s="30">
        <v>377</v>
      </c>
      <c r="C25" s="31" t="s">
        <v>63</v>
      </c>
      <c r="D25" s="31" t="s">
        <v>52</v>
      </c>
      <c r="E25" s="30" t="s">
        <v>37</v>
      </c>
      <c r="F25" s="35">
        <v>9</v>
      </c>
      <c r="G25" s="36">
        <v>200</v>
      </c>
      <c r="H25" s="34">
        <v>13136.31918</v>
      </c>
      <c r="I25" s="34">
        <f t="shared" si="0"/>
        <v>52545.27672</v>
      </c>
      <c r="J25" s="34">
        <f t="shared" si="1"/>
        <v>3834.09754559999</v>
      </c>
      <c r="K25" s="34">
        <f t="shared" si="2"/>
        <v>15336.3901824</v>
      </c>
      <c r="L25" s="47">
        <v>0.291870005064843</v>
      </c>
      <c r="M25" s="48">
        <v>15106.767057</v>
      </c>
      <c r="N25" s="48">
        <f t="shared" si="3"/>
        <v>60427.068228</v>
      </c>
      <c r="O25" s="48">
        <f t="shared" si="4"/>
        <v>4062.77407778401</v>
      </c>
      <c r="P25" s="48">
        <f t="shared" si="5"/>
        <v>16251.096311136</v>
      </c>
      <c r="Q25" s="52">
        <v>0.268937361809749</v>
      </c>
      <c r="R25" s="53">
        <v>7</v>
      </c>
      <c r="S25" s="53">
        <v>10</v>
      </c>
      <c r="T25" s="53">
        <v>10</v>
      </c>
      <c r="U25" s="53">
        <v>4</v>
      </c>
      <c r="V25" s="53">
        <v>4</v>
      </c>
      <c r="W25" s="53">
        <v>12</v>
      </c>
      <c r="X25" s="53">
        <v>12</v>
      </c>
      <c r="Y25" s="63">
        <v>62126.93</v>
      </c>
      <c r="Z25" s="63">
        <v>14183.67</v>
      </c>
      <c r="AA25" s="6">
        <v>6057.63</v>
      </c>
      <c r="AB25" s="6">
        <v>976.3799999868</v>
      </c>
      <c r="AC25" s="63">
        <f t="shared" si="6"/>
        <v>56069.3</v>
      </c>
      <c r="AD25" s="63">
        <f t="shared" si="7"/>
        <v>13207.2900000132</v>
      </c>
      <c r="AE25" s="64">
        <f t="shared" si="8"/>
        <v>1.06706641395722</v>
      </c>
      <c r="AF25" s="65">
        <f t="shared" si="9"/>
        <v>0.86117331672807</v>
      </c>
      <c r="AG25" s="52">
        <f t="shared" si="10"/>
        <v>0.927883838223666</v>
      </c>
      <c r="AH25" s="52">
        <f t="shared" si="11"/>
        <v>0.812701478543508</v>
      </c>
      <c r="AI25" s="71"/>
    </row>
    <row r="26" spans="1:35">
      <c r="A26" s="30">
        <v>24</v>
      </c>
      <c r="B26" s="30">
        <v>511</v>
      </c>
      <c r="C26" s="31" t="s">
        <v>64</v>
      </c>
      <c r="D26" s="31" t="s">
        <v>33</v>
      </c>
      <c r="E26" s="30" t="s">
        <v>37</v>
      </c>
      <c r="F26" s="37">
        <v>14</v>
      </c>
      <c r="G26" s="33">
        <v>150</v>
      </c>
      <c r="H26" s="34">
        <v>12526.70184</v>
      </c>
      <c r="I26" s="34">
        <f t="shared" si="0"/>
        <v>50106.80736</v>
      </c>
      <c r="J26" s="34">
        <f t="shared" si="1"/>
        <v>3309.40300319999</v>
      </c>
      <c r="K26" s="34">
        <f t="shared" si="2"/>
        <v>13237.6120128</v>
      </c>
      <c r="L26" s="47">
        <v>0.264187896021639</v>
      </c>
      <c r="M26" s="48">
        <v>14405.707116</v>
      </c>
      <c r="N26" s="48">
        <f t="shared" si="3"/>
        <v>57622.828464</v>
      </c>
      <c r="O26" s="48">
        <f t="shared" si="4"/>
        <v>3506.785253748</v>
      </c>
      <c r="P26" s="48">
        <f t="shared" si="5"/>
        <v>14027.141014992</v>
      </c>
      <c r="Q26" s="52">
        <v>0.243430275619939</v>
      </c>
      <c r="R26" s="53">
        <v>5</v>
      </c>
      <c r="S26" s="53">
        <v>10</v>
      </c>
      <c r="T26" s="53">
        <v>16</v>
      </c>
      <c r="U26" s="53">
        <v>4</v>
      </c>
      <c r="V26" s="53">
        <v>4</v>
      </c>
      <c r="W26" s="53">
        <v>10</v>
      </c>
      <c r="X26" s="53">
        <v>10</v>
      </c>
      <c r="Y26" s="63">
        <v>58963.15</v>
      </c>
      <c r="Z26" s="63">
        <v>14049.7</v>
      </c>
      <c r="AA26" s="6"/>
      <c r="AB26" s="6"/>
      <c r="AC26" s="63">
        <f t="shared" si="6"/>
        <v>58963.15</v>
      </c>
      <c r="AD26" s="63">
        <f t="shared" si="7"/>
        <v>14049.7</v>
      </c>
      <c r="AE26" s="64">
        <f t="shared" si="8"/>
        <v>1.17674929029843</v>
      </c>
      <c r="AF26" s="64">
        <f t="shared" si="9"/>
        <v>1.06134701533893</v>
      </c>
      <c r="AG26" s="70">
        <f t="shared" si="10"/>
        <v>1.02326025243341</v>
      </c>
      <c r="AH26" s="70">
        <f t="shared" si="11"/>
        <v>1.00160823827064</v>
      </c>
      <c r="AI26" s="71">
        <v>600</v>
      </c>
    </row>
    <row r="27" spans="1:35">
      <c r="A27" s="30">
        <v>25</v>
      </c>
      <c r="B27" s="30">
        <v>106066</v>
      </c>
      <c r="C27" s="31" t="s">
        <v>65</v>
      </c>
      <c r="D27" s="31" t="s">
        <v>66</v>
      </c>
      <c r="E27" s="30" t="s">
        <v>37</v>
      </c>
      <c r="F27" s="37">
        <v>16</v>
      </c>
      <c r="G27" s="33">
        <v>150</v>
      </c>
      <c r="H27" s="34">
        <v>11052.09765</v>
      </c>
      <c r="I27" s="34">
        <f t="shared" si="0"/>
        <v>44208.3906</v>
      </c>
      <c r="J27" s="34">
        <f t="shared" si="1"/>
        <v>3555.4978998</v>
      </c>
      <c r="K27" s="34">
        <f t="shared" si="2"/>
        <v>14221.9915992</v>
      </c>
      <c r="L27" s="47">
        <v>0.321703446024113</v>
      </c>
      <c r="M27" s="48">
        <v>12709.9122975</v>
      </c>
      <c r="N27" s="48">
        <f t="shared" si="3"/>
        <v>50839.64919</v>
      </c>
      <c r="O27" s="48">
        <f t="shared" si="4"/>
        <v>3767.5579531095</v>
      </c>
      <c r="P27" s="48">
        <f t="shared" si="5"/>
        <v>15070.231812438</v>
      </c>
      <c r="Q27" s="52">
        <v>0.296426746693647</v>
      </c>
      <c r="R27" s="53">
        <v>7</v>
      </c>
      <c r="S27" s="53">
        <v>6</v>
      </c>
      <c r="T27" s="53">
        <v>8</v>
      </c>
      <c r="U27" s="53">
        <v>2</v>
      </c>
      <c r="V27" s="53">
        <v>4</v>
      </c>
      <c r="W27" s="53">
        <v>10</v>
      </c>
      <c r="X27" s="53">
        <v>10</v>
      </c>
      <c r="Y27" s="63">
        <v>51940.4</v>
      </c>
      <c r="Z27" s="63">
        <v>15992.19</v>
      </c>
      <c r="AA27" s="6">
        <v>10950</v>
      </c>
      <c r="AB27" s="6">
        <v>2819.9999999992</v>
      </c>
      <c r="AC27" s="63">
        <f t="shared" si="6"/>
        <v>40990.4</v>
      </c>
      <c r="AD27" s="63">
        <f t="shared" si="7"/>
        <v>13172.1900000008</v>
      </c>
      <c r="AE27" s="65">
        <f t="shared" si="8"/>
        <v>0.927208600984448</v>
      </c>
      <c r="AF27" s="65">
        <f t="shared" si="9"/>
        <v>0.926184628089764</v>
      </c>
      <c r="AG27" s="52">
        <f t="shared" si="10"/>
        <v>0.806268348682128</v>
      </c>
      <c r="AH27" s="52">
        <f t="shared" si="11"/>
        <v>0.874053575548142</v>
      </c>
      <c r="AI27" s="71"/>
    </row>
    <row r="28" spans="1:35">
      <c r="A28" s="30">
        <v>26</v>
      </c>
      <c r="B28" s="30">
        <v>707</v>
      </c>
      <c r="C28" s="31" t="s">
        <v>67</v>
      </c>
      <c r="D28" s="31" t="s">
        <v>52</v>
      </c>
      <c r="E28" s="30" t="s">
        <v>42</v>
      </c>
      <c r="F28" s="35">
        <v>1</v>
      </c>
      <c r="G28" s="36">
        <v>200</v>
      </c>
      <c r="H28" s="34">
        <v>17000</v>
      </c>
      <c r="I28" s="34">
        <f t="shared" si="0"/>
        <v>68000</v>
      </c>
      <c r="J28" s="34">
        <f t="shared" si="1"/>
        <v>5099.69696437264</v>
      </c>
      <c r="K28" s="34">
        <f t="shared" si="2"/>
        <v>20398.7878574905</v>
      </c>
      <c r="L28" s="47">
        <v>0.299982174374861</v>
      </c>
      <c r="M28" s="48">
        <v>19550</v>
      </c>
      <c r="N28" s="48">
        <f t="shared" si="3"/>
        <v>78200</v>
      </c>
      <c r="O28" s="48">
        <f t="shared" si="4"/>
        <v>5403.85746189058</v>
      </c>
      <c r="P28" s="48">
        <f t="shared" si="5"/>
        <v>21615.4298475623</v>
      </c>
      <c r="Q28" s="52">
        <v>0.276412146388265</v>
      </c>
      <c r="R28" s="53">
        <v>7</v>
      </c>
      <c r="S28" s="53">
        <v>12</v>
      </c>
      <c r="T28" s="53">
        <v>16</v>
      </c>
      <c r="U28" s="53">
        <v>4</v>
      </c>
      <c r="V28" s="53">
        <v>4</v>
      </c>
      <c r="W28" s="53">
        <v>12</v>
      </c>
      <c r="X28" s="53">
        <v>12</v>
      </c>
      <c r="Y28" s="63">
        <v>79801.69</v>
      </c>
      <c r="Z28" s="63">
        <v>20706.52</v>
      </c>
      <c r="AA28" s="6"/>
      <c r="AB28" s="6"/>
      <c r="AC28" s="63">
        <f t="shared" si="6"/>
        <v>79801.69</v>
      </c>
      <c r="AD28" s="63">
        <f t="shared" si="7"/>
        <v>20706.52</v>
      </c>
      <c r="AE28" s="64">
        <f t="shared" si="8"/>
        <v>1.17355426470588</v>
      </c>
      <c r="AF28" s="64">
        <f t="shared" si="9"/>
        <v>1.01508580532624</v>
      </c>
      <c r="AG28" s="70">
        <f t="shared" si="10"/>
        <v>1.02048196930946</v>
      </c>
      <c r="AH28" s="52">
        <f t="shared" si="11"/>
        <v>0.957950877962077</v>
      </c>
      <c r="AI28" s="71">
        <v>500</v>
      </c>
    </row>
    <row r="29" spans="1:35">
      <c r="A29" s="30">
        <v>27</v>
      </c>
      <c r="B29" s="30">
        <v>104428</v>
      </c>
      <c r="C29" s="31" t="s">
        <v>68</v>
      </c>
      <c r="D29" s="31" t="s">
        <v>50</v>
      </c>
      <c r="E29" s="30" t="s">
        <v>34</v>
      </c>
      <c r="F29" s="35">
        <v>17</v>
      </c>
      <c r="G29" s="36">
        <v>150</v>
      </c>
      <c r="H29" s="34">
        <v>8685.400905</v>
      </c>
      <c r="I29" s="34">
        <f t="shared" si="0"/>
        <v>34741.60362</v>
      </c>
      <c r="J29" s="34">
        <f t="shared" si="1"/>
        <v>2346.0773742</v>
      </c>
      <c r="K29" s="34">
        <f t="shared" si="2"/>
        <v>9384.30949679999</v>
      </c>
      <c r="L29" s="47">
        <v>0.270117338262349</v>
      </c>
      <c r="M29" s="48">
        <v>9988.21104075</v>
      </c>
      <c r="N29" s="48">
        <f t="shared" si="3"/>
        <v>39952.844163</v>
      </c>
      <c r="O29" s="48">
        <f t="shared" si="4"/>
        <v>2486.0041318755</v>
      </c>
      <c r="P29" s="48">
        <f t="shared" si="5"/>
        <v>9944.01652750201</v>
      </c>
      <c r="Q29" s="52">
        <v>0.248893833113165</v>
      </c>
      <c r="R29" s="53">
        <v>7</v>
      </c>
      <c r="S29" s="53">
        <v>8</v>
      </c>
      <c r="T29" s="53">
        <v>14</v>
      </c>
      <c r="U29" s="53">
        <v>4</v>
      </c>
      <c r="V29" s="53">
        <v>3</v>
      </c>
      <c r="W29" s="53">
        <v>10</v>
      </c>
      <c r="X29" s="53">
        <v>10</v>
      </c>
      <c r="Y29" s="63">
        <v>40313.4</v>
      </c>
      <c r="Z29" s="63">
        <v>10867.04</v>
      </c>
      <c r="AA29" s="6"/>
      <c r="AB29" s="6"/>
      <c r="AC29" s="63">
        <f t="shared" si="6"/>
        <v>40313.4</v>
      </c>
      <c r="AD29" s="63">
        <f t="shared" si="7"/>
        <v>10867.04</v>
      </c>
      <c r="AE29" s="64">
        <f t="shared" si="8"/>
        <v>1.1603782151493</v>
      </c>
      <c r="AF29" s="64">
        <f t="shared" si="9"/>
        <v>1.15800102327248</v>
      </c>
      <c r="AG29" s="70">
        <f t="shared" si="10"/>
        <v>1.00902453491243</v>
      </c>
      <c r="AH29" s="70">
        <f t="shared" si="11"/>
        <v>1.09282199702155</v>
      </c>
      <c r="AI29" s="71">
        <v>500</v>
      </c>
    </row>
    <row r="30" spans="1:35">
      <c r="A30" s="30">
        <v>28</v>
      </c>
      <c r="B30" s="30">
        <v>712</v>
      </c>
      <c r="C30" s="31" t="s">
        <v>69</v>
      </c>
      <c r="D30" s="31" t="s">
        <v>52</v>
      </c>
      <c r="E30" s="30" t="s">
        <v>42</v>
      </c>
      <c r="F30" s="35">
        <v>1</v>
      </c>
      <c r="G30" s="36">
        <v>200</v>
      </c>
      <c r="H30" s="34">
        <v>17000</v>
      </c>
      <c r="I30" s="34">
        <f t="shared" si="0"/>
        <v>68000</v>
      </c>
      <c r="J30" s="34">
        <f t="shared" si="1"/>
        <v>5099.41541815405</v>
      </c>
      <c r="K30" s="34">
        <f t="shared" si="2"/>
        <v>20397.6616726162</v>
      </c>
      <c r="L30" s="47">
        <v>0.299965612832591</v>
      </c>
      <c r="M30" s="48">
        <v>19550</v>
      </c>
      <c r="N30" s="48">
        <f t="shared" si="3"/>
        <v>78200</v>
      </c>
      <c r="O30" s="48">
        <f t="shared" si="4"/>
        <v>5403.55912345109</v>
      </c>
      <c r="P30" s="48">
        <f t="shared" si="5"/>
        <v>21614.2364938043</v>
      </c>
      <c r="Q30" s="52">
        <v>0.27639688611003</v>
      </c>
      <c r="R30" s="53">
        <v>5</v>
      </c>
      <c r="S30" s="53">
        <v>12</v>
      </c>
      <c r="T30" s="53">
        <v>12</v>
      </c>
      <c r="U30" s="53">
        <v>4</v>
      </c>
      <c r="V30" s="53">
        <v>5</v>
      </c>
      <c r="W30" s="53">
        <v>12</v>
      </c>
      <c r="X30" s="53">
        <v>12</v>
      </c>
      <c r="Y30" s="63">
        <v>78770.74</v>
      </c>
      <c r="Z30" s="63">
        <v>22928.98</v>
      </c>
      <c r="AA30" s="6">
        <v>1225</v>
      </c>
      <c r="AB30" s="6">
        <v>276.5</v>
      </c>
      <c r="AC30" s="63">
        <f t="shared" si="6"/>
        <v>77545.74</v>
      </c>
      <c r="AD30" s="63">
        <f t="shared" si="7"/>
        <v>22652.48</v>
      </c>
      <c r="AE30" s="64">
        <f t="shared" si="8"/>
        <v>1.14037852941176</v>
      </c>
      <c r="AF30" s="64">
        <f t="shared" si="9"/>
        <v>1.11054298103252</v>
      </c>
      <c r="AG30" s="52">
        <f t="shared" si="10"/>
        <v>0.991633503836317</v>
      </c>
      <c r="AH30" s="52">
        <f t="shared" si="11"/>
        <v>1.04803516915776</v>
      </c>
      <c r="AI30" s="71">
        <v>500</v>
      </c>
    </row>
    <row r="31" spans="1:35">
      <c r="A31" s="30">
        <v>29</v>
      </c>
      <c r="B31" s="30">
        <v>591</v>
      </c>
      <c r="C31" s="31" t="s">
        <v>70</v>
      </c>
      <c r="D31" s="31" t="s">
        <v>39</v>
      </c>
      <c r="E31" s="30" t="s">
        <v>34</v>
      </c>
      <c r="F31" s="37">
        <v>30</v>
      </c>
      <c r="G31" s="33">
        <v>100</v>
      </c>
      <c r="H31" s="34">
        <v>6158.35332</v>
      </c>
      <c r="I31" s="34">
        <f t="shared" si="0"/>
        <v>24633.41328</v>
      </c>
      <c r="J31" s="34">
        <f t="shared" si="1"/>
        <v>1666.86093</v>
      </c>
      <c r="K31" s="34">
        <f t="shared" si="2"/>
        <v>6667.44372000001</v>
      </c>
      <c r="L31" s="47">
        <v>0.270666660937863</v>
      </c>
      <c r="M31" s="48">
        <v>7082.106318</v>
      </c>
      <c r="N31" s="48">
        <f t="shared" si="3"/>
        <v>28328.425272</v>
      </c>
      <c r="O31" s="48">
        <f t="shared" si="4"/>
        <v>1766.277278325</v>
      </c>
      <c r="P31" s="48">
        <f t="shared" si="5"/>
        <v>7065.10911329999</v>
      </c>
      <c r="Q31" s="52">
        <v>0.249399994721316</v>
      </c>
      <c r="R31" s="53">
        <v>4</v>
      </c>
      <c r="S31" s="53">
        <v>6</v>
      </c>
      <c r="T31" s="53">
        <v>12</v>
      </c>
      <c r="U31" s="53">
        <v>2</v>
      </c>
      <c r="V31" s="53">
        <v>3</v>
      </c>
      <c r="W31" s="53">
        <v>8</v>
      </c>
      <c r="X31" s="53">
        <v>8</v>
      </c>
      <c r="Y31" s="63">
        <v>28412.97</v>
      </c>
      <c r="Z31" s="63">
        <v>5883.47</v>
      </c>
      <c r="AA31" s="6">
        <v>1085</v>
      </c>
      <c r="AB31" s="6">
        <v>136.5</v>
      </c>
      <c r="AC31" s="63">
        <f t="shared" si="6"/>
        <v>27327.97</v>
      </c>
      <c r="AD31" s="63">
        <f t="shared" si="7"/>
        <v>5746.97</v>
      </c>
      <c r="AE31" s="64">
        <f t="shared" si="8"/>
        <v>1.10938625067391</v>
      </c>
      <c r="AF31" s="65">
        <f t="shared" si="9"/>
        <v>0.861945033410794</v>
      </c>
      <c r="AG31" s="52">
        <f t="shared" si="10"/>
        <v>0.964683696238179</v>
      </c>
      <c r="AH31" s="52">
        <f t="shared" si="11"/>
        <v>0.813429758527209</v>
      </c>
      <c r="AI31" s="71"/>
    </row>
    <row r="32" spans="1:35">
      <c r="A32" s="30">
        <v>30</v>
      </c>
      <c r="B32" s="30">
        <v>112415</v>
      </c>
      <c r="C32" s="31" t="s">
        <v>71</v>
      </c>
      <c r="D32" s="31" t="s">
        <v>36</v>
      </c>
      <c r="E32" s="30" t="s">
        <v>34</v>
      </c>
      <c r="F32" s="38">
        <v>40</v>
      </c>
      <c r="G32" s="36">
        <v>100</v>
      </c>
      <c r="H32" s="34">
        <v>3780</v>
      </c>
      <c r="I32" s="34">
        <f t="shared" si="0"/>
        <v>15120</v>
      </c>
      <c r="J32" s="34">
        <f t="shared" si="1"/>
        <v>781.089826525741</v>
      </c>
      <c r="K32" s="34">
        <f t="shared" si="2"/>
        <v>3124.35930610296</v>
      </c>
      <c r="L32" s="47">
        <v>0.206637520244905</v>
      </c>
      <c r="M32" s="48">
        <v>4347</v>
      </c>
      <c r="N32" s="48">
        <f t="shared" si="3"/>
        <v>17388</v>
      </c>
      <c r="O32" s="48">
        <f t="shared" si="4"/>
        <v>869.4</v>
      </c>
      <c r="P32" s="48">
        <f t="shared" si="5"/>
        <v>3477.6</v>
      </c>
      <c r="Q32" s="52">
        <v>0.2</v>
      </c>
      <c r="R32" s="53">
        <v>2</v>
      </c>
      <c r="S32" s="53">
        <v>2</v>
      </c>
      <c r="T32" s="53">
        <v>2</v>
      </c>
      <c r="U32" s="53">
        <v>2</v>
      </c>
      <c r="V32" s="53">
        <v>1</v>
      </c>
      <c r="W32" s="53">
        <v>5</v>
      </c>
      <c r="X32" s="53">
        <v>5</v>
      </c>
      <c r="Y32" s="63">
        <v>17434.89</v>
      </c>
      <c r="Z32" s="63">
        <v>2779.19</v>
      </c>
      <c r="AA32" s="6"/>
      <c r="AB32" s="6"/>
      <c r="AC32" s="63">
        <f t="shared" si="6"/>
        <v>17434.89</v>
      </c>
      <c r="AD32" s="63">
        <f t="shared" si="7"/>
        <v>2779.19</v>
      </c>
      <c r="AE32" s="64">
        <f t="shared" si="8"/>
        <v>1.15310119047619</v>
      </c>
      <c r="AF32" s="65">
        <f t="shared" si="9"/>
        <v>0.889523171861595</v>
      </c>
      <c r="AG32" s="70">
        <f t="shared" si="10"/>
        <v>1.0026966873706</v>
      </c>
      <c r="AH32" s="52">
        <f t="shared" si="11"/>
        <v>0.79916896710375</v>
      </c>
      <c r="AI32" s="71"/>
    </row>
    <row r="33" spans="1:35">
      <c r="A33" s="30">
        <v>31</v>
      </c>
      <c r="B33" s="30">
        <v>747</v>
      </c>
      <c r="C33" s="31" t="s">
        <v>72</v>
      </c>
      <c r="D33" s="31" t="s">
        <v>33</v>
      </c>
      <c r="E33" s="30" t="s">
        <v>42</v>
      </c>
      <c r="F33" s="35">
        <v>9</v>
      </c>
      <c r="G33" s="36">
        <v>200</v>
      </c>
      <c r="H33" s="34">
        <v>13014.78759</v>
      </c>
      <c r="I33" s="34">
        <f t="shared" si="0"/>
        <v>52059.15036</v>
      </c>
      <c r="J33" s="34">
        <f t="shared" si="1"/>
        <v>2806.99632360001</v>
      </c>
      <c r="K33" s="34">
        <f t="shared" si="2"/>
        <v>11227.9852944</v>
      </c>
      <c r="L33" s="47">
        <v>0.215677459519722</v>
      </c>
      <c r="M33" s="48">
        <v>14967.0057285</v>
      </c>
      <c r="N33" s="48">
        <f t="shared" si="3"/>
        <v>59868.022914</v>
      </c>
      <c r="O33" s="48">
        <f t="shared" si="4"/>
        <v>2993.4011457</v>
      </c>
      <c r="P33" s="48">
        <f t="shared" si="5"/>
        <v>11973.6045828</v>
      </c>
      <c r="Q33" s="52">
        <v>0.2</v>
      </c>
      <c r="R33" s="53">
        <v>7</v>
      </c>
      <c r="S33" s="53">
        <v>10</v>
      </c>
      <c r="T33" s="53">
        <v>14</v>
      </c>
      <c r="U33" s="53">
        <v>4</v>
      </c>
      <c r="V33" s="53">
        <v>3</v>
      </c>
      <c r="W33" s="53">
        <v>12</v>
      </c>
      <c r="X33" s="53">
        <v>12</v>
      </c>
      <c r="Y33" s="63">
        <v>59751.92</v>
      </c>
      <c r="Z33" s="63">
        <v>10069.98</v>
      </c>
      <c r="AA33" s="6"/>
      <c r="AB33" s="6"/>
      <c r="AC33" s="63">
        <f t="shared" si="6"/>
        <v>59751.92</v>
      </c>
      <c r="AD33" s="63">
        <f t="shared" si="7"/>
        <v>10069.98</v>
      </c>
      <c r="AE33" s="64">
        <f t="shared" si="8"/>
        <v>1.14776978853483</v>
      </c>
      <c r="AF33" s="65">
        <f t="shared" si="9"/>
        <v>0.8968643737913</v>
      </c>
      <c r="AG33" s="52">
        <f t="shared" si="10"/>
        <v>0.998060685682459</v>
      </c>
      <c r="AH33" s="52">
        <f t="shared" si="11"/>
        <v>0.841014911621974</v>
      </c>
      <c r="AI33" s="71"/>
    </row>
    <row r="34" spans="1:35">
      <c r="A34" s="30">
        <v>32</v>
      </c>
      <c r="B34" s="30">
        <v>105267</v>
      </c>
      <c r="C34" s="31" t="s">
        <v>73</v>
      </c>
      <c r="D34" s="31" t="s">
        <v>36</v>
      </c>
      <c r="E34" s="30" t="s">
        <v>37</v>
      </c>
      <c r="F34" s="35">
        <v>23</v>
      </c>
      <c r="G34" s="36">
        <v>150</v>
      </c>
      <c r="H34" s="34">
        <v>10424.73645</v>
      </c>
      <c r="I34" s="34">
        <f t="shared" si="0"/>
        <v>41698.9458</v>
      </c>
      <c r="J34" s="34">
        <f t="shared" si="1"/>
        <v>2980.8718632</v>
      </c>
      <c r="K34" s="34">
        <f t="shared" si="2"/>
        <v>11923.4874528</v>
      </c>
      <c r="L34" s="47">
        <v>0.285942179689348</v>
      </c>
      <c r="M34" s="48">
        <v>11988.4469175</v>
      </c>
      <c r="N34" s="48">
        <f t="shared" si="3"/>
        <v>47953.78767</v>
      </c>
      <c r="O34" s="48">
        <f t="shared" si="4"/>
        <v>3158.659577898</v>
      </c>
      <c r="P34" s="48">
        <f t="shared" si="5"/>
        <v>12634.638311592</v>
      </c>
      <c r="Q34" s="52">
        <v>0.263475294142328</v>
      </c>
      <c r="R34" s="53">
        <v>5</v>
      </c>
      <c r="S34" s="53">
        <v>8</v>
      </c>
      <c r="T34" s="53">
        <v>8</v>
      </c>
      <c r="U34" s="53">
        <v>4</v>
      </c>
      <c r="V34" s="53">
        <v>3</v>
      </c>
      <c r="W34" s="53">
        <v>10</v>
      </c>
      <c r="X34" s="53">
        <v>10</v>
      </c>
      <c r="Y34" s="63">
        <v>47387.26</v>
      </c>
      <c r="Z34" s="63">
        <v>12353.22</v>
      </c>
      <c r="AA34" s="6"/>
      <c r="AB34" s="6"/>
      <c r="AC34" s="63">
        <f t="shared" si="6"/>
        <v>47387.26</v>
      </c>
      <c r="AD34" s="63">
        <f t="shared" si="7"/>
        <v>12353.22</v>
      </c>
      <c r="AE34" s="64">
        <f t="shared" si="8"/>
        <v>1.13641386109094</v>
      </c>
      <c r="AF34" s="64">
        <f t="shared" si="9"/>
        <v>1.03604084366266</v>
      </c>
      <c r="AG34" s="52">
        <f t="shared" si="10"/>
        <v>0.988185966166038</v>
      </c>
      <c r="AH34" s="52">
        <f t="shared" si="11"/>
        <v>0.977726444979925</v>
      </c>
      <c r="AI34" s="71">
        <v>400</v>
      </c>
    </row>
    <row r="35" spans="1:35">
      <c r="A35" s="30">
        <v>33</v>
      </c>
      <c r="B35" s="30">
        <v>329</v>
      </c>
      <c r="C35" s="31" t="s">
        <v>74</v>
      </c>
      <c r="D35" s="31" t="s">
        <v>50</v>
      </c>
      <c r="E35" s="30" t="s">
        <v>37</v>
      </c>
      <c r="F35" s="37">
        <v>24</v>
      </c>
      <c r="G35" s="33">
        <v>100</v>
      </c>
      <c r="H35" s="34">
        <v>8599.96116</v>
      </c>
      <c r="I35" s="34">
        <f t="shared" si="0"/>
        <v>34399.84464</v>
      </c>
      <c r="J35" s="34">
        <f t="shared" si="1"/>
        <v>1657.6639632</v>
      </c>
      <c r="K35" s="34">
        <f t="shared" si="2"/>
        <v>6630.6558528</v>
      </c>
      <c r="L35" s="47">
        <v>0.192752494151962</v>
      </c>
      <c r="M35" s="48">
        <v>9889.955334</v>
      </c>
      <c r="N35" s="48">
        <f t="shared" si="3"/>
        <v>39559.821336</v>
      </c>
      <c r="O35" s="48">
        <f t="shared" si="4"/>
        <v>1780.19196012</v>
      </c>
      <c r="P35" s="48">
        <f t="shared" si="5"/>
        <v>7120.76784048</v>
      </c>
      <c r="Q35" s="52">
        <v>0.18</v>
      </c>
      <c r="R35" s="53">
        <v>5</v>
      </c>
      <c r="S35" s="53">
        <v>8</v>
      </c>
      <c r="T35" s="53">
        <v>10</v>
      </c>
      <c r="U35" s="53">
        <v>2</v>
      </c>
      <c r="V35" s="53">
        <v>3</v>
      </c>
      <c r="W35" s="53">
        <v>8</v>
      </c>
      <c r="X35" s="53">
        <v>10</v>
      </c>
      <c r="Y35" s="63">
        <v>39049.05</v>
      </c>
      <c r="Z35" s="63">
        <v>6768.01</v>
      </c>
      <c r="AA35" s="6"/>
      <c r="AB35" s="6"/>
      <c r="AC35" s="63">
        <f t="shared" si="6"/>
        <v>39049.05</v>
      </c>
      <c r="AD35" s="63">
        <f t="shared" si="7"/>
        <v>6768.01</v>
      </c>
      <c r="AE35" s="64">
        <f t="shared" si="8"/>
        <v>1.13515192898848</v>
      </c>
      <c r="AF35" s="64">
        <f t="shared" si="9"/>
        <v>1.02071501677198</v>
      </c>
      <c r="AG35" s="52">
        <f t="shared" si="10"/>
        <v>0.987088633903025</v>
      </c>
      <c r="AH35" s="52">
        <f t="shared" si="11"/>
        <v>0.950460701937978</v>
      </c>
      <c r="AI35" s="71">
        <v>400</v>
      </c>
    </row>
    <row r="36" s="8" customFormat="1" spans="1:35">
      <c r="A36" s="30">
        <v>34</v>
      </c>
      <c r="B36" s="30">
        <v>359</v>
      </c>
      <c r="C36" s="31" t="s">
        <v>75</v>
      </c>
      <c r="D36" s="31" t="s">
        <v>36</v>
      </c>
      <c r="E36" s="30" t="s">
        <v>37</v>
      </c>
      <c r="F36" s="35">
        <v>19</v>
      </c>
      <c r="G36" s="36">
        <v>150</v>
      </c>
      <c r="H36" s="34">
        <v>10760.75523</v>
      </c>
      <c r="I36" s="34">
        <f t="shared" si="0"/>
        <v>43043.02092</v>
      </c>
      <c r="J36" s="34">
        <f t="shared" si="1"/>
        <v>2842.6588092</v>
      </c>
      <c r="K36" s="34">
        <f t="shared" si="2"/>
        <v>11370.6352368</v>
      </c>
      <c r="L36" s="47">
        <v>0.264169079998672</v>
      </c>
      <c r="M36" s="48">
        <v>12374.8685145</v>
      </c>
      <c r="N36" s="48">
        <f t="shared" si="3"/>
        <v>49499.474058</v>
      </c>
      <c r="O36" s="48">
        <f t="shared" si="4"/>
        <v>3012.20310246301</v>
      </c>
      <c r="P36" s="48">
        <f t="shared" si="5"/>
        <v>12048.812409852</v>
      </c>
      <c r="Q36" s="52">
        <v>0.243412937998777</v>
      </c>
      <c r="R36" s="53">
        <v>5</v>
      </c>
      <c r="S36" s="53">
        <v>8</v>
      </c>
      <c r="T36" s="53">
        <v>10</v>
      </c>
      <c r="U36" s="53">
        <v>4</v>
      </c>
      <c r="V36" s="53">
        <v>4</v>
      </c>
      <c r="W36" s="53">
        <v>10</v>
      </c>
      <c r="X36" s="53">
        <v>10</v>
      </c>
      <c r="Y36" s="63">
        <v>48524.25</v>
      </c>
      <c r="Z36" s="63">
        <v>10607.7</v>
      </c>
      <c r="AA36" s="6"/>
      <c r="AB36" s="6"/>
      <c r="AC36" s="63">
        <f t="shared" ref="AC36:AC67" si="12">Y36-AA36</f>
        <v>48524.25</v>
      </c>
      <c r="AD36" s="63">
        <f t="shared" ref="AD36:AD67" si="13">Z36-AB36</f>
        <v>10607.7</v>
      </c>
      <c r="AE36" s="64">
        <f t="shared" ref="AE36:AE67" si="14">AC36/I36</f>
        <v>1.12734303872833</v>
      </c>
      <c r="AF36" s="65">
        <f t="shared" ref="AF36:AF67" si="15">AD36/K36</f>
        <v>0.932903024245222</v>
      </c>
      <c r="AG36" s="52">
        <f t="shared" ref="AG36:AG67" si="16">AC36/N36</f>
        <v>0.980298294546376</v>
      </c>
      <c r="AH36" s="52">
        <f t="shared" ref="AH36:AH67" si="17">AD36/P36</f>
        <v>0.88039382133017</v>
      </c>
      <c r="AI36" s="66"/>
    </row>
    <row r="37" s="8" customFormat="1" spans="1:35">
      <c r="A37" s="30">
        <v>35</v>
      </c>
      <c r="B37" s="30">
        <v>113025</v>
      </c>
      <c r="C37" s="31" t="s">
        <v>76</v>
      </c>
      <c r="D37" s="31" t="s">
        <v>36</v>
      </c>
      <c r="E37" s="30" t="s">
        <v>34</v>
      </c>
      <c r="F37" s="32">
        <v>39</v>
      </c>
      <c r="G37" s="33">
        <v>100</v>
      </c>
      <c r="H37" s="34">
        <v>2500</v>
      </c>
      <c r="I37" s="34">
        <f t="shared" si="0"/>
        <v>10000</v>
      </c>
      <c r="J37" s="34">
        <f t="shared" si="1"/>
        <v>623.586683142078</v>
      </c>
      <c r="K37" s="34">
        <f t="shared" si="2"/>
        <v>2494.34673256831</v>
      </c>
      <c r="L37" s="47">
        <v>0.249434673256831</v>
      </c>
      <c r="M37" s="48">
        <v>2875</v>
      </c>
      <c r="N37" s="48">
        <f t="shared" si="3"/>
        <v>11500</v>
      </c>
      <c r="O37" s="48">
        <f t="shared" si="4"/>
        <v>660.779174600911</v>
      </c>
      <c r="P37" s="48">
        <f t="shared" si="5"/>
        <v>2643.11669840364</v>
      </c>
      <c r="Q37" s="52">
        <v>0.229836234643795</v>
      </c>
      <c r="R37" s="53">
        <v>2</v>
      </c>
      <c r="S37" s="53">
        <v>0</v>
      </c>
      <c r="T37" s="53">
        <v>0</v>
      </c>
      <c r="U37" s="53">
        <v>2</v>
      </c>
      <c r="V37" s="53">
        <v>1</v>
      </c>
      <c r="W37" s="53">
        <v>5</v>
      </c>
      <c r="X37" s="53">
        <v>5</v>
      </c>
      <c r="Y37" s="63">
        <v>11143.66</v>
      </c>
      <c r="Z37" s="63">
        <v>3127.66</v>
      </c>
      <c r="AA37" s="6"/>
      <c r="AB37" s="6"/>
      <c r="AC37" s="63">
        <f t="shared" si="12"/>
        <v>11143.66</v>
      </c>
      <c r="AD37" s="63">
        <f t="shared" si="13"/>
        <v>3127.66</v>
      </c>
      <c r="AE37" s="64">
        <f t="shared" si="14"/>
        <v>1.114366</v>
      </c>
      <c r="AF37" s="64">
        <f t="shared" si="15"/>
        <v>1.25389945157288</v>
      </c>
      <c r="AG37" s="52">
        <f t="shared" si="16"/>
        <v>0.969013913043478</v>
      </c>
      <c r="AH37" s="52">
        <f t="shared" si="17"/>
        <v>1.18332270455141</v>
      </c>
      <c r="AI37" s="66">
        <v>300</v>
      </c>
    </row>
    <row r="38" s="8" customFormat="1" spans="1:35">
      <c r="A38" s="30">
        <v>36</v>
      </c>
      <c r="B38" s="30">
        <v>111219</v>
      </c>
      <c r="C38" s="31" t="s">
        <v>77</v>
      </c>
      <c r="D38" s="31" t="s">
        <v>36</v>
      </c>
      <c r="E38" s="30" t="s">
        <v>34</v>
      </c>
      <c r="F38" s="35">
        <v>23</v>
      </c>
      <c r="G38" s="36">
        <v>150</v>
      </c>
      <c r="H38" s="34">
        <v>11148.5818125</v>
      </c>
      <c r="I38" s="34">
        <f t="shared" si="0"/>
        <v>44594.32725</v>
      </c>
      <c r="J38" s="34">
        <f t="shared" si="1"/>
        <v>2938.7253357</v>
      </c>
      <c r="K38" s="34">
        <f t="shared" si="2"/>
        <v>11754.9013428</v>
      </c>
      <c r="L38" s="47">
        <v>0.263596337644044</v>
      </c>
      <c r="M38" s="48">
        <v>12820.869084375</v>
      </c>
      <c r="N38" s="48">
        <f t="shared" si="3"/>
        <v>51283.4763375</v>
      </c>
      <c r="O38" s="48">
        <f t="shared" si="4"/>
        <v>3113.99931107925</v>
      </c>
      <c r="P38" s="48">
        <f t="shared" si="5"/>
        <v>12455.997244317</v>
      </c>
      <c r="Q38" s="52">
        <v>0.242885196829155</v>
      </c>
      <c r="R38" s="53">
        <v>5</v>
      </c>
      <c r="S38" s="53">
        <v>8</v>
      </c>
      <c r="T38" s="53">
        <v>12</v>
      </c>
      <c r="U38" s="53">
        <v>4</v>
      </c>
      <c r="V38" s="53">
        <v>3</v>
      </c>
      <c r="W38" s="53">
        <v>10</v>
      </c>
      <c r="X38" s="53">
        <v>10</v>
      </c>
      <c r="Y38" s="63">
        <v>49638.61</v>
      </c>
      <c r="Z38" s="63">
        <v>12212.79</v>
      </c>
      <c r="AA38" s="6">
        <v>1550</v>
      </c>
      <c r="AB38" s="6">
        <v>195</v>
      </c>
      <c r="AC38" s="63">
        <f t="shared" si="12"/>
        <v>48088.61</v>
      </c>
      <c r="AD38" s="63">
        <f t="shared" si="13"/>
        <v>12017.79</v>
      </c>
      <c r="AE38" s="64">
        <f t="shared" si="14"/>
        <v>1.07835711323574</v>
      </c>
      <c r="AF38" s="64">
        <f t="shared" si="15"/>
        <v>1.0223641738483</v>
      </c>
      <c r="AG38" s="52">
        <f t="shared" si="16"/>
        <v>0.937701837596298</v>
      </c>
      <c r="AH38" s="52">
        <f t="shared" si="17"/>
        <v>0.964819577612148</v>
      </c>
      <c r="AI38" s="66">
        <v>300</v>
      </c>
    </row>
    <row r="39" s="8" customFormat="1" spans="1:35">
      <c r="A39" s="30">
        <v>37</v>
      </c>
      <c r="B39" s="30">
        <v>113008</v>
      </c>
      <c r="C39" s="31" t="s">
        <v>78</v>
      </c>
      <c r="D39" s="31" t="s">
        <v>52</v>
      </c>
      <c r="E39" s="30" t="s">
        <v>34</v>
      </c>
      <c r="F39" s="38">
        <v>40</v>
      </c>
      <c r="G39" s="36">
        <v>100</v>
      </c>
      <c r="H39" s="34">
        <v>1500</v>
      </c>
      <c r="I39" s="34">
        <f t="shared" si="0"/>
        <v>6000</v>
      </c>
      <c r="J39" s="34">
        <f t="shared" si="1"/>
        <v>377.4917570544</v>
      </c>
      <c r="K39" s="34">
        <f t="shared" si="2"/>
        <v>1509.9670282176</v>
      </c>
      <c r="L39" s="47">
        <v>0.2516611713696</v>
      </c>
      <c r="M39" s="48">
        <v>1725</v>
      </c>
      <c r="N39" s="48">
        <f t="shared" si="3"/>
        <v>6900</v>
      </c>
      <c r="O39" s="48">
        <f t="shared" si="4"/>
        <v>400.006443993001</v>
      </c>
      <c r="P39" s="48">
        <f t="shared" si="5"/>
        <v>1600.025775972</v>
      </c>
      <c r="Q39" s="52">
        <v>0.231887793619131</v>
      </c>
      <c r="R39" s="53">
        <v>2</v>
      </c>
      <c r="S39" s="53">
        <v>2</v>
      </c>
      <c r="T39" s="53">
        <v>2</v>
      </c>
      <c r="U39" s="53">
        <v>2</v>
      </c>
      <c r="V39" s="53">
        <v>1</v>
      </c>
      <c r="W39" s="53">
        <v>5</v>
      </c>
      <c r="X39" s="53">
        <v>5</v>
      </c>
      <c r="Y39" s="63">
        <v>6650.02</v>
      </c>
      <c r="Z39" s="63">
        <v>1563.21</v>
      </c>
      <c r="AA39" s="6"/>
      <c r="AB39" s="6"/>
      <c r="AC39" s="63">
        <f t="shared" si="12"/>
        <v>6650.02</v>
      </c>
      <c r="AD39" s="63">
        <f t="shared" si="13"/>
        <v>1563.21</v>
      </c>
      <c r="AE39" s="64">
        <f t="shared" si="14"/>
        <v>1.10833666666667</v>
      </c>
      <c r="AF39" s="64">
        <f t="shared" si="15"/>
        <v>1.03526101615957</v>
      </c>
      <c r="AG39" s="52">
        <f t="shared" si="16"/>
        <v>0.963771014492754</v>
      </c>
      <c r="AH39" s="52">
        <f t="shared" si="17"/>
        <v>0.976990510699968</v>
      </c>
      <c r="AI39" s="66">
        <v>300</v>
      </c>
    </row>
    <row r="40" s="8" customFormat="1" spans="1:35">
      <c r="A40" s="30">
        <v>38</v>
      </c>
      <c r="B40" s="30">
        <v>339</v>
      </c>
      <c r="C40" s="31" t="s">
        <v>79</v>
      </c>
      <c r="D40" s="31" t="s">
        <v>36</v>
      </c>
      <c r="E40" s="30" t="s">
        <v>34</v>
      </c>
      <c r="F40" s="37">
        <v>32</v>
      </c>
      <c r="G40" s="33">
        <v>100</v>
      </c>
      <c r="H40" s="34">
        <v>7710.624</v>
      </c>
      <c r="I40" s="34">
        <f t="shared" si="0"/>
        <v>30842.496</v>
      </c>
      <c r="J40" s="34">
        <f t="shared" si="1"/>
        <v>2118.11922</v>
      </c>
      <c r="K40" s="34">
        <f t="shared" si="2"/>
        <v>8472.47687999999</v>
      </c>
      <c r="L40" s="47">
        <v>0.274701401598625</v>
      </c>
      <c r="M40" s="48">
        <v>8867.2176</v>
      </c>
      <c r="N40" s="48">
        <f t="shared" si="3"/>
        <v>35468.8704</v>
      </c>
      <c r="O40" s="48">
        <f t="shared" si="4"/>
        <v>2244.44990205</v>
      </c>
      <c r="P40" s="48">
        <f t="shared" si="5"/>
        <v>8977.79960820001</v>
      </c>
      <c r="Q40" s="52">
        <v>0.253117720044448</v>
      </c>
      <c r="R40" s="53">
        <v>5</v>
      </c>
      <c r="S40" s="53">
        <v>6</v>
      </c>
      <c r="T40" s="53">
        <v>8</v>
      </c>
      <c r="U40" s="53">
        <v>2</v>
      </c>
      <c r="V40" s="53">
        <v>3</v>
      </c>
      <c r="W40" s="53">
        <v>8</v>
      </c>
      <c r="X40" s="53">
        <v>8</v>
      </c>
      <c r="Y40" s="63">
        <v>34039.52</v>
      </c>
      <c r="Z40" s="63">
        <v>8206.82</v>
      </c>
      <c r="AA40" s="6"/>
      <c r="AB40" s="6"/>
      <c r="AC40" s="63">
        <f t="shared" si="12"/>
        <v>34039.52</v>
      </c>
      <c r="AD40" s="63">
        <f t="shared" si="13"/>
        <v>8206.82</v>
      </c>
      <c r="AE40" s="64">
        <f t="shared" si="14"/>
        <v>1.10365646152633</v>
      </c>
      <c r="AF40" s="65">
        <f t="shared" si="15"/>
        <v>0.968644720574323</v>
      </c>
      <c r="AG40" s="52">
        <f t="shared" si="16"/>
        <v>0.959701270892461</v>
      </c>
      <c r="AH40" s="52">
        <f t="shared" si="17"/>
        <v>0.914123767309774</v>
      </c>
      <c r="AI40" s="66"/>
    </row>
    <row r="41" s="8" customFormat="1" spans="1:35">
      <c r="A41" s="30">
        <v>39</v>
      </c>
      <c r="B41" s="30">
        <v>545</v>
      </c>
      <c r="C41" s="31" t="s">
        <v>80</v>
      </c>
      <c r="D41" s="31" t="s">
        <v>52</v>
      </c>
      <c r="E41" s="30" t="s">
        <v>34</v>
      </c>
      <c r="F41" s="35">
        <v>34</v>
      </c>
      <c r="G41" s="36">
        <v>100</v>
      </c>
      <c r="H41" s="34">
        <v>5440.798755</v>
      </c>
      <c r="I41" s="34">
        <f t="shared" si="0"/>
        <v>21763.19502</v>
      </c>
      <c r="J41" s="34">
        <f t="shared" si="1"/>
        <v>1509.0360264</v>
      </c>
      <c r="K41" s="34">
        <f t="shared" si="2"/>
        <v>6036.1441056</v>
      </c>
      <c r="L41" s="47">
        <v>0.277355604269175</v>
      </c>
      <c r="M41" s="48">
        <v>6256.91856825</v>
      </c>
      <c r="N41" s="48">
        <f t="shared" si="3"/>
        <v>25027.674273</v>
      </c>
      <c r="O41" s="48">
        <f t="shared" si="4"/>
        <v>1599.039246546</v>
      </c>
      <c r="P41" s="48">
        <f t="shared" si="5"/>
        <v>6396.156986184</v>
      </c>
      <c r="Q41" s="52">
        <v>0.255563378219454</v>
      </c>
      <c r="R41" s="53">
        <v>4</v>
      </c>
      <c r="S41" s="53">
        <v>6</v>
      </c>
      <c r="T41" s="53">
        <v>8</v>
      </c>
      <c r="U41" s="53">
        <v>2</v>
      </c>
      <c r="V41" s="53">
        <v>2</v>
      </c>
      <c r="W41" s="53">
        <v>6</v>
      </c>
      <c r="X41" s="53">
        <v>8</v>
      </c>
      <c r="Y41" s="63">
        <v>24003.36</v>
      </c>
      <c r="Z41" s="63">
        <v>4835.01</v>
      </c>
      <c r="AA41" s="6"/>
      <c r="AB41" s="6"/>
      <c r="AC41" s="63">
        <f t="shared" si="12"/>
        <v>24003.36</v>
      </c>
      <c r="AD41" s="63">
        <f t="shared" si="13"/>
        <v>4835.01</v>
      </c>
      <c r="AE41" s="64">
        <f t="shared" si="14"/>
        <v>1.10293364452882</v>
      </c>
      <c r="AF41" s="65">
        <f t="shared" si="15"/>
        <v>0.801009703448655</v>
      </c>
      <c r="AG41" s="52">
        <f t="shared" si="16"/>
        <v>0.959072734372884</v>
      </c>
      <c r="AH41" s="52">
        <f t="shared" si="17"/>
        <v>0.755924223005134</v>
      </c>
      <c r="AI41" s="66"/>
    </row>
    <row r="42" s="8" customFormat="1" spans="1:35">
      <c r="A42" s="30">
        <v>40</v>
      </c>
      <c r="B42" s="30">
        <v>513</v>
      </c>
      <c r="C42" s="31" t="s">
        <v>81</v>
      </c>
      <c r="D42" s="31" t="s">
        <v>36</v>
      </c>
      <c r="E42" s="30" t="s">
        <v>37</v>
      </c>
      <c r="F42" s="35">
        <v>7</v>
      </c>
      <c r="G42" s="36">
        <v>200</v>
      </c>
      <c r="H42" s="34">
        <v>12926.82321</v>
      </c>
      <c r="I42" s="34">
        <f t="shared" si="0"/>
        <v>51707.29284</v>
      </c>
      <c r="J42" s="34">
        <f t="shared" si="1"/>
        <v>3648.0176712</v>
      </c>
      <c r="K42" s="34">
        <f t="shared" si="2"/>
        <v>14592.0706848</v>
      </c>
      <c r="L42" s="47">
        <v>0.282205272860694</v>
      </c>
      <c r="M42" s="48">
        <v>14865.8466915</v>
      </c>
      <c r="N42" s="48">
        <f t="shared" si="3"/>
        <v>59463.386766</v>
      </c>
      <c r="O42" s="48">
        <f t="shared" si="4"/>
        <v>3865.595868018</v>
      </c>
      <c r="P42" s="48">
        <f t="shared" si="5"/>
        <v>15462.383472072</v>
      </c>
      <c r="Q42" s="52">
        <v>0.260032001421639</v>
      </c>
      <c r="R42" s="53">
        <v>10</v>
      </c>
      <c r="S42" s="53">
        <v>10</v>
      </c>
      <c r="T42" s="53">
        <v>10</v>
      </c>
      <c r="U42" s="53">
        <v>4</v>
      </c>
      <c r="V42" s="53">
        <v>3</v>
      </c>
      <c r="W42" s="53">
        <v>12</v>
      </c>
      <c r="X42" s="53">
        <v>12</v>
      </c>
      <c r="Y42" s="63">
        <v>56750.14</v>
      </c>
      <c r="Z42" s="63">
        <v>14821.5</v>
      </c>
      <c r="AA42" s="6"/>
      <c r="AB42" s="6"/>
      <c r="AC42" s="63">
        <f t="shared" si="12"/>
        <v>56750.14</v>
      </c>
      <c r="AD42" s="63">
        <f t="shared" si="13"/>
        <v>14821.5</v>
      </c>
      <c r="AE42" s="64">
        <f t="shared" si="14"/>
        <v>1.09752680682016</v>
      </c>
      <c r="AF42" s="64">
        <f t="shared" si="15"/>
        <v>1.01572287581083</v>
      </c>
      <c r="AG42" s="52">
        <f t="shared" si="16"/>
        <v>0.954371136365354</v>
      </c>
      <c r="AH42" s="52">
        <f t="shared" si="17"/>
        <v>0.958552090418043</v>
      </c>
      <c r="AI42" s="66">
        <v>400</v>
      </c>
    </row>
    <row r="43" s="8" customFormat="1" spans="1:35">
      <c r="A43" s="30">
        <v>41</v>
      </c>
      <c r="B43" s="30">
        <v>587</v>
      </c>
      <c r="C43" s="31" t="s">
        <v>82</v>
      </c>
      <c r="D43" s="31" t="s">
        <v>50</v>
      </c>
      <c r="E43" s="30" t="s">
        <v>34</v>
      </c>
      <c r="F43" s="35">
        <v>36</v>
      </c>
      <c r="G43" s="36">
        <v>100</v>
      </c>
      <c r="H43" s="34">
        <v>11184.32205</v>
      </c>
      <c r="I43" s="34">
        <f t="shared" si="0"/>
        <v>44737.2882</v>
      </c>
      <c r="J43" s="34">
        <f t="shared" si="1"/>
        <v>2864.6025408</v>
      </c>
      <c r="K43" s="34">
        <f t="shared" si="2"/>
        <v>11458.4101632</v>
      </c>
      <c r="L43" s="47">
        <v>0.256126614379814</v>
      </c>
      <c r="M43" s="48">
        <v>12861.9703575</v>
      </c>
      <c r="N43" s="48">
        <f t="shared" si="3"/>
        <v>51447.88143</v>
      </c>
      <c r="O43" s="48">
        <f t="shared" si="4"/>
        <v>3035.45562091201</v>
      </c>
      <c r="P43" s="48">
        <f t="shared" si="5"/>
        <v>12141.822483648</v>
      </c>
      <c r="Q43" s="52">
        <v>0.236002380392829</v>
      </c>
      <c r="R43" s="53">
        <v>7</v>
      </c>
      <c r="S43" s="53">
        <v>12</v>
      </c>
      <c r="T43" s="53">
        <v>8</v>
      </c>
      <c r="U43" s="53">
        <v>2</v>
      </c>
      <c r="V43" s="53">
        <v>2</v>
      </c>
      <c r="W43" s="53">
        <v>6</v>
      </c>
      <c r="X43" s="53">
        <v>8</v>
      </c>
      <c r="Y43" s="63">
        <v>48742.54</v>
      </c>
      <c r="Z43" s="63">
        <v>9633.32</v>
      </c>
      <c r="AA43" s="6"/>
      <c r="AB43" s="6"/>
      <c r="AC43" s="63">
        <f t="shared" si="12"/>
        <v>48742.54</v>
      </c>
      <c r="AD43" s="63">
        <f t="shared" si="13"/>
        <v>9633.32</v>
      </c>
      <c r="AE43" s="64">
        <f t="shared" si="14"/>
        <v>1.08952826514862</v>
      </c>
      <c r="AF43" s="65">
        <f t="shared" si="15"/>
        <v>0.840720471932355</v>
      </c>
      <c r="AG43" s="52">
        <f t="shared" si="16"/>
        <v>0.947415882737934</v>
      </c>
      <c r="AH43" s="52">
        <f t="shared" si="17"/>
        <v>0.793399838695851</v>
      </c>
      <c r="AI43" s="66"/>
    </row>
    <row r="44" s="8" customFormat="1" spans="1:35">
      <c r="A44" s="30">
        <v>42</v>
      </c>
      <c r="B44" s="30">
        <v>367</v>
      </c>
      <c r="C44" s="31" t="s">
        <v>83</v>
      </c>
      <c r="D44" s="31" t="s">
        <v>50</v>
      </c>
      <c r="E44" s="30" t="s">
        <v>34</v>
      </c>
      <c r="F44" s="37">
        <v>20</v>
      </c>
      <c r="G44" s="33">
        <v>150</v>
      </c>
      <c r="H44" s="34">
        <v>9770.29875</v>
      </c>
      <c r="I44" s="34">
        <f t="shared" si="0"/>
        <v>39081.195</v>
      </c>
      <c r="J44" s="34">
        <f t="shared" si="1"/>
        <v>2435.4068634</v>
      </c>
      <c r="K44" s="34">
        <f t="shared" si="2"/>
        <v>9741.6274536</v>
      </c>
      <c r="L44" s="47">
        <v>0.24926636592356</v>
      </c>
      <c r="M44" s="48">
        <v>11235.8435625</v>
      </c>
      <c r="N44" s="48">
        <f t="shared" si="3"/>
        <v>44943.37425</v>
      </c>
      <c r="O44" s="48">
        <f t="shared" si="4"/>
        <v>2580.6614870385</v>
      </c>
      <c r="P44" s="48">
        <f t="shared" si="5"/>
        <v>10322.645948154</v>
      </c>
      <c r="Q44" s="52">
        <v>0.229681151458137</v>
      </c>
      <c r="R44" s="53">
        <v>7</v>
      </c>
      <c r="S44" s="53">
        <v>8</v>
      </c>
      <c r="T44" s="53">
        <v>18</v>
      </c>
      <c r="U44" s="53">
        <v>4</v>
      </c>
      <c r="V44" s="53">
        <v>3</v>
      </c>
      <c r="W44" s="53">
        <v>10</v>
      </c>
      <c r="X44" s="53">
        <v>10</v>
      </c>
      <c r="Y44" s="63">
        <v>42540.62</v>
      </c>
      <c r="Z44" s="63">
        <v>9351.84</v>
      </c>
      <c r="AA44" s="6"/>
      <c r="AB44" s="6"/>
      <c r="AC44" s="63">
        <f t="shared" si="12"/>
        <v>42540.62</v>
      </c>
      <c r="AD44" s="63">
        <f t="shared" si="13"/>
        <v>9351.84</v>
      </c>
      <c r="AE44" s="64">
        <f t="shared" si="14"/>
        <v>1.08851891555517</v>
      </c>
      <c r="AF44" s="65">
        <f t="shared" si="15"/>
        <v>0.95998743993685</v>
      </c>
      <c r="AG44" s="52">
        <f t="shared" si="16"/>
        <v>0.946538187439275</v>
      </c>
      <c r="AH44" s="52">
        <f t="shared" si="17"/>
        <v>0.90595376873043</v>
      </c>
      <c r="AI44" s="66"/>
    </row>
    <row r="45" s="8" customFormat="1" spans="1:35">
      <c r="A45" s="30">
        <v>43</v>
      </c>
      <c r="B45" s="30">
        <v>716</v>
      </c>
      <c r="C45" s="31" t="s">
        <v>84</v>
      </c>
      <c r="D45" s="31" t="s">
        <v>85</v>
      </c>
      <c r="E45" s="30" t="s">
        <v>37</v>
      </c>
      <c r="F45" s="35">
        <v>13</v>
      </c>
      <c r="G45" s="36">
        <v>150</v>
      </c>
      <c r="H45" s="34">
        <v>10692.1296</v>
      </c>
      <c r="I45" s="34">
        <f t="shared" si="0"/>
        <v>42768.5184</v>
      </c>
      <c r="J45" s="34">
        <f t="shared" si="1"/>
        <v>3245.9611464</v>
      </c>
      <c r="K45" s="34">
        <f t="shared" si="2"/>
        <v>12983.8445856</v>
      </c>
      <c r="L45" s="47">
        <v>0.303584156555678</v>
      </c>
      <c r="M45" s="48">
        <v>12295.94904</v>
      </c>
      <c r="N45" s="48">
        <f t="shared" si="3"/>
        <v>49183.79616</v>
      </c>
      <c r="O45" s="48">
        <f t="shared" si="4"/>
        <v>3439.559543346</v>
      </c>
      <c r="P45" s="48">
        <f t="shared" si="5"/>
        <v>13758.238173384</v>
      </c>
      <c r="Q45" s="52">
        <v>0.279731115683446</v>
      </c>
      <c r="R45" s="53">
        <v>5</v>
      </c>
      <c r="S45" s="53">
        <v>10</v>
      </c>
      <c r="T45" s="53">
        <v>8</v>
      </c>
      <c r="U45" s="53">
        <v>4</v>
      </c>
      <c r="V45" s="53">
        <v>3</v>
      </c>
      <c r="W45" s="53">
        <v>10</v>
      </c>
      <c r="X45" s="53">
        <v>10</v>
      </c>
      <c r="Y45" s="63">
        <v>46480.39</v>
      </c>
      <c r="Z45" s="63">
        <v>10558.96</v>
      </c>
      <c r="AA45" s="6">
        <v>2170</v>
      </c>
      <c r="AB45" s="6">
        <v>273</v>
      </c>
      <c r="AC45" s="63">
        <f t="shared" si="12"/>
        <v>44310.39</v>
      </c>
      <c r="AD45" s="63">
        <f t="shared" si="13"/>
        <v>10285.96</v>
      </c>
      <c r="AE45" s="64">
        <f t="shared" si="14"/>
        <v>1.03605155515511</v>
      </c>
      <c r="AF45" s="65">
        <f t="shared" si="15"/>
        <v>0.792212193559977</v>
      </c>
      <c r="AG45" s="52">
        <f t="shared" si="16"/>
        <v>0.900914395787053</v>
      </c>
      <c r="AH45" s="52">
        <f t="shared" si="17"/>
        <v>0.747621888091654</v>
      </c>
      <c r="AI45" s="66"/>
    </row>
    <row r="46" s="8" customFormat="1" spans="1:35">
      <c r="A46" s="30">
        <v>44</v>
      </c>
      <c r="B46" s="30">
        <v>737</v>
      </c>
      <c r="C46" s="31" t="s">
        <v>86</v>
      </c>
      <c r="D46" s="31" t="s">
        <v>52</v>
      </c>
      <c r="E46" s="30" t="s">
        <v>37</v>
      </c>
      <c r="F46" s="37">
        <v>14</v>
      </c>
      <c r="G46" s="33">
        <v>150</v>
      </c>
      <c r="H46" s="34">
        <v>13648.26834</v>
      </c>
      <c r="I46" s="34">
        <f t="shared" si="0"/>
        <v>54593.07336</v>
      </c>
      <c r="J46" s="34">
        <f t="shared" si="1"/>
        <v>3971.4771096</v>
      </c>
      <c r="K46" s="34">
        <f t="shared" si="2"/>
        <v>15885.9084384</v>
      </c>
      <c r="L46" s="47">
        <v>0.290987619137037</v>
      </c>
      <c r="M46" s="48">
        <v>15695.508591</v>
      </c>
      <c r="N46" s="48">
        <f t="shared" si="3"/>
        <v>62782.034364</v>
      </c>
      <c r="O46" s="48">
        <f t="shared" si="4"/>
        <v>4208.347351494</v>
      </c>
      <c r="P46" s="48">
        <f t="shared" si="5"/>
        <v>16833.389405976</v>
      </c>
      <c r="Q46" s="52">
        <v>0.268124306204841</v>
      </c>
      <c r="R46" s="53">
        <v>5</v>
      </c>
      <c r="S46" s="53">
        <v>10</v>
      </c>
      <c r="T46" s="53">
        <v>8</v>
      </c>
      <c r="U46" s="53">
        <v>4</v>
      </c>
      <c r="V46" s="53">
        <v>3</v>
      </c>
      <c r="W46" s="53">
        <v>10</v>
      </c>
      <c r="X46" s="53">
        <v>10</v>
      </c>
      <c r="Y46" s="63">
        <v>59087.63</v>
      </c>
      <c r="Z46" s="63">
        <v>16884.29</v>
      </c>
      <c r="AA46" s="6"/>
      <c r="AB46" s="6"/>
      <c r="AC46" s="63">
        <f t="shared" si="12"/>
        <v>59087.63</v>
      </c>
      <c r="AD46" s="63">
        <f t="shared" si="13"/>
        <v>16884.29</v>
      </c>
      <c r="AE46" s="64">
        <f t="shared" si="14"/>
        <v>1.08232833147828</v>
      </c>
      <c r="AF46" s="64">
        <f t="shared" si="15"/>
        <v>1.06284699206667</v>
      </c>
      <c r="AG46" s="52">
        <f t="shared" si="16"/>
        <v>0.941155070850676</v>
      </c>
      <c r="AH46" s="52">
        <f t="shared" si="17"/>
        <v>1.00302378759241</v>
      </c>
      <c r="AI46" s="66">
        <v>400</v>
      </c>
    </row>
    <row r="47" s="8" customFormat="1" spans="1:35">
      <c r="A47" s="30">
        <v>45</v>
      </c>
      <c r="B47" s="30">
        <v>379</v>
      </c>
      <c r="C47" s="31" t="s">
        <v>87</v>
      </c>
      <c r="D47" s="31" t="s">
        <v>36</v>
      </c>
      <c r="E47" s="30" t="s">
        <v>37</v>
      </c>
      <c r="F47" s="35">
        <v>11</v>
      </c>
      <c r="G47" s="36">
        <v>200</v>
      </c>
      <c r="H47" s="34">
        <v>14370.35742</v>
      </c>
      <c r="I47" s="34">
        <f t="shared" si="0"/>
        <v>57481.42968</v>
      </c>
      <c r="J47" s="34">
        <f t="shared" si="1"/>
        <v>3508.90444799999</v>
      </c>
      <c r="K47" s="34">
        <f t="shared" si="2"/>
        <v>14035.617792</v>
      </c>
      <c r="L47" s="47">
        <v>0.244176560502</v>
      </c>
      <c r="M47" s="48">
        <v>16525.911033</v>
      </c>
      <c r="N47" s="48">
        <f t="shared" si="3"/>
        <v>66103.644132</v>
      </c>
      <c r="O47" s="48">
        <f t="shared" si="4"/>
        <v>3718.18553471999</v>
      </c>
      <c r="P47" s="48">
        <f t="shared" si="5"/>
        <v>14872.74213888</v>
      </c>
      <c r="Q47" s="52">
        <v>0.2249912593197</v>
      </c>
      <c r="R47" s="53">
        <v>7</v>
      </c>
      <c r="S47" s="53">
        <v>10</v>
      </c>
      <c r="T47" s="53">
        <v>10</v>
      </c>
      <c r="U47" s="53">
        <v>4</v>
      </c>
      <c r="V47" s="53">
        <v>3</v>
      </c>
      <c r="W47" s="53">
        <v>12</v>
      </c>
      <c r="X47" s="53">
        <v>12</v>
      </c>
      <c r="Y47" s="63">
        <v>62072.62</v>
      </c>
      <c r="Z47" s="63">
        <v>12269.99</v>
      </c>
      <c r="AA47" s="6">
        <v>1600</v>
      </c>
      <c r="AB47" s="6">
        <v>245</v>
      </c>
      <c r="AC47" s="63">
        <f t="shared" si="12"/>
        <v>60472.62</v>
      </c>
      <c r="AD47" s="63">
        <f t="shared" si="13"/>
        <v>12024.99</v>
      </c>
      <c r="AE47" s="64">
        <f t="shared" si="14"/>
        <v>1.05203750735937</v>
      </c>
      <c r="AF47" s="65">
        <f t="shared" si="15"/>
        <v>0.856748180108894</v>
      </c>
      <c r="AG47" s="52">
        <f t="shared" si="16"/>
        <v>0.914815223790755</v>
      </c>
      <c r="AH47" s="52">
        <f t="shared" si="17"/>
        <v>0.808525414325886</v>
      </c>
      <c r="AI47" s="66"/>
    </row>
    <row r="48" spans="1:35">
      <c r="A48" s="30">
        <v>46</v>
      </c>
      <c r="B48" s="30">
        <v>572</v>
      </c>
      <c r="C48" s="31" t="s">
        <v>88</v>
      </c>
      <c r="D48" s="31" t="s">
        <v>33</v>
      </c>
      <c r="E48" s="30" t="s">
        <v>34</v>
      </c>
      <c r="F48" s="37">
        <v>16</v>
      </c>
      <c r="G48" s="33">
        <v>150</v>
      </c>
      <c r="H48" s="34">
        <v>10241.4041775</v>
      </c>
      <c r="I48" s="34">
        <f t="shared" si="0"/>
        <v>40965.61671</v>
      </c>
      <c r="J48" s="34">
        <f t="shared" si="1"/>
        <v>2525.8429287</v>
      </c>
      <c r="K48" s="34">
        <f t="shared" si="2"/>
        <v>10103.3717148</v>
      </c>
      <c r="L48" s="47">
        <v>0.2466305288731</v>
      </c>
      <c r="M48" s="48">
        <v>11777.614804125</v>
      </c>
      <c r="N48" s="48">
        <f t="shared" si="3"/>
        <v>47110.4592165</v>
      </c>
      <c r="O48" s="48">
        <f t="shared" si="4"/>
        <v>2676.49141766176</v>
      </c>
      <c r="P48" s="48">
        <f t="shared" si="5"/>
        <v>10705.965670647</v>
      </c>
      <c r="Q48" s="52">
        <v>0.227252415890214</v>
      </c>
      <c r="R48" s="53">
        <v>5</v>
      </c>
      <c r="S48" s="53">
        <v>8</v>
      </c>
      <c r="T48" s="53">
        <v>16</v>
      </c>
      <c r="U48" s="53">
        <v>4</v>
      </c>
      <c r="V48" s="53">
        <v>4</v>
      </c>
      <c r="W48" s="53">
        <v>10</v>
      </c>
      <c r="X48" s="53">
        <v>10</v>
      </c>
      <c r="Y48" s="63">
        <v>44234.5</v>
      </c>
      <c r="Z48" s="63">
        <v>10299</v>
      </c>
      <c r="AA48" s="6">
        <v>1800</v>
      </c>
      <c r="AB48" s="6">
        <v>136.8</v>
      </c>
      <c r="AC48" s="63">
        <f t="shared" si="12"/>
        <v>42434.5</v>
      </c>
      <c r="AD48" s="63">
        <f t="shared" si="13"/>
        <v>10162.2</v>
      </c>
      <c r="AE48" s="64">
        <f t="shared" si="14"/>
        <v>1.03585649156458</v>
      </c>
      <c r="AF48" s="64">
        <f t="shared" si="15"/>
        <v>1.00582263890319</v>
      </c>
      <c r="AG48" s="52">
        <f t="shared" si="16"/>
        <v>0.900744775273549</v>
      </c>
      <c r="AH48" s="52">
        <f t="shared" si="17"/>
        <v>0.94920909636971</v>
      </c>
      <c r="AI48" s="71">
        <v>300</v>
      </c>
    </row>
    <row r="49" spans="1:35">
      <c r="A49" s="30">
        <v>47</v>
      </c>
      <c r="B49" s="30">
        <v>355</v>
      </c>
      <c r="C49" s="31" t="s">
        <v>89</v>
      </c>
      <c r="D49" s="31" t="s">
        <v>33</v>
      </c>
      <c r="E49" s="30" t="s">
        <v>37</v>
      </c>
      <c r="F49" s="35">
        <v>19</v>
      </c>
      <c r="G49" s="36">
        <v>150</v>
      </c>
      <c r="H49" s="34">
        <v>10593.72513</v>
      </c>
      <c r="I49" s="34">
        <f t="shared" si="0"/>
        <v>42374.90052</v>
      </c>
      <c r="J49" s="34">
        <f t="shared" si="1"/>
        <v>2999.33928</v>
      </c>
      <c r="K49" s="34">
        <f t="shared" si="2"/>
        <v>11997.35712</v>
      </c>
      <c r="L49" s="47">
        <v>0.283124136523637</v>
      </c>
      <c r="M49" s="48">
        <v>12182.7838995</v>
      </c>
      <c r="N49" s="48">
        <f t="shared" si="3"/>
        <v>48731.135598</v>
      </c>
      <c r="O49" s="48">
        <f t="shared" si="4"/>
        <v>3178.2284442</v>
      </c>
      <c r="P49" s="48">
        <f t="shared" si="5"/>
        <v>12712.9137768</v>
      </c>
      <c r="Q49" s="52">
        <v>0.260878668653922</v>
      </c>
      <c r="R49" s="53">
        <v>7</v>
      </c>
      <c r="S49" s="53">
        <v>8</v>
      </c>
      <c r="T49" s="53">
        <v>8</v>
      </c>
      <c r="U49" s="53">
        <v>4</v>
      </c>
      <c r="V49" s="53">
        <v>4</v>
      </c>
      <c r="W49" s="53">
        <v>10</v>
      </c>
      <c r="X49" s="53">
        <v>10</v>
      </c>
      <c r="Y49" s="63">
        <v>45737.95</v>
      </c>
      <c r="Z49" s="63">
        <v>9571.34</v>
      </c>
      <c r="AA49" s="6">
        <v>11319</v>
      </c>
      <c r="AB49" s="6">
        <v>885.5</v>
      </c>
      <c r="AC49" s="63">
        <f t="shared" si="12"/>
        <v>34418.95</v>
      </c>
      <c r="AD49" s="63">
        <f t="shared" si="13"/>
        <v>8685.84</v>
      </c>
      <c r="AE49" s="65">
        <f t="shared" si="14"/>
        <v>0.812248514512855</v>
      </c>
      <c r="AF49" s="65">
        <f t="shared" si="15"/>
        <v>0.723979449233898</v>
      </c>
      <c r="AG49" s="52">
        <f t="shared" si="16"/>
        <v>0.706303056098135</v>
      </c>
      <c r="AH49" s="52">
        <f t="shared" si="17"/>
        <v>0.683229679088278</v>
      </c>
      <c r="AI49" s="71"/>
    </row>
    <row r="50" spans="1:35">
      <c r="A50" s="30">
        <v>48</v>
      </c>
      <c r="B50" s="30">
        <v>307</v>
      </c>
      <c r="C50" s="31" t="s">
        <v>90</v>
      </c>
      <c r="D50" s="31" t="s">
        <v>66</v>
      </c>
      <c r="E50" s="30" t="s">
        <v>91</v>
      </c>
      <c r="F50" s="37">
        <v>2</v>
      </c>
      <c r="G50" s="33">
        <v>400</v>
      </c>
      <c r="H50" s="34">
        <v>85000</v>
      </c>
      <c r="I50" s="34">
        <f t="shared" si="0"/>
        <v>340000</v>
      </c>
      <c r="J50" s="34">
        <f t="shared" si="1"/>
        <v>19620.8212744527</v>
      </c>
      <c r="K50" s="34">
        <f t="shared" si="2"/>
        <v>78483.2850978107</v>
      </c>
      <c r="L50" s="47">
        <v>0.230833191464149</v>
      </c>
      <c r="M50" s="48">
        <v>97750</v>
      </c>
      <c r="N50" s="48">
        <f t="shared" si="3"/>
        <v>391000</v>
      </c>
      <c r="O50" s="48">
        <f t="shared" si="4"/>
        <v>20791.0631147504</v>
      </c>
      <c r="P50" s="48">
        <f t="shared" si="5"/>
        <v>83164.2524590016</v>
      </c>
      <c r="Q50" s="52">
        <v>0.212696297849109</v>
      </c>
      <c r="R50" s="53">
        <v>64</v>
      </c>
      <c r="S50" s="53">
        <v>24</v>
      </c>
      <c r="T50" s="53">
        <v>10</v>
      </c>
      <c r="U50" s="53">
        <v>10</v>
      </c>
      <c r="V50" s="53">
        <v>19</v>
      </c>
      <c r="W50" s="53">
        <v>20</v>
      </c>
      <c r="X50" s="53">
        <v>20</v>
      </c>
      <c r="Y50" s="63">
        <v>366716.37</v>
      </c>
      <c r="Z50" s="63">
        <v>83637.35</v>
      </c>
      <c r="AA50" s="6">
        <v>82720</v>
      </c>
      <c r="AB50" s="6">
        <v>23100</v>
      </c>
      <c r="AC50" s="63">
        <f t="shared" si="12"/>
        <v>283996.37</v>
      </c>
      <c r="AD50" s="63">
        <f t="shared" si="13"/>
        <v>60537.35</v>
      </c>
      <c r="AE50" s="65">
        <f t="shared" si="14"/>
        <v>0.835283441176471</v>
      </c>
      <c r="AF50" s="65">
        <f t="shared" si="15"/>
        <v>0.771340673680449</v>
      </c>
      <c r="AG50" s="52">
        <f t="shared" si="16"/>
        <v>0.726333427109974</v>
      </c>
      <c r="AH50" s="52">
        <f t="shared" si="17"/>
        <v>0.727925138626644</v>
      </c>
      <c r="AI50" s="71"/>
    </row>
    <row r="51" spans="1:35">
      <c r="A51" s="30">
        <v>49</v>
      </c>
      <c r="B51" s="30">
        <v>106569</v>
      </c>
      <c r="C51" s="31" t="s">
        <v>92</v>
      </c>
      <c r="D51" s="31" t="s">
        <v>36</v>
      </c>
      <c r="E51" s="30" t="s">
        <v>37</v>
      </c>
      <c r="F51" s="35">
        <v>21</v>
      </c>
      <c r="G51" s="36">
        <v>150</v>
      </c>
      <c r="H51" s="34">
        <v>9246.80205</v>
      </c>
      <c r="I51" s="34">
        <f t="shared" si="0"/>
        <v>36987.2082</v>
      </c>
      <c r="J51" s="34">
        <f t="shared" si="1"/>
        <v>2573.2204092</v>
      </c>
      <c r="K51" s="34">
        <f t="shared" si="2"/>
        <v>10292.8816368</v>
      </c>
      <c r="L51" s="47">
        <v>0.278282199109042</v>
      </c>
      <c r="M51" s="48">
        <v>10633.8223575</v>
      </c>
      <c r="N51" s="48">
        <f t="shared" si="3"/>
        <v>42535.28943</v>
      </c>
      <c r="O51" s="48">
        <f t="shared" si="4"/>
        <v>2726.694626463</v>
      </c>
      <c r="P51" s="48">
        <f t="shared" si="5"/>
        <v>10906.778505852</v>
      </c>
      <c r="Q51" s="52">
        <v>0.256417169179046</v>
      </c>
      <c r="R51" s="53">
        <v>5</v>
      </c>
      <c r="S51" s="53">
        <v>8</v>
      </c>
      <c r="T51" s="53">
        <v>8</v>
      </c>
      <c r="U51" s="53">
        <v>4</v>
      </c>
      <c r="V51" s="53">
        <v>3</v>
      </c>
      <c r="W51" s="53">
        <v>10</v>
      </c>
      <c r="X51" s="53">
        <v>10</v>
      </c>
      <c r="Y51" s="63">
        <v>39690.79</v>
      </c>
      <c r="Z51" s="63">
        <v>12390.71</v>
      </c>
      <c r="AA51" s="6"/>
      <c r="AB51" s="6"/>
      <c r="AC51" s="63">
        <f t="shared" si="12"/>
        <v>39690.79</v>
      </c>
      <c r="AD51" s="63">
        <f t="shared" si="13"/>
        <v>12390.71</v>
      </c>
      <c r="AE51" s="64">
        <f t="shared" si="14"/>
        <v>1.07309504911484</v>
      </c>
      <c r="AF51" s="64">
        <f t="shared" si="15"/>
        <v>1.20381351279701</v>
      </c>
      <c r="AG51" s="52">
        <f t="shared" si="16"/>
        <v>0.933126129665083</v>
      </c>
      <c r="AH51" s="52">
        <f t="shared" si="17"/>
        <v>1.13605589343836</v>
      </c>
      <c r="AI51" s="71">
        <v>400</v>
      </c>
    </row>
    <row r="52" spans="1:35">
      <c r="A52" s="30">
        <v>50</v>
      </c>
      <c r="B52" s="30">
        <v>102565</v>
      </c>
      <c r="C52" s="31" t="s">
        <v>93</v>
      </c>
      <c r="D52" s="31" t="s">
        <v>36</v>
      </c>
      <c r="E52" s="30" t="s">
        <v>37</v>
      </c>
      <c r="F52" s="37">
        <v>18</v>
      </c>
      <c r="G52" s="33">
        <v>150</v>
      </c>
      <c r="H52" s="34">
        <v>11562.76701</v>
      </c>
      <c r="I52" s="34">
        <f t="shared" si="0"/>
        <v>46251.06804</v>
      </c>
      <c r="J52" s="34">
        <f t="shared" si="1"/>
        <v>3171.8894004</v>
      </c>
      <c r="K52" s="34">
        <f t="shared" si="2"/>
        <v>12687.5576016</v>
      </c>
      <c r="L52" s="47">
        <v>0.274319234976957</v>
      </c>
      <c r="M52" s="48">
        <v>13297.1820615</v>
      </c>
      <c r="N52" s="48">
        <f t="shared" si="3"/>
        <v>53188.728246</v>
      </c>
      <c r="O52" s="48">
        <f t="shared" si="4"/>
        <v>3361.06994678099</v>
      </c>
      <c r="P52" s="48">
        <f t="shared" si="5"/>
        <v>13444.279787124</v>
      </c>
      <c r="Q52" s="52">
        <v>0.252765580800196</v>
      </c>
      <c r="R52" s="53">
        <v>5</v>
      </c>
      <c r="S52" s="53">
        <v>8</v>
      </c>
      <c r="T52" s="53">
        <v>8</v>
      </c>
      <c r="U52" s="53">
        <v>4</v>
      </c>
      <c r="V52" s="53">
        <v>3</v>
      </c>
      <c r="W52" s="53">
        <v>10</v>
      </c>
      <c r="X52" s="53">
        <v>10</v>
      </c>
      <c r="Y52" s="63">
        <v>49268.52</v>
      </c>
      <c r="Z52" s="63">
        <v>12720.99</v>
      </c>
      <c r="AA52" s="6"/>
      <c r="AB52" s="6"/>
      <c r="AC52" s="63">
        <f t="shared" si="12"/>
        <v>49268.52</v>
      </c>
      <c r="AD52" s="63">
        <f t="shared" si="13"/>
        <v>12720.99</v>
      </c>
      <c r="AE52" s="64">
        <f t="shared" si="14"/>
        <v>1.06524069795297</v>
      </c>
      <c r="AF52" s="64">
        <f t="shared" si="15"/>
        <v>1.00263505392053</v>
      </c>
      <c r="AG52" s="52">
        <f t="shared" si="16"/>
        <v>0.926296259089541</v>
      </c>
      <c r="AH52" s="52">
        <f t="shared" si="17"/>
        <v>0.9462009271916</v>
      </c>
      <c r="AI52" s="71">
        <v>400</v>
      </c>
    </row>
    <row r="53" spans="1:35">
      <c r="A53" s="30">
        <v>51</v>
      </c>
      <c r="B53" s="30">
        <v>717</v>
      </c>
      <c r="C53" s="31" t="s">
        <v>94</v>
      </c>
      <c r="D53" s="31" t="s">
        <v>85</v>
      </c>
      <c r="E53" s="30" t="s">
        <v>37</v>
      </c>
      <c r="F53" s="37">
        <v>22</v>
      </c>
      <c r="G53" s="33">
        <v>150</v>
      </c>
      <c r="H53" s="34">
        <v>9683.50428</v>
      </c>
      <c r="I53" s="34">
        <f t="shared" si="0"/>
        <v>38734.01712</v>
      </c>
      <c r="J53" s="34">
        <f t="shared" si="1"/>
        <v>2831.3713512</v>
      </c>
      <c r="K53" s="34">
        <f t="shared" si="2"/>
        <v>11325.4854048</v>
      </c>
      <c r="L53" s="47">
        <v>0.292391191177333</v>
      </c>
      <c r="M53" s="48">
        <v>11136.029922</v>
      </c>
      <c r="N53" s="48">
        <f t="shared" si="3"/>
        <v>44544.119688</v>
      </c>
      <c r="O53" s="48">
        <f t="shared" si="4"/>
        <v>3000.242428218</v>
      </c>
      <c r="P53" s="48">
        <f t="shared" si="5"/>
        <v>12000.969712872</v>
      </c>
      <c r="Q53" s="52">
        <v>0.269417597584828</v>
      </c>
      <c r="R53" s="53">
        <v>5</v>
      </c>
      <c r="S53" s="53">
        <v>8</v>
      </c>
      <c r="T53" s="53">
        <v>8</v>
      </c>
      <c r="U53" s="53">
        <v>4</v>
      </c>
      <c r="V53" s="53">
        <v>3</v>
      </c>
      <c r="W53" s="53">
        <v>10</v>
      </c>
      <c r="X53" s="53">
        <v>10</v>
      </c>
      <c r="Y53" s="63">
        <v>41078.5</v>
      </c>
      <c r="Z53" s="63">
        <v>9306.38</v>
      </c>
      <c r="AA53" s="6"/>
      <c r="AB53" s="6"/>
      <c r="AC53" s="63">
        <f t="shared" si="12"/>
        <v>41078.5</v>
      </c>
      <c r="AD53" s="63">
        <f t="shared" si="13"/>
        <v>9306.38</v>
      </c>
      <c r="AE53" s="64">
        <f t="shared" si="14"/>
        <v>1.06052774936141</v>
      </c>
      <c r="AF53" s="65">
        <f t="shared" si="15"/>
        <v>0.821720188351109</v>
      </c>
      <c r="AG53" s="52">
        <f t="shared" si="16"/>
        <v>0.922198042922967</v>
      </c>
      <c r="AH53" s="52">
        <f t="shared" si="17"/>
        <v>0.775469001477286</v>
      </c>
      <c r="AI53" s="71"/>
    </row>
    <row r="54" spans="1:35">
      <c r="A54" s="30">
        <v>52</v>
      </c>
      <c r="B54" s="30">
        <v>56</v>
      </c>
      <c r="C54" s="31" t="s">
        <v>95</v>
      </c>
      <c r="D54" s="31" t="s">
        <v>50</v>
      </c>
      <c r="E54" s="30" t="s">
        <v>34</v>
      </c>
      <c r="F54" s="37">
        <v>30</v>
      </c>
      <c r="G54" s="33">
        <v>100</v>
      </c>
      <c r="H54" s="34">
        <v>7654.61466</v>
      </c>
      <c r="I54" s="34">
        <f t="shared" si="0"/>
        <v>30618.45864</v>
      </c>
      <c r="J54" s="34">
        <f t="shared" si="1"/>
        <v>1874.7864828</v>
      </c>
      <c r="K54" s="34">
        <f t="shared" si="2"/>
        <v>7499.1459312</v>
      </c>
      <c r="L54" s="47">
        <v>0.24492238552476</v>
      </c>
      <c r="M54" s="48">
        <v>8802.806859</v>
      </c>
      <c r="N54" s="48">
        <f t="shared" si="3"/>
        <v>35211.227436</v>
      </c>
      <c r="O54" s="48">
        <f t="shared" si="4"/>
        <v>1986.604105167</v>
      </c>
      <c r="P54" s="48">
        <f t="shared" si="5"/>
        <v>7946.41642066802</v>
      </c>
      <c r="Q54" s="52">
        <v>0.225678483804958</v>
      </c>
      <c r="R54" s="53">
        <v>3</v>
      </c>
      <c r="S54" s="53">
        <v>6</v>
      </c>
      <c r="T54" s="53">
        <v>20</v>
      </c>
      <c r="U54" s="53">
        <v>2</v>
      </c>
      <c r="V54" s="53">
        <v>3</v>
      </c>
      <c r="W54" s="53">
        <v>8</v>
      </c>
      <c r="X54" s="53">
        <v>8</v>
      </c>
      <c r="Y54" s="63">
        <v>32436.02</v>
      </c>
      <c r="Z54" s="63">
        <v>5263.79</v>
      </c>
      <c r="AA54" s="6"/>
      <c r="AB54" s="6"/>
      <c r="AC54" s="63">
        <f t="shared" si="12"/>
        <v>32436.02</v>
      </c>
      <c r="AD54" s="63">
        <f t="shared" si="13"/>
        <v>5263.79</v>
      </c>
      <c r="AE54" s="64">
        <f t="shared" si="14"/>
        <v>1.05936162173838</v>
      </c>
      <c r="AF54" s="65">
        <f t="shared" si="15"/>
        <v>0.701918598236653</v>
      </c>
      <c r="AG54" s="52">
        <f t="shared" si="16"/>
        <v>0.921184018902942</v>
      </c>
      <c r="AH54" s="52">
        <f t="shared" si="17"/>
        <v>0.662410540971561</v>
      </c>
      <c r="AI54" s="71"/>
    </row>
    <row r="55" spans="1:35">
      <c r="A55" s="30">
        <v>53</v>
      </c>
      <c r="B55" s="30">
        <v>110378</v>
      </c>
      <c r="C55" s="31" t="s">
        <v>96</v>
      </c>
      <c r="D55" s="31" t="s">
        <v>50</v>
      </c>
      <c r="E55" s="30" t="s">
        <v>34</v>
      </c>
      <c r="F55" s="35">
        <v>38</v>
      </c>
      <c r="G55" s="36">
        <v>100</v>
      </c>
      <c r="H55" s="34">
        <v>3973.12245</v>
      </c>
      <c r="I55" s="34">
        <f t="shared" si="0"/>
        <v>15892.4898</v>
      </c>
      <c r="J55" s="34">
        <f t="shared" si="1"/>
        <v>892.714284000001</v>
      </c>
      <c r="K55" s="34">
        <f t="shared" si="2"/>
        <v>3570.857136</v>
      </c>
      <c r="L55" s="47">
        <v>0.224688339016584</v>
      </c>
      <c r="M55" s="48">
        <v>4569.0908175</v>
      </c>
      <c r="N55" s="48">
        <f t="shared" si="3"/>
        <v>18276.36327</v>
      </c>
      <c r="O55" s="48">
        <f t="shared" si="4"/>
        <v>945.958314509999</v>
      </c>
      <c r="P55" s="48">
        <f t="shared" si="5"/>
        <v>3783.83325803999</v>
      </c>
      <c r="Q55" s="52">
        <v>0.207034255236709</v>
      </c>
      <c r="R55" s="53">
        <v>3</v>
      </c>
      <c r="S55" s="53">
        <v>4</v>
      </c>
      <c r="T55" s="53">
        <v>8</v>
      </c>
      <c r="U55" s="53">
        <v>2</v>
      </c>
      <c r="V55" s="53">
        <v>2</v>
      </c>
      <c r="W55" s="53">
        <v>6</v>
      </c>
      <c r="X55" s="53">
        <v>8</v>
      </c>
      <c r="Y55" s="63">
        <v>16766.92</v>
      </c>
      <c r="Z55" s="63">
        <v>3264.66</v>
      </c>
      <c r="AA55" s="6"/>
      <c r="AB55" s="6"/>
      <c r="AC55" s="63">
        <f t="shared" si="12"/>
        <v>16766.92</v>
      </c>
      <c r="AD55" s="63">
        <f t="shared" si="13"/>
        <v>3264.66</v>
      </c>
      <c r="AE55" s="64">
        <f t="shared" si="14"/>
        <v>1.05502159894418</v>
      </c>
      <c r="AF55" s="65">
        <f t="shared" si="15"/>
        <v>0.91425108192847</v>
      </c>
      <c r="AG55" s="52">
        <f t="shared" si="16"/>
        <v>0.917410086038413</v>
      </c>
      <c r="AH55" s="52">
        <f t="shared" si="17"/>
        <v>0.86279171870567</v>
      </c>
      <c r="AI55" s="71"/>
    </row>
    <row r="56" spans="1:35">
      <c r="A56" s="30">
        <v>54</v>
      </c>
      <c r="B56" s="30">
        <v>706</v>
      </c>
      <c r="C56" s="31" t="s">
        <v>97</v>
      </c>
      <c r="D56" s="31" t="s">
        <v>50</v>
      </c>
      <c r="E56" s="30" t="s">
        <v>34</v>
      </c>
      <c r="F56" s="37">
        <v>28</v>
      </c>
      <c r="G56" s="33">
        <v>100</v>
      </c>
      <c r="H56" s="34">
        <v>9036.8415</v>
      </c>
      <c r="I56" s="34">
        <f t="shared" si="0"/>
        <v>36147.366</v>
      </c>
      <c r="J56" s="34">
        <f t="shared" si="1"/>
        <v>2532.18231</v>
      </c>
      <c r="K56" s="34">
        <f t="shared" si="2"/>
        <v>10128.72924</v>
      </c>
      <c r="L56" s="47">
        <v>0.280206564428512</v>
      </c>
      <c r="M56" s="48">
        <v>10392.367725</v>
      </c>
      <c r="N56" s="48">
        <f t="shared" si="3"/>
        <v>41569.4709</v>
      </c>
      <c r="O56" s="48">
        <f t="shared" si="4"/>
        <v>2683.208897775</v>
      </c>
      <c r="P56" s="48">
        <f t="shared" si="5"/>
        <v>10732.8355911</v>
      </c>
      <c r="Q56" s="52">
        <v>0.258190334366272</v>
      </c>
      <c r="R56" s="53">
        <v>4</v>
      </c>
      <c r="S56" s="53">
        <v>12</v>
      </c>
      <c r="T56" s="53">
        <v>8</v>
      </c>
      <c r="U56" s="53">
        <v>2</v>
      </c>
      <c r="V56" s="53">
        <v>3</v>
      </c>
      <c r="W56" s="53">
        <v>8</v>
      </c>
      <c r="X56" s="53">
        <v>8</v>
      </c>
      <c r="Y56" s="63">
        <v>38002.75</v>
      </c>
      <c r="Z56" s="63">
        <v>8618.5</v>
      </c>
      <c r="AA56" s="6"/>
      <c r="AB56" s="6"/>
      <c r="AC56" s="63">
        <f t="shared" si="12"/>
        <v>38002.75</v>
      </c>
      <c r="AD56" s="63">
        <f t="shared" si="13"/>
        <v>8618.5</v>
      </c>
      <c r="AE56" s="64">
        <f t="shared" si="14"/>
        <v>1.05132833191774</v>
      </c>
      <c r="AF56" s="65">
        <f t="shared" si="15"/>
        <v>0.850896474353776</v>
      </c>
      <c r="AG56" s="52">
        <f t="shared" si="16"/>
        <v>0.914198549493686</v>
      </c>
      <c r="AH56" s="52">
        <f t="shared" si="17"/>
        <v>0.803003076572487</v>
      </c>
      <c r="AI56" s="71"/>
    </row>
    <row r="57" spans="1:35">
      <c r="A57" s="30">
        <v>55</v>
      </c>
      <c r="B57" s="30">
        <v>745</v>
      </c>
      <c r="C57" s="31" t="s">
        <v>98</v>
      </c>
      <c r="D57" s="31" t="s">
        <v>36</v>
      </c>
      <c r="E57" s="30" t="s">
        <v>34</v>
      </c>
      <c r="F57" s="35">
        <v>21</v>
      </c>
      <c r="G57" s="36">
        <v>150</v>
      </c>
      <c r="H57" s="34">
        <v>9055.61532</v>
      </c>
      <c r="I57" s="34">
        <f t="shared" si="0"/>
        <v>36222.46128</v>
      </c>
      <c r="J57" s="34">
        <f t="shared" si="1"/>
        <v>2265.5515806</v>
      </c>
      <c r="K57" s="34">
        <f t="shared" si="2"/>
        <v>9062.20632239999</v>
      </c>
      <c r="L57" s="47">
        <v>0.250181958988072</v>
      </c>
      <c r="M57" s="48">
        <v>10413.957618</v>
      </c>
      <c r="N57" s="48">
        <f t="shared" si="3"/>
        <v>41655.830472</v>
      </c>
      <c r="O57" s="48">
        <f t="shared" si="4"/>
        <v>2400.6755498715</v>
      </c>
      <c r="P57" s="48">
        <f t="shared" si="5"/>
        <v>9602.702199486</v>
      </c>
      <c r="Q57" s="52">
        <v>0.230524805067581</v>
      </c>
      <c r="R57" s="53">
        <v>5</v>
      </c>
      <c r="S57" s="53">
        <v>8</v>
      </c>
      <c r="T57" s="53">
        <v>8</v>
      </c>
      <c r="U57" s="53">
        <v>2</v>
      </c>
      <c r="V57" s="53">
        <v>3</v>
      </c>
      <c r="W57" s="53">
        <v>10</v>
      </c>
      <c r="X57" s="53">
        <v>10</v>
      </c>
      <c r="Y57" s="63">
        <v>38028.11</v>
      </c>
      <c r="Z57" s="63">
        <v>8874.28</v>
      </c>
      <c r="AA57" s="6">
        <v>2390.04</v>
      </c>
      <c r="AB57" s="6">
        <v>506.5899999999</v>
      </c>
      <c r="AC57" s="63">
        <f t="shared" si="12"/>
        <v>35638.07</v>
      </c>
      <c r="AD57" s="63">
        <f t="shared" si="13"/>
        <v>8367.6900000001</v>
      </c>
      <c r="AE57" s="65">
        <f t="shared" si="14"/>
        <v>0.983866604881357</v>
      </c>
      <c r="AF57" s="65">
        <f t="shared" si="15"/>
        <v>0.923361232608092</v>
      </c>
      <c r="AG57" s="52">
        <f t="shared" si="16"/>
        <v>0.855536178157701</v>
      </c>
      <c r="AH57" s="52">
        <f t="shared" si="17"/>
        <v>0.871389097169752</v>
      </c>
      <c r="AI57" s="71"/>
    </row>
    <row r="58" spans="1:35">
      <c r="A58" s="30">
        <v>57</v>
      </c>
      <c r="B58" s="30">
        <v>102934</v>
      </c>
      <c r="C58" s="31" t="s">
        <v>99</v>
      </c>
      <c r="D58" s="31" t="s">
        <v>36</v>
      </c>
      <c r="E58" s="30" t="s">
        <v>37</v>
      </c>
      <c r="F58" s="37">
        <v>10</v>
      </c>
      <c r="G58" s="33">
        <v>200</v>
      </c>
      <c r="H58" s="34">
        <v>13037.64417</v>
      </c>
      <c r="I58" s="34">
        <f t="shared" si="0"/>
        <v>52150.57668</v>
      </c>
      <c r="J58" s="34">
        <f t="shared" si="1"/>
        <v>3128.7200616</v>
      </c>
      <c r="K58" s="34">
        <f t="shared" si="2"/>
        <v>12514.8802464</v>
      </c>
      <c r="L58" s="47">
        <v>0.239975874537156</v>
      </c>
      <c r="M58" s="48">
        <v>14993.2907955</v>
      </c>
      <c r="N58" s="48">
        <f t="shared" si="3"/>
        <v>59973.163182</v>
      </c>
      <c r="O58" s="48">
        <f t="shared" si="4"/>
        <v>3315.32586527399</v>
      </c>
      <c r="P58" s="48">
        <f t="shared" si="5"/>
        <v>13261.303461096</v>
      </c>
      <c r="Q58" s="52">
        <v>0.221120627252093</v>
      </c>
      <c r="R58" s="53">
        <v>7</v>
      </c>
      <c r="S58" s="53">
        <v>10</v>
      </c>
      <c r="T58" s="53">
        <v>14</v>
      </c>
      <c r="U58" s="53">
        <v>4</v>
      </c>
      <c r="V58" s="53">
        <v>4</v>
      </c>
      <c r="W58" s="53">
        <v>12</v>
      </c>
      <c r="X58" s="53">
        <v>12</v>
      </c>
      <c r="Y58" s="63">
        <v>54165.25</v>
      </c>
      <c r="Z58" s="63">
        <v>11488.45</v>
      </c>
      <c r="AA58" s="6">
        <v>465.78</v>
      </c>
      <c r="AB58" s="6">
        <v>59.28</v>
      </c>
      <c r="AC58" s="63">
        <f t="shared" si="12"/>
        <v>53699.47</v>
      </c>
      <c r="AD58" s="63">
        <f t="shared" si="13"/>
        <v>11429.17</v>
      </c>
      <c r="AE58" s="64">
        <f t="shared" si="14"/>
        <v>1.02970040637334</v>
      </c>
      <c r="AF58" s="65">
        <f t="shared" si="15"/>
        <v>0.913246453419934</v>
      </c>
      <c r="AG58" s="52">
        <f t="shared" si="16"/>
        <v>0.895391657715947</v>
      </c>
      <c r="AH58" s="52">
        <f t="shared" si="17"/>
        <v>0.861843636527072</v>
      </c>
      <c r="AI58" s="71"/>
    </row>
    <row r="59" spans="1:35">
      <c r="A59" s="30">
        <v>58</v>
      </c>
      <c r="B59" s="30">
        <v>103198</v>
      </c>
      <c r="C59" s="31" t="s">
        <v>100</v>
      </c>
      <c r="D59" s="31" t="s">
        <v>36</v>
      </c>
      <c r="E59" s="30" t="s">
        <v>37</v>
      </c>
      <c r="F59" s="35">
        <v>17</v>
      </c>
      <c r="G59" s="36">
        <v>150</v>
      </c>
      <c r="H59" s="34">
        <v>11180.38302</v>
      </c>
      <c r="I59" s="34">
        <f t="shared" si="0"/>
        <v>44721.53208</v>
      </c>
      <c r="J59" s="34">
        <f t="shared" si="1"/>
        <v>2752.4520576</v>
      </c>
      <c r="K59" s="34">
        <f t="shared" si="2"/>
        <v>11009.8082304</v>
      </c>
      <c r="L59" s="47">
        <v>0.246185846466645</v>
      </c>
      <c r="M59" s="48">
        <v>12857.440473</v>
      </c>
      <c r="N59" s="48">
        <f t="shared" si="3"/>
        <v>51429.761892</v>
      </c>
      <c r="O59" s="48">
        <f t="shared" si="4"/>
        <v>2916.616162464</v>
      </c>
      <c r="P59" s="48">
        <f t="shared" si="5"/>
        <v>11666.464649856</v>
      </c>
      <c r="Q59" s="52">
        <v>0.226842672815694</v>
      </c>
      <c r="R59" s="53">
        <v>6</v>
      </c>
      <c r="S59" s="53">
        <v>8</v>
      </c>
      <c r="T59" s="53">
        <v>8</v>
      </c>
      <c r="U59" s="53">
        <v>4</v>
      </c>
      <c r="V59" s="53">
        <v>3</v>
      </c>
      <c r="W59" s="53">
        <v>10</v>
      </c>
      <c r="X59" s="53">
        <v>10</v>
      </c>
      <c r="Y59" s="63">
        <v>46334.28</v>
      </c>
      <c r="Z59" s="63">
        <v>12889.08</v>
      </c>
      <c r="AA59" s="66">
        <v>8834</v>
      </c>
      <c r="AB59" s="66">
        <v>2872.1</v>
      </c>
      <c r="AC59" s="63">
        <f t="shared" si="12"/>
        <v>37500.28</v>
      </c>
      <c r="AD59" s="63">
        <f t="shared" si="13"/>
        <v>10016.98</v>
      </c>
      <c r="AE59" s="65">
        <f t="shared" si="14"/>
        <v>0.838528517603505</v>
      </c>
      <c r="AF59" s="65">
        <f t="shared" si="15"/>
        <v>0.909823294863698</v>
      </c>
      <c r="AG59" s="52">
        <f t="shared" si="16"/>
        <v>0.7291552326987</v>
      </c>
      <c r="AH59" s="52">
        <f t="shared" si="17"/>
        <v>0.858613153224926</v>
      </c>
      <c r="AI59" s="71"/>
    </row>
    <row r="60" spans="1:35">
      <c r="A60" s="30">
        <v>59</v>
      </c>
      <c r="B60" s="30">
        <v>113023</v>
      </c>
      <c r="C60" s="31" t="s">
        <v>101</v>
      </c>
      <c r="D60" s="31" t="s">
        <v>33</v>
      </c>
      <c r="E60" s="30" t="s">
        <v>34</v>
      </c>
      <c r="F60" s="35">
        <v>38</v>
      </c>
      <c r="G60" s="36">
        <v>100</v>
      </c>
      <c r="H60" s="34">
        <v>4200.89769</v>
      </c>
      <c r="I60" s="34">
        <f t="shared" si="0"/>
        <v>16803.59076</v>
      </c>
      <c r="J60" s="34">
        <f t="shared" si="1"/>
        <v>645.0796044</v>
      </c>
      <c r="K60" s="34">
        <f t="shared" si="2"/>
        <v>2580.3184176</v>
      </c>
      <c r="L60" s="47">
        <v>0.153557561264959</v>
      </c>
      <c r="M60" s="48">
        <v>4831.0323435</v>
      </c>
      <c r="N60" s="48">
        <f t="shared" si="3"/>
        <v>19324.129374</v>
      </c>
      <c r="O60" s="48">
        <f t="shared" si="4"/>
        <v>724.654851525</v>
      </c>
      <c r="P60" s="48">
        <f t="shared" si="5"/>
        <v>2898.6194061</v>
      </c>
      <c r="Q60" s="52">
        <v>0.15</v>
      </c>
      <c r="R60" s="53">
        <v>2</v>
      </c>
      <c r="S60" s="53">
        <v>4</v>
      </c>
      <c r="T60" s="53">
        <v>8</v>
      </c>
      <c r="U60" s="53">
        <v>2</v>
      </c>
      <c r="V60" s="53">
        <v>2</v>
      </c>
      <c r="W60" s="53">
        <v>6</v>
      </c>
      <c r="X60" s="53">
        <v>8</v>
      </c>
      <c r="Y60" s="63">
        <v>17361.09</v>
      </c>
      <c r="Z60" s="63">
        <v>3170.61</v>
      </c>
      <c r="AA60" s="6"/>
      <c r="AB60" s="6"/>
      <c r="AC60" s="63">
        <f t="shared" si="12"/>
        <v>17361.09</v>
      </c>
      <c r="AD60" s="63">
        <f t="shared" si="13"/>
        <v>3170.61</v>
      </c>
      <c r="AE60" s="64">
        <f t="shared" si="14"/>
        <v>1.03317738737884</v>
      </c>
      <c r="AF60" s="64">
        <f t="shared" si="15"/>
        <v>1.22876695309141</v>
      </c>
      <c r="AG60" s="52">
        <f t="shared" si="16"/>
        <v>0.89841511945986</v>
      </c>
      <c r="AH60" s="52">
        <f t="shared" si="17"/>
        <v>1.09383453147647</v>
      </c>
      <c r="AI60" s="71">
        <v>300</v>
      </c>
    </row>
    <row r="61" spans="1:35">
      <c r="A61" s="30">
        <v>60</v>
      </c>
      <c r="B61" s="30">
        <v>546</v>
      </c>
      <c r="C61" s="31" t="s">
        <v>102</v>
      </c>
      <c r="D61" s="31" t="s">
        <v>52</v>
      </c>
      <c r="E61" s="30" t="s">
        <v>42</v>
      </c>
      <c r="F61" s="35">
        <v>7</v>
      </c>
      <c r="G61" s="36">
        <v>200</v>
      </c>
      <c r="H61" s="34">
        <v>15000</v>
      </c>
      <c r="I61" s="34">
        <f t="shared" si="0"/>
        <v>60000</v>
      </c>
      <c r="J61" s="34">
        <f t="shared" si="1"/>
        <v>4380.87956946867</v>
      </c>
      <c r="K61" s="34">
        <f t="shared" si="2"/>
        <v>17523.5182778747</v>
      </c>
      <c r="L61" s="47">
        <v>0.292058637964578</v>
      </c>
      <c r="M61" s="48">
        <v>17250</v>
      </c>
      <c r="N61" s="48">
        <f t="shared" si="3"/>
        <v>69000</v>
      </c>
      <c r="O61" s="48">
        <f t="shared" si="4"/>
        <v>4642.16774379054</v>
      </c>
      <c r="P61" s="48">
        <f t="shared" si="5"/>
        <v>18568.6709751622</v>
      </c>
      <c r="Q61" s="52">
        <v>0.269111173553075</v>
      </c>
      <c r="R61" s="53">
        <v>7</v>
      </c>
      <c r="S61" s="53">
        <v>12</v>
      </c>
      <c r="T61" s="53">
        <v>16</v>
      </c>
      <c r="U61" s="53">
        <v>4</v>
      </c>
      <c r="V61" s="53">
        <v>4</v>
      </c>
      <c r="W61" s="53">
        <v>12</v>
      </c>
      <c r="X61" s="53">
        <v>12</v>
      </c>
      <c r="Y61" s="63">
        <v>61530.33</v>
      </c>
      <c r="Z61" s="63">
        <v>16469.58</v>
      </c>
      <c r="AA61" s="6"/>
      <c r="AB61" s="6"/>
      <c r="AC61" s="63">
        <f t="shared" si="12"/>
        <v>61530.33</v>
      </c>
      <c r="AD61" s="63">
        <f t="shared" si="13"/>
        <v>16469.58</v>
      </c>
      <c r="AE61" s="64">
        <f t="shared" si="14"/>
        <v>1.0255055</v>
      </c>
      <c r="AF61" s="65">
        <f t="shared" si="15"/>
        <v>0.939855783458429</v>
      </c>
      <c r="AG61" s="52">
        <f t="shared" si="16"/>
        <v>0.891743913043478</v>
      </c>
      <c r="AH61" s="52">
        <f t="shared" si="17"/>
        <v>0.886955238855276</v>
      </c>
      <c r="AI61" s="71"/>
    </row>
    <row r="62" spans="1:35">
      <c r="A62" s="30">
        <v>61</v>
      </c>
      <c r="B62" s="30">
        <v>746</v>
      </c>
      <c r="C62" s="31" t="s">
        <v>103</v>
      </c>
      <c r="D62" s="31" t="s">
        <v>85</v>
      </c>
      <c r="E62" s="30" t="s">
        <v>37</v>
      </c>
      <c r="F62" s="37">
        <v>10</v>
      </c>
      <c r="G62" s="33">
        <v>200</v>
      </c>
      <c r="H62" s="34">
        <v>12875.04963</v>
      </c>
      <c r="I62" s="34">
        <f t="shared" si="0"/>
        <v>51500.19852</v>
      </c>
      <c r="J62" s="34">
        <f t="shared" si="1"/>
        <v>3611.69859959999</v>
      </c>
      <c r="K62" s="34">
        <f t="shared" si="2"/>
        <v>14446.7943984</v>
      </c>
      <c r="L62" s="47">
        <v>0.28051919824716</v>
      </c>
      <c r="M62" s="48">
        <v>14806.3070745</v>
      </c>
      <c r="N62" s="48">
        <f t="shared" si="3"/>
        <v>59225.228298</v>
      </c>
      <c r="O62" s="48">
        <f t="shared" si="4"/>
        <v>3827.110623219</v>
      </c>
      <c r="P62" s="48">
        <f t="shared" si="5"/>
        <v>15308.442492876</v>
      </c>
      <c r="Q62" s="52">
        <v>0.258478404099169</v>
      </c>
      <c r="R62" s="53">
        <v>7</v>
      </c>
      <c r="S62" s="53">
        <v>10</v>
      </c>
      <c r="T62" s="53">
        <v>10</v>
      </c>
      <c r="U62" s="53">
        <v>4</v>
      </c>
      <c r="V62" s="53">
        <v>4</v>
      </c>
      <c r="W62" s="53">
        <v>12</v>
      </c>
      <c r="X62" s="53">
        <v>12</v>
      </c>
      <c r="Y62" s="63">
        <v>52654.82</v>
      </c>
      <c r="Z62" s="63">
        <v>12353.7</v>
      </c>
      <c r="AA62" s="6"/>
      <c r="AB62" s="6"/>
      <c r="AC62" s="63">
        <f t="shared" si="12"/>
        <v>52654.82</v>
      </c>
      <c r="AD62" s="63">
        <f t="shared" si="13"/>
        <v>12353.7</v>
      </c>
      <c r="AE62" s="64">
        <f t="shared" si="14"/>
        <v>1.02241974814042</v>
      </c>
      <c r="AF62" s="65">
        <f t="shared" si="15"/>
        <v>0.855117035608135</v>
      </c>
      <c r="AG62" s="52">
        <f t="shared" si="16"/>
        <v>0.889060650556886</v>
      </c>
      <c r="AH62" s="52">
        <f t="shared" si="17"/>
        <v>0.80698608011553</v>
      </c>
      <c r="AI62" s="71"/>
    </row>
    <row r="63" spans="1:35">
      <c r="A63" s="30">
        <v>62</v>
      </c>
      <c r="B63" s="30">
        <v>742</v>
      </c>
      <c r="C63" s="31" t="s">
        <v>104</v>
      </c>
      <c r="D63" s="31" t="s">
        <v>33</v>
      </c>
      <c r="E63" s="30" t="s">
        <v>42</v>
      </c>
      <c r="F63" s="37">
        <v>8</v>
      </c>
      <c r="G63" s="33">
        <v>200</v>
      </c>
      <c r="H63" s="34">
        <v>13000</v>
      </c>
      <c r="I63" s="34">
        <f t="shared" si="0"/>
        <v>52000</v>
      </c>
      <c r="J63" s="34">
        <f t="shared" si="1"/>
        <v>1959.35104319156</v>
      </c>
      <c r="K63" s="34">
        <f t="shared" si="2"/>
        <v>7837.40417276622</v>
      </c>
      <c r="L63" s="47">
        <v>0.150719311014735</v>
      </c>
      <c r="M63" s="48">
        <v>14950</v>
      </c>
      <c r="N63" s="48">
        <f t="shared" si="3"/>
        <v>59800</v>
      </c>
      <c r="O63" s="48">
        <f t="shared" si="4"/>
        <v>2242.5</v>
      </c>
      <c r="P63" s="48">
        <f t="shared" si="5"/>
        <v>8970</v>
      </c>
      <c r="Q63" s="52">
        <v>0.15</v>
      </c>
      <c r="R63" s="53">
        <v>12</v>
      </c>
      <c r="S63" s="53">
        <v>8</v>
      </c>
      <c r="T63" s="53">
        <v>10</v>
      </c>
      <c r="U63" s="53">
        <v>2</v>
      </c>
      <c r="V63" s="53">
        <v>4</v>
      </c>
      <c r="W63" s="53">
        <v>12</v>
      </c>
      <c r="X63" s="53">
        <v>12</v>
      </c>
      <c r="Y63" s="63">
        <v>53159.53</v>
      </c>
      <c r="Z63" s="63">
        <v>8756.52</v>
      </c>
      <c r="AA63" s="6"/>
      <c r="AB63" s="6"/>
      <c r="AC63" s="63">
        <f t="shared" si="12"/>
        <v>53159.53</v>
      </c>
      <c r="AD63" s="63">
        <f t="shared" si="13"/>
        <v>8756.52</v>
      </c>
      <c r="AE63" s="64">
        <f t="shared" si="14"/>
        <v>1.02229865384615</v>
      </c>
      <c r="AF63" s="64">
        <f t="shared" si="15"/>
        <v>1.11727299077258</v>
      </c>
      <c r="AG63" s="52">
        <f t="shared" si="16"/>
        <v>0.888955351170569</v>
      </c>
      <c r="AH63" s="52">
        <f t="shared" si="17"/>
        <v>0.976200668896321</v>
      </c>
      <c r="AI63" s="71">
        <v>500</v>
      </c>
    </row>
    <row r="64" spans="1:35">
      <c r="A64" s="30">
        <v>63</v>
      </c>
      <c r="B64" s="30">
        <v>102567</v>
      </c>
      <c r="C64" s="31" t="s">
        <v>105</v>
      </c>
      <c r="D64" s="31" t="s">
        <v>41</v>
      </c>
      <c r="E64" s="30" t="s">
        <v>34</v>
      </c>
      <c r="F64" s="37">
        <v>35</v>
      </c>
      <c r="G64" s="33">
        <v>100</v>
      </c>
      <c r="H64" s="34">
        <v>4855.8195</v>
      </c>
      <c r="I64" s="34">
        <f t="shared" si="0"/>
        <v>19423.278</v>
      </c>
      <c r="J64" s="34">
        <f t="shared" si="1"/>
        <v>1279.90233</v>
      </c>
      <c r="K64" s="34">
        <f t="shared" si="2"/>
        <v>5119.60932000001</v>
      </c>
      <c r="L64" s="47">
        <v>0.263581117461224</v>
      </c>
      <c r="M64" s="48">
        <v>5584.192425</v>
      </c>
      <c r="N64" s="48">
        <f t="shared" si="3"/>
        <v>22336.7697</v>
      </c>
      <c r="O64" s="48">
        <f t="shared" si="4"/>
        <v>1356.239361825</v>
      </c>
      <c r="P64" s="48">
        <f t="shared" si="5"/>
        <v>5424.95744730001</v>
      </c>
      <c r="Q64" s="52">
        <v>0.242871172517842</v>
      </c>
      <c r="R64" s="53">
        <v>3</v>
      </c>
      <c r="S64" s="53">
        <v>6</v>
      </c>
      <c r="T64" s="53">
        <v>8</v>
      </c>
      <c r="U64" s="53">
        <v>2</v>
      </c>
      <c r="V64" s="53">
        <v>2</v>
      </c>
      <c r="W64" s="53">
        <v>6</v>
      </c>
      <c r="X64" s="53">
        <v>8</v>
      </c>
      <c r="Y64" s="63">
        <v>19828.9</v>
      </c>
      <c r="Z64" s="63">
        <v>4544.93</v>
      </c>
      <c r="AA64" s="6"/>
      <c r="AB64" s="6"/>
      <c r="AC64" s="63">
        <f t="shared" si="12"/>
        <v>19828.9</v>
      </c>
      <c r="AD64" s="63">
        <f t="shared" si="13"/>
        <v>4544.93</v>
      </c>
      <c r="AE64" s="64">
        <f t="shared" si="14"/>
        <v>1.02088329271712</v>
      </c>
      <c r="AF64" s="65">
        <f t="shared" si="15"/>
        <v>0.887749380064023</v>
      </c>
      <c r="AG64" s="52">
        <f t="shared" si="16"/>
        <v>0.887724602362713</v>
      </c>
      <c r="AH64" s="52">
        <f t="shared" si="17"/>
        <v>0.837781686612492</v>
      </c>
      <c r="AI64" s="71"/>
    </row>
    <row r="65" spans="1:35">
      <c r="A65" s="30">
        <v>64</v>
      </c>
      <c r="B65" s="30">
        <v>515</v>
      </c>
      <c r="C65" s="31" t="s">
        <v>106</v>
      </c>
      <c r="D65" s="31" t="s">
        <v>33</v>
      </c>
      <c r="E65" s="30" t="s">
        <v>37</v>
      </c>
      <c r="F65" s="37">
        <v>12</v>
      </c>
      <c r="G65" s="33">
        <v>150</v>
      </c>
      <c r="H65" s="34">
        <v>11325.26205</v>
      </c>
      <c r="I65" s="34">
        <f t="shared" si="0"/>
        <v>45301.0482</v>
      </c>
      <c r="J65" s="34">
        <f t="shared" si="1"/>
        <v>3368.1405744</v>
      </c>
      <c r="K65" s="34">
        <f t="shared" si="2"/>
        <v>13472.5622976</v>
      </c>
      <c r="L65" s="47">
        <v>0.297400674662535</v>
      </c>
      <c r="M65" s="48">
        <v>13024.0513575</v>
      </c>
      <c r="N65" s="48">
        <f t="shared" si="3"/>
        <v>52096.20543</v>
      </c>
      <c r="O65" s="48">
        <f t="shared" si="4"/>
        <v>3569.026101516</v>
      </c>
      <c r="P65" s="48">
        <f t="shared" si="5"/>
        <v>14276.104406064</v>
      </c>
      <c r="Q65" s="52">
        <v>0.274033478796193</v>
      </c>
      <c r="R65" s="53">
        <v>5</v>
      </c>
      <c r="S65" s="53">
        <v>10</v>
      </c>
      <c r="T65" s="53">
        <v>16</v>
      </c>
      <c r="U65" s="53">
        <v>4</v>
      </c>
      <c r="V65" s="53">
        <v>4</v>
      </c>
      <c r="W65" s="53">
        <v>10</v>
      </c>
      <c r="X65" s="53">
        <v>10</v>
      </c>
      <c r="Y65" s="63">
        <v>45793.68</v>
      </c>
      <c r="Z65" s="63">
        <v>9727.63</v>
      </c>
      <c r="AA65" s="6"/>
      <c r="AB65" s="6"/>
      <c r="AC65" s="63">
        <f t="shared" si="12"/>
        <v>45793.68</v>
      </c>
      <c r="AD65" s="63">
        <f t="shared" si="13"/>
        <v>9727.63</v>
      </c>
      <c r="AE65" s="64">
        <f t="shared" si="14"/>
        <v>1.0108746225435</v>
      </c>
      <c r="AF65" s="65">
        <f t="shared" si="15"/>
        <v>0.722032660537993</v>
      </c>
      <c r="AG65" s="52">
        <f t="shared" si="16"/>
        <v>0.879021410907393</v>
      </c>
      <c r="AH65" s="52">
        <f t="shared" si="17"/>
        <v>0.681392466972154</v>
      </c>
      <c r="AI65" s="71"/>
    </row>
    <row r="66" spans="1:35">
      <c r="A66" s="30">
        <v>65</v>
      </c>
      <c r="B66" s="30">
        <v>581</v>
      </c>
      <c r="C66" s="31" t="s">
        <v>107</v>
      </c>
      <c r="D66" s="31" t="s">
        <v>33</v>
      </c>
      <c r="E66" s="30" t="s">
        <v>42</v>
      </c>
      <c r="F66" s="37">
        <v>6</v>
      </c>
      <c r="G66" s="33">
        <v>200</v>
      </c>
      <c r="H66" s="34">
        <v>16500</v>
      </c>
      <c r="I66" s="34">
        <f t="shared" si="0"/>
        <v>66000</v>
      </c>
      <c r="J66" s="34">
        <f t="shared" si="1"/>
        <v>3851.49932776026</v>
      </c>
      <c r="K66" s="34">
        <f t="shared" si="2"/>
        <v>15405.997311041</v>
      </c>
      <c r="L66" s="47">
        <v>0.23342420168244</v>
      </c>
      <c r="M66" s="48">
        <v>18975</v>
      </c>
      <c r="N66" s="48">
        <f t="shared" si="3"/>
        <v>75900</v>
      </c>
      <c r="O66" s="48">
        <f t="shared" si="4"/>
        <v>4081.21375195167</v>
      </c>
      <c r="P66" s="48">
        <f t="shared" si="5"/>
        <v>16324.8550078067</v>
      </c>
      <c r="Q66" s="52">
        <v>0.215083728693105</v>
      </c>
      <c r="R66" s="53">
        <v>7</v>
      </c>
      <c r="S66" s="53">
        <v>12</v>
      </c>
      <c r="T66" s="53">
        <v>10</v>
      </c>
      <c r="U66" s="53">
        <v>4</v>
      </c>
      <c r="V66" s="53">
        <v>4</v>
      </c>
      <c r="W66" s="53">
        <v>12</v>
      </c>
      <c r="X66" s="53">
        <v>12</v>
      </c>
      <c r="Y66" s="63">
        <v>66363.96</v>
      </c>
      <c r="Z66" s="63">
        <v>15479.04</v>
      </c>
      <c r="AA66" s="6"/>
      <c r="AB66" s="6"/>
      <c r="AC66" s="63">
        <f t="shared" si="12"/>
        <v>66363.96</v>
      </c>
      <c r="AD66" s="63">
        <f t="shared" si="13"/>
        <v>15479.04</v>
      </c>
      <c r="AE66" s="64">
        <f t="shared" si="14"/>
        <v>1.00551454545455</v>
      </c>
      <c r="AF66" s="64">
        <f t="shared" si="15"/>
        <v>1.00474118536335</v>
      </c>
      <c r="AG66" s="52">
        <f t="shared" si="16"/>
        <v>0.8743604743083</v>
      </c>
      <c r="AH66" s="52">
        <f t="shared" si="17"/>
        <v>0.948188513318973</v>
      </c>
      <c r="AI66" s="71">
        <v>500</v>
      </c>
    </row>
    <row r="67" spans="1:35">
      <c r="A67" s="30">
        <v>66</v>
      </c>
      <c r="B67" s="30">
        <v>357</v>
      </c>
      <c r="C67" s="31" t="s">
        <v>108</v>
      </c>
      <c r="D67" s="31" t="s">
        <v>36</v>
      </c>
      <c r="E67" s="30" t="s">
        <v>37</v>
      </c>
      <c r="F67" s="35">
        <v>9</v>
      </c>
      <c r="G67" s="36">
        <v>200</v>
      </c>
      <c r="H67" s="34">
        <v>11834.48394</v>
      </c>
      <c r="I67" s="34">
        <f t="shared" ref="I67:I128" si="18">H67*4</f>
        <v>47337.93576</v>
      </c>
      <c r="J67" s="34">
        <f t="shared" ref="J67:J127" si="19">H67*L67</f>
        <v>3052.4737572</v>
      </c>
      <c r="K67" s="34">
        <f t="shared" ref="K67:K128" si="20">J67*4</f>
        <v>12209.8950288</v>
      </c>
      <c r="L67" s="47">
        <v>0.257930449073726</v>
      </c>
      <c r="M67" s="48">
        <v>13609.656531</v>
      </c>
      <c r="N67" s="48">
        <f t="shared" ref="N67:N128" si="21">M67*4</f>
        <v>54438.626124</v>
      </c>
      <c r="O67" s="48">
        <f t="shared" ref="O67:O127" si="22">M67*Q67</f>
        <v>3234.53201343299</v>
      </c>
      <c r="P67" s="48">
        <f t="shared" ref="P67:P128" si="23">O67*4</f>
        <v>12938.128053732</v>
      </c>
      <c r="Q67" s="52">
        <v>0.237664485217933</v>
      </c>
      <c r="R67" s="53">
        <v>9</v>
      </c>
      <c r="S67" s="53">
        <v>10</v>
      </c>
      <c r="T67" s="53">
        <v>10</v>
      </c>
      <c r="U67" s="53">
        <v>4</v>
      </c>
      <c r="V67" s="53">
        <v>4</v>
      </c>
      <c r="W67" s="53">
        <v>12</v>
      </c>
      <c r="X67" s="53">
        <v>12</v>
      </c>
      <c r="Y67" s="63">
        <v>47275.61</v>
      </c>
      <c r="Z67" s="63">
        <v>10450.66</v>
      </c>
      <c r="AA67" s="6">
        <v>2575.4</v>
      </c>
      <c r="AB67" s="6">
        <v>316.22</v>
      </c>
      <c r="AC67" s="63">
        <f t="shared" si="12"/>
        <v>44700.21</v>
      </c>
      <c r="AD67" s="63">
        <f t="shared" si="13"/>
        <v>10134.44</v>
      </c>
      <c r="AE67" s="65">
        <f t="shared" si="14"/>
        <v>0.944278817450489</v>
      </c>
      <c r="AF67" s="65">
        <f t="shared" si="15"/>
        <v>0.830018601805787</v>
      </c>
      <c r="AG67" s="52">
        <f t="shared" si="16"/>
        <v>0.821112015174338</v>
      </c>
      <c r="AH67" s="52">
        <f t="shared" si="17"/>
        <v>0.783300332004114</v>
      </c>
      <c r="AI67" s="71"/>
    </row>
    <row r="68" spans="1:35">
      <c r="A68" s="30">
        <v>67</v>
      </c>
      <c r="B68" s="30">
        <v>102564</v>
      </c>
      <c r="C68" s="31" t="s">
        <v>109</v>
      </c>
      <c r="D68" s="31" t="s">
        <v>39</v>
      </c>
      <c r="E68" s="30" t="s">
        <v>34</v>
      </c>
      <c r="F68" s="37">
        <v>30</v>
      </c>
      <c r="G68" s="33">
        <v>100</v>
      </c>
      <c r="H68" s="34">
        <v>7909.55919</v>
      </c>
      <c r="I68" s="34">
        <f t="shared" si="18"/>
        <v>31638.23676</v>
      </c>
      <c r="J68" s="34">
        <f t="shared" si="19"/>
        <v>2149.3132353</v>
      </c>
      <c r="K68" s="34">
        <f t="shared" si="20"/>
        <v>8597.25294119998</v>
      </c>
      <c r="L68" s="47">
        <v>0.271736159205605</v>
      </c>
      <c r="M68" s="48">
        <v>9095.9930685</v>
      </c>
      <c r="N68" s="48">
        <f t="shared" si="21"/>
        <v>36383.972274</v>
      </c>
      <c r="O68" s="48">
        <f t="shared" si="22"/>
        <v>2277.50441754825</v>
      </c>
      <c r="P68" s="48">
        <f t="shared" si="23"/>
        <v>9110.017670193</v>
      </c>
      <c r="Q68" s="52">
        <v>0.250385460982308</v>
      </c>
      <c r="R68" s="53">
        <v>5</v>
      </c>
      <c r="S68" s="53">
        <v>6</v>
      </c>
      <c r="T68" s="53">
        <v>12</v>
      </c>
      <c r="U68" s="53">
        <v>2</v>
      </c>
      <c r="V68" s="53">
        <v>3</v>
      </c>
      <c r="W68" s="53">
        <v>8</v>
      </c>
      <c r="X68" s="53">
        <v>8</v>
      </c>
      <c r="Y68" s="63">
        <v>31432.92</v>
      </c>
      <c r="Z68" s="63">
        <v>8078.54</v>
      </c>
      <c r="AA68" s="6"/>
      <c r="AB68" s="6"/>
      <c r="AC68" s="63">
        <f t="shared" ref="AC68:AC99" si="24">Y68-AA68</f>
        <v>31432.92</v>
      </c>
      <c r="AD68" s="63">
        <f t="shared" ref="AD68:AD99" si="25">Z68-AB68</f>
        <v>8078.54</v>
      </c>
      <c r="AE68" s="65">
        <f t="shared" ref="AE68:AE99" si="26">AC68/I68</f>
        <v>0.993510486644452</v>
      </c>
      <c r="AF68" s="65">
        <f t="shared" ref="AF68:AF99" si="27">AD68/K68</f>
        <v>0.93966526927291</v>
      </c>
      <c r="AG68" s="52">
        <f t="shared" ref="AG68:AG99" si="28">AC68/N68</f>
        <v>0.863922162299524</v>
      </c>
      <c r="AH68" s="52">
        <f t="shared" ref="AH68:AH99" si="29">AD68/P68</f>
        <v>0.886775447915114</v>
      </c>
      <c r="AI68" s="71"/>
    </row>
    <row r="69" spans="1:35">
      <c r="A69" s="30">
        <v>68</v>
      </c>
      <c r="B69" s="30">
        <v>103639</v>
      </c>
      <c r="C69" s="31" t="s">
        <v>110</v>
      </c>
      <c r="D69" s="31" t="s">
        <v>52</v>
      </c>
      <c r="E69" s="30" t="s">
        <v>37</v>
      </c>
      <c r="F69" s="37">
        <v>18</v>
      </c>
      <c r="G69" s="33">
        <v>150</v>
      </c>
      <c r="H69" s="34">
        <v>9820.84599</v>
      </c>
      <c r="I69" s="34">
        <f t="shared" si="18"/>
        <v>39283.38396</v>
      </c>
      <c r="J69" s="34">
        <f t="shared" si="19"/>
        <v>2456.948592</v>
      </c>
      <c r="K69" s="34">
        <f t="shared" si="20"/>
        <v>9827.79436800001</v>
      </c>
      <c r="L69" s="47">
        <v>0.250176878295594</v>
      </c>
      <c r="M69" s="48">
        <v>11293.9728885</v>
      </c>
      <c r="N69" s="48">
        <f t="shared" si="21"/>
        <v>45175.891554</v>
      </c>
      <c r="O69" s="48">
        <f t="shared" si="22"/>
        <v>2603.48802588001</v>
      </c>
      <c r="P69" s="48">
        <f t="shared" si="23"/>
        <v>10413.95210352</v>
      </c>
      <c r="Q69" s="52">
        <v>0.230520123572369</v>
      </c>
      <c r="R69" s="53">
        <v>5</v>
      </c>
      <c r="S69" s="53">
        <v>8</v>
      </c>
      <c r="T69" s="53">
        <v>8</v>
      </c>
      <c r="U69" s="53">
        <v>4</v>
      </c>
      <c r="V69" s="53">
        <v>3</v>
      </c>
      <c r="W69" s="53">
        <v>10</v>
      </c>
      <c r="X69" s="53">
        <v>10</v>
      </c>
      <c r="Y69" s="63">
        <v>38689.34</v>
      </c>
      <c r="Z69" s="63">
        <v>8115.78</v>
      </c>
      <c r="AA69" s="6"/>
      <c r="AB69" s="6"/>
      <c r="AC69" s="63">
        <f t="shared" si="24"/>
        <v>38689.34</v>
      </c>
      <c r="AD69" s="63">
        <f t="shared" si="25"/>
        <v>8115.78</v>
      </c>
      <c r="AE69" s="65">
        <f t="shared" si="26"/>
        <v>0.984877984019786</v>
      </c>
      <c r="AF69" s="65">
        <f t="shared" si="27"/>
        <v>0.825798719031561</v>
      </c>
      <c r="AG69" s="52">
        <f t="shared" si="28"/>
        <v>0.856415638278075</v>
      </c>
      <c r="AH69" s="52">
        <f t="shared" si="29"/>
        <v>0.779317968752399</v>
      </c>
      <c r="AI69" s="71"/>
    </row>
    <row r="70" spans="1:35">
      <c r="A70" s="30">
        <v>69</v>
      </c>
      <c r="B70" s="30">
        <v>104838</v>
      </c>
      <c r="C70" s="31" t="s">
        <v>111</v>
      </c>
      <c r="D70" s="31" t="s">
        <v>50</v>
      </c>
      <c r="E70" s="30" t="s">
        <v>34</v>
      </c>
      <c r="F70" s="37">
        <v>35</v>
      </c>
      <c r="G70" s="33">
        <v>100</v>
      </c>
      <c r="H70" s="34">
        <v>6652.593045</v>
      </c>
      <c r="I70" s="34">
        <f t="shared" si="18"/>
        <v>26610.37218</v>
      </c>
      <c r="J70" s="34">
        <f t="shared" si="19"/>
        <v>1615.2726618</v>
      </c>
      <c r="K70" s="34">
        <f t="shared" si="20"/>
        <v>6461.0906472</v>
      </c>
      <c r="L70" s="47">
        <v>0.24280346789197</v>
      </c>
      <c r="M70" s="48">
        <v>7650.48200175</v>
      </c>
      <c r="N70" s="48">
        <f t="shared" si="21"/>
        <v>30601.928007</v>
      </c>
      <c r="O70" s="48">
        <f t="shared" si="22"/>
        <v>1711.6121384145</v>
      </c>
      <c r="P70" s="48">
        <f t="shared" si="23"/>
        <v>6846.448553658</v>
      </c>
      <c r="Q70" s="52">
        <v>0.223726052557601</v>
      </c>
      <c r="R70" s="53">
        <v>5</v>
      </c>
      <c r="S70" s="53">
        <v>6</v>
      </c>
      <c r="T70" s="53">
        <v>12</v>
      </c>
      <c r="U70" s="53">
        <v>2</v>
      </c>
      <c r="V70" s="53">
        <v>2</v>
      </c>
      <c r="W70" s="53">
        <v>6</v>
      </c>
      <c r="X70" s="53">
        <v>8</v>
      </c>
      <c r="Y70" s="63">
        <v>25925.5</v>
      </c>
      <c r="Z70" s="63">
        <v>4294.15</v>
      </c>
      <c r="AA70" s="6"/>
      <c r="AB70" s="6"/>
      <c r="AC70" s="63">
        <f t="shared" si="24"/>
        <v>25925.5</v>
      </c>
      <c r="AD70" s="63">
        <f t="shared" si="25"/>
        <v>4294.15</v>
      </c>
      <c r="AE70" s="65">
        <f t="shared" si="26"/>
        <v>0.974262961248068</v>
      </c>
      <c r="AF70" s="65">
        <f t="shared" si="27"/>
        <v>0.664616894341349</v>
      </c>
      <c r="AG70" s="52">
        <f t="shared" si="28"/>
        <v>0.847185183693972</v>
      </c>
      <c r="AH70" s="52">
        <f t="shared" si="29"/>
        <v>0.627208393716136</v>
      </c>
      <c r="AI70" s="71"/>
    </row>
    <row r="71" spans="1:35">
      <c r="A71" s="30">
        <v>70</v>
      </c>
      <c r="B71" s="30">
        <v>710</v>
      </c>
      <c r="C71" s="31" t="s">
        <v>112</v>
      </c>
      <c r="D71" s="31" t="s">
        <v>50</v>
      </c>
      <c r="E71" s="30" t="s">
        <v>34</v>
      </c>
      <c r="F71" s="37">
        <v>35</v>
      </c>
      <c r="G71" s="33">
        <v>100</v>
      </c>
      <c r="H71" s="34">
        <v>7063.753095</v>
      </c>
      <c r="I71" s="34">
        <f t="shared" si="18"/>
        <v>28255.01238</v>
      </c>
      <c r="J71" s="34">
        <f t="shared" si="19"/>
        <v>2078.4668688</v>
      </c>
      <c r="K71" s="34">
        <f t="shared" si="20"/>
        <v>8313.8674752</v>
      </c>
      <c r="L71" s="47">
        <v>0.294243986284178</v>
      </c>
      <c r="M71" s="48">
        <v>8123.31605925</v>
      </c>
      <c r="N71" s="48">
        <f t="shared" si="21"/>
        <v>32493.264237</v>
      </c>
      <c r="O71" s="48">
        <f t="shared" si="22"/>
        <v>2202.432571332</v>
      </c>
      <c r="P71" s="48">
        <f t="shared" si="23"/>
        <v>8809.73028532799</v>
      </c>
      <c r="Q71" s="52">
        <v>0.271124815933278</v>
      </c>
      <c r="R71" s="53">
        <v>4</v>
      </c>
      <c r="S71" s="53">
        <v>6</v>
      </c>
      <c r="T71" s="53">
        <v>8</v>
      </c>
      <c r="U71" s="53">
        <v>2</v>
      </c>
      <c r="V71" s="53">
        <v>2</v>
      </c>
      <c r="W71" s="53">
        <v>6</v>
      </c>
      <c r="X71" s="53">
        <v>8</v>
      </c>
      <c r="Y71" s="63">
        <v>27462.58</v>
      </c>
      <c r="Z71" s="63">
        <v>5480.18</v>
      </c>
      <c r="AA71" s="6"/>
      <c r="AB71" s="6"/>
      <c r="AC71" s="63">
        <f t="shared" si="24"/>
        <v>27462.58</v>
      </c>
      <c r="AD71" s="63">
        <f t="shared" si="25"/>
        <v>5480.18</v>
      </c>
      <c r="AE71" s="65">
        <f t="shared" si="26"/>
        <v>0.971954272419257</v>
      </c>
      <c r="AF71" s="65">
        <f t="shared" si="27"/>
        <v>0.659161336928596</v>
      </c>
      <c r="AG71" s="52">
        <f t="shared" si="28"/>
        <v>0.845177628190658</v>
      </c>
      <c r="AH71" s="52">
        <f t="shared" si="29"/>
        <v>0.622059906774543</v>
      </c>
      <c r="AI71" s="71"/>
    </row>
    <row r="72" spans="1:35">
      <c r="A72" s="30">
        <v>71</v>
      </c>
      <c r="B72" s="30">
        <v>111400</v>
      </c>
      <c r="C72" s="31" t="s">
        <v>113</v>
      </c>
      <c r="D72" s="31" t="s">
        <v>39</v>
      </c>
      <c r="E72" s="30" t="s">
        <v>34</v>
      </c>
      <c r="F72" s="37">
        <v>22</v>
      </c>
      <c r="G72" s="33">
        <v>150</v>
      </c>
      <c r="H72" s="34">
        <v>8544.99978</v>
      </c>
      <c r="I72" s="34">
        <f t="shared" si="18"/>
        <v>34179.99912</v>
      </c>
      <c r="J72" s="34">
        <f t="shared" si="19"/>
        <v>1934.68338</v>
      </c>
      <c r="K72" s="34">
        <f t="shared" si="20"/>
        <v>7738.73352000001</v>
      </c>
      <c r="L72" s="47">
        <v>0.226411167912283</v>
      </c>
      <c r="M72" s="48">
        <v>9826.749747</v>
      </c>
      <c r="N72" s="48">
        <f t="shared" si="21"/>
        <v>39306.998988</v>
      </c>
      <c r="O72" s="48">
        <f t="shared" si="22"/>
        <v>2050.07342445</v>
      </c>
      <c r="P72" s="48">
        <f t="shared" si="23"/>
        <v>8200.29369779999</v>
      </c>
      <c r="Q72" s="52">
        <v>0.208621719004889</v>
      </c>
      <c r="R72" s="53">
        <v>3</v>
      </c>
      <c r="S72" s="53">
        <v>8</v>
      </c>
      <c r="T72" s="53">
        <v>12</v>
      </c>
      <c r="U72" s="53">
        <v>2</v>
      </c>
      <c r="V72" s="53">
        <v>3</v>
      </c>
      <c r="W72" s="53">
        <v>10</v>
      </c>
      <c r="X72" s="53">
        <v>10</v>
      </c>
      <c r="Y72" s="63">
        <v>32793.39</v>
      </c>
      <c r="Z72" s="63">
        <v>8764.51</v>
      </c>
      <c r="AA72" s="6"/>
      <c r="AB72" s="6"/>
      <c r="AC72" s="63">
        <f t="shared" si="24"/>
        <v>32793.39</v>
      </c>
      <c r="AD72" s="63">
        <f t="shared" si="25"/>
        <v>8764.51</v>
      </c>
      <c r="AE72" s="65">
        <f t="shared" si="26"/>
        <v>0.95943214875074</v>
      </c>
      <c r="AF72" s="65">
        <f t="shared" si="27"/>
        <v>1.13255095001643</v>
      </c>
      <c r="AG72" s="52">
        <f t="shared" si="28"/>
        <v>0.834288825000643</v>
      </c>
      <c r="AH72" s="52">
        <f t="shared" si="29"/>
        <v>1.06880440176812</v>
      </c>
      <c r="AI72" s="71"/>
    </row>
    <row r="73" spans="1:35">
      <c r="A73" s="30">
        <v>72</v>
      </c>
      <c r="B73" s="30">
        <v>105910</v>
      </c>
      <c r="C73" s="31" t="s">
        <v>114</v>
      </c>
      <c r="D73" s="31" t="s">
        <v>52</v>
      </c>
      <c r="E73" s="30" t="s">
        <v>34</v>
      </c>
      <c r="F73" s="37">
        <v>33</v>
      </c>
      <c r="G73" s="33">
        <v>100</v>
      </c>
      <c r="H73" s="34">
        <v>7629.464565</v>
      </c>
      <c r="I73" s="34">
        <f t="shared" si="18"/>
        <v>30517.85826</v>
      </c>
      <c r="J73" s="34">
        <f t="shared" si="19"/>
        <v>2054.0336103</v>
      </c>
      <c r="K73" s="34">
        <f t="shared" si="20"/>
        <v>8216.13444119999</v>
      </c>
      <c r="L73" s="47">
        <v>0.269223822038945</v>
      </c>
      <c r="M73" s="48">
        <v>8773.88424975</v>
      </c>
      <c r="N73" s="48">
        <f t="shared" si="21"/>
        <v>35095.536999</v>
      </c>
      <c r="O73" s="48">
        <f t="shared" si="22"/>
        <v>2176.54204348575</v>
      </c>
      <c r="P73" s="48">
        <f t="shared" si="23"/>
        <v>8706.16817394299</v>
      </c>
      <c r="Q73" s="52">
        <v>0.248070521735885</v>
      </c>
      <c r="R73" s="53">
        <v>4</v>
      </c>
      <c r="S73" s="53">
        <v>6</v>
      </c>
      <c r="T73" s="53">
        <v>8</v>
      </c>
      <c r="U73" s="53">
        <v>2</v>
      </c>
      <c r="V73" s="53">
        <v>2</v>
      </c>
      <c r="W73" s="53">
        <v>6</v>
      </c>
      <c r="X73" s="53">
        <v>8</v>
      </c>
      <c r="Y73" s="63">
        <v>29278.19</v>
      </c>
      <c r="Z73" s="63">
        <v>8470.48</v>
      </c>
      <c r="AA73" s="6"/>
      <c r="AB73" s="6"/>
      <c r="AC73" s="63">
        <f t="shared" si="24"/>
        <v>29278.19</v>
      </c>
      <c r="AD73" s="63">
        <f t="shared" si="25"/>
        <v>8470.48</v>
      </c>
      <c r="AE73" s="65">
        <f t="shared" si="26"/>
        <v>0.959378923336018</v>
      </c>
      <c r="AF73" s="65">
        <f t="shared" si="27"/>
        <v>1.03095683993735</v>
      </c>
      <c r="AG73" s="52">
        <f t="shared" si="28"/>
        <v>0.83424254203132</v>
      </c>
      <c r="AH73" s="52">
        <f t="shared" si="29"/>
        <v>0.972928598525309</v>
      </c>
      <c r="AI73" s="71"/>
    </row>
    <row r="74" spans="1:35">
      <c r="A74" s="30">
        <v>73</v>
      </c>
      <c r="B74" s="30">
        <v>750</v>
      </c>
      <c r="C74" s="31" t="s">
        <v>115</v>
      </c>
      <c r="D74" s="31" t="s">
        <v>52</v>
      </c>
      <c r="E74" s="30" t="s">
        <v>42</v>
      </c>
      <c r="F74" s="35">
        <v>3</v>
      </c>
      <c r="G74" s="36">
        <v>300</v>
      </c>
      <c r="H74" s="34">
        <v>30000</v>
      </c>
      <c r="I74" s="34">
        <f t="shared" si="18"/>
        <v>120000</v>
      </c>
      <c r="J74" s="34">
        <f t="shared" si="19"/>
        <v>7015.56851034555</v>
      </c>
      <c r="K74" s="34">
        <f t="shared" si="20"/>
        <v>28062.2740413822</v>
      </c>
      <c r="L74" s="47">
        <v>0.233852283678185</v>
      </c>
      <c r="M74" s="48">
        <v>34500</v>
      </c>
      <c r="N74" s="48">
        <f t="shared" si="21"/>
        <v>138000</v>
      </c>
      <c r="O74" s="48">
        <f t="shared" si="22"/>
        <v>7433.99706078402</v>
      </c>
      <c r="P74" s="48">
        <f t="shared" si="23"/>
        <v>29735.9882431361</v>
      </c>
      <c r="Q74" s="52">
        <v>0.215478175674899</v>
      </c>
      <c r="R74" s="53">
        <v>5</v>
      </c>
      <c r="S74" s="53">
        <v>12</v>
      </c>
      <c r="T74" s="53">
        <v>16</v>
      </c>
      <c r="U74" s="53">
        <v>4</v>
      </c>
      <c r="V74" s="53">
        <v>8</v>
      </c>
      <c r="W74" s="53">
        <v>12</v>
      </c>
      <c r="X74" s="53">
        <v>12</v>
      </c>
      <c r="Y74" s="63">
        <v>113873.58</v>
      </c>
      <c r="Z74" s="63">
        <v>32979.58</v>
      </c>
      <c r="AA74" s="6"/>
      <c r="AB74" s="6"/>
      <c r="AC74" s="63">
        <f t="shared" si="24"/>
        <v>113873.58</v>
      </c>
      <c r="AD74" s="63">
        <f t="shared" si="25"/>
        <v>32979.58</v>
      </c>
      <c r="AE74" s="65">
        <f t="shared" si="26"/>
        <v>0.9489465</v>
      </c>
      <c r="AF74" s="65">
        <f t="shared" si="27"/>
        <v>1.17522834932645</v>
      </c>
      <c r="AG74" s="52">
        <f t="shared" si="28"/>
        <v>0.825170869565217</v>
      </c>
      <c r="AH74" s="52">
        <f t="shared" si="29"/>
        <v>1.10907966906439</v>
      </c>
      <c r="AI74" s="71"/>
    </row>
    <row r="75" spans="1:35">
      <c r="A75" s="30">
        <v>74</v>
      </c>
      <c r="B75" s="30">
        <v>52</v>
      </c>
      <c r="C75" s="31" t="s">
        <v>116</v>
      </c>
      <c r="D75" s="31" t="s">
        <v>50</v>
      </c>
      <c r="E75" s="30" t="s">
        <v>34</v>
      </c>
      <c r="F75" s="37">
        <v>26</v>
      </c>
      <c r="G75" s="33">
        <v>100</v>
      </c>
      <c r="H75" s="34">
        <v>7504.07166</v>
      </c>
      <c r="I75" s="34">
        <f t="shared" si="18"/>
        <v>30016.28664</v>
      </c>
      <c r="J75" s="34">
        <f t="shared" si="19"/>
        <v>2043.0190116</v>
      </c>
      <c r="K75" s="34">
        <f t="shared" si="20"/>
        <v>8172.07604640001</v>
      </c>
      <c r="L75" s="47">
        <v>0.272254731053568</v>
      </c>
      <c r="M75" s="48">
        <v>8629.682409</v>
      </c>
      <c r="N75" s="48">
        <f t="shared" si="21"/>
        <v>34518.729636</v>
      </c>
      <c r="O75" s="48">
        <f t="shared" si="22"/>
        <v>2164.870502649</v>
      </c>
      <c r="P75" s="48">
        <f t="shared" si="23"/>
        <v>8659.482010596</v>
      </c>
      <c r="Q75" s="52">
        <v>0.250863287899359</v>
      </c>
      <c r="R75" s="53">
        <v>5</v>
      </c>
      <c r="S75" s="53">
        <v>8</v>
      </c>
      <c r="T75" s="53">
        <v>12</v>
      </c>
      <c r="U75" s="53">
        <v>2</v>
      </c>
      <c r="V75" s="53">
        <v>3</v>
      </c>
      <c r="W75" s="53">
        <v>8</v>
      </c>
      <c r="X75" s="53">
        <v>10</v>
      </c>
      <c r="Y75" s="63">
        <v>28390.27</v>
      </c>
      <c r="Z75" s="63">
        <v>6743.92</v>
      </c>
      <c r="AA75" s="6"/>
      <c r="AB75" s="6"/>
      <c r="AC75" s="63">
        <f t="shared" si="24"/>
        <v>28390.27</v>
      </c>
      <c r="AD75" s="63">
        <f t="shared" si="25"/>
        <v>6743.92</v>
      </c>
      <c r="AE75" s="65">
        <f t="shared" si="26"/>
        <v>0.945828854198335</v>
      </c>
      <c r="AF75" s="65">
        <f t="shared" si="27"/>
        <v>0.825239506058055</v>
      </c>
      <c r="AG75" s="52">
        <f t="shared" si="28"/>
        <v>0.822459873215944</v>
      </c>
      <c r="AH75" s="52">
        <f t="shared" si="29"/>
        <v>0.778790231534396</v>
      </c>
      <c r="AI75" s="71"/>
    </row>
    <row r="76" spans="1:35">
      <c r="A76" s="30">
        <v>75</v>
      </c>
      <c r="B76" s="30">
        <v>107728</v>
      </c>
      <c r="C76" s="31" t="s">
        <v>117</v>
      </c>
      <c r="D76" s="31" t="s">
        <v>85</v>
      </c>
      <c r="E76" s="30" t="s">
        <v>34</v>
      </c>
      <c r="F76" s="35">
        <v>25</v>
      </c>
      <c r="G76" s="36">
        <v>100</v>
      </c>
      <c r="H76" s="34">
        <v>7733.12022</v>
      </c>
      <c r="I76" s="34">
        <f t="shared" si="18"/>
        <v>30932.48088</v>
      </c>
      <c r="J76" s="34">
        <f t="shared" si="19"/>
        <v>2035.4000436</v>
      </c>
      <c r="K76" s="34">
        <f t="shared" si="20"/>
        <v>8141.6001744</v>
      </c>
      <c r="L76" s="47">
        <v>0.263205534854597</v>
      </c>
      <c r="M76" s="48">
        <v>8893.088253</v>
      </c>
      <c r="N76" s="48">
        <f t="shared" si="21"/>
        <v>35572.353012</v>
      </c>
      <c r="O76" s="48">
        <f t="shared" si="22"/>
        <v>2156.797117629</v>
      </c>
      <c r="P76" s="48">
        <f t="shared" si="23"/>
        <v>8627.18847051602</v>
      </c>
      <c r="Q76" s="52">
        <v>0.242525099973165</v>
      </c>
      <c r="R76" s="53">
        <v>4</v>
      </c>
      <c r="S76" s="53">
        <v>8</v>
      </c>
      <c r="T76" s="53">
        <v>10</v>
      </c>
      <c r="U76" s="53">
        <v>2</v>
      </c>
      <c r="V76" s="53">
        <v>2</v>
      </c>
      <c r="W76" s="53">
        <v>8</v>
      </c>
      <c r="X76" s="53">
        <v>10</v>
      </c>
      <c r="Y76" s="63">
        <v>29187.79</v>
      </c>
      <c r="Z76" s="63">
        <v>5900.63</v>
      </c>
      <c r="AA76" s="6"/>
      <c r="AB76" s="6"/>
      <c r="AC76" s="63">
        <f t="shared" si="24"/>
        <v>29187.79</v>
      </c>
      <c r="AD76" s="63">
        <f t="shared" si="25"/>
        <v>5900.63</v>
      </c>
      <c r="AE76" s="65">
        <f t="shared" si="26"/>
        <v>0.943596800826666</v>
      </c>
      <c r="AF76" s="65">
        <f t="shared" si="27"/>
        <v>0.724750647735518</v>
      </c>
      <c r="AG76" s="52">
        <f t="shared" si="28"/>
        <v>0.820518957240579</v>
      </c>
      <c r="AH76" s="52">
        <f t="shared" si="29"/>
        <v>0.68395747005711</v>
      </c>
      <c r="AI76" s="71"/>
    </row>
    <row r="77" spans="1:35">
      <c r="A77" s="30">
        <v>76</v>
      </c>
      <c r="B77" s="30">
        <v>754</v>
      </c>
      <c r="C77" s="31" t="s">
        <v>118</v>
      </c>
      <c r="D77" s="31" t="s">
        <v>50</v>
      </c>
      <c r="E77" s="30" t="s">
        <v>37</v>
      </c>
      <c r="F77" s="37">
        <v>8</v>
      </c>
      <c r="G77" s="33">
        <v>200</v>
      </c>
      <c r="H77" s="34">
        <v>13040.14221</v>
      </c>
      <c r="I77" s="34">
        <f t="shared" si="18"/>
        <v>52160.56884</v>
      </c>
      <c r="J77" s="34">
        <f t="shared" si="19"/>
        <v>3387.1795272</v>
      </c>
      <c r="K77" s="34">
        <f t="shared" si="20"/>
        <v>13548.7181088</v>
      </c>
      <c r="L77" s="47">
        <v>0.259750198475788</v>
      </c>
      <c r="M77" s="48">
        <v>14996.1635415</v>
      </c>
      <c r="N77" s="48">
        <f t="shared" si="21"/>
        <v>59984.654166</v>
      </c>
      <c r="O77" s="48">
        <f t="shared" si="22"/>
        <v>3589.200591858</v>
      </c>
      <c r="P77" s="48">
        <f t="shared" si="23"/>
        <v>14356.802367432</v>
      </c>
      <c r="Q77" s="52">
        <v>0.239341254309833</v>
      </c>
      <c r="R77" s="53">
        <v>5</v>
      </c>
      <c r="S77" s="53">
        <v>8</v>
      </c>
      <c r="T77" s="53">
        <v>10</v>
      </c>
      <c r="U77" s="53">
        <v>2</v>
      </c>
      <c r="V77" s="53">
        <v>4</v>
      </c>
      <c r="W77" s="53">
        <v>12</v>
      </c>
      <c r="X77" s="53">
        <v>12</v>
      </c>
      <c r="Y77" s="63">
        <v>48785.3</v>
      </c>
      <c r="Z77" s="63">
        <v>11906.61</v>
      </c>
      <c r="AA77" s="6">
        <v>1150.1</v>
      </c>
      <c r="AB77" s="6">
        <v>201.6</v>
      </c>
      <c r="AC77" s="63">
        <f t="shared" si="24"/>
        <v>47635.2</v>
      </c>
      <c r="AD77" s="63">
        <f t="shared" si="25"/>
        <v>11705.01</v>
      </c>
      <c r="AE77" s="65">
        <f t="shared" si="26"/>
        <v>0.913241574226666</v>
      </c>
      <c r="AF77" s="65">
        <f t="shared" si="27"/>
        <v>0.863920107127884</v>
      </c>
      <c r="AG77" s="52">
        <f t="shared" si="28"/>
        <v>0.794123108023188</v>
      </c>
      <c r="AH77" s="52">
        <f t="shared" si="29"/>
        <v>0.81529366361917</v>
      </c>
      <c r="AI77" s="71"/>
    </row>
    <row r="78" spans="1:35">
      <c r="A78" s="30">
        <v>77</v>
      </c>
      <c r="B78" s="30">
        <v>726</v>
      </c>
      <c r="C78" s="31" t="s">
        <v>119</v>
      </c>
      <c r="D78" s="31" t="s">
        <v>36</v>
      </c>
      <c r="E78" s="30" t="s">
        <v>37</v>
      </c>
      <c r="F78" s="35">
        <v>15</v>
      </c>
      <c r="G78" s="36">
        <v>150</v>
      </c>
      <c r="H78" s="34">
        <v>11866.71951</v>
      </c>
      <c r="I78" s="34">
        <f t="shared" si="18"/>
        <v>47466.87804</v>
      </c>
      <c r="J78" s="34">
        <f t="shared" si="19"/>
        <v>2775.1223052</v>
      </c>
      <c r="K78" s="34">
        <f t="shared" si="20"/>
        <v>11100.4892208</v>
      </c>
      <c r="L78" s="47">
        <v>0.233857579835895</v>
      </c>
      <c r="M78" s="48">
        <v>13646.7274365</v>
      </c>
      <c r="N78" s="48">
        <f t="shared" si="21"/>
        <v>54586.909746</v>
      </c>
      <c r="O78" s="48">
        <f t="shared" si="22"/>
        <v>2940.638528403</v>
      </c>
      <c r="P78" s="48">
        <f t="shared" si="23"/>
        <v>11762.554113612</v>
      </c>
      <c r="Q78" s="52">
        <v>0.215483055705932</v>
      </c>
      <c r="R78" s="53">
        <v>5</v>
      </c>
      <c r="S78" s="53">
        <v>10</v>
      </c>
      <c r="T78" s="53">
        <v>16</v>
      </c>
      <c r="U78" s="53">
        <v>4</v>
      </c>
      <c r="V78" s="53">
        <v>4</v>
      </c>
      <c r="W78" s="53">
        <v>10</v>
      </c>
      <c r="X78" s="53">
        <v>10</v>
      </c>
      <c r="Y78" s="63">
        <v>44268.13</v>
      </c>
      <c r="Z78" s="63">
        <v>9935.4</v>
      </c>
      <c r="AA78" s="6">
        <v>8232</v>
      </c>
      <c r="AB78" s="6">
        <v>644</v>
      </c>
      <c r="AC78" s="63">
        <f t="shared" si="24"/>
        <v>36036.13</v>
      </c>
      <c r="AD78" s="63">
        <f t="shared" si="25"/>
        <v>9291.4</v>
      </c>
      <c r="AE78" s="65">
        <f t="shared" si="26"/>
        <v>0.759184751304533</v>
      </c>
      <c r="AF78" s="65">
        <f t="shared" si="27"/>
        <v>0.837026172016803</v>
      </c>
      <c r="AG78" s="52">
        <f t="shared" si="28"/>
        <v>0.66016065330829</v>
      </c>
      <c r="AH78" s="52">
        <f t="shared" si="29"/>
        <v>0.789913475445584</v>
      </c>
      <c r="AI78" s="71"/>
    </row>
    <row r="79" spans="1:35">
      <c r="A79" s="30">
        <v>78</v>
      </c>
      <c r="B79" s="30">
        <v>752</v>
      </c>
      <c r="C79" s="31" t="s">
        <v>120</v>
      </c>
      <c r="D79" s="31" t="s">
        <v>36</v>
      </c>
      <c r="E79" s="30" t="s">
        <v>34</v>
      </c>
      <c r="F79" s="37">
        <v>28</v>
      </c>
      <c r="G79" s="33">
        <v>100</v>
      </c>
      <c r="H79" s="34">
        <v>7622.5040325</v>
      </c>
      <c r="I79" s="34">
        <f t="shared" si="18"/>
        <v>30490.01613</v>
      </c>
      <c r="J79" s="34">
        <f t="shared" si="19"/>
        <v>2063.0650698</v>
      </c>
      <c r="K79" s="34">
        <f t="shared" si="20"/>
        <v>8252.26027920001</v>
      </c>
      <c r="L79" s="47">
        <v>0.270654506839712</v>
      </c>
      <c r="M79" s="48">
        <v>8765.879637375</v>
      </c>
      <c r="N79" s="48">
        <f t="shared" si="21"/>
        <v>35063.5185495</v>
      </c>
      <c r="O79" s="48">
        <f t="shared" si="22"/>
        <v>2186.1121650345</v>
      </c>
      <c r="P79" s="48">
        <f t="shared" si="23"/>
        <v>8744.448660138</v>
      </c>
      <c r="Q79" s="52">
        <v>0.24938879558802</v>
      </c>
      <c r="R79" s="53">
        <v>4</v>
      </c>
      <c r="S79" s="53">
        <v>6</v>
      </c>
      <c r="T79" s="53">
        <v>8</v>
      </c>
      <c r="U79" s="53">
        <v>2</v>
      </c>
      <c r="V79" s="53">
        <v>3</v>
      </c>
      <c r="W79" s="53">
        <v>8</v>
      </c>
      <c r="X79" s="53">
        <v>8</v>
      </c>
      <c r="Y79" s="63">
        <v>28336.34</v>
      </c>
      <c r="Z79" s="63">
        <v>6161.22</v>
      </c>
      <c r="AA79" s="6"/>
      <c r="AB79" s="6"/>
      <c r="AC79" s="63">
        <f t="shared" si="24"/>
        <v>28336.34</v>
      </c>
      <c r="AD79" s="63">
        <f t="shared" si="25"/>
        <v>6161.22</v>
      </c>
      <c r="AE79" s="65">
        <f t="shared" si="26"/>
        <v>0.92936454605936</v>
      </c>
      <c r="AF79" s="65">
        <f t="shared" si="27"/>
        <v>0.746609994298105</v>
      </c>
      <c r="AG79" s="52">
        <f t="shared" si="28"/>
        <v>0.808143083529878</v>
      </c>
      <c r="AH79" s="52">
        <f t="shared" si="29"/>
        <v>0.704586445579608</v>
      </c>
      <c r="AI79" s="71"/>
    </row>
    <row r="80" spans="1:35">
      <c r="A80" s="30">
        <v>79</v>
      </c>
      <c r="B80" s="30">
        <v>721</v>
      </c>
      <c r="C80" s="31" t="s">
        <v>121</v>
      </c>
      <c r="D80" s="31" t="s">
        <v>39</v>
      </c>
      <c r="E80" s="30" t="s">
        <v>37</v>
      </c>
      <c r="F80" s="35">
        <v>23</v>
      </c>
      <c r="G80" s="36">
        <v>150</v>
      </c>
      <c r="H80" s="34">
        <v>9784.93122</v>
      </c>
      <c r="I80" s="34">
        <f t="shared" si="18"/>
        <v>39139.72488</v>
      </c>
      <c r="J80" s="34">
        <f t="shared" si="19"/>
        <v>2876.926059</v>
      </c>
      <c r="K80" s="34">
        <f t="shared" si="20"/>
        <v>11507.704236</v>
      </c>
      <c r="L80" s="47">
        <v>0.294015971529742</v>
      </c>
      <c r="M80" s="48">
        <v>11252.670903</v>
      </c>
      <c r="N80" s="48">
        <f t="shared" si="21"/>
        <v>45010.683612</v>
      </c>
      <c r="O80" s="48">
        <f t="shared" si="22"/>
        <v>3048.5141489475</v>
      </c>
      <c r="P80" s="48">
        <f t="shared" si="23"/>
        <v>12194.05659579</v>
      </c>
      <c r="Q80" s="52">
        <v>0.270914716623833</v>
      </c>
      <c r="R80" s="53">
        <v>5</v>
      </c>
      <c r="S80" s="53">
        <v>8</v>
      </c>
      <c r="T80" s="53">
        <v>12</v>
      </c>
      <c r="U80" s="53">
        <v>4</v>
      </c>
      <c r="V80" s="53">
        <v>3</v>
      </c>
      <c r="W80" s="53">
        <v>10</v>
      </c>
      <c r="X80" s="53">
        <v>10</v>
      </c>
      <c r="Y80" s="63">
        <v>36350.74</v>
      </c>
      <c r="Z80" s="63">
        <v>10735.45</v>
      </c>
      <c r="AA80" s="6"/>
      <c r="AB80" s="6"/>
      <c r="AC80" s="63">
        <f t="shared" si="24"/>
        <v>36350.74</v>
      </c>
      <c r="AD80" s="63">
        <f t="shared" si="25"/>
        <v>10735.45</v>
      </c>
      <c r="AE80" s="65">
        <f t="shared" si="26"/>
        <v>0.928742859369838</v>
      </c>
      <c r="AF80" s="65">
        <f t="shared" si="27"/>
        <v>0.932892415362559</v>
      </c>
      <c r="AG80" s="52">
        <f t="shared" si="28"/>
        <v>0.807602486408555</v>
      </c>
      <c r="AH80" s="52">
        <f t="shared" si="29"/>
        <v>0.880383809577071</v>
      </c>
      <c r="AI80" s="71"/>
    </row>
    <row r="81" spans="1:35">
      <c r="A81" s="30">
        <v>80</v>
      </c>
      <c r="B81" s="30">
        <v>387</v>
      </c>
      <c r="C81" s="31" t="s">
        <v>122</v>
      </c>
      <c r="D81" s="31" t="s">
        <v>52</v>
      </c>
      <c r="E81" s="30" t="s">
        <v>42</v>
      </c>
      <c r="F81" s="37">
        <v>10</v>
      </c>
      <c r="G81" s="33">
        <v>200</v>
      </c>
      <c r="H81" s="34">
        <v>14997.41163</v>
      </c>
      <c r="I81" s="34">
        <f t="shared" si="18"/>
        <v>59989.64652</v>
      </c>
      <c r="J81" s="34">
        <f t="shared" si="19"/>
        <v>3418.40444399999</v>
      </c>
      <c r="K81" s="34">
        <f t="shared" si="20"/>
        <v>13673.617776</v>
      </c>
      <c r="L81" s="47">
        <v>0.227932961255928</v>
      </c>
      <c r="M81" s="48">
        <v>17247.0233745</v>
      </c>
      <c r="N81" s="48">
        <f t="shared" si="21"/>
        <v>68988.093498</v>
      </c>
      <c r="O81" s="48">
        <f t="shared" si="22"/>
        <v>3622.28785191</v>
      </c>
      <c r="P81" s="48">
        <f t="shared" si="23"/>
        <v>14489.15140764</v>
      </c>
      <c r="Q81" s="52">
        <v>0.210023942871534</v>
      </c>
      <c r="R81" s="53">
        <v>7</v>
      </c>
      <c r="S81" s="53">
        <v>10</v>
      </c>
      <c r="T81" s="53">
        <v>10</v>
      </c>
      <c r="U81" s="53">
        <v>4</v>
      </c>
      <c r="V81" s="53">
        <v>5</v>
      </c>
      <c r="W81" s="53">
        <v>12</v>
      </c>
      <c r="X81" s="53">
        <v>12</v>
      </c>
      <c r="Y81" s="63">
        <v>55586.01</v>
      </c>
      <c r="Z81" s="63">
        <v>11739.68</v>
      </c>
      <c r="AA81" s="6"/>
      <c r="AB81" s="6"/>
      <c r="AC81" s="63">
        <f t="shared" si="24"/>
        <v>55586.01</v>
      </c>
      <c r="AD81" s="63">
        <f t="shared" si="25"/>
        <v>11739.68</v>
      </c>
      <c r="AE81" s="65">
        <f t="shared" si="26"/>
        <v>0.926593391102382</v>
      </c>
      <c r="AF81" s="65">
        <f t="shared" si="27"/>
        <v>0.858564294564791</v>
      </c>
      <c r="AG81" s="52">
        <f t="shared" si="28"/>
        <v>0.805733383567289</v>
      </c>
      <c r="AH81" s="52">
        <f t="shared" si="29"/>
        <v>0.810239307307519</v>
      </c>
      <c r="AI81" s="71"/>
    </row>
    <row r="82" spans="1:35">
      <c r="A82" s="30">
        <v>81</v>
      </c>
      <c r="B82" s="30">
        <v>514</v>
      </c>
      <c r="C82" s="31" t="s">
        <v>123</v>
      </c>
      <c r="D82" s="31" t="s">
        <v>41</v>
      </c>
      <c r="E82" s="30" t="s">
        <v>42</v>
      </c>
      <c r="F82" s="35">
        <v>11</v>
      </c>
      <c r="G82" s="36">
        <v>200</v>
      </c>
      <c r="H82" s="34">
        <v>18500</v>
      </c>
      <c r="I82" s="34">
        <f t="shared" si="18"/>
        <v>74000</v>
      </c>
      <c r="J82" s="34">
        <f t="shared" si="19"/>
        <v>5382.87576071026</v>
      </c>
      <c r="K82" s="34">
        <f t="shared" si="20"/>
        <v>21531.5030428411</v>
      </c>
      <c r="L82" s="47">
        <v>0.29096625733569</v>
      </c>
      <c r="M82" s="48">
        <v>21275</v>
      </c>
      <c r="N82" s="48">
        <f t="shared" si="21"/>
        <v>85100</v>
      </c>
      <c r="O82" s="48">
        <f t="shared" si="22"/>
        <v>5703.92585072406</v>
      </c>
      <c r="P82" s="48">
        <f t="shared" si="23"/>
        <v>22815.7034028962</v>
      </c>
      <c r="Q82" s="52">
        <v>0.268104622830743</v>
      </c>
      <c r="R82" s="53">
        <v>7</v>
      </c>
      <c r="S82" s="53">
        <v>20</v>
      </c>
      <c r="T82" s="53">
        <v>10</v>
      </c>
      <c r="U82" s="53">
        <v>4</v>
      </c>
      <c r="V82" s="53">
        <v>4</v>
      </c>
      <c r="W82" s="53">
        <v>12</v>
      </c>
      <c r="X82" s="53">
        <v>12</v>
      </c>
      <c r="Y82" s="63">
        <v>68439.56</v>
      </c>
      <c r="Z82" s="63">
        <v>12912.92</v>
      </c>
      <c r="AA82" s="6"/>
      <c r="AB82" s="6"/>
      <c r="AC82" s="63">
        <f t="shared" si="24"/>
        <v>68439.56</v>
      </c>
      <c r="AD82" s="63">
        <f t="shared" si="25"/>
        <v>12912.92</v>
      </c>
      <c r="AE82" s="65">
        <f t="shared" si="26"/>
        <v>0.924858918918919</v>
      </c>
      <c r="AF82" s="65">
        <f t="shared" si="27"/>
        <v>0.599722182622702</v>
      </c>
      <c r="AG82" s="52">
        <f t="shared" si="28"/>
        <v>0.804225146886016</v>
      </c>
      <c r="AH82" s="52">
        <f t="shared" si="29"/>
        <v>0.565966333449129</v>
      </c>
      <c r="AI82" s="71"/>
    </row>
    <row r="83" spans="1:35">
      <c r="A83" s="30">
        <v>82</v>
      </c>
      <c r="B83" s="30">
        <v>106865</v>
      </c>
      <c r="C83" s="31" t="s">
        <v>124</v>
      </c>
      <c r="D83" s="31" t="s">
        <v>33</v>
      </c>
      <c r="E83" s="30" t="s">
        <v>34</v>
      </c>
      <c r="F83" s="35">
        <v>36</v>
      </c>
      <c r="G83" s="36">
        <v>100</v>
      </c>
      <c r="H83" s="34">
        <v>5908.64301</v>
      </c>
      <c r="I83" s="34">
        <f t="shared" si="18"/>
        <v>23634.57204</v>
      </c>
      <c r="J83" s="34">
        <f t="shared" si="19"/>
        <v>1482.3378108</v>
      </c>
      <c r="K83" s="34">
        <f t="shared" si="20"/>
        <v>5929.3512432</v>
      </c>
      <c r="L83" s="47">
        <v>0.250876183971724</v>
      </c>
      <c r="M83" s="48">
        <v>6794.9394615</v>
      </c>
      <c r="N83" s="48">
        <f t="shared" si="21"/>
        <v>27179.757846</v>
      </c>
      <c r="O83" s="48">
        <f t="shared" si="22"/>
        <v>1570.748673087</v>
      </c>
      <c r="P83" s="48">
        <f t="shared" si="23"/>
        <v>6282.994692348</v>
      </c>
      <c r="Q83" s="52">
        <v>0.231164483802517</v>
      </c>
      <c r="R83" s="53">
        <v>4</v>
      </c>
      <c r="S83" s="53">
        <v>6</v>
      </c>
      <c r="T83" s="53">
        <v>8</v>
      </c>
      <c r="U83" s="53">
        <v>2</v>
      </c>
      <c r="V83" s="53">
        <v>2</v>
      </c>
      <c r="W83" s="53">
        <v>6</v>
      </c>
      <c r="X83" s="53">
        <v>8</v>
      </c>
      <c r="Y83" s="63">
        <v>21551.66</v>
      </c>
      <c r="Z83" s="63">
        <v>5724.35</v>
      </c>
      <c r="AA83" s="6"/>
      <c r="AB83" s="6"/>
      <c r="AC83" s="63">
        <f t="shared" si="24"/>
        <v>21551.66</v>
      </c>
      <c r="AD83" s="63">
        <f t="shared" si="25"/>
        <v>5724.35</v>
      </c>
      <c r="AE83" s="65">
        <f t="shared" si="26"/>
        <v>0.911870118211796</v>
      </c>
      <c r="AF83" s="65">
        <f t="shared" si="27"/>
        <v>0.965426024738354</v>
      </c>
      <c r="AG83" s="52">
        <f t="shared" si="28"/>
        <v>0.792930537575474</v>
      </c>
      <c r="AH83" s="52">
        <f t="shared" si="29"/>
        <v>0.911086238377956</v>
      </c>
      <c r="AI83" s="71"/>
    </row>
    <row r="84" spans="1:35">
      <c r="A84" s="30">
        <v>83</v>
      </c>
      <c r="B84" s="30">
        <v>101453</v>
      </c>
      <c r="C84" s="31" t="s">
        <v>125</v>
      </c>
      <c r="D84" s="31" t="s">
        <v>50</v>
      </c>
      <c r="E84" s="30" t="s">
        <v>37</v>
      </c>
      <c r="F84" s="37">
        <v>12</v>
      </c>
      <c r="G84" s="33">
        <v>150</v>
      </c>
      <c r="H84" s="34">
        <v>11231.905905</v>
      </c>
      <c r="I84" s="34">
        <f t="shared" si="18"/>
        <v>44927.62362</v>
      </c>
      <c r="J84" s="34">
        <f t="shared" si="19"/>
        <v>3181.30222410001</v>
      </c>
      <c r="K84" s="34">
        <f t="shared" si="20"/>
        <v>12725.2088964</v>
      </c>
      <c r="L84" s="47">
        <v>0.283237969673857</v>
      </c>
      <c r="M84" s="48">
        <v>12916.69179075</v>
      </c>
      <c r="N84" s="48">
        <f t="shared" si="21"/>
        <v>51666.767163</v>
      </c>
      <c r="O84" s="48">
        <f t="shared" si="22"/>
        <v>3371.04417818025</v>
      </c>
      <c r="P84" s="48">
        <f t="shared" si="23"/>
        <v>13484.176712721</v>
      </c>
      <c r="Q84" s="52">
        <v>0.260983557770911</v>
      </c>
      <c r="R84" s="53">
        <v>7</v>
      </c>
      <c r="S84" s="53">
        <v>10</v>
      </c>
      <c r="T84" s="53">
        <v>16</v>
      </c>
      <c r="U84" s="53">
        <v>4</v>
      </c>
      <c r="V84" s="53">
        <v>3</v>
      </c>
      <c r="W84" s="53">
        <v>10</v>
      </c>
      <c r="X84" s="53">
        <v>10</v>
      </c>
      <c r="Y84" s="63">
        <v>40904.44</v>
      </c>
      <c r="Z84" s="63">
        <v>8845.25</v>
      </c>
      <c r="AA84" s="6"/>
      <c r="AB84" s="6"/>
      <c r="AC84" s="63">
        <f t="shared" si="24"/>
        <v>40904.44</v>
      </c>
      <c r="AD84" s="63">
        <f t="shared" si="25"/>
        <v>8845.25</v>
      </c>
      <c r="AE84" s="65">
        <f t="shared" si="26"/>
        <v>0.910451893604962</v>
      </c>
      <c r="AF84" s="65">
        <f t="shared" si="27"/>
        <v>0.695096644150363</v>
      </c>
      <c r="AG84" s="52">
        <f t="shared" si="28"/>
        <v>0.791697298786923</v>
      </c>
      <c r="AH84" s="52">
        <f t="shared" si="29"/>
        <v>0.655972566100781</v>
      </c>
      <c r="AI84" s="71"/>
    </row>
    <row r="85" spans="1:35">
      <c r="A85" s="30">
        <v>84</v>
      </c>
      <c r="B85" s="30">
        <v>365</v>
      </c>
      <c r="C85" s="31" t="s">
        <v>126</v>
      </c>
      <c r="D85" s="31" t="s">
        <v>36</v>
      </c>
      <c r="E85" s="30" t="s">
        <v>42</v>
      </c>
      <c r="F85" s="35">
        <v>3</v>
      </c>
      <c r="G85" s="36">
        <v>200</v>
      </c>
      <c r="H85" s="34">
        <v>15867.75906</v>
      </c>
      <c r="I85" s="34">
        <f t="shared" si="18"/>
        <v>63471.03624</v>
      </c>
      <c r="J85" s="34">
        <f t="shared" si="19"/>
        <v>4236.88413959999</v>
      </c>
      <c r="K85" s="34">
        <f t="shared" si="20"/>
        <v>16947.5365584</v>
      </c>
      <c r="L85" s="47">
        <v>0.267012129663632</v>
      </c>
      <c r="M85" s="48">
        <v>18247.922919</v>
      </c>
      <c r="N85" s="48">
        <f t="shared" si="21"/>
        <v>72991.691676</v>
      </c>
      <c r="O85" s="48">
        <f t="shared" si="22"/>
        <v>4489.58401506899</v>
      </c>
      <c r="P85" s="48">
        <f t="shared" si="23"/>
        <v>17958.336060276</v>
      </c>
      <c r="Q85" s="52">
        <v>0.246032605190061</v>
      </c>
      <c r="R85" s="53">
        <v>9</v>
      </c>
      <c r="S85" s="53">
        <v>12</v>
      </c>
      <c r="T85" s="53">
        <v>16</v>
      </c>
      <c r="U85" s="53">
        <v>4</v>
      </c>
      <c r="V85" s="53">
        <v>4</v>
      </c>
      <c r="W85" s="53">
        <v>12</v>
      </c>
      <c r="X85" s="53">
        <v>12</v>
      </c>
      <c r="Y85" s="63">
        <v>56965.99</v>
      </c>
      <c r="Z85" s="63">
        <v>13583.21</v>
      </c>
      <c r="AA85" s="6"/>
      <c r="AB85" s="6"/>
      <c r="AC85" s="63">
        <f t="shared" si="24"/>
        <v>56965.99</v>
      </c>
      <c r="AD85" s="63">
        <f t="shared" si="25"/>
        <v>13583.21</v>
      </c>
      <c r="AE85" s="65">
        <f t="shared" si="26"/>
        <v>0.897511579684901</v>
      </c>
      <c r="AF85" s="65">
        <f t="shared" si="27"/>
        <v>0.801485806104814</v>
      </c>
      <c r="AG85" s="52">
        <f t="shared" si="28"/>
        <v>0.780444851899914</v>
      </c>
      <c r="AH85" s="52">
        <f t="shared" si="29"/>
        <v>0.75637352783737</v>
      </c>
      <c r="AI85" s="71"/>
    </row>
    <row r="86" spans="1:35">
      <c r="A86" s="30">
        <v>85</v>
      </c>
      <c r="B86" s="30">
        <v>549</v>
      </c>
      <c r="C86" s="31" t="s">
        <v>127</v>
      </c>
      <c r="D86" s="31" t="s">
        <v>85</v>
      </c>
      <c r="E86" s="30" t="s">
        <v>34</v>
      </c>
      <c r="F86" s="35">
        <v>27</v>
      </c>
      <c r="G86" s="36">
        <v>100</v>
      </c>
      <c r="H86" s="34">
        <v>7630.8804</v>
      </c>
      <c r="I86" s="34">
        <f t="shared" si="18"/>
        <v>30523.5216</v>
      </c>
      <c r="J86" s="34">
        <f t="shared" si="19"/>
        <v>1929.737628</v>
      </c>
      <c r="K86" s="34">
        <f t="shared" si="20"/>
        <v>7718.95051199999</v>
      </c>
      <c r="L86" s="47">
        <v>0.252885319497341</v>
      </c>
      <c r="M86" s="48">
        <v>8775.51246</v>
      </c>
      <c r="N86" s="48">
        <f t="shared" si="21"/>
        <v>35102.04984</v>
      </c>
      <c r="O86" s="48">
        <f t="shared" si="22"/>
        <v>2044.83269367</v>
      </c>
      <c r="P86" s="48">
        <f t="shared" si="23"/>
        <v>8179.33077468</v>
      </c>
      <c r="Q86" s="52">
        <v>0.233015758679693</v>
      </c>
      <c r="R86" s="53">
        <v>4</v>
      </c>
      <c r="S86" s="53">
        <v>8</v>
      </c>
      <c r="T86" s="53">
        <v>8</v>
      </c>
      <c r="U86" s="53">
        <v>2</v>
      </c>
      <c r="V86" s="53">
        <v>3</v>
      </c>
      <c r="W86" s="53">
        <v>8</v>
      </c>
      <c r="X86" s="53">
        <v>10</v>
      </c>
      <c r="Y86" s="63">
        <v>27379.07</v>
      </c>
      <c r="Z86" s="63">
        <v>5804.42</v>
      </c>
      <c r="AA86" s="6"/>
      <c r="AB86" s="6"/>
      <c r="AC86" s="63">
        <f t="shared" si="24"/>
        <v>27379.07</v>
      </c>
      <c r="AD86" s="63">
        <f t="shared" si="25"/>
        <v>5804.42</v>
      </c>
      <c r="AE86" s="65">
        <f t="shared" si="26"/>
        <v>0.896982673191943</v>
      </c>
      <c r="AF86" s="65">
        <f t="shared" si="27"/>
        <v>0.751970101502318</v>
      </c>
      <c r="AG86" s="52">
        <f t="shared" si="28"/>
        <v>0.779984933210385</v>
      </c>
      <c r="AH86" s="52">
        <f t="shared" si="29"/>
        <v>0.709644854805018</v>
      </c>
      <c r="AI86" s="71"/>
    </row>
    <row r="87" spans="1:35">
      <c r="A87" s="30">
        <v>86</v>
      </c>
      <c r="B87" s="30">
        <v>585</v>
      </c>
      <c r="C87" s="31" t="s">
        <v>128</v>
      </c>
      <c r="D87" s="31" t="s">
        <v>33</v>
      </c>
      <c r="E87" s="30" t="s">
        <v>42</v>
      </c>
      <c r="F87" s="37">
        <v>6</v>
      </c>
      <c r="G87" s="33">
        <v>200</v>
      </c>
      <c r="H87" s="34">
        <v>16500</v>
      </c>
      <c r="I87" s="34">
        <f t="shared" si="18"/>
        <v>66000</v>
      </c>
      <c r="J87" s="34">
        <f t="shared" si="19"/>
        <v>4563.78395268866</v>
      </c>
      <c r="K87" s="34">
        <f t="shared" si="20"/>
        <v>18255.1358107547</v>
      </c>
      <c r="L87" s="47">
        <v>0.276592966829616</v>
      </c>
      <c r="M87" s="48">
        <v>18975</v>
      </c>
      <c r="N87" s="48">
        <f t="shared" si="21"/>
        <v>75900</v>
      </c>
      <c r="O87" s="48">
        <f t="shared" si="22"/>
        <v>4835.98106700973</v>
      </c>
      <c r="P87" s="48">
        <f t="shared" si="23"/>
        <v>19343.9242680389</v>
      </c>
      <c r="Q87" s="52">
        <v>0.254860662293003</v>
      </c>
      <c r="R87" s="53">
        <v>10</v>
      </c>
      <c r="S87" s="53">
        <v>12</v>
      </c>
      <c r="T87" s="53">
        <v>10</v>
      </c>
      <c r="U87" s="53">
        <v>4</v>
      </c>
      <c r="V87" s="53">
        <v>6</v>
      </c>
      <c r="W87" s="53">
        <v>12</v>
      </c>
      <c r="X87" s="53">
        <v>12</v>
      </c>
      <c r="Y87" s="63">
        <v>59180.65</v>
      </c>
      <c r="Z87" s="63">
        <v>15931.35</v>
      </c>
      <c r="AA87" s="6"/>
      <c r="AB87" s="6"/>
      <c r="AC87" s="63">
        <f t="shared" si="24"/>
        <v>59180.65</v>
      </c>
      <c r="AD87" s="63">
        <f t="shared" si="25"/>
        <v>15931.35</v>
      </c>
      <c r="AE87" s="65">
        <f t="shared" si="26"/>
        <v>0.896676515151515</v>
      </c>
      <c r="AF87" s="65">
        <f t="shared" si="27"/>
        <v>0.87270509324912</v>
      </c>
      <c r="AG87" s="52">
        <f t="shared" si="28"/>
        <v>0.779718708827404</v>
      </c>
      <c r="AH87" s="52">
        <f t="shared" si="29"/>
        <v>0.823584179675612</v>
      </c>
      <c r="AI87" s="71"/>
    </row>
    <row r="88" spans="1:35">
      <c r="A88" s="30">
        <v>87</v>
      </c>
      <c r="B88" s="30">
        <v>748</v>
      </c>
      <c r="C88" s="31" t="s">
        <v>129</v>
      </c>
      <c r="D88" s="31" t="s">
        <v>85</v>
      </c>
      <c r="E88" s="30" t="s">
        <v>37</v>
      </c>
      <c r="F88" s="37">
        <v>22</v>
      </c>
      <c r="G88" s="33">
        <v>150</v>
      </c>
      <c r="H88" s="34">
        <v>9610.978905</v>
      </c>
      <c r="I88" s="34">
        <f t="shared" si="18"/>
        <v>38443.91562</v>
      </c>
      <c r="J88" s="34">
        <f t="shared" si="19"/>
        <v>2473.9347024</v>
      </c>
      <c r="K88" s="34">
        <f t="shared" si="20"/>
        <v>9895.7388096</v>
      </c>
      <c r="L88" s="47">
        <v>0.257407151431054</v>
      </c>
      <c r="M88" s="48">
        <v>11052.62574075</v>
      </c>
      <c r="N88" s="48">
        <f t="shared" si="21"/>
        <v>44210.502963</v>
      </c>
      <c r="O88" s="48">
        <f t="shared" si="22"/>
        <v>2621.487236436</v>
      </c>
      <c r="P88" s="48">
        <f t="shared" si="23"/>
        <v>10485.948945744</v>
      </c>
      <c r="Q88" s="52">
        <v>0.237182303818614</v>
      </c>
      <c r="R88" s="53">
        <v>5</v>
      </c>
      <c r="S88" s="53">
        <v>8</v>
      </c>
      <c r="T88" s="53">
        <v>8</v>
      </c>
      <c r="U88" s="53">
        <v>4</v>
      </c>
      <c r="V88" s="53">
        <v>3</v>
      </c>
      <c r="W88" s="53">
        <v>10</v>
      </c>
      <c r="X88" s="53">
        <v>10</v>
      </c>
      <c r="Y88" s="63">
        <v>34072.21</v>
      </c>
      <c r="Z88" s="63">
        <v>8763.05</v>
      </c>
      <c r="AA88" s="6"/>
      <c r="AB88" s="6"/>
      <c r="AC88" s="63">
        <f t="shared" si="24"/>
        <v>34072.21</v>
      </c>
      <c r="AD88" s="63">
        <f t="shared" si="25"/>
        <v>8763.05</v>
      </c>
      <c r="AE88" s="65">
        <f t="shared" si="26"/>
        <v>0.886283549698416</v>
      </c>
      <c r="AF88" s="65">
        <f t="shared" si="27"/>
        <v>0.885537721700863</v>
      </c>
      <c r="AG88" s="52">
        <f t="shared" si="28"/>
        <v>0.77068134756384</v>
      </c>
      <c r="AH88" s="52">
        <f t="shared" si="29"/>
        <v>0.835694513233036</v>
      </c>
      <c r="AI88" s="71"/>
    </row>
    <row r="89" spans="1:35">
      <c r="A89" s="30">
        <v>88</v>
      </c>
      <c r="B89" s="30">
        <v>102479</v>
      </c>
      <c r="C89" s="31" t="s">
        <v>130</v>
      </c>
      <c r="D89" s="31" t="s">
        <v>33</v>
      </c>
      <c r="E89" s="30" t="s">
        <v>34</v>
      </c>
      <c r="F89" s="37">
        <v>20</v>
      </c>
      <c r="G89" s="33">
        <v>150</v>
      </c>
      <c r="H89" s="34">
        <v>8280.915795</v>
      </c>
      <c r="I89" s="34">
        <f t="shared" si="18"/>
        <v>33123.66318</v>
      </c>
      <c r="J89" s="34">
        <f t="shared" si="19"/>
        <v>2241.5096466</v>
      </c>
      <c r="K89" s="34">
        <f t="shared" si="20"/>
        <v>8966.0385864</v>
      </c>
      <c r="L89" s="47">
        <v>0.270683786925284</v>
      </c>
      <c r="M89" s="48">
        <v>9523.05316425</v>
      </c>
      <c r="N89" s="48">
        <f t="shared" si="21"/>
        <v>38092.212657</v>
      </c>
      <c r="O89" s="48">
        <f t="shared" si="22"/>
        <v>2375.1996862365</v>
      </c>
      <c r="P89" s="48">
        <f t="shared" si="23"/>
        <v>9500.79874494598</v>
      </c>
      <c r="Q89" s="52">
        <v>0.24941577509544</v>
      </c>
      <c r="R89" s="53">
        <v>4</v>
      </c>
      <c r="S89" s="53">
        <v>8</v>
      </c>
      <c r="T89" s="53">
        <v>8</v>
      </c>
      <c r="U89" s="53">
        <v>2</v>
      </c>
      <c r="V89" s="53">
        <v>3</v>
      </c>
      <c r="W89" s="53">
        <v>10</v>
      </c>
      <c r="X89" s="53">
        <v>10</v>
      </c>
      <c r="Y89" s="63">
        <v>29263.81</v>
      </c>
      <c r="Z89" s="63">
        <v>7389.14</v>
      </c>
      <c r="AA89" s="6">
        <v>1240</v>
      </c>
      <c r="AB89" s="6">
        <v>805.30072</v>
      </c>
      <c r="AC89" s="63">
        <f t="shared" si="24"/>
        <v>28023.81</v>
      </c>
      <c r="AD89" s="63">
        <f t="shared" si="25"/>
        <v>6583.83928</v>
      </c>
      <c r="AE89" s="65">
        <f t="shared" si="26"/>
        <v>0.84603595465011</v>
      </c>
      <c r="AF89" s="65">
        <f t="shared" si="27"/>
        <v>0.73430860424654</v>
      </c>
      <c r="AG89" s="52">
        <f t="shared" si="28"/>
        <v>0.735683438826183</v>
      </c>
      <c r="AH89" s="52">
        <f t="shared" si="29"/>
        <v>0.692977449238394</v>
      </c>
      <c r="AI89" s="71"/>
    </row>
    <row r="90" spans="1:35">
      <c r="A90" s="30">
        <v>89</v>
      </c>
      <c r="B90" s="30">
        <v>106485</v>
      </c>
      <c r="C90" s="31" t="s">
        <v>131</v>
      </c>
      <c r="D90" s="31" t="s">
        <v>52</v>
      </c>
      <c r="E90" s="30" t="s">
        <v>34</v>
      </c>
      <c r="F90" s="37">
        <v>26</v>
      </c>
      <c r="G90" s="33">
        <v>100</v>
      </c>
      <c r="H90" s="34">
        <v>5772.525885</v>
      </c>
      <c r="I90" s="34">
        <f t="shared" si="18"/>
        <v>23090.10354</v>
      </c>
      <c r="J90" s="34">
        <f t="shared" si="19"/>
        <v>1014.4160712</v>
      </c>
      <c r="K90" s="34">
        <f t="shared" si="20"/>
        <v>4057.6642848</v>
      </c>
      <c r="L90" s="47">
        <v>0.175731749221944</v>
      </c>
      <c r="M90" s="48">
        <v>6638.40476775</v>
      </c>
      <c r="N90" s="48">
        <f t="shared" si="21"/>
        <v>26553.619071</v>
      </c>
      <c r="O90" s="48">
        <f t="shared" si="22"/>
        <v>1128.5288105175</v>
      </c>
      <c r="P90" s="48">
        <f t="shared" si="23"/>
        <v>4514.11524207</v>
      </c>
      <c r="Q90" s="52">
        <v>0.17</v>
      </c>
      <c r="R90" s="53">
        <v>4</v>
      </c>
      <c r="S90" s="53">
        <v>8</v>
      </c>
      <c r="T90" s="53">
        <v>8</v>
      </c>
      <c r="U90" s="53">
        <v>2</v>
      </c>
      <c r="V90" s="53">
        <v>3</v>
      </c>
      <c r="W90" s="53">
        <v>8</v>
      </c>
      <c r="X90" s="53">
        <v>10</v>
      </c>
      <c r="Y90" s="63">
        <v>20321.02</v>
      </c>
      <c r="Z90" s="63">
        <v>4529.54</v>
      </c>
      <c r="AA90" s="6"/>
      <c r="AB90" s="6"/>
      <c r="AC90" s="63">
        <f t="shared" si="24"/>
        <v>20321.02</v>
      </c>
      <c r="AD90" s="63">
        <f t="shared" si="25"/>
        <v>4529.54</v>
      </c>
      <c r="AE90" s="65">
        <f t="shared" si="26"/>
        <v>0.880074875575894</v>
      </c>
      <c r="AF90" s="65">
        <f t="shared" si="27"/>
        <v>1.11629244858123</v>
      </c>
      <c r="AG90" s="52">
        <f t="shared" si="28"/>
        <v>0.765282500500777</v>
      </c>
      <c r="AH90" s="52">
        <f t="shared" si="29"/>
        <v>1.00341700579246</v>
      </c>
      <c r="AI90" s="71"/>
    </row>
    <row r="91" spans="1:35">
      <c r="A91" s="30">
        <v>90</v>
      </c>
      <c r="B91" s="30">
        <v>720</v>
      </c>
      <c r="C91" s="31" t="s">
        <v>132</v>
      </c>
      <c r="D91" s="31" t="s">
        <v>85</v>
      </c>
      <c r="E91" s="30" t="s">
        <v>34</v>
      </c>
      <c r="F91" s="37">
        <v>32</v>
      </c>
      <c r="G91" s="33">
        <v>100</v>
      </c>
      <c r="H91" s="34">
        <v>7769.95443</v>
      </c>
      <c r="I91" s="34">
        <f t="shared" si="18"/>
        <v>31079.81772</v>
      </c>
      <c r="J91" s="34">
        <f t="shared" si="19"/>
        <v>2024.7821748</v>
      </c>
      <c r="K91" s="34">
        <f t="shared" si="20"/>
        <v>8099.1286992</v>
      </c>
      <c r="L91" s="47">
        <v>0.260591254818981</v>
      </c>
      <c r="M91" s="48">
        <v>8935.4475945</v>
      </c>
      <c r="N91" s="48">
        <f t="shared" si="21"/>
        <v>35741.790378</v>
      </c>
      <c r="O91" s="48">
        <f t="shared" si="22"/>
        <v>2145.545968797</v>
      </c>
      <c r="P91" s="48">
        <f t="shared" si="23"/>
        <v>8582.18387518798</v>
      </c>
      <c r="Q91" s="52">
        <v>0.240116227654632</v>
      </c>
      <c r="R91" s="53">
        <v>4</v>
      </c>
      <c r="S91" s="53">
        <v>6</v>
      </c>
      <c r="T91" s="53">
        <v>10</v>
      </c>
      <c r="U91" s="53">
        <v>2</v>
      </c>
      <c r="V91" s="53">
        <v>3</v>
      </c>
      <c r="W91" s="53">
        <v>8</v>
      </c>
      <c r="X91" s="53">
        <v>8</v>
      </c>
      <c r="Y91" s="63">
        <v>27334.79</v>
      </c>
      <c r="Z91" s="63">
        <v>5449.68</v>
      </c>
      <c r="AA91" s="6"/>
      <c r="AB91" s="6"/>
      <c r="AC91" s="63">
        <f t="shared" si="24"/>
        <v>27334.79</v>
      </c>
      <c r="AD91" s="63">
        <f t="shared" si="25"/>
        <v>5449.68</v>
      </c>
      <c r="AE91" s="65">
        <f t="shared" si="26"/>
        <v>0.879502905913439</v>
      </c>
      <c r="AF91" s="65">
        <f t="shared" si="27"/>
        <v>0.672872379536122</v>
      </c>
      <c r="AG91" s="52">
        <f t="shared" si="28"/>
        <v>0.764785135576904</v>
      </c>
      <c r="AH91" s="52">
        <f t="shared" si="29"/>
        <v>0.634999212234966</v>
      </c>
      <c r="AI91" s="71"/>
    </row>
    <row r="92" spans="1:35">
      <c r="A92" s="30">
        <v>91</v>
      </c>
      <c r="B92" s="30">
        <v>727</v>
      </c>
      <c r="C92" s="31" t="s">
        <v>133</v>
      </c>
      <c r="D92" s="31" t="s">
        <v>36</v>
      </c>
      <c r="E92" s="30" t="s">
        <v>34</v>
      </c>
      <c r="F92" s="35">
        <v>27</v>
      </c>
      <c r="G92" s="36">
        <v>100</v>
      </c>
      <c r="H92" s="34">
        <v>8314.19082</v>
      </c>
      <c r="I92" s="34">
        <f t="shared" si="18"/>
        <v>33256.76328</v>
      </c>
      <c r="J92" s="34">
        <f t="shared" si="19"/>
        <v>2207.4914988</v>
      </c>
      <c r="K92" s="34">
        <f t="shared" si="20"/>
        <v>8829.96599520001</v>
      </c>
      <c r="L92" s="47">
        <v>0.265508880730741</v>
      </c>
      <c r="M92" s="48">
        <v>9561.319443</v>
      </c>
      <c r="N92" s="48">
        <f t="shared" si="21"/>
        <v>38245.277772</v>
      </c>
      <c r="O92" s="48">
        <f t="shared" si="22"/>
        <v>2339.152598907</v>
      </c>
      <c r="P92" s="48">
        <f t="shared" si="23"/>
        <v>9356.61039562798</v>
      </c>
      <c r="Q92" s="52">
        <v>0.244647468673325</v>
      </c>
      <c r="R92" s="53">
        <v>4</v>
      </c>
      <c r="S92" s="53">
        <v>8</v>
      </c>
      <c r="T92" s="53">
        <v>8</v>
      </c>
      <c r="U92" s="53">
        <v>2</v>
      </c>
      <c r="V92" s="53">
        <v>3</v>
      </c>
      <c r="W92" s="53">
        <v>8</v>
      </c>
      <c r="X92" s="53">
        <v>10</v>
      </c>
      <c r="Y92" s="63">
        <v>29156.15</v>
      </c>
      <c r="Z92" s="63">
        <v>6826.23</v>
      </c>
      <c r="AA92" s="6"/>
      <c r="AB92" s="6"/>
      <c r="AC92" s="63">
        <f t="shared" si="24"/>
        <v>29156.15</v>
      </c>
      <c r="AD92" s="63">
        <f t="shared" si="25"/>
        <v>6826.23</v>
      </c>
      <c r="AE92" s="65">
        <f t="shared" si="26"/>
        <v>0.876698365217458</v>
      </c>
      <c r="AF92" s="65">
        <f t="shared" si="27"/>
        <v>0.773075457335935</v>
      </c>
      <c r="AG92" s="52">
        <f t="shared" si="28"/>
        <v>0.76234640453692</v>
      </c>
      <c r="AH92" s="52">
        <f t="shared" si="29"/>
        <v>0.729562278577898</v>
      </c>
      <c r="AI92" s="71"/>
    </row>
    <row r="93" spans="1:35">
      <c r="A93" s="30">
        <v>92</v>
      </c>
      <c r="B93" s="30">
        <v>730</v>
      </c>
      <c r="C93" s="31" t="s">
        <v>134</v>
      </c>
      <c r="D93" s="31" t="s">
        <v>36</v>
      </c>
      <c r="E93" s="30" t="s">
        <v>42</v>
      </c>
      <c r="F93" s="35">
        <v>7</v>
      </c>
      <c r="G93" s="36">
        <v>200</v>
      </c>
      <c r="H93" s="34">
        <v>21000</v>
      </c>
      <c r="I93" s="34">
        <f t="shared" si="18"/>
        <v>84000</v>
      </c>
      <c r="J93" s="34">
        <f t="shared" si="19"/>
        <v>5510.93845657664</v>
      </c>
      <c r="K93" s="34">
        <f t="shared" si="20"/>
        <v>22043.7538263066</v>
      </c>
      <c r="L93" s="47">
        <v>0.262425640789364</v>
      </c>
      <c r="M93" s="48">
        <v>24150</v>
      </c>
      <c r="N93" s="48">
        <f t="shared" si="21"/>
        <v>96600</v>
      </c>
      <c r="O93" s="48">
        <f t="shared" si="22"/>
        <v>5839.62657166532</v>
      </c>
      <c r="P93" s="48">
        <f t="shared" si="23"/>
        <v>23358.5062866613</v>
      </c>
      <c r="Q93" s="52">
        <v>0.241806483298771</v>
      </c>
      <c r="R93" s="53">
        <v>9</v>
      </c>
      <c r="S93" s="53">
        <v>20</v>
      </c>
      <c r="T93" s="53">
        <v>10</v>
      </c>
      <c r="U93" s="53">
        <v>4</v>
      </c>
      <c r="V93" s="53">
        <v>4</v>
      </c>
      <c r="W93" s="53">
        <v>12</v>
      </c>
      <c r="X93" s="53">
        <v>12</v>
      </c>
      <c r="Y93" s="63">
        <v>73507.77</v>
      </c>
      <c r="Z93" s="63">
        <v>16631.62</v>
      </c>
      <c r="AA93" s="6">
        <v>4060</v>
      </c>
      <c r="AB93" s="6">
        <v>266</v>
      </c>
      <c r="AC93" s="63">
        <f t="shared" si="24"/>
        <v>69447.77</v>
      </c>
      <c r="AD93" s="63">
        <f t="shared" si="25"/>
        <v>16365.62</v>
      </c>
      <c r="AE93" s="65">
        <f t="shared" si="26"/>
        <v>0.826759166666667</v>
      </c>
      <c r="AF93" s="65">
        <f t="shared" si="27"/>
        <v>0.742415295006134</v>
      </c>
      <c r="AG93" s="52">
        <f t="shared" si="28"/>
        <v>0.718921014492754</v>
      </c>
      <c r="AH93" s="52">
        <f t="shared" si="29"/>
        <v>0.700627848337438</v>
      </c>
      <c r="AI93" s="71"/>
    </row>
    <row r="94" spans="1:35">
      <c r="A94" s="30">
        <v>93</v>
      </c>
      <c r="B94" s="30">
        <v>308</v>
      </c>
      <c r="C94" s="31" t="s">
        <v>135</v>
      </c>
      <c r="D94" s="31" t="s">
        <v>33</v>
      </c>
      <c r="E94" s="30" t="s">
        <v>37</v>
      </c>
      <c r="F94" s="37">
        <v>14</v>
      </c>
      <c r="G94" s="33">
        <v>150</v>
      </c>
      <c r="H94" s="34">
        <v>9626.9592375</v>
      </c>
      <c r="I94" s="34">
        <f t="shared" si="18"/>
        <v>38507.83695</v>
      </c>
      <c r="J94" s="34">
        <f t="shared" si="19"/>
        <v>2867.2355943</v>
      </c>
      <c r="K94" s="34">
        <f t="shared" si="20"/>
        <v>11468.9423772</v>
      </c>
      <c r="L94" s="47">
        <v>0.297833980965789</v>
      </c>
      <c r="M94" s="48">
        <v>11071.003123125</v>
      </c>
      <c r="N94" s="48">
        <f t="shared" si="21"/>
        <v>44284.0124925</v>
      </c>
      <c r="O94" s="48">
        <f t="shared" si="22"/>
        <v>3038.24571724575</v>
      </c>
      <c r="P94" s="48">
        <f t="shared" si="23"/>
        <v>12152.982868983</v>
      </c>
      <c r="Q94" s="52">
        <v>0.274432739604191</v>
      </c>
      <c r="R94" s="53">
        <v>5</v>
      </c>
      <c r="S94" s="53">
        <v>10</v>
      </c>
      <c r="T94" s="53">
        <v>8</v>
      </c>
      <c r="U94" s="53">
        <v>4</v>
      </c>
      <c r="V94" s="53">
        <v>4</v>
      </c>
      <c r="W94" s="53">
        <v>10</v>
      </c>
      <c r="X94" s="53">
        <v>10</v>
      </c>
      <c r="Y94" s="63">
        <v>33588.3</v>
      </c>
      <c r="Z94" s="63">
        <v>7494.2</v>
      </c>
      <c r="AA94" s="6"/>
      <c r="AB94" s="6"/>
      <c r="AC94" s="63">
        <f t="shared" si="24"/>
        <v>33588.3</v>
      </c>
      <c r="AD94" s="63">
        <f t="shared" si="25"/>
        <v>7494.2</v>
      </c>
      <c r="AE94" s="65">
        <f t="shared" si="26"/>
        <v>0.87224582475542</v>
      </c>
      <c r="AF94" s="65">
        <f t="shared" si="27"/>
        <v>0.653434270879091</v>
      </c>
      <c r="AG94" s="52">
        <f t="shared" si="28"/>
        <v>0.758474630222105</v>
      </c>
      <c r="AH94" s="52">
        <f t="shared" si="29"/>
        <v>0.616655193279898</v>
      </c>
      <c r="AI94" s="71"/>
    </row>
    <row r="95" spans="1:35">
      <c r="A95" s="30">
        <v>94</v>
      </c>
      <c r="B95" s="30">
        <v>573</v>
      </c>
      <c r="C95" s="31" t="s">
        <v>136</v>
      </c>
      <c r="D95" s="31" t="s">
        <v>52</v>
      </c>
      <c r="E95" s="30" t="s">
        <v>34</v>
      </c>
      <c r="F95" s="35">
        <v>29</v>
      </c>
      <c r="G95" s="36">
        <v>100</v>
      </c>
      <c r="H95" s="34">
        <v>7169.83596</v>
      </c>
      <c r="I95" s="34">
        <f t="shared" si="18"/>
        <v>28679.34384</v>
      </c>
      <c r="J95" s="34">
        <f t="shared" si="19"/>
        <v>1856.1123756</v>
      </c>
      <c r="K95" s="34">
        <f t="shared" si="20"/>
        <v>7424.4495024</v>
      </c>
      <c r="L95" s="47">
        <v>0.258877941692825</v>
      </c>
      <c r="M95" s="48">
        <v>8245.311354</v>
      </c>
      <c r="N95" s="48">
        <f t="shared" si="21"/>
        <v>32981.245416</v>
      </c>
      <c r="O95" s="48">
        <f t="shared" si="22"/>
        <v>1966.816220859</v>
      </c>
      <c r="P95" s="48">
        <f t="shared" si="23"/>
        <v>7867.26488343601</v>
      </c>
      <c r="Q95" s="52">
        <v>0.238537531988389</v>
      </c>
      <c r="R95" s="53">
        <v>4</v>
      </c>
      <c r="S95" s="53">
        <v>6</v>
      </c>
      <c r="T95" s="53">
        <v>8</v>
      </c>
      <c r="U95" s="53">
        <v>2</v>
      </c>
      <c r="V95" s="53">
        <v>3</v>
      </c>
      <c r="W95" s="53">
        <v>8</v>
      </c>
      <c r="X95" s="53">
        <v>8</v>
      </c>
      <c r="Y95" s="63">
        <v>24748.48</v>
      </c>
      <c r="Z95" s="63">
        <v>4728.2</v>
      </c>
      <c r="AA95" s="6"/>
      <c r="AB95" s="6"/>
      <c r="AC95" s="63">
        <f t="shared" si="24"/>
        <v>24748.48</v>
      </c>
      <c r="AD95" s="63">
        <f t="shared" si="25"/>
        <v>4728.2</v>
      </c>
      <c r="AE95" s="65">
        <f t="shared" si="26"/>
        <v>0.862937455545357</v>
      </c>
      <c r="AF95" s="65">
        <f t="shared" si="27"/>
        <v>0.636841828942547</v>
      </c>
      <c r="AG95" s="52">
        <f t="shared" si="28"/>
        <v>0.750380396126397</v>
      </c>
      <c r="AH95" s="52">
        <f t="shared" si="29"/>
        <v>0.600996670387304</v>
      </c>
      <c r="AI95" s="71"/>
    </row>
    <row r="96" spans="1:35">
      <c r="A96" s="30">
        <v>95</v>
      </c>
      <c r="B96" s="30">
        <v>106399</v>
      </c>
      <c r="C96" s="31" t="s">
        <v>137</v>
      </c>
      <c r="D96" s="31" t="s">
        <v>36</v>
      </c>
      <c r="E96" s="30" t="s">
        <v>34</v>
      </c>
      <c r="F96" s="35">
        <v>19</v>
      </c>
      <c r="G96" s="36">
        <v>150</v>
      </c>
      <c r="H96" s="34">
        <v>9194.28651</v>
      </c>
      <c r="I96" s="34">
        <f t="shared" si="18"/>
        <v>36777.14604</v>
      </c>
      <c r="J96" s="34">
        <f t="shared" si="19"/>
        <v>2425.54512690001</v>
      </c>
      <c r="K96" s="34">
        <f t="shared" si="20"/>
        <v>9702.18050760002</v>
      </c>
      <c r="L96" s="47">
        <v>0.263810043798603</v>
      </c>
      <c r="M96" s="48">
        <v>10573.4294865</v>
      </c>
      <c r="N96" s="48">
        <f t="shared" si="21"/>
        <v>42293.717946</v>
      </c>
      <c r="O96" s="48">
        <f t="shared" si="22"/>
        <v>2570.21156839725</v>
      </c>
      <c r="P96" s="48">
        <f t="shared" si="23"/>
        <v>10280.846273589</v>
      </c>
      <c r="Q96" s="52">
        <v>0.243082111785855</v>
      </c>
      <c r="R96" s="53">
        <v>5</v>
      </c>
      <c r="S96" s="53">
        <v>8</v>
      </c>
      <c r="T96" s="53">
        <v>8</v>
      </c>
      <c r="U96" s="53">
        <v>4</v>
      </c>
      <c r="V96" s="53">
        <v>2</v>
      </c>
      <c r="W96" s="53">
        <v>10</v>
      </c>
      <c r="X96" s="53">
        <v>10</v>
      </c>
      <c r="Y96" s="63">
        <v>31586.13</v>
      </c>
      <c r="Z96" s="63">
        <v>7888.35</v>
      </c>
      <c r="AA96" s="6"/>
      <c r="AB96" s="6"/>
      <c r="AC96" s="63">
        <f t="shared" si="24"/>
        <v>31586.13</v>
      </c>
      <c r="AD96" s="63">
        <f t="shared" si="25"/>
        <v>7888.35</v>
      </c>
      <c r="AE96" s="65">
        <f t="shared" si="26"/>
        <v>0.858852124241667</v>
      </c>
      <c r="AF96" s="65">
        <f t="shared" si="27"/>
        <v>0.813049189697183</v>
      </c>
      <c r="AG96" s="52">
        <f t="shared" si="28"/>
        <v>0.746827934123188</v>
      </c>
      <c r="AH96" s="52">
        <f t="shared" si="29"/>
        <v>0.767286057011162</v>
      </c>
      <c r="AI96" s="71"/>
    </row>
    <row r="97" spans="1:35">
      <c r="A97" s="30">
        <v>96</v>
      </c>
      <c r="B97" s="30">
        <v>108656</v>
      </c>
      <c r="C97" s="31" t="s">
        <v>138</v>
      </c>
      <c r="D97" s="31" t="s">
        <v>41</v>
      </c>
      <c r="E97" s="30" t="s">
        <v>34</v>
      </c>
      <c r="F97" s="35">
        <v>17</v>
      </c>
      <c r="G97" s="36">
        <v>150</v>
      </c>
      <c r="H97" s="34">
        <v>10987.81524</v>
      </c>
      <c r="I97" s="34">
        <f t="shared" si="18"/>
        <v>43951.26096</v>
      </c>
      <c r="J97" s="34">
        <f t="shared" si="19"/>
        <v>2012.8164336</v>
      </c>
      <c r="K97" s="34">
        <f t="shared" si="20"/>
        <v>8051.26573440001</v>
      </c>
      <c r="L97" s="47">
        <v>0.183186228529995</v>
      </c>
      <c r="M97" s="48">
        <v>12635.987526</v>
      </c>
      <c r="N97" s="48">
        <f t="shared" si="21"/>
        <v>50543.950104</v>
      </c>
      <c r="O97" s="48">
        <f t="shared" si="22"/>
        <v>2274.47775468</v>
      </c>
      <c r="P97" s="48">
        <f t="shared" si="23"/>
        <v>9097.91101872</v>
      </c>
      <c r="Q97" s="52">
        <v>0.18</v>
      </c>
      <c r="R97" s="53">
        <v>4</v>
      </c>
      <c r="S97" s="53">
        <v>8</v>
      </c>
      <c r="T97" s="53">
        <v>8</v>
      </c>
      <c r="U97" s="53">
        <v>4</v>
      </c>
      <c r="V97" s="53">
        <v>2</v>
      </c>
      <c r="W97" s="53">
        <v>10</v>
      </c>
      <c r="X97" s="53">
        <v>10</v>
      </c>
      <c r="Y97" s="63">
        <v>37634.2</v>
      </c>
      <c r="Z97" s="63">
        <v>7564.06</v>
      </c>
      <c r="AA97" s="6">
        <v>1085</v>
      </c>
      <c r="AB97" s="6">
        <v>136.5</v>
      </c>
      <c r="AC97" s="63">
        <f t="shared" si="24"/>
        <v>36549.2</v>
      </c>
      <c r="AD97" s="63">
        <f t="shared" si="25"/>
        <v>7427.56</v>
      </c>
      <c r="AE97" s="65">
        <f t="shared" si="26"/>
        <v>0.831584787368521</v>
      </c>
      <c r="AF97" s="65">
        <f t="shared" si="27"/>
        <v>0.922533207203043</v>
      </c>
      <c r="AG97" s="52">
        <f t="shared" si="28"/>
        <v>0.72311720640741</v>
      </c>
      <c r="AH97" s="52">
        <f t="shared" si="29"/>
        <v>0.816402796720801</v>
      </c>
      <c r="AI97" s="71"/>
    </row>
    <row r="98" spans="1:35">
      <c r="A98" s="30">
        <v>97</v>
      </c>
      <c r="B98" s="30">
        <v>371</v>
      </c>
      <c r="C98" s="31" t="s">
        <v>139</v>
      </c>
      <c r="D98" s="31" t="s">
        <v>41</v>
      </c>
      <c r="E98" s="30" t="s">
        <v>34</v>
      </c>
      <c r="F98" s="35">
        <v>34</v>
      </c>
      <c r="G98" s="36">
        <v>100</v>
      </c>
      <c r="H98" s="34">
        <v>5951.46636</v>
      </c>
      <c r="I98" s="34">
        <f t="shared" si="18"/>
        <v>23805.86544</v>
      </c>
      <c r="J98" s="34">
        <f t="shared" si="19"/>
        <v>1749.5494884</v>
      </c>
      <c r="K98" s="34">
        <f t="shared" si="20"/>
        <v>6998.19795360001</v>
      </c>
      <c r="L98" s="47">
        <v>0.293969482909083</v>
      </c>
      <c r="M98" s="48">
        <v>6844.186314</v>
      </c>
      <c r="N98" s="48">
        <f t="shared" si="21"/>
        <v>27376.745256</v>
      </c>
      <c r="O98" s="48">
        <f t="shared" si="22"/>
        <v>1853.897618601</v>
      </c>
      <c r="P98" s="48">
        <f t="shared" si="23"/>
        <v>7415.590474404</v>
      </c>
      <c r="Q98" s="52">
        <v>0.270871880680512</v>
      </c>
      <c r="R98" s="53">
        <v>3</v>
      </c>
      <c r="S98" s="53">
        <v>6</v>
      </c>
      <c r="T98" s="53">
        <v>8</v>
      </c>
      <c r="U98" s="53">
        <v>2</v>
      </c>
      <c r="V98" s="53">
        <v>2</v>
      </c>
      <c r="W98" s="53">
        <v>6</v>
      </c>
      <c r="X98" s="53">
        <v>8</v>
      </c>
      <c r="Y98" s="63">
        <v>20383.21</v>
      </c>
      <c r="Z98" s="63">
        <v>3797.08</v>
      </c>
      <c r="AA98" s="6"/>
      <c r="AB98" s="6"/>
      <c r="AC98" s="63">
        <f t="shared" si="24"/>
        <v>20383.21</v>
      </c>
      <c r="AD98" s="63">
        <f t="shared" si="25"/>
        <v>3797.08</v>
      </c>
      <c r="AE98" s="65">
        <f t="shared" si="26"/>
        <v>0.856226380484825</v>
      </c>
      <c r="AF98" s="65">
        <f t="shared" si="27"/>
        <v>0.542579679108206</v>
      </c>
      <c r="AG98" s="52">
        <f t="shared" si="28"/>
        <v>0.744544678682457</v>
      </c>
      <c r="AH98" s="52">
        <f t="shared" si="29"/>
        <v>0.512040142063694</v>
      </c>
      <c r="AI98" s="71"/>
    </row>
    <row r="99" spans="1:35">
      <c r="A99" s="30">
        <v>98</v>
      </c>
      <c r="B99" s="30">
        <v>733</v>
      </c>
      <c r="C99" s="31" t="s">
        <v>140</v>
      </c>
      <c r="D99" s="31" t="s">
        <v>52</v>
      </c>
      <c r="E99" s="30" t="s">
        <v>34</v>
      </c>
      <c r="F99" s="37">
        <v>28</v>
      </c>
      <c r="G99" s="33">
        <v>100</v>
      </c>
      <c r="H99" s="34">
        <v>7402.686615</v>
      </c>
      <c r="I99" s="34">
        <f t="shared" si="18"/>
        <v>29610.74646</v>
      </c>
      <c r="J99" s="34">
        <f t="shared" si="19"/>
        <v>2232.6676218</v>
      </c>
      <c r="K99" s="34">
        <f t="shared" si="20"/>
        <v>8930.67048720001</v>
      </c>
      <c r="L99" s="47">
        <v>0.301602342219373</v>
      </c>
      <c r="M99" s="48">
        <v>8513.08960725</v>
      </c>
      <c r="N99" s="48">
        <f t="shared" si="21"/>
        <v>34052.358429</v>
      </c>
      <c r="O99" s="48">
        <f t="shared" si="22"/>
        <v>2365.8302978145</v>
      </c>
      <c r="P99" s="48">
        <f t="shared" si="23"/>
        <v>9463.32119125801</v>
      </c>
      <c r="Q99" s="52">
        <v>0.277905015330708</v>
      </c>
      <c r="R99" s="53">
        <v>4</v>
      </c>
      <c r="S99" s="53">
        <v>6</v>
      </c>
      <c r="T99" s="53">
        <v>8</v>
      </c>
      <c r="U99" s="53">
        <v>2</v>
      </c>
      <c r="V99" s="53">
        <v>3</v>
      </c>
      <c r="W99" s="53">
        <v>8</v>
      </c>
      <c r="X99" s="53">
        <v>8</v>
      </c>
      <c r="Y99" s="63">
        <v>25250.38</v>
      </c>
      <c r="Z99" s="63">
        <v>7043.3</v>
      </c>
      <c r="AA99" s="6"/>
      <c r="AB99" s="6"/>
      <c r="AC99" s="63">
        <f t="shared" si="24"/>
        <v>25250.38</v>
      </c>
      <c r="AD99" s="63">
        <f t="shared" si="25"/>
        <v>7043.3</v>
      </c>
      <c r="AE99" s="65">
        <f t="shared" si="26"/>
        <v>0.852743784561789</v>
      </c>
      <c r="AF99" s="65">
        <f t="shared" si="27"/>
        <v>0.788664189334373</v>
      </c>
      <c r="AG99" s="52">
        <f t="shared" si="28"/>
        <v>0.741516334401556</v>
      </c>
      <c r="AH99" s="52">
        <f t="shared" si="29"/>
        <v>0.744273586159839</v>
      </c>
      <c r="AI99" s="71"/>
    </row>
    <row r="100" spans="1:35">
      <c r="A100" s="30">
        <v>99</v>
      </c>
      <c r="B100" s="30">
        <v>108277</v>
      </c>
      <c r="C100" s="31" t="s">
        <v>141</v>
      </c>
      <c r="D100" s="31" t="s">
        <v>36</v>
      </c>
      <c r="E100" s="30" t="s">
        <v>34</v>
      </c>
      <c r="F100" s="37">
        <v>33</v>
      </c>
      <c r="G100" s="33">
        <v>100</v>
      </c>
      <c r="H100" s="34">
        <v>6086.772405</v>
      </c>
      <c r="I100" s="34">
        <f t="shared" si="18"/>
        <v>24347.08962</v>
      </c>
      <c r="J100" s="34">
        <f t="shared" si="19"/>
        <v>1296.2261844</v>
      </c>
      <c r="K100" s="34">
        <f t="shared" si="20"/>
        <v>5184.90473760001</v>
      </c>
      <c r="L100" s="47">
        <v>0.212957886076899</v>
      </c>
      <c r="M100" s="48">
        <v>6999.78826575</v>
      </c>
      <c r="N100" s="48">
        <f t="shared" si="21"/>
        <v>27999.153063</v>
      </c>
      <c r="O100" s="48">
        <f t="shared" si="22"/>
        <v>1373.536817541</v>
      </c>
      <c r="P100" s="48">
        <f t="shared" si="23"/>
        <v>5494.147270164</v>
      </c>
      <c r="Q100" s="52">
        <v>0.196225480742285</v>
      </c>
      <c r="R100" s="53">
        <v>5</v>
      </c>
      <c r="S100" s="53">
        <v>6</v>
      </c>
      <c r="T100" s="53">
        <v>10</v>
      </c>
      <c r="U100" s="53">
        <v>2</v>
      </c>
      <c r="V100" s="53">
        <v>2</v>
      </c>
      <c r="W100" s="53">
        <v>6</v>
      </c>
      <c r="X100" s="53">
        <v>8</v>
      </c>
      <c r="Y100" s="63">
        <v>20538.06</v>
      </c>
      <c r="Z100" s="63">
        <v>3561.59</v>
      </c>
      <c r="AA100" s="6"/>
      <c r="AB100" s="6"/>
      <c r="AC100" s="63">
        <f t="shared" ref="AC100:AC129" si="30">Y100-AA100</f>
        <v>20538.06</v>
      </c>
      <c r="AD100" s="63">
        <f t="shared" ref="AD100:AD129" si="31">Z100-AB100</f>
        <v>3561.59</v>
      </c>
      <c r="AE100" s="65">
        <f t="shared" ref="AE100:AE128" si="32">AC100/I100</f>
        <v>0.843552979865361</v>
      </c>
      <c r="AF100" s="65">
        <f t="shared" ref="AF100:AF128" si="33">AD100/K100</f>
        <v>0.686915224145196</v>
      </c>
      <c r="AG100" s="52">
        <f t="shared" ref="AG100:AG128" si="34">AC100/N100</f>
        <v>0.733524330317705</v>
      </c>
      <c r="AH100" s="52">
        <f t="shared" ref="AH100:AH128" si="35">AD100/P100</f>
        <v>0.648251643952327</v>
      </c>
      <c r="AI100" s="71"/>
    </row>
    <row r="101" spans="1:35">
      <c r="A101" s="30">
        <v>100</v>
      </c>
      <c r="B101" s="30">
        <v>598</v>
      </c>
      <c r="C101" s="31" t="s">
        <v>142</v>
      </c>
      <c r="D101" s="31" t="s">
        <v>52</v>
      </c>
      <c r="E101" s="30" t="s">
        <v>37</v>
      </c>
      <c r="F101" s="35">
        <v>13</v>
      </c>
      <c r="G101" s="36">
        <v>150</v>
      </c>
      <c r="H101" s="34">
        <v>11260.07649</v>
      </c>
      <c r="I101" s="34">
        <f t="shared" si="18"/>
        <v>45040.30596</v>
      </c>
      <c r="J101" s="34">
        <f t="shared" si="19"/>
        <v>3220.115472</v>
      </c>
      <c r="K101" s="34">
        <f t="shared" si="20"/>
        <v>12880.461888</v>
      </c>
      <c r="L101" s="47">
        <v>0.285976340823241</v>
      </c>
      <c r="M101" s="48">
        <v>12949.0879635</v>
      </c>
      <c r="N101" s="48">
        <f t="shared" si="21"/>
        <v>51796.351854</v>
      </c>
      <c r="O101" s="48">
        <f t="shared" si="22"/>
        <v>3412.17235908</v>
      </c>
      <c r="P101" s="48">
        <f t="shared" si="23"/>
        <v>13648.68943632</v>
      </c>
      <c r="Q101" s="52">
        <v>0.263506771187129</v>
      </c>
      <c r="R101" s="53">
        <v>5</v>
      </c>
      <c r="S101" s="53">
        <v>10</v>
      </c>
      <c r="T101" s="53">
        <v>8</v>
      </c>
      <c r="U101" s="53">
        <v>4</v>
      </c>
      <c r="V101" s="53">
        <v>5</v>
      </c>
      <c r="W101" s="53">
        <v>10</v>
      </c>
      <c r="X101" s="53">
        <v>10</v>
      </c>
      <c r="Y101" s="63">
        <v>37684.75</v>
      </c>
      <c r="Z101" s="63">
        <v>8840.92</v>
      </c>
      <c r="AA101" s="6"/>
      <c r="AB101" s="6"/>
      <c r="AC101" s="63">
        <f t="shared" si="30"/>
        <v>37684.75</v>
      </c>
      <c r="AD101" s="63">
        <f t="shared" si="31"/>
        <v>8840.92</v>
      </c>
      <c r="AE101" s="65">
        <f t="shared" si="32"/>
        <v>0.836689476165361</v>
      </c>
      <c r="AF101" s="65">
        <f t="shared" si="33"/>
        <v>0.686382218034943</v>
      </c>
      <c r="AG101" s="52">
        <f t="shared" si="34"/>
        <v>0.727556066230749</v>
      </c>
      <c r="AH101" s="52">
        <f t="shared" si="35"/>
        <v>0.647748638523034</v>
      </c>
      <c r="AI101" s="71"/>
    </row>
    <row r="102" spans="1:35">
      <c r="A102" s="30">
        <v>101</v>
      </c>
      <c r="B102" s="30">
        <v>724</v>
      </c>
      <c r="C102" s="31" t="s">
        <v>143</v>
      </c>
      <c r="D102" s="31" t="s">
        <v>52</v>
      </c>
      <c r="E102" s="30" t="s">
        <v>37</v>
      </c>
      <c r="F102" s="35">
        <v>11</v>
      </c>
      <c r="G102" s="36">
        <v>200</v>
      </c>
      <c r="H102" s="34">
        <v>14770.31679</v>
      </c>
      <c r="I102" s="34">
        <f t="shared" si="18"/>
        <v>59081.26716</v>
      </c>
      <c r="J102" s="34">
        <f t="shared" si="19"/>
        <v>4084.57387799999</v>
      </c>
      <c r="K102" s="34">
        <f t="shared" si="20"/>
        <v>16338.295512</v>
      </c>
      <c r="L102" s="47">
        <v>0.27653935498292</v>
      </c>
      <c r="M102" s="48">
        <v>16985.8643085</v>
      </c>
      <c r="N102" s="48">
        <f t="shared" si="21"/>
        <v>67943.457234</v>
      </c>
      <c r="O102" s="48">
        <f t="shared" si="22"/>
        <v>4328.189534295</v>
      </c>
      <c r="P102" s="48">
        <f t="shared" si="23"/>
        <v>17312.75813718</v>
      </c>
      <c r="Q102" s="52">
        <v>0.254811262805691</v>
      </c>
      <c r="R102" s="53">
        <v>7</v>
      </c>
      <c r="S102" s="53">
        <v>10</v>
      </c>
      <c r="T102" s="53">
        <v>10</v>
      </c>
      <c r="U102" s="53">
        <v>4</v>
      </c>
      <c r="V102" s="53">
        <v>5</v>
      </c>
      <c r="W102" s="53">
        <v>12</v>
      </c>
      <c r="X102" s="53">
        <v>12</v>
      </c>
      <c r="Y102" s="63">
        <v>49256.45</v>
      </c>
      <c r="Z102" s="63">
        <v>12112.5</v>
      </c>
      <c r="AA102" s="6"/>
      <c r="AB102" s="6"/>
      <c r="AC102" s="63">
        <f t="shared" si="30"/>
        <v>49256.45</v>
      </c>
      <c r="AD102" s="63">
        <f t="shared" si="31"/>
        <v>12112.5</v>
      </c>
      <c r="AE102" s="65">
        <f t="shared" si="32"/>
        <v>0.833706729183836</v>
      </c>
      <c r="AF102" s="65">
        <f t="shared" si="33"/>
        <v>0.741356403494094</v>
      </c>
      <c r="AG102" s="52">
        <f t="shared" si="34"/>
        <v>0.724962373203336</v>
      </c>
      <c r="AH102" s="52">
        <f t="shared" si="35"/>
        <v>0.699628557392471</v>
      </c>
      <c r="AI102" s="71"/>
    </row>
    <row r="103" spans="1:35">
      <c r="A103" s="30">
        <v>102</v>
      </c>
      <c r="B103" s="30">
        <v>570</v>
      </c>
      <c r="C103" s="31" t="s">
        <v>144</v>
      </c>
      <c r="D103" s="31" t="s">
        <v>36</v>
      </c>
      <c r="E103" s="30" t="s">
        <v>34</v>
      </c>
      <c r="F103" s="35">
        <v>29</v>
      </c>
      <c r="G103" s="36">
        <v>100</v>
      </c>
      <c r="H103" s="34">
        <v>7757.106795</v>
      </c>
      <c r="I103" s="34">
        <f t="shared" si="18"/>
        <v>31028.42718</v>
      </c>
      <c r="J103" s="34">
        <f t="shared" si="19"/>
        <v>1925.536536</v>
      </c>
      <c r="K103" s="34">
        <f t="shared" si="20"/>
        <v>7702.14614400001</v>
      </c>
      <c r="L103" s="47">
        <v>0.248228700066518</v>
      </c>
      <c r="M103" s="48">
        <v>8920.67281425</v>
      </c>
      <c r="N103" s="48">
        <f t="shared" si="21"/>
        <v>35682.691257</v>
      </c>
      <c r="O103" s="48">
        <f t="shared" si="22"/>
        <v>2040.38103654</v>
      </c>
      <c r="P103" s="48">
        <f t="shared" si="23"/>
        <v>8161.52414616001</v>
      </c>
      <c r="Q103" s="52">
        <v>0.228725016489863</v>
      </c>
      <c r="R103" s="53">
        <v>4</v>
      </c>
      <c r="S103" s="53">
        <v>6</v>
      </c>
      <c r="T103" s="53">
        <v>8</v>
      </c>
      <c r="U103" s="53">
        <v>2</v>
      </c>
      <c r="V103" s="53">
        <v>3</v>
      </c>
      <c r="W103" s="53">
        <v>8</v>
      </c>
      <c r="X103" s="53">
        <v>8</v>
      </c>
      <c r="Y103" s="63">
        <v>25052.82</v>
      </c>
      <c r="Z103" s="63">
        <v>5580.66</v>
      </c>
      <c r="AA103" s="6"/>
      <c r="AB103" s="6"/>
      <c r="AC103" s="63">
        <f t="shared" si="30"/>
        <v>25052.82</v>
      </c>
      <c r="AD103" s="63">
        <f t="shared" si="31"/>
        <v>5580.66</v>
      </c>
      <c r="AE103" s="65">
        <f t="shared" si="32"/>
        <v>0.807415079554799</v>
      </c>
      <c r="AF103" s="65">
        <f t="shared" si="33"/>
        <v>0.724559089851514</v>
      </c>
      <c r="AG103" s="52">
        <f t="shared" si="34"/>
        <v>0.702100069178086</v>
      </c>
      <c r="AH103" s="52">
        <f t="shared" si="35"/>
        <v>0.683776694163883</v>
      </c>
      <c r="AI103" s="71"/>
    </row>
    <row r="104" spans="1:35">
      <c r="A104" s="30">
        <v>103</v>
      </c>
      <c r="B104" s="30">
        <v>399</v>
      </c>
      <c r="C104" s="31" t="s">
        <v>145</v>
      </c>
      <c r="D104" s="31" t="s">
        <v>52</v>
      </c>
      <c r="E104" s="30" t="s">
        <v>37</v>
      </c>
      <c r="F104" s="37">
        <v>8</v>
      </c>
      <c r="G104" s="33">
        <v>200</v>
      </c>
      <c r="H104" s="34">
        <v>11072.1816</v>
      </c>
      <c r="I104" s="34">
        <f t="shared" si="18"/>
        <v>44288.7264</v>
      </c>
      <c r="J104" s="34">
        <f t="shared" si="19"/>
        <v>3006.8175564</v>
      </c>
      <c r="K104" s="34">
        <f t="shared" si="20"/>
        <v>12027.2702256</v>
      </c>
      <c r="L104" s="47">
        <v>0.271565050594907</v>
      </c>
      <c r="M104" s="48">
        <v>12733.00884</v>
      </c>
      <c r="N104" s="48">
        <f t="shared" si="21"/>
        <v>50932.03536</v>
      </c>
      <c r="O104" s="48">
        <f t="shared" si="22"/>
        <v>3186.152746371</v>
      </c>
      <c r="P104" s="48">
        <f t="shared" si="23"/>
        <v>12744.610985484</v>
      </c>
      <c r="Q104" s="52">
        <v>0.250227796619593</v>
      </c>
      <c r="R104" s="53">
        <v>5</v>
      </c>
      <c r="S104" s="53">
        <v>10</v>
      </c>
      <c r="T104" s="53">
        <v>10</v>
      </c>
      <c r="U104" s="53">
        <v>4</v>
      </c>
      <c r="V104" s="53">
        <v>4</v>
      </c>
      <c r="W104" s="53">
        <v>12</v>
      </c>
      <c r="X104" s="53">
        <v>12</v>
      </c>
      <c r="Y104" s="63">
        <v>35497.22</v>
      </c>
      <c r="Z104" s="63">
        <v>8799.13</v>
      </c>
      <c r="AA104" s="6"/>
      <c r="AB104" s="6"/>
      <c r="AC104" s="63">
        <f t="shared" si="30"/>
        <v>35497.22</v>
      </c>
      <c r="AD104" s="63">
        <f t="shared" si="31"/>
        <v>8799.13</v>
      </c>
      <c r="AE104" s="65">
        <f t="shared" si="32"/>
        <v>0.801495614920189</v>
      </c>
      <c r="AF104" s="65">
        <f t="shared" si="33"/>
        <v>0.731598262527692</v>
      </c>
      <c r="AG104" s="52">
        <f t="shared" si="34"/>
        <v>0.696952708626251</v>
      </c>
      <c r="AH104" s="52">
        <f t="shared" si="35"/>
        <v>0.690419661300147</v>
      </c>
      <c r="AI104" s="71"/>
    </row>
    <row r="105" spans="1:35">
      <c r="A105" s="30">
        <v>104</v>
      </c>
      <c r="B105" s="30">
        <v>102935</v>
      </c>
      <c r="C105" s="31" t="s">
        <v>146</v>
      </c>
      <c r="D105" s="31" t="s">
        <v>33</v>
      </c>
      <c r="E105" s="30" t="s">
        <v>34</v>
      </c>
      <c r="F105" s="37">
        <v>24</v>
      </c>
      <c r="G105" s="33">
        <v>100</v>
      </c>
      <c r="H105" s="34">
        <v>8446.3227225</v>
      </c>
      <c r="I105" s="34">
        <f t="shared" si="18"/>
        <v>33785.29089</v>
      </c>
      <c r="J105" s="34">
        <f t="shared" si="19"/>
        <v>2687.6525571</v>
      </c>
      <c r="K105" s="34">
        <f t="shared" si="20"/>
        <v>10750.6102284</v>
      </c>
      <c r="L105" s="47">
        <v>0.318203867576645</v>
      </c>
      <c r="M105" s="48">
        <v>9713.271130875</v>
      </c>
      <c r="N105" s="48">
        <f t="shared" si="21"/>
        <v>38853.0845235</v>
      </c>
      <c r="O105" s="48">
        <f t="shared" si="22"/>
        <v>2847.95183461275</v>
      </c>
      <c r="P105" s="48">
        <f t="shared" si="23"/>
        <v>11391.807338451</v>
      </c>
      <c r="Q105" s="52">
        <v>0.293202135124195</v>
      </c>
      <c r="R105" s="53">
        <v>5</v>
      </c>
      <c r="S105" s="53">
        <v>8</v>
      </c>
      <c r="T105" s="53">
        <v>8</v>
      </c>
      <c r="U105" s="53">
        <v>2</v>
      </c>
      <c r="V105" s="53">
        <v>3</v>
      </c>
      <c r="W105" s="53">
        <v>8</v>
      </c>
      <c r="X105" s="53">
        <v>10</v>
      </c>
      <c r="Y105" s="63">
        <v>27015.72</v>
      </c>
      <c r="Z105" s="63">
        <v>8161.46</v>
      </c>
      <c r="AA105" s="6"/>
      <c r="AB105" s="6"/>
      <c r="AC105" s="63">
        <f t="shared" si="30"/>
        <v>27015.72</v>
      </c>
      <c r="AD105" s="63">
        <f t="shared" si="31"/>
        <v>8161.46</v>
      </c>
      <c r="AE105" s="65">
        <f t="shared" si="32"/>
        <v>0.799629640246676</v>
      </c>
      <c r="AF105" s="65">
        <f t="shared" si="33"/>
        <v>0.759162487208381</v>
      </c>
      <c r="AG105" s="52">
        <f t="shared" si="34"/>
        <v>0.695330121953631</v>
      </c>
      <c r="AH105" s="52">
        <f t="shared" si="35"/>
        <v>0.716432411251588</v>
      </c>
      <c r="AI105" s="71"/>
    </row>
    <row r="106" spans="1:35">
      <c r="A106" s="30">
        <v>105</v>
      </c>
      <c r="B106" s="30">
        <v>704</v>
      </c>
      <c r="C106" s="31" t="s">
        <v>147</v>
      </c>
      <c r="D106" s="31" t="s">
        <v>50</v>
      </c>
      <c r="E106" s="30" t="s">
        <v>34</v>
      </c>
      <c r="F106" s="37">
        <v>24</v>
      </c>
      <c r="G106" s="33">
        <v>100</v>
      </c>
      <c r="H106" s="34">
        <v>7757.6166</v>
      </c>
      <c r="I106" s="34">
        <f t="shared" si="18"/>
        <v>31030.4664</v>
      </c>
      <c r="J106" s="34">
        <f t="shared" si="19"/>
        <v>2043.575352</v>
      </c>
      <c r="K106" s="34">
        <f t="shared" si="20"/>
        <v>8174.30140799999</v>
      </c>
      <c r="L106" s="47">
        <v>0.263428248310183</v>
      </c>
      <c r="M106" s="48">
        <v>8921.25909</v>
      </c>
      <c r="N106" s="48">
        <f t="shared" si="21"/>
        <v>35685.03636</v>
      </c>
      <c r="O106" s="48">
        <f t="shared" si="22"/>
        <v>2165.46002478</v>
      </c>
      <c r="P106" s="48">
        <f t="shared" si="23"/>
        <v>8661.84009911999</v>
      </c>
      <c r="Q106" s="52">
        <v>0.242730314514383</v>
      </c>
      <c r="R106" s="53">
        <v>5</v>
      </c>
      <c r="S106" s="53">
        <v>8</v>
      </c>
      <c r="T106" s="53">
        <v>8</v>
      </c>
      <c r="U106" s="53">
        <v>2</v>
      </c>
      <c r="V106" s="53">
        <v>3</v>
      </c>
      <c r="W106" s="53">
        <v>8</v>
      </c>
      <c r="X106" s="53">
        <v>10</v>
      </c>
      <c r="Y106" s="63">
        <v>24631.89</v>
      </c>
      <c r="Z106" s="63">
        <v>6177.22</v>
      </c>
      <c r="AA106" s="6"/>
      <c r="AB106" s="6"/>
      <c r="AC106" s="63">
        <f t="shared" si="30"/>
        <v>24631.89</v>
      </c>
      <c r="AD106" s="63">
        <f t="shared" si="31"/>
        <v>6177.22</v>
      </c>
      <c r="AE106" s="65">
        <f t="shared" si="32"/>
        <v>0.793796963361144</v>
      </c>
      <c r="AF106" s="65">
        <f t="shared" si="33"/>
        <v>0.755687818650106</v>
      </c>
      <c r="AG106" s="52">
        <f t="shared" si="34"/>
        <v>0.69025822900969</v>
      </c>
      <c r="AH106" s="52">
        <f t="shared" si="35"/>
        <v>0.713153317229624</v>
      </c>
      <c r="AI106" s="71"/>
    </row>
    <row r="107" spans="1:35">
      <c r="A107" s="30">
        <v>106</v>
      </c>
      <c r="B107" s="30">
        <v>539</v>
      </c>
      <c r="C107" s="31" t="s">
        <v>148</v>
      </c>
      <c r="D107" s="31" t="s">
        <v>85</v>
      </c>
      <c r="E107" s="30" t="s">
        <v>37</v>
      </c>
      <c r="F107" s="35">
        <v>27</v>
      </c>
      <c r="G107" s="36">
        <v>100</v>
      </c>
      <c r="H107" s="34">
        <v>8767.22733</v>
      </c>
      <c r="I107" s="34">
        <f t="shared" si="18"/>
        <v>35068.90932</v>
      </c>
      <c r="J107" s="34">
        <f t="shared" si="19"/>
        <v>2094.7223808</v>
      </c>
      <c r="K107" s="34">
        <f t="shared" si="20"/>
        <v>8378.88952320002</v>
      </c>
      <c r="L107" s="47">
        <v>0.238926436141585</v>
      </c>
      <c r="M107" s="48">
        <v>10082.3114295</v>
      </c>
      <c r="N107" s="48">
        <f t="shared" si="21"/>
        <v>40329.245718</v>
      </c>
      <c r="O107" s="48">
        <f t="shared" si="22"/>
        <v>2219.657608512</v>
      </c>
      <c r="P107" s="48">
        <f t="shared" si="23"/>
        <v>8878.630434048</v>
      </c>
      <c r="Q107" s="52">
        <v>0.22015364473046</v>
      </c>
      <c r="R107" s="53">
        <v>5</v>
      </c>
      <c r="S107" s="53">
        <v>8</v>
      </c>
      <c r="T107" s="53">
        <v>10</v>
      </c>
      <c r="U107" s="53">
        <v>2</v>
      </c>
      <c r="V107" s="53">
        <v>2</v>
      </c>
      <c r="W107" s="53">
        <v>8</v>
      </c>
      <c r="X107" s="53">
        <v>10</v>
      </c>
      <c r="Y107" s="63">
        <v>27658.73</v>
      </c>
      <c r="Z107" s="63">
        <v>6089.6</v>
      </c>
      <c r="AA107" s="6"/>
      <c r="AB107" s="6"/>
      <c r="AC107" s="63">
        <f t="shared" si="30"/>
        <v>27658.73</v>
      </c>
      <c r="AD107" s="63">
        <f t="shared" si="31"/>
        <v>6089.6</v>
      </c>
      <c r="AE107" s="65">
        <f t="shared" si="32"/>
        <v>0.788696612934753</v>
      </c>
      <c r="AF107" s="65">
        <f t="shared" si="33"/>
        <v>0.726778886765211</v>
      </c>
      <c r="AG107" s="52">
        <f t="shared" si="34"/>
        <v>0.685823141682394</v>
      </c>
      <c r="AH107" s="52">
        <f t="shared" si="35"/>
        <v>0.685871548008964</v>
      </c>
      <c r="AI107" s="71"/>
    </row>
    <row r="108" spans="1:35">
      <c r="A108" s="30">
        <v>107</v>
      </c>
      <c r="B108" s="30">
        <v>103199</v>
      </c>
      <c r="C108" s="31" t="s">
        <v>149</v>
      </c>
      <c r="D108" s="31" t="s">
        <v>33</v>
      </c>
      <c r="E108" s="30" t="s">
        <v>37</v>
      </c>
      <c r="F108" s="37">
        <v>18</v>
      </c>
      <c r="G108" s="33">
        <v>150</v>
      </c>
      <c r="H108" s="34">
        <v>10967.89491</v>
      </c>
      <c r="I108" s="34">
        <f t="shared" si="18"/>
        <v>43871.57964</v>
      </c>
      <c r="J108" s="34">
        <f t="shared" si="19"/>
        <v>3163.8987828</v>
      </c>
      <c r="K108" s="34">
        <f t="shared" si="20"/>
        <v>12655.5951312</v>
      </c>
      <c r="L108" s="47">
        <v>0.288469100840427</v>
      </c>
      <c r="M108" s="48">
        <v>12613.0791465</v>
      </c>
      <c r="N108" s="48">
        <f t="shared" si="21"/>
        <v>50452.316586</v>
      </c>
      <c r="O108" s="48">
        <f t="shared" si="22"/>
        <v>3352.60274591701</v>
      </c>
      <c r="P108" s="48">
        <f t="shared" si="23"/>
        <v>13410.410983668</v>
      </c>
      <c r="Q108" s="52">
        <v>0.26580367148868</v>
      </c>
      <c r="R108" s="53">
        <v>5</v>
      </c>
      <c r="S108" s="53">
        <v>8</v>
      </c>
      <c r="T108" s="53">
        <v>8</v>
      </c>
      <c r="U108" s="53">
        <v>4</v>
      </c>
      <c r="V108" s="53">
        <v>3</v>
      </c>
      <c r="W108" s="53">
        <v>10</v>
      </c>
      <c r="X108" s="53">
        <v>10</v>
      </c>
      <c r="Y108" s="63">
        <v>34169.35</v>
      </c>
      <c r="Z108" s="63">
        <v>8472.16</v>
      </c>
      <c r="AA108" s="6"/>
      <c r="AB108" s="6"/>
      <c r="AC108" s="63">
        <f t="shared" si="30"/>
        <v>34169.35</v>
      </c>
      <c r="AD108" s="63">
        <f t="shared" si="31"/>
        <v>8472.16</v>
      </c>
      <c r="AE108" s="65">
        <f t="shared" si="32"/>
        <v>0.778849320685185</v>
      </c>
      <c r="AF108" s="65">
        <f t="shared" si="33"/>
        <v>0.669439873207818</v>
      </c>
      <c r="AG108" s="52">
        <f t="shared" si="34"/>
        <v>0.677260278856683</v>
      </c>
      <c r="AH108" s="52">
        <f t="shared" si="35"/>
        <v>0.63175990730768</v>
      </c>
      <c r="AI108" s="71"/>
    </row>
    <row r="109" spans="1:35">
      <c r="A109" s="30">
        <v>108</v>
      </c>
      <c r="B109" s="30">
        <v>709</v>
      </c>
      <c r="C109" s="31" t="s">
        <v>150</v>
      </c>
      <c r="D109" s="31" t="s">
        <v>36</v>
      </c>
      <c r="E109" s="30" t="s">
        <v>42</v>
      </c>
      <c r="F109" s="35">
        <v>5</v>
      </c>
      <c r="G109" s="36">
        <v>200</v>
      </c>
      <c r="H109" s="34">
        <v>19500</v>
      </c>
      <c r="I109" s="34">
        <f t="shared" si="18"/>
        <v>78000</v>
      </c>
      <c r="J109" s="34">
        <f t="shared" si="19"/>
        <v>5277.26596981832</v>
      </c>
      <c r="K109" s="34">
        <f t="shared" si="20"/>
        <v>21109.0638792733</v>
      </c>
      <c r="L109" s="47">
        <v>0.270629024093247</v>
      </c>
      <c r="M109" s="48">
        <v>22425</v>
      </c>
      <c r="N109" s="48">
        <f t="shared" si="21"/>
        <v>89700</v>
      </c>
      <c r="O109" s="48">
        <f t="shared" si="22"/>
        <v>5592.01719016105</v>
      </c>
      <c r="P109" s="48">
        <f t="shared" si="23"/>
        <v>22368.0687606442</v>
      </c>
      <c r="Q109" s="52">
        <v>0.249365315057349</v>
      </c>
      <c r="R109" s="53">
        <v>7</v>
      </c>
      <c r="S109" s="53">
        <v>20</v>
      </c>
      <c r="T109" s="53">
        <v>10</v>
      </c>
      <c r="U109" s="53">
        <v>4</v>
      </c>
      <c r="V109" s="53">
        <v>4</v>
      </c>
      <c r="W109" s="53">
        <v>12</v>
      </c>
      <c r="X109" s="53">
        <v>12</v>
      </c>
      <c r="Y109" s="63">
        <v>60291.21</v>
      </c>
      <c r="Z109" s="63">
        <v>13050.29</v>
      </c>
      <c r="AA109" s="6"/>
      <c r="AB109" s="6"/>
      <c r="AC109" s="63">
        <f t="shared" si="30"/>
        <v>60291.21</v>
      </c>
      <c r="AD109" s="63">
        <f t="shared" si="31"/>
        <v>13050.29</v>
      </c>
      <c r="AE109" s="65">
        <f t="shared" si="32"/>
        <v>0.772964230769231</v>
      </c>
      <c r="AF109" s="65">
        <f t="shared" si="33"/>
        <v>0.618231584054939</v>
      </c>
      <c r="AG109" s="52">
        <f t="shared" si="34"/>
        <v>0.672142809364549</v>
      </c>
      <c r="AH109" s="52">
        <f t="shared" si="35"/>
        <v>0.583433918218345</v>
      </c>
      <c r="AI109" s="71"/>
    </row>
    <row r="110" spans="1:35">
      <c r="A110" s="30">
        <v>109</v>
      </c>
      <c r="B110" s="30">
        <v>373</v>
      </c>
      <c r="C110" s="31" t="s">
        <v>151</v>
      </c>
      <c r="D110" s="31" t="s">
        <v>33</v>
      </c>
      <c r="E110" s="30" t="s">
        <v>42</v>
      </c>
      <c r="F110" s="35">
        <v>5</v>
      </c>
      <c r="G110" s="36">
        <v>200</v>
      </c>
      <c r="H110" s="34">
        <v>16000</v>
      </c>
      <c r="I110" s="34">
        <f t="shared" si="18"/>
        <v>64000</v>
      </c>
      <c r="J110" s="34">
        <f t="shared" si="19"/>
        <v>4115.52771147979</v>
      </c>
      <c r="K110" s="34">
        <f t="shared" si="20"/>
        <v>16462.1108459192</v>
      </c>
      <c r="L110" s="47">
        <v>0.257220481967487</v>
      </c>
      <c r="M110" s="48">
        <v>18400</v>
      </c>
      <c r="N110" s="48">
        <f t="shared" si="21"/>
        <v>73600</v>
      </c>
      <c r="O110" s="48">
        <f t="shared" si="22"/>
        <v>4360.98954284305</v>
      </c>
      <c r="P110" s="48">
        <f t="shared" si="23"/>
        <v>17443.9581713722</v>
      </c>
      <c r="Q110" s="52">
        <v>0.23701030124147</v>
      </c>
      <c r="R110" s="53">
        <v>10</v>
      </c>
      <c r="S110" s="53">
        <v>12</v>
      </c>
      <c r="T110" s="53">
        <v>10</v>
      </c>
      <c r="U110" s="53">
        <v>4</v>
      </c>
      <c r="V110" s="53">
        <v>5</v>
      </c>
      <c r="W110" s="53">
        <v>12</v>
      </c>
      <c r="X110" s="53">
        <v>12</v>
      </c>
      <c r="Y110" s="63">
        <v>48857.2</v>
      </c>
      <c r="Z110" s="63">
        <v>11704.33</v>
      </c>
      <c r="AA110" s="6"/>
      <c r="AB110" s="6"/>
      <c r="AC110" s="63">
        <f t="shared" si="30"/>
        <v>48857.2</v>
      </c>
      <c r="AD110" s="63">
        <f t="shared" si="31"/>
        <v>11704.33</v>
      </c>
      <c r="AE110" s="65">
        <f t="shared" si="32"/>
        <v>0.76339375</v>
      </c>
      <c r="AF110" s="65">
        <f t="shared" si="33"/>
        <v>0.710985979231297</v>
      </c>
      <c r="AG110" s="52">
        <f t="shared" si="34"/>
        <v>0.663820652173913</v>
      </c>
      <c r="AH110" s="52">
        <f t="shared" si="35"/>
        <v>0.670967557077059</v>
      </c>
      <c r="AI110" s="71"/>
    </row>
    <row r="111" spans="1:35">
      <c r="A111" s="30">
        <v>110</v>
      </c>
      <c r="B111" s="30">
        <v>105751</v>
      </c>
      <c r="C111" s="31" t="s">
        <v>152</v>
      </c>
      <c r="D111" s="31" t="s">
        <v>52</v>
      </c>
      <c r="E111" s="30" t="s">
        <v>37</v>
      </c>
      <c r="F111" s="35">
        <v>13</v>
      </c>
      <c r="G111" s="36">
        <v>150</v>
      </c>
      <c r="H111" s="34">
        <v>13024.51731</v>
      </c>
      <c r="I111" s="34">
        <f t="shared" si="18"/>
        <v>52098.06924</v>
      </c>
      <c r="J111" s="34">
        <f t="shared" si="19"/>
        <v>4102.8419376</v>
      </c>
      <c r="K111" s="34">
        <f t="shared" si="20"/>
        <v>16411.3677504</v>
      </c>
      <c r="L111" s="47">
        <v>0.31500913545947</v>
      </c>
      <c r="M111" s="48">
        <v>14978.1949065</v>
      </c>
      <c r="N111" s="48">
        <f t="shared" si="21"/>
        <v>59912.779626</v>
      </c>
      <c r="O111" s="48">
        <f t="shared" si="22"/>
        <v>4347.54715316401</v>
      </c>
      <c r="P111" s="48">
        <f t="shared" si="23"/>
        <v>17390.188612656</v>
      </c>
      <c r="Q111" s="52">
        <v>0.290258417673369</v>
      </c>
      <c r="R111" s="53">
        <v>5</v>
      </c>
      <c r="S111" s="53">
        <v>10</v>
      </c>
      <c r="T111" s="53">
        <v>8</v>
      </c>
      <c r="U111" s="53">
        <v>4</v>
      </c>
      <c r="V111" s="53">
        <v>4</v>
      </c>
      <c r="W111" s="53">
        <v>10</v>
      </c>
      <c r="X111" s="53">
        <v>10</v>
      </c>
      <c r="Y111" s="63">
        <v>39671.27</v>
      </c>
      <c r="Z111" s="63">
        <v>11853.6</v>
      </c>
      <c r="AA111" s="6"/>
      <c r="AB111" s="6"/>
      <c r="AC111" s="63">
        <f t="shared" si="30"/>
        <v>39671.27</v>
      </c>
      <c r="AD111" s="63">
        <f t="shared" si="31"/>
        <v>11853.6</v>
      </c>
      <c r="AE111" s="65">
        <f t="shared" si="32"/>
        <v>0.76147294091162</v>
      </c>
      <c r="AF111" s="65">
        <f t="shared" si="33"/>
        <v>0.722279835555515</v>
      </c>
      <c r="AG111" s="52">
        <f t="shared" si="34"/>
        <v>0.662150383401409</v>
      </c>
      <c r="AH111" s="52">
        <f t="shared" si="35"/>
        <v>0.681625729543458</v>
      </c>
      <c r="AI111" s="71"/>
    </row>
    <row r="112" spans="1:35">
      <c r="A112" s="30">
        <v>111</v>
      </c>
      <c r="B112" s="30">
        <v>347</v>
      </c>
      <c r="C112" s="31" t="s">
        <v>153</v>
      </c>
      <c r="D112" s="31" t="s">
        <v>36</v>
      </c>
      <c r="E112" s="30" t="s">
        <v>34</v>
      </c>
      <c r="F112" s="35">
        <v>25</v>
      </c>
      <c r="G112" s="36">
        <v>100</v>
      </c>
      <c r="H112" s="34">
        <v>7677.779535</v>
      </c>
      <c r="I112" s="34">
        <f t="shared" si="18"/>
        <v>30711.11814</v>
      </c>
      <c r="J112" s="34">
        <f t="shared" si="19"/>
        <v>2027.0916792</v>
      </c>
      <c r="K112" s="34">
        <f t="shared" si="20"/>
        <v>8108.36671680001</v>
      </c>
      <c r="L112" s="47">
        <v>0.264020563492255</v>
      </c>
      <c r="M112" s="48">
        <v>8829.44646525</v>
      </c>
      <c r="N112" s="48">
        <f t="shared" si="21"/>
        <v>35317.785861</v>
      </c>
      <c r="O112" s="48">
        <f t="shared" si="22"/>
        <v>2147.993218638</v>
      </c>
      <c r="P112" s="48">
        <f t="shared" si="23"/>
        <v>8591.97287455202</v>
      </c>
      <c r="Q112" s="52">
        <v>0.243276090646435</v>
      </c>
      <c r="R112" s="53">
        <v>4</v>
      </c>
      <c r="S112" s="53">
        <v>8</v>
      </c>
      <c r="T112" s="53">
        <v>8</v>
      </c>
      <c r="U112" s="53">
        <v>2</v>
      </c>
      <c r="V112" s="53">
        <v>3</v>
      </c>
      <c r="W112" s="53">
        <v>8</v>
      </c>
      <c r="X112" s="53">
        <v>10</v>
      </c>
      <c r="Y112" s="63">
        <v>23156.75</v>
      </c>
      <c r="Z112" s="63">
        <v>4700.11</v>
      </c>
      <c r="AA112" s="6"/>
      <c r="AB112" s="6"/>
      <c r="AC112" s="63">
        <f t="shared" si="30"/>
        <v>23156.75</v>
      </c>
      <c r="AD112" s="63">
        <f t="shared" si="31"/>
        <v>4700.11</v>
      </c>
      <c r="AE112" s="65">
        <f t="shared" si="32"/>
        <v>0.754018459843677</v>
      </c>
      <c r="AF112" s="65">
        <f t="shared" si="33"/>
        <v>0.57966174498024</v>
      </c>
      <c r="AG112" s="52">
        <f t="shared" si="34"/>
        <v>0.655668225951023</v>
      </c>
      <c r="AH112" s="52">
        <f t="shared" si="35"/>
        <v>0.547035013800025</v>
      </c>
      <c r="AI112" s="71"/>
    </row>
    <row r="113" spans="1:35">
      <c r="A113" s="30">
        <v>112</v>
      </c>
      <c r="B113" s="30">
        <v>732</v>
      </c>
      <c r="C113" s="31" t="s">
        <v>154</v>
      </c>
      <c r="D113" s="31" t="s">
        <v>39</v>
      </c>
      <c r="E113" s="30" t="s">
        <v>34</v>
      </c>
      <c r="F113" s="35">
        <v>34</v>
      </c>
      <c r="G113" s="36">
        <v>100</v>
      </c>
      <c r="H113" s="34">
        <v>7682.420025</v>
      </c>
      <c r="I113" s="34">
        <f t="shared" si="18"/>
        <v>30729.6801</v>
      </c>
      <c r="J113" s="34">
        <f t="shared" si="19"/>
        <v>2021.2037244</v>
      </c>
      <c r="K113" s="34">
        <f t="shared" si="20"/>
        <v>8084.8148976</v>
      </c>
      <c r="L113" s="47">
        <v>0.26309466519959</v>
      </c>
      <c r="M113" s="48">
        <v>8834.78302875</v>
      </c>
      <c r="N113" s="48">
        <f t="shared" si="21"/>
        <v>35339.132115</v>
      </c>
      <c r="O113" s="48">
        <f t="shared" si="22"/>
        <v>2141.754089391</v>
      </c>
      <c r="P113" s="48">
        <f t="shared" si="23"/>
        <v>8567.01635756399</v>
      </c>
      <c r="Q113" s="52">
        <v>0.242422941505336</v>
      </c>
      <c r="R113" s="53">
        <v>4</v>
      </c>
      <c r="S113" s="53">
        <v>6</v>
      </c>
      <c r="T113" s="53">
        <v>12</v>
      </c>
      <c r="U113" s="53">
        <v>2</v>
      </c>
      <c r="V113" s="53">
        <v>2</v>
      </c>
      <c r="W113" s="53">
        <v>6</v>
      </c>
      <c r="X113" s="53">
        <v>8</v>
      </c>
      <c r="Y113" s="63">
        <v>22773.37</v>
      </c>
      <c r="Z113" s="63">
        <v>5502.75</v>
      </c>
      <c r="AA113" s="6"/>
      <c r="AB113" s="6"/>
      <c r="AC113" s="63">
        <f t="shared" si="30"/>
        <v>22773.37</v>
      </c>
      <c r="AD113" s="63">
        <f t="shared" si="31"/>
        <v>5502.75</v>
      </c>
      <c r="AE113" s="65">
        <f t="shared" si="32"/>
        <v>0.741087115970335</v>
      </c>
      <c r="AF113" s="65">
        <f t="shared" si="33"/>
        <v>0.680627827562695</v>
      </c>
      <c r="AG113" s="52">
        <f t="shared" si="34"/>
        <v>0.644423579104639</v>
      </c>
      <c r="AH113" s="52">
        <f t="shared" si="35"/>
        <v>0.642318138582929</v>
      </c>
      <c r="AI113" s="71"/>
    </row>
    <row r="114" spans="1:35">
      <c r="A114" s="30">
        <v>113</v>
      </c>
      <c r="B114" s="30">
        <v>107658</v>
      </c>
      <c r="C114" s="31" t="s">
        <v>155</v>
      </c>
      <c r="D114" s="31" t="s">
        <v>36</v>
      </c>
      <c r="E114" s="30" t="s">
        <v>37</v>
      </c>
      <c r="F114" s="35">
        <v>15</v>
      </c>
      <c r="G114" s="36">
        <v>150</v>
      </c>
      <c r="H114" s="34">
        <v>14265.0765</v>
      </c>
      <c r="I114" s="34">
        <f t="shared" si="18"/>
        <v>57060.306</v>
      </c>
      <c r="J114" s="34">
        <f t="shared" si="19"/>
        <v>3816.20484</v>
      </c>
      <c r="K114" s="34">
        <f t="shared" si="20"/>
        <v>15264.81936</v>
      </c>
      <c r="L114" s="47">
        <v>0.267520811402589</v>
      </c>
      <c r="M114" s="48">
        <v>16404.837975</v>
      </c>
      <c r="N114" s="48">
        <f t="shared" si="21"/>
        <v>65619.3519</v>
      </c>
      <c r="O114" s="48">
        <f t="shared" si="22"/>
        <v>4043.81420010001</v>
      </c>
      <c r="P114" s="48">
        <f t="shared" si="23"/>
        <v>16175.2568004</v>
      </c>
      <c r="Q114" s="52">
        <v>0.2465013190781</v>
      </c>
      <c r="R114" s="53">
        <v>5</v>
      </c>
      <c r="S114" s="53">
        <v>10</v>
      </c>
      <c r="T114" s="53">
        <v>8</v>
      </c>
      <c r="U114" s="53">
        <v>4</v>
      </c>
      <c r="V114" s="53">
        <v>3</v>
      </c>
      <c r="W114" s="53">
        <v>10</v>
      </c>
      <c r="X114" s="53">
        <v>10</v>
      </c>
      <c r="Y114" s="63">
        <v>42086.19</v>
      </c>
      <c r="Z114" s="63">
        <v>8627.37</v>
      </c>
      <c r="AA114" s="6"/>
      <c r="AB114" s="6"/>
      <c r="AC114" s="63">
        <f t="shared" si="30"/>
        <v>42086.19</v>
      </c>
      <c r="AD114" s="63">
        <f t="shared" si="31"/>
        <v>8627.37</v>
      </c>
      <c r="AE114" s="65">
        <f t="shared" si="32"/>
        <v>0.737573857385202</v>
      </c>
      <c r="AF114" s="65">
        <f t="shared" si="33"/>
        <v>0.565179960308419</v>
      </c>
      <c r="AG114" s="52">
        <f t="shared" si="34"/>
        <v>0.641368571639306</v>
      </c>
      <c r="AH114" s="52">
        <f t="shared" si="35"/>
        <v>0.533368348117146</v>
      </c>
      <c r="AI114" s="71"/>
    </row>
    <row r="115" spans="1:35">
      <c r="A115" s="30">
        <v>114</v>
      </c>
      <c r="B115" s="30">
        <v>594</v>
      </c>
      <c r="C115" s="31" t="s">
        <v>156</v>
      </c>
      <c r="D115" s="31" t="s">
        <v>85</v>
      </c>
      <c r="E115" s="30" t="s">
        <v>34</v>
      </c>
      <c r="F115" s="37">
        <v>26</v>
      </c>
      <c r="G115" s="33">
        <v>100</v>
      </c>
      <c r="H115" s="34">
        <v>7476.837345</v>
      </c>
      <c r="I115" s="34">
        <f t="shared" si="18"/>
        <v>29907.34938</v>
      </c>
      <c r="J115" s="34">
        <f t="shared" si="19"/>
        <v>1966.1278014</v>
      </c>
      <c r="K115" s="34">
        <f t="shared" si="20"/>
        <v>7864.5112056</v>
      </c>
      <c r="L115" s="47">
        <v>0.262962494792643</v>
      </c>
      <c r="M115" s="48">
        <v>8598.36294675</v>
      </c>
      <c r="N115" s="48">
        <f t="shared" si="21"/>
        <v>34393.451787</v>
      </c>
      <c r="O115" s="48">
        <f t="shared" si="22"/>
        <v>2083.3932809835</v>
      </c>
      <c r="P115" s="48">
        <f t="shared" si="23"/>
        <v>8333.573123934</v>
      </c>
      <c r="Q115" s="52">
        <v>0.242301155916078</v>
      </c>
      <c r="R115" s="53">
        <v>4</v>
      </c>
      <c r="S115" s="53">
        <v>8</v>
      </c>
      <c r="T115" s="53">
        <v>8</v>
      </c>
      <c r="U115" s="53">
        <v>2</v>
      </c>
      <c r="V115" s="53">
        <v>2</v>
      </c>
      <c r="W115" s="53">
        <v>8</v>
      </c>
      <c r="X115" s="53">
        <v>10</v>
      </c>
      <c r="Y115" s="63">
        <v>21831.78</v>
      </c>
      <c r="Z115" s="63">
        <v>4615.05</v>
      </c>
      <c r="AA115" s="6"/>
      <c r="AB115" s="6"/>
      <c r="AC115" s="63">
        <f t="shared" si="30"/>
        <v>21831.78</v>
      </c>
      <c r="AD115" s="63">
        <f t="shared" si="31"/>
        <v>4615.05</v>
      </c>
      <c r="AE115" s="65">
        <f t="shared" si="32"/>
        <v>0.729980438005636</v>
      </c>
      <c r="AF115" s="65">
        <f t="shared" si="33"/>
        <v>0.586819686481444</v>
      </c>
      <c r="AG115" s="52">
        <f t="shared" si="34"/>
        <v>0.634765598265771</v>
      </c>
      <c r="AH115" s="52">
        <f t="shared" si="35"/>
        <v>0.553790064761727</v>
      </c>
      <c r="AI115" s="71"/>
    </row>
    <row r="116" spans="1:35">
      <c r="A116" s="30">
        <v>115</v>
      </c>
      <c r="B116" s="30">
        <v>743</v>
      </c>
      <c r="C116" s="31" t="s">
        <v>157</v>
      </c>
      <c r="D116" s="31" t="s">
        <v>52</v>
      </c>
      <c r="E116" s="30" t="s">
        <v>37</v>
      </c>
      <c r="F116" s="35">
        <v>21</v>
      </c>
      <c r="G116" s="36">
        <v>150</v>
      </c>
      <c r="H116" s="34">
        <v>9769.09113</v>
      </c>
      <c r="I116" s="34">
        <f t="shared" si="18"/>
        <v>39076.36452</v>
      </c>
      <c r="J116" s="34">
        <f t="shared" si="19"/>
        <v>2731.1112549</v>
      </c>
      <c r="K116" s="34">
        <f t="shared" si="20"/>
        <v>10924.4450196</v>
      </c>
      <c r="L116" s="47">
        <v>0.279566565462063</v>
      </c>
      <c r="M116" s="48">
        <v>11234.4547995</v>
      </c>
      <c r="N116" s="48">
        <f t="shared" si="21"/>
        <v>44937.819198</v>
      </c>
      <c r="O116" s="48">
        <f t="shared" si="22"/>
        <v>2894.00253331724</v>
      </c>
      <c r="P116" s="48">
        <f t="shared" si="23"/>
        <v>11576.010133269</v>
      </c>
      <c r="Q116" s="52">
        <v>0.2576006210329</v>
      </c>
      <c r="R116" s="53">
        <v>5</v>
      </c>
      <c r="S116" s="53">
        <v>8</v>
      </c>
      <c r="T116" s="53">
        <v>8</v>
      </c>
      <c r="U116" s="53">
        <v>4</v>
      </c>
      <c r="V116" s="53">
        <v>3</v>
      </c>
      <c r="W116" s="53">
        <v>10</v>
      </c>
      <c r="X116" s="53">
        <v>10</v>
      </c>
      <c r="Y116" s="63">
        <v>28277.38</v>
      </c>
      <c r="Z116" s="63">
        <v>8139.53</v>
      </c>
      <c r="AA116" s="6"/>
      <c r="AB116" s="6"/>
      <c r="AC116" s="63">
        <f t="shared" si="30"/>
        <v>28277.38</v>
      </c>
      <c r="AD116" s="63">
        <f t="shared" si="31"/>
        <v>8139.53</v>
      </c>
      <c r="AE116" s="65">
        <f t="shared" si="32"/>
        <v>0.72364408376647</v>
      </c>
      <c r="AF116" s="65">
        <f t="shared" si="33"/>
        <v>0.745074920089443</v>
      </c>
      <c r="AG116" s="52">
        <f t="shared" si="34"/>
        <v>0.629255725014322</v>
      </c>
      <c r="AH116" s="52">
        <f t="shared" si="35"/>
        <v>0.703137774267088</v>
      </c>
      <c r="AI116" s="71"/>
    </row>
    <row r="117" spans="1:35">
      <c r="A117" s="30">
        <v>116</v>
      </c>
      <c r="B117" s="30">
        <v>744</v>
      </c>
      <c r="C117" s="31" t="s">
        <v>158</v>
      </c>
      <c r="D117" s="31" t="s">
        <v>33</v>
      </c>
      <c r="E117" s="30" t="s">
        <v>37</v>
      </c>
      <c r="F117" s="35">
        <v>15</v>
      </c>
      <c r="G117" s="36">
        <v>150</v>
      </c>
      <c r="H117" s="34">
        <v>16000</v>
      </c>
      <c r="I117" s="34">
        <f t="shared" si="18"/>
        <v>64000</v>
      </c>
      <c r="J117" s="34">
        <f t="shared" si="19"/>
        <v>3807.08437569645</v>
      </c>
      <c r="K117" s="34">
        <f t="shared" si="20"/>
        <v>15228.3375027858</v>
      </c>
      <c r="L117" s="47">
        <v>0.237942773481028</v>
      </c>
      <c r="M117" s="48">
        <v>18400</v>
      </c>
      <c r="N117" s="48">
        <f t="shared" si="21"/>
        <v>73600</v>
      </c>
      <c r="O117" s="48">
        <f t="shared" si="22"/>
        <v>4034.1497652469</v>
      </c>
      <c r="P117" s="48">
        <f t="shared" si="23"/>
        <v>16136.5990609876</v>
      </c>
      <c r="Q117" s="52">
        <v>0.219247269850375</v>
      </c>
      <c r="R117" s="53">
        <v>10</v>
      </c>
      <c r="S117" s="53">
        <v>10</v>
      </c>
      <c r="T117" s="53">
        <v>8</v>
      </c>
      <c r="U117" s="53">
        <v>4</v>
      </c>
      <c r="V117" s="53">
        <v>4</v>
      </c>
      <c r="W117" s="53">
        <v>10</v>
      </c>
      <c r="X117" s="53">
        <v>10</v>
      </c>
      <c r="Y117" s="63">
        <v>45348.95</v>
      </c>
      <c r="Z117" s="63">
        <v>11449.15</v>
      </c>
      <c r="AA117" s="6">
        <v>1522.5</v>
      </c>
      <c r="AB117" s="6">
        <v>115.71</v>
      </c>
      <c r="AC117" s="63">
        <f t="shared" si="30"/>
        <v>43826.45</v>
      </c>
      <c r="AD117" s="63">
        <f t="shared" si="31"/>
        <v>11333.44</v>
      </c>
      <c r="AE117" s="65">
        <f t="shared" si="32"/>
        <v>0.68478828125</v>
      </c>
      <c r="AF117" s="65">
        <f t="shared" si="33"/>
        <v>0.744233570993992</v>
      </c>
      <c r="AG117" s="52">
        <f t="shared" si="34"/>
        <v>0.595468070652174</v>
      </c>
      <c r="AH117" s="52">
        <f t="shared" si="35"/>
        <v>0.702343781187457</v>
      </c>
      <c r="AI117" s="71"/>
    </row>
    <row r="118" spans="1:35">
      <c r="A118" s="30">
        <v>117</v>
      </c>
      <c r="B118" s="30">
        <v>391</v>
      </c>
      <c r="C118" s="31" t="s">
        <v>159</v>
      </c>
      <c r="D118" s="31" t="s">
        <v>33</v>
      </c>
      <c r="E118" s="30" t="s">
        <v>37</v>
      </c>
      <c r="F118" s="37">
        <v>16</v>
      </c>
      <c r="G118" s="33">
        <v>150</v>
      </c>
      <c r="H118" s="34">
        <v>11806.29837</v>
      </c>
      <c r="I118" s="34">
        <f t="shared" si="18"/>
        <v>47225.19348</v>
      </c>
      <c r="J118" s="34">
        <f t="shared" si="19"/>
        <v>3413.87978399999</v>
      </c>
      <c r="K118" s="34">
        <f t="shared" si="20"/>
        <v>13655.519136</v>
      </c>
      <c r="L118" s="47">
        <v>0.289157505342633</v>
      </c>
      <c r="M118" s="48">
        <v>13577.2431255</v>
      </c>
      <c r="N118" s="48">
        <f t="shared" si="21"/>
        <v>54308.972502</v>
      </c>
      <c r="O118" s="48">
        <f t="shared" si="22"/>
        <v>3617.49332826</v>
      </c>
      <c r="P118" s="48">
        <f t="shared" si="23"/>
        <v>14469.97331304</v>
      </c>
      <c r="Q118" s="52">
        <v>0.266437987065712</v>
      </c>
      <c r="R118" s="53">
        <v>5</v>
      </c>
      <c r="S118" s="53">
        <v>8</v>
      </c>
      <c r="T118" s="53">
        <v>8</v>
      </c>
      <c r="U118" s="53">
        <v>4</v>
      </c>
      <c r="V118" s="53">
        <v>4</v>
      </c>
      <c r="W118" s="53">
        <v>10</v>
      </c>
      <c r="X118" s="53">
        <v>10</v>
      </c>
      <c r="Y118" s="63">
        <v>32488.14</v>
      </c>
      <c r="Z118" s="63">
        <v>8998.13</v>
      </c>
      <c r="AA118" s="6"/>
      <c r="AB118" s="6"/>
      <c r="AC118" s="63">
        <f t="shared" si="30"/>
        <v>32488.14</v>
      </c>
      <c r="AD118" s="63">
        <f t="shared" si="31"/>
        <v>8998.13</v>
      </c>
      <c r="AE118" s="65">
        <f t="shared" si="32"/>
        <v>0.687940855419868</v>
      </c>
      <c r="AF118" s="65">
        <f t="shared" si="33"/>
        <v>0.658937233391462</v>
      </c>
      <c r="AG118" s="52">
        <f t="shared" si="34"/>
        <v>0.598209439495538</v>
      </c>
      <c r="AH118" s="52">
        <f t="shared" si="35"/>
        <v>0.621848417086651</v>
      </c>
      <c r="AI118" s="71"/>
    </row>
    <row r="119" spans="1:35">
      <c r="A119" s="30">
        <v>118</v>
      </c>
      <c r="B119" s="30">
        <v>104533</v>
      </c>
      <c r="C119" s="31" t="s">
        <v>160</v>
      </c>
      <c r="D119" s="31" t="s">
        <v>85</v>
      </c>
      <c r="E119" s="30" t="s">
        <v>34</v>
      </c>
      <c r="F119" s="35">
        <v>31</v>
      </c>
      <c r="G119" s="36">
        <v>100</v>
      </c>
      <c r="H119" s="34">
        <v>7723.0359</v>
      </c>
      <c r="I119" s="34">
        <f t="shared" si="18"/>
        <v>30892.1436</v>
      </c>
      <c r="J119" s="34">
        <f t="shared" si="19"/>
        <v>2004.7581351</v>
      </c>
      <c r="K119" s="34">
        <f t="shared" si="20"/>
        <v>8019.03254039999</v>
      </c>
      <c r="L119" s="47">
        <v>0.259581615449955</v>
      </c>
      <c r="M119" s="48">
        <v>8881.491285</v>
      </c>
      <c r="N119" s="48">
        <f t="shared" si="21"/>
        <v>35525.96514</v>
      </c>
      <c r="O119" s="48">
        <f t="shared" si="22"/>
        <v>2124.32763815775</v>
      </c>
      <c r="P119" s="48">
        <f t="shared" si="23"/>
        <v>8497.31055263099</v>
      </c>
      <c r="Q119" s="52">
        <v>0.239185917093173</v>
      </c>
      <c r="R119" s="53">
        <v>4</v>
      </c>
      <c r="S119" s="53">
        <v>6</v>
      </c>
      <c r="T119" s="53">
        <v>8</v>
      </c>
      <c r="U119" s="53">
        <v>2</v>
      </c>
      <c r="V119" s="53">
        <v>3</v>
      </c>
      <c r="W119" s="53">
        <v>8</v>
      </c>
      <c r="X119" s="53">
        <v>8</v>
      </c>
      <c r="Y119" s="63">
        <v>21118.94</v>
      </c>
      <c r="Z119" s="63">
        <v>5001.65</v>
      </c>
      <c r="AA119" s="6"/>
      <c r="AB119" s="6"/>
      <c r="AC119" s="63">
        <f t="shared" si="30"/>
        <v>21118.94</v>
      </c>
      <c r="AD119" s="63">
        <f t="shared" si="31"/>
        <v>5001.65</v>
      </c>
      <c r="AE119" s="65">
        <f t="shared" si="32"/>
        <v>0.683634657194847</v>
      </c>
      <c r="AF119" s="65">
        <f t="shared" si="33"/>
        <v>0.623722372343749</v>
      </c>
      <c r="AG119" s="52">
        <f t="shared" si="34"/>
        <v>0.594464919299867</v>
      </c>
      <c r="AH119" s="52">
        <f t="shared" si="35"/>
        <v>0.588615653037579</v>
      </c>
      <c r="AI119" s="71"/>
    </row>
    <row r="120" spans="1:35">
      <c r="A120" s="30">
        <v>119</v>
      </c>
      <c r="B120" s="30">
        <v>107829</v>
      </c>
      <c r="C120" s="31" t="s">
        <v>161</v>
      </c>
      <c r="D120" s="31" t="s">
        <v>33</v>
      </c>
      <c r="E120" s="30" t="s">
        <v>34</v>
      </c>
      <c r="F120" s="37">
        <v>37</v>
      </c>
      <c r="G120" s="33">
        <v>100</v>
      </c>
      <c r="H120" s="34">
        <v>5636.9961</v>
      </c>
      <c r="I120" s="34">
        <f t="shared" si="18"/>
        <v>22547.9844</v>
      </c>
      <c r="J120" s="34">
        <f t="shared" si="19"/>
        <v>1788.876684</v>
      </c>
      <c r="K120" s="34">
        <f t="shared" si="20"/>
        <v>7155.506736</v>
      </c>
      <c r="L120" s="47">
        <v>0.31734573738662</v>
      </c>
      <c r="M120" s="48">
        <v>6482.545515</v>
      </c>
      <c r="N120" s="48">
        <f t="shared" si="21"/>
        <v>25930.18206</v>
      </c>
      <c r="O120" s="48">
        <f t="shared" si="22"/>
        <v>1895.57040051</v>
      </c>
      <c r="P120" s="48">
        <f t="shared" si="23"/>
        <v>7582.28160204001</v>
      </c>
      <c r="Q120" s="52">
        <v>0.2924114294491</v>
      </c>
      <c r="R120" s="53">
        <v>3</v>
      </c>
      <c r="S120" s="53">
        <v>4</v>
      </c>
      <c r="T120" s="53">
        <v>8</v>
      </c>
      <c r="U120" s="53">
        <v>2</v>
      </c>
      <c r="V120" s="53">
        <v>2</v>
      </c>
      <c r="W120" s="53">
        <v>6</v>
      </c>
      <c r="X120" s="53">
        <v>8</v>
      </c>
      <c r="Y120" s="63">
        <v>15161.71</v>
      </c>
      <c r="Z120" s="63">
        <v>4199.19</v>
      </c>
      <c r="AA120" s="6"/>
      <c r="AB120" s="6"/>
      <c r="AC120" s="63">
        <f t="shared" si="30"/>
        <v>15161.71</v>
      </c>
      <c r="AD120" s="63">
        <f t="shared" si="31"/>
        <v>4199.19</v>
      </c>
      <c r="AE120" s="65">
        <f t="shared" si="32"/>
        <v>0.672419748525283</v>
      </c>
      <c r="AF120" s="65">
        <f t="shared" si="33"/>
        <v>0.586847326811041</v>
      </c>
      <c r="AG120" s="52">
        <f t="shared" si="34"/>
        <v>0.584712824804594</v>
      </c>
      <c r="AH120" s="52">
        <f t="shared" si="35"/>
        <v>0.553816149332967</v>
      </c>
      <c r="AI120" s="71"/>
    </row>
    <row r="121" spans="1:35">
      <c r="A121" s="30">
        <v>120</v>
      </c>
      <c r="B121" s="72">
        <v>349</v>
      </c>
      <c r="C121" s="31" t="s">
        <v>162</v>
      </c>
      <c r="D121" s="31" t="s">
        <v>33</v>
      </c>
      <c r="E121" s="30" t="s">
        <v>34</v>
      </c>
      <c r="F121" s="37">
        <v>20</v>
      </c>
      <c r="G121" s="33">
        <v>150</v>
      </c>
      <c r="H121" s="34">
        <v>8548.4388375</v>
      </c>
      <c r="I121" s="34">
        <f t="shared" si="18"/>
        <v>34193.75535</v>
      </c>
      <c r="J121" s="34">
        <f t="shared" si="19"/>
        <v>2559.8198178</v>
      </c>
      <c r="K121" s="34">
        <f t="shared" si="20"/>
        <v>10239.2792712</v>
      </c>
      <c r="L121" s="47">
        <v>0.299448807725063</v>
      </c>
      <c r="M121" s="48">
        <v>9830.704663125</v>
      </c>
      <c r="N121" s="48">
        <f t="shared" si="21"/>
        <v>39322.8186525</v>
      </c>
      <c r="O121" s="48">
        <f t="shared" si="22"/>
        <v>2712.4947855045</v>
      </c>
      <c r="P121" s="48">
        <f t="shared" si="23"/>
        <v>10849.979142018</v>
      </c>
      <c r="Q121" s="52">
        <v>0.275920687118094</v>
      </c>
      <c r="R121" s="53">
        <v>5</v>
      </c>
      <c r="S121" s="53">
        <v>8</v>
      </c>
      <c r="T121" s="53">
        <v>8</v>
      </c>
      <c r="U121" s="53">
        <v>4</v>
      </c>
      <c r="V121" s="53">
        <v>3</v>
      </c>
      <c r="W121" s="53">
        <v>10</v>
      </c>
      <c r="X121" s="53">
        <v>10</v>
      </c>
      <c r="Y121" s="63">
        <v>22789.35</v>
      </c>
      <c r="Z121" s="63">
        <v>6914.2</v>
      </c>
      <c r="AA121" s="6"/>
      <c r="AB121" s="6"/>
      <c r="AC121" s="63">
        <f t="shared" si="30"/>
        <v>22789.35</v>
      </c>
      <c r="AD121" s="63">
        <f t="shared" si="31"/>
        <v>6914.2</v>
      </c>
      <c r="AE121" s="65">
        <f t="shared" si="32"/>
        <v>0.666476956588508</v>
      </c>
      <c r="AF121" s="65">
        <f t="shared" si="33"/>
        <v>0.675262371195164</v>
      </c>
      <c r="AG121" s="52">
        <f t="shared" si="34"/>
        <v>0.579545179642181</v>
      </c>
      <c r="AH121" s="52">
        <f t="shared" si="35"/>
        <v>0.637254681276191</v>
      </c>
      <c r="AI121" s="71"/>
    </row>
    <row r="122" spans="1:35">
      <c r="A122" s="30">
        <v>121</v>
      </c>
      <c r="B122" s="72">
        <v>114069</v>
      </c>
      <c r="C122" s="31" t="s">
        <v>163</v>
      </c>
      <c r="D122" s="31" t="s">
        <v>52</v>
      </c>
      <c r="E122" s="30" t="s">
        <v>34</v>
      </c>
      <c r="F122" s="32">
        <v>41</v>
      </c>
      <c r="G122" s="33">
        <v>100</v>
      </c>
      <c r="H122" s="34">
        <v>2500</v>
      </c>
      <c r="I122" s="34">
        <f t="shared" si="18"/>
        <v>10000</v>
      </c>
      <c r="J122" s="34">
        <f t="shared" si="19"/>
        <v>329.54425659463</v>
      </c>
      <c r="K122" s="34">
        <f t="shared" si="20"/>
        <v>1318.17702637852</v>
      </c>
      <c r="L122" s="47">
        <v>0.131817702637852</v>
      </c>
      <c r="M122" s="48">
        <v>2875</v>
      </c>
      <c r="N122" s="48">
        <f t="shared" si="21"/>
        <v>11500</v>
      </c>
      <c r="O122" s="48">
        <f t="shared" si="22"/>
        <v>373.75</v>
      </c>
      <c r="P122" s="48">
        <f t="shared" si="23"/>
        <v>1495</v>
      </c>
      <c r="Q122" s="52">
        <v>0.13</v>
      </c>
      <c r="R122" s="53">
        <v>2</v>
      </c>
      <c r="S122" s="53">
        <v>0</v>
      </c>
      <c r="T122" s="53">
        <v>0</v>
      </c>
      <c r="U122" s="53">
        <v>2</v>
      </c>
      <c r="V122" s="53">
        <v>1</v>
      </c>
      <c r="W122" s="53">
        <v>5</v>
      </c>
      <c r="X122" s="53">
        <v>5</v>
      </c>
      <c r="Y122" s="63">
        <v>6490.27</v>
      </c>
      <c r="Z122" s="63">
        <v>1845.83</v>
      </c>
      <c r="AA122" s="6"/>
      <c r="AB122" s="6"/>
      <c r="AC122" s="63">
        <f t="shared" si="30"/>
        <v>6490.27</v>
      </c>
      <c r="AD122" s="63">
        <f t="shared" si="31"/>
        <v>1845.83</v>
      </c>
      <c r="AE122" s="65">
        <f t="shared" si="32"/>
        <v>0.649027</v>
      </c>
      <c r="AF122" s="65">
        <f t="shared" si="33"/>
        <v>1.40028991786568</v>
      </c>
      <c r="AG122" s="52">
        <f t="shared" si="34"/>
        <v>0.564371304347826</v>
      </c>
      <c r="AH122" s="52">
        <f t="shared" si="35"/>
        <v>1.23466889632107</v>
      </c>
      <c r="AI122" s="71"/>
    </row>
    <row r="123" spans="1:35">
      <c r="A123" s="30">
        <v>122</v>
      </c>
      <c r="B123" s="72">
        <v>105396</v>
      </c>
      <c r="C123" s="31" t="s">
        <v>164</v>
      </c>
      <c r="D123" s="31" t="s">
        <v>52</v>
      </c>
      <c r="E123" s="30" t="s">
        <v>34</v>
      </c>
      <c r="F123" s="35">
        <v>38</v>
      </c>
      <c r="G123" s="36">
        <v>100</v>
      </c>
      <c r="H123" s="34">
        <v>6140.593935</v>
      </c>
      <c r="I123" s="34">
        <f t="shared" si="18"/>
        <v>24562.37574</v>
      </c>
      <c r="J123" s="34">
        <f t="shared" si="19"/>
        <v>2004.8982786</v>
      </c>
      <c r="K123" s="34">
        <f t="shared" si="20"/>
        <v>8019.59311439999</v>
      </c>
      <c r="L123" s="47">
        <v>0.326499081330314</v>
      </c>
      <c r="M123" s="48">
        <v>7061.68302525</v>
      </c>
      <c r="N123" s="48">
        <f t="shared" si="21"/>
        <v>28246.732101</v>
      </c>
      <c r="O123" s="48">
        <f t="shared" si="22"/>
        <v>2124.4761402165</v>
      </c>
      <c r="P123" s="48">
        <f t="shared" si="23"/>
        <v>8497.90456086601</v>
      </c>
      <c r="Q123" s="52">
        <v>0.300845582082933</v>
      </c>
      <c r="R123" s="53">
        <v>3</v>
      </c>
      <c r="S123" s="53">
        <v>4</v>
      </c>
      <c r="T123" s="53">
        <v>8</v>
      </c>
      <c r="U123" s="53">
        <v>2</v>
      </c>
      <c r="V123" s="53">
        <v>2</v>
      </c>
      <c r="W123" s="53">
        <v>6</v>
      </c>
      <c r="X123" s="53">
        <v>8</v>
      </c>
      <c r="Y123" s="63">
        <v>15356.41</v>
      </c>
      <c r="Z123" s="63">
        <v>4364.83</v>
      </c>
      <c r="AA123" s="6"/>
      <c r="AB123" s="6"/>
      <c r="AC123" s="63">
        <f t="shared" si="30"/>
        <v>15356.41</v>
      </c>
      <c r="AD123" s="63">
        <f t="shared" si="31"/>
        <v>4364.83</v>
      </c>
      <c r="AE123" s="65">
        <f t="shared" si="32"/>
        <v>0.625200516536028</v>
      </c>
      <c r="AF123" s="65">
        <f t="shared" si="33"/>
        <v>0.544270755103835</v>
      </c>
      <c r="AG123" s="52">
        <f t="shared" si="34"/>
        <v>0.543652623074807</v>
      </c>
      <c r="AH123" s="52">
        <f t="shared" si="35"/>
        <v>0.513636034476149</v>
      </c>
      <c r="AI123" s="71"/>
    </row>
    <row r="124" s="8" customFormat="1" spans="1:35">
      <c r="A124" s="30">
        <v>123</v>
      </c>
      <c r="B124" s="72">
        <v>723</v>
      </c>
      <c r="C124" s="31" t="s">
        <v>165</v>
      </c>
      <c r="D124" s="31" t="s">
        <v>33</v>
      </c>
      <c r="E124" s="30" t="s">
        <v>34</v>
      </c>
      <c r="F124" s="35">
        <v>31</v>
      </c>
      <c r="G124" s="36">
        <v>100</v>
      </c>
      <c r="H124" s="34">
        <v>6961.377465</v>
      </c>
      <c r="I124" s="34">
        <f t="shared" si="18"/>
        <v>27845.50986</v>
      </c>
      <c r="J124" s="34">
        <f t="shared" si="19"/>
        <v>1774.5930846</v>
      </c>
      <c r="K124" s="34">
        <f t="shared" si="20"/>
        <v>7098.37233840001</v>
      </c>
      <c r="L124" s="47">
        <v>0.254919819176908</v>
      </c>
      <c r="M124" s="48">
        <v>8005.58408475</v>
      </c>
      <c r="N124" s="48">
        <f t="shared" si="21"/>
        <v>32022.336339</v>
      </c>
      <c r="O124" s="48">
        <f t="shared" si="22"/>
        <v>1880.4348864315</v>
      </c>
      <c r="P124" s="48">
        <f t="shared" si="23"/>
        <v>7521.73954572601</v>
      </c>
      <c r="Q124" s="52">
        <v>0.234890404813008</v>
      </c>
      <c r="R124" s="53">
        <v>5</v>
      </c>
      <c r="S124" s="53">
        <v>6</v>
      </c>
      <c r="T124" s="53">
        <v>8</v>
      </c>
      <c r="U124" s="53">
        <v>2</v>
      </c>
      <c r="V124" s="53">
        <v>3</v>
      </c>
      <c r="W124" s="53">
        <v>8</v>
      </c>
      <c r="X124" s="53">
        <v>8</v>
      </c>
      <c r="Y124" s="63">
        <v>16568.55</v>
      </c>
      <c r="Z124" s="63">
        <v>4416.88</v>
      </c>
      <c r="AA124" s="6"/>
      <c r="AB124" s="6"/>
      <c r="AC124" s="63">
        <f t="shared" si="30"/>
        <v>16568.55</v>
      </c>
      <c r="AD124" s="63">
        <f t="shared" si="31"/>
        <v>4416.88</v>
      </c>
      <c r="AE124" s="65">
        <f t="shared" si="32"/>
        <v>0.595016937499165</v>
      </c>
      <c r="AF124" s="65">
        <f t="shared" si="33"/>
        <v>0.62223842163168</v>
      </c>
      <c r="AG124" s="52">
        <f t="shared" si="34"/>
        <v>0.517406032607969</v>
      </c>
      <c r="AH124" s="52">
        <f t="shared" si="35"/>
        <v>0.587215227694205</v>
      </c>
      <c r="AI124" s="66"/>
    </row>
    <row r="125" spans="1:35">
      <c r="A125" s="30">
        <v>124</v>
      </c>
      <c r="B125" s="72">
        <v>102478</v>
      </c>
      <c r="C125" s="31" t="s">
        <v>166</v>
      </c>
      <c r="D125" s="31" t="s">
        <v>33</v>
      </c>
      <c r="E125" s="30" t="s">
        <v>34</v>
      </c>
      <c r="F125" s="37">
        <v>37</v>
      </c>
      <c r="G125" s="33">
        <v>100</v>
      </c>
      <c r="H125" s="34">
        <v>3838.9293</v>
      </c>
      <c r="I125" s="34">
        <f t="shared" si="18"/>
        <v>15355.7172</v>
      </c>
      <c r="J125" s="34">
        <f t="shared" si="19"/>
        <v>982.376640000001</v>
      </c>
      <c r="K125" s="34">
        <f t="shared" si="20"/>
        <v>3929.50656</v>
      </c>
      <c r="L125" s="47">
        <v>0.25589860172731</v>
      </c>
      <c r="M125" s="48">
        <v>4414.768695</v>
      </c>
      <c r="N125" s="48">
        <f t="shared" si="21"/>
        <v>17659.07478</v>
      </c>
      <c r="O125" s="48">
        <f t="shared" si="22"/>
        <v>1040.9683896</v>
      </c>
      <c r="P125" s="48">
        <f t="shared" si="23"/>
        <v>4163.8735584</v>
      </c>
      <c r="Q125" s="52">
        <v>0.235792283020164</v>
      </c>
      <c r="R125" s="53">
        <v>3</v>
      </c>
      <c r="S125" s="53">
        <v>4</v>
      </c>
      <c r="T125" s="53">
        <v>8</v>
      </c>
      <c r="U125" s="53">
        <v>2</v>
      </c>
      <c r="V125" s="53">
        <v>2</v>
      </c>
      <c r="W125" s="53">
        <v>6</v>
      </c>
      <c r="X125" s="53">
        <v>8</v>
      </c>
      <c r="Y125" s="63">
        <v>9044.5</v>
      </c>
      <c r="Z125" s="63">
        <v>2699.32</v>
      </c>
      <c r="AA125" s="6"/>
      <c r="AB125" s="6"/>
      <c r="AC125" s="63">
        <f t="shared" si="30"/>
        <v>9044.5</v>
      </c>
      <c r="AD125" s="63">
        <f t="shared" si="31"/>
        <v>2699.32</v>
      </c>
      <c r="AE125" s="65">
        <f t="shared" si="32"/>
        <v>0.588998864865784</v>
      </c>
      <c r="AF125" s="65">
        <f t="shared" si="33"/>
        <v>0.686936122585325</v>
      </c>
      <c r="AG125" s="52">
        <f t="shared" si="34"/>
        <v>0.512172925970247</v>
      </c>
      <c r="AH125" s="52">
        <f t="shared" si="35"/>
        <v>0.648271366106812</v>
      </c>
      <c r="AI125" s="71"/>
    </row>
    <row r="126" spans="1:35">
      <c r="A126" s="30">
        <v>125</v>
      </c>
      <c r="B126" s="72">
        <v>104429</v>
      </c>
      <c r="C126" s="31" t="s">
        <v>167</v>
      </c>
      <c r="D126" s="31" t="s">
        <v>36</v>
      </c>
      <c r="E126" s="30" t="s">
        <v>34</v>
      </c>
      <c r="F126" s="35">
        <v>25</v>
      </c>
      <c r="G126" s="36">
        <v>100</v>
      </c>
      <c r="H126" s="34">
        <v>6340.53231</v>
      </c>
      <c r="I126" s="34">
        <f t="shared" si="18"/>
        <v>25362.12924</v>
      </c>
      <c r="J126" s="34">
        <f t="shared" si="19"/>
        <v>1241.1150318</v>
      </c>
      <c r="K126" s="34">
        <f t="shared" si="20"/>
        <v>4964.46012720001</v>
      </c>
      <c r="L126" s="47">
        <v>0.195743034041885</v>
      </c>
      <c r="M126" s="48">
        <v>7291.6121565</v>
      </c>
      <c r="N126" s="48">
        <f t="shared" si="21"/>
        <v>29166.448626</v>
      </c>
      <c r="O126" s="48">
        <f t="shared" si="22"/>
        <v>1315.1386783395</v>
      </c>
      <c r="P126" s="48">
        <f t="shared" si="23"/>
        <v>5260.554713358</v>
      </c>
      <c r="Q126" s="52">
        <v>0.180363224224308</v>
      </c>
      <c r="R126" s="53">
        <v>4</v>
      </c>
      <c r="S126" s="53">
        <v>8</v>
      </c>
      <c r="T126" s="53">
        <v>8</v>
      </c>
      <c r="U126" s="53">
        <v>2</v>
      </c>
      <c r="V126" s="53">
        <v>3</v>
      </c>
      <c r="W126" s="53">
        <v>8</v>
      </c>
      <c r="X126" s="53">
        <v>10</v>
      </c>
      <c r="Y126" s="63">
        <v>14922.98</v>
      </c>
      <c r="Z126" s="63">
        <v>3373.4</v>
      </c>
      <c r="AA126" s="6"/>
      <c r="AB126" s="6"/>
      <c r="AC126" s="63">
        <f t="shared" si="30"/>
        <v>14922.98</v>
      </c>
      <c r="AD126" s="63">
        <f t="shared" si="31"/>
        <v>3373.4</v>
      </c>
      <c r="AE126" s="65">
        <f t="shared" si="32"/>
        <v>0.588396181518709</v>
      </c>
      <c r="AF126" s="65">
        <f t="shared" si="33"/>
        <v>0.679509939362253</v>
      </c>
      <c r="AG126" s="52">
        <f t="shared" si="34"/>
        <v>0.51164885349453</v>
      </c>
      <c r="AH126" s="52">
        <f t="shared" si="35"/>
        <v>0.64126317162599</v>
      </c>
      <c r="AI126" s="71"/>
    </row>
    <row r="127" s="9" customFormat="1" spans="1:35">
      <c r="A127" s="30">
        <v>126</v>
      </c>
      <c r="B127" s="73">
        <v>104430</v>
      </c>
      <c r="C127" s="31" t="s">
        <v>168</v>
      </c>
      <c r="D127" s="31" t="s">
        <v>52</v>
      </c>
      <c r="E127" s="30" t="s">
        <v>34</v>
      </c>
      <c r="F127" s="74">
        <v>33</v>
      </c>
      <c r="G127" s="75">
        <v>100</v>
      </c>
      <c r="H127" s="34">
        <v>5179.44834</v>
      </c>
      <c r="I127" s="34">
        <f t="shared" si="18"/>
        <v>20717.79336</v>
      </c>
      <c r="J127" s="34">
        <f t="shared" si="19"/>
        <v>1356.8909508</v>
      </c>
      <c r="K127" s="34">
        <f t="shared" si="20"/>
        <v>5427.5638032</v>
      </c>
      <c r="L127" s="47">
        <v>0.261975959933988</v>
      </c>
      <c r="M127" s="48">
        <v>5956.365591</v>
      </c>
      <c r="N127" s="48">
        <f t="shared" si="21"/>
        <v>23825.462364</v>
      </c>
      <c r="O127" s="48">
        <f t="shared" si="22"/>
        <v>1437.819803937</v>
      </c>
      <c r="P127" s="48">
        <f t="shared" si="23"/>
        <v>5751.279215748</v>
      </c>
      <c r="Q127" s="52">
        <v>0.241392134510603</v>
      </c>
      <c r="R127" s="53">
        <v>3</v>
      </c>
      <c r="S127" s="53">
        <v>6</v>
      </c>
      <c r="T127" s="53">
        <v>8</v>
      </c>
      <c r="U127" s="53">
        <v>2</v>
      </c>
      <c r="V127" s="53">
        <v>2</v>
      </c>
      <c r="W127" s="53">
        <v>6</v>
      </c>
      <c r="X127" s="53">
        <v>8</v>
      </c>
      <c r="Y127" s="63">
        <v>11860.76</v>
      </c>
      <c r="Z127" s="63">
        <v>3073.34</v>
      </c>
      <c r="AA127" s="6"/>
      <c r="AB127" s="6"/>
      <c r="AC127" s="63">
        <f t="shared" si="30"/>
        <v>11860.76</v>
      </c>
      <c r="AD127" s="63">
        <f t="shared" si="31"/>
        <v>3073.34</v>
      </c>
      <c r="AE127" s="65">
        <f t="shared" si="32"/>
        <v>0.572491471166985</v>
      </c>
      <c r="AF127" s="65">
        <f t="shared" si="33"/>
        <v>0.566246682938671</v>
      </c>
      <c r="AG127" s="52">
        <f t="shared" si="34"/>
        <v>0.497818670579987</v>
      </c>
      <c r="AH127" s="52">
        <f t="shared" si="35"/>
        <v>0.534375029399488</v>
      </c>
      <c r="AI127" s="71"/>
    </row>
    <row r="128" spans="1:35">
      <c r="A128" s="30"/>
      <c r="B128" s="76"/>
      <c r="C128" s="77"/>
      <c r="D128" s="77"/>
      <c r="E128" s="30"/>
      <c r="F128" s="76"/>
      <c r="G128" s="76"/>
      <c r="H128" s="34">
        <f>SUM(H3:H127)</f>
        <v>1398564.630495</v>
      </c>
      <c r="I128" s="34">
        <f t="shared" si="18"/>
        <v>5594258.52198</v>
      </c>
      <c r="J128" s="34">
        <f>SUM(J3:J127)</f>
        <v>356576.21855617</v>
      </c>
      <c r="K128" s="34">
        <f t="shared" si="20"/>
        <v>1426304.87422468</v>
      </c>
      <c r="L128" s="47">
        <f>J128/H128</f>
        <v>0.254958698926889</v>
      </c>
      <c r="M128" s="48">
        <f>SUM(M3:M127)</f>
        <v>1606674.32506925</v>
      </c>
      <c r="N128" s="48">
        <f t="shared" si="21"/>
        <v>6426697.300277</v>
      </c>
      <c r="O128" s="48">
        <f>SUM(O3:O127)</f>
        <v>378624.089055651</v>
      </c>
      <c r="P128" s="48">
        <f t="shared" si="23"/>
        <v>1514496.3562226</v>
      </c>
      <c r="Q128" s="52">
        <f>O128/M128</f>
        <v>0.235657023422797</v>
      </c>
      <c r="R128" s="53">
        <f t="shared" ref="R128:X128" si="36">SUM(R1:R57)</f>
        <v>360</v>
      </c>
      <c r="S128" s="53">
        <f t="shared" si="36"/>
        <v>420</v>
      </c>
      <c r="T128" s="53">
        <f t="shared" si="36"/>
        <v>536</v>
      </c>
      <c r="U128" s="53">
        <f t="shared" si="36"/>
        <v>176</v>
      </c>
      <c r="V128" s="53">
        <f t="shared" si="36"/>
        <v>178</v>
      </c>
      <c r="W128" s="53">
        <f t="shared" si="36"/>
        <v>506</v>
      </c>
      <c r="X128" s="53">
        <f t="shared" si="36"/>
        <v>522</v>
      </c>
      <c r="Y128" s="63">
        <f>SUM(Y3:Y127)</f>
        <v>5820868.86</v>
      </c>
      <c r="Z128" s="63">
        <f>SUM(Z3:Z127)</f>
        <v>1324152.89</v>
      </c>
      <c r="AA128" s="6"/>
      <c r="AB128" s="6"/>
      <c r="AC128" s="63">
        <f>SUM(AC3:AC127)</f>
        <v>5528152.71</v>
      </c>
      <c r="AD128" s="63">
        <f>SUM(AD3:AD127)</f>
        <v>1275970.20928003</v>
      </c>
      <c r="AE128" s="65">
        <f t="shared" si="32"/>
        <v>0.988183275456387</v>
      </c>
      <c r="AF128" s="65">
        <f t="shared" si="33"/>
        <v>0.894598505788345</v>
      </c>
      <c r="AG128" s="52">
        <f t="shared" si="34"/>
        <v>0.860185636837404</v>
      </c>
      <c r="AH128" s="52">
        <f t="shared" si="35"/>
        <v>0.842504641254144</v>
      </c>
      <c r="AI128" s="71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B4" sqref="B4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169</v>
      </c>
      <c r="B1" s="2"/>
      <c r="C1" s="1"/>
      <c r="D1" s="2"/>
      <c r="E1" s="1"/>
      <c r="F1" s="2"/>
      <c r="G1" s="3"/>
    </row>
    <row r="2" customHeight="1" spans="1:7">
      <c r="A2" s="1" t="s">
        <v>9</v>
      </c>
      <c r="B2" s="2" t="s">
        <v>170</v>
      </c>
      <c r="C2" s="1" t="s">
        <v>10</v>
      </c>
      <c r="D2" s="2" t="s">
        <v>171</v>
      </c>
      <c r="E2" s="1" t="s">
        <v>172</v>
      </c>
      <c r="F2" s="2" t="s">
        <v>173</v>
      </c>
      <c r="G2" s="3" t="s">
        <v>174</v>
      </c>
    </row>
    <row r="3" customHeight="1" spans="1:7">
      <c r="A3" s="4">
        <v>1</v>
      </c>
      <c r="B3" s="5" t="s">
        <v>52</v>
      </c>
      <c r="C3" s="6">
        <v>753</v>
      </c>
      <c r="D3" s="5" t="s">
        <v>175</v>
      </c>
      <c r="E3" s="6">
        <v>12977</v>
      </c>
      <c r="F3" s="5" t="s">
        <v>176</v>
      </c>
      <c r="G3" s="7">
        <v>150</v>
      </c>
    </row>
    <row r="4" customHeight="1" spans="1:7">
      <c r="A4" s="4">
        <v>2</v>
      </c>
      <c r="B4" s="5" t="s">
        <v>52</v>
      </c>
      <c r="C4" s="6">
        <v>753</v>
      </c>
      <c r="D4" s="5" t="s">
        <v>175</v>
      </c>
      <c r="E4" s="6">
        <v>12464</v>
      </c>
      <c r="F4" s="5" t="s">
        <v>177</v>
      </c>
      <c r="G4" s="7">
        <v>150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考核目标（125家）</vt:lpstr>
      <vt:lpstr>销售毛利奖励明细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2020-08-10T11:47:41Z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