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<sst xmlns="http://schemas.openxmlformats.org/spreadsheetml/2006/main" count="6494" uniqueCount="1596">
  <si>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</si>
  <si>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</si>
  <si>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</si>
  <si>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</si>
  <si>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</si>
  <si>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</si>
  <si>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</si>
  <si>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</si>
  <si>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</si>
  <si>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</si>
  <si>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</si>
  <si>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</si>
  <si>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</si>
  <si>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</si>
  <si>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</si>
  <si>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</si>
  <si>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</si>
  <si>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</si>
  <si>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</si>
  <si>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</si>
  <si>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</si>
  <si>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</si>
  <si>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</si>
  <si>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</si>
  <si>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</si>
  <si>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</si>
  <si>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</si>
  <si>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</si>
  <si>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</si>
  <si>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</si>
  <si>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</si>
  <si>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</si>
  <si>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</si>
  <si>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</si>
  <si>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</si>
  <si>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</si>
  <si>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</si>
  <si>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</si>
  <si>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</si>
  <si>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</si>
  <si>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</si>
  <si>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</si>
  <si>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</si>
  <si>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</si>
  <si>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</si>
  <si>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</si>
  <si>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</si>
  <si>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</si>
  <si>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</si>
  <si>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</si>
  <si>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</si>
  <si>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</si>
  <si>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</si>
  <si>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</si>
  <si>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</si>
  <si>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</si>
  <si>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</si>
  <si>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</si>
  <si>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</si>
  <si>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</si>
  <si>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</si>
  <si>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</si>
  <si>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</si>
  <si>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</si>
  <si>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</si>
  <si>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</si>
  <si>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</si>
  <si>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</si>
  <si>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</si>
  <si>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</si>
  <si>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</si>
  <si>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</si>
  <si>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</si>
  <si>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</si>
  <si>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</si>
  <si>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</si>
  <si>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</si>
  <si>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</si>
  <si>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</si>
  <si>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</si>
  <si>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</si>
  <si>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</si>
  <si>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</si>
  <si>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</si>
  <si>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</si>
  <si>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</si>
  <si>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</si>
  <si>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</si>
  <si>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</si>
  <si>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</si>
  <si>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</si>
  <si>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</si>
  <si>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</si>
  <si>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</si>
  <si>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</si>
  <si>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</si>
  <si>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</si>
  <si>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</si>
  <si>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</si>
  <si>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</si>
  <si>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</si>
  <si>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</si>
  <si>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</si>
  <si>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</si>
  <si>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</si>
  <si>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</si>
  <si>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</si>
  <si>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</si>
  <si>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</si>
  <si>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</si>
  <si>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</si>
  <si>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</si>
  <si>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</si>
  <si>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</si>
  <si>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</si>
  <si>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</si>
  <si>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</si>
  <si>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</si>
  <si>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</si>
  <si>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</si>
  <si>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</si>
  <si>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</si>
  <si>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</si>
  <si>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</si>
  <si>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</si>
  <si>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</si>
  <si>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</si>
  <si>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</si>
  <si>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</si>
  <si>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</si>
  <si>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</si>
  <si>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</si>
  <si>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</si>
  <si>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</si>
  <si>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</si>
  <si>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</si>
  <si>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</si>
  <si>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</si>
  <si>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</si>
  <si>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</si>
  <si>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</si>
  <si>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</si>
  <si>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</si>
  <si>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</si>
  <si>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</si>
  <si>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</si>
  <si>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</si>
  <si>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</si>
  <si>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</si>
  <si>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</si>
  <si>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</si>
  <si>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</si>
  <si>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</si>
  <si>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</si>
  <si>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</si>
  <si>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</si>
  <si>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</si>
  <si>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</si>
  <si>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</si>
  <si>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</si>
  <si>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</si>
  <si>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</si>
  <si>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</si>
  <si>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</si>
  <si>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</si>
  <si>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</si>
  <si>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</si>
  <si>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</si>
  <si>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</si>
  <si>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</si>
  <si>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</si>
  <si>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</si>
  <si>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</si>
  <si>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</si>
  <si>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</si>
  <si>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</si>
  <si>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</si>
  <si>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</si>
  <si>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</si>
  <si>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</si>
  <si>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</si>
  <si>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</si>
  <si>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</si>
  <si>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</si>
  <si>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</si>
  <si>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</si>
  <si>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</si>
  <si>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</si>
  <si>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</si>
  <si>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</si>
  <si>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</si>
  <si>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</si>
  <si>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</si>
  <si>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</si>
  <si>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</si>
  <si>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</si>
  <si>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</si>
  <si>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</si>
  <si>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</si>
  <si>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</si>
  <si>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</si>
  <si>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</si>
  <si>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</si>
  <si>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</si>
  <si>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</si>
  <si>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</si>
  <si>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</si>
  <si>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</si>
  <si>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</si>
  <si>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</si>
  <si>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</si>
  <si>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</si>
  <si>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</si>
  <si>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</si>
  <si>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</si>
  <si>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</si>
  <si>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</si>
  <si>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</si>
  <si>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</si>
  <si>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</si>
  <si>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</si>
  <si>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</si>
  <si>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</si>
  <si>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</si>
  <si>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</si>
  <si>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</si>
  <si>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</si>
  <si>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</si>
  <si>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</si>
  <si>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</si>
  <si>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</si>
  <si>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</si>
  <si>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</si>
  <si>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</si>
  <si>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</si>
  <si>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</si>
  <si>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</si>
  <si>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</si>
  <si>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</si>
  <si>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</si>
  <si>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</si>
  <si>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</si>
  <si>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</si>
  <si>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</si>
  <si>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</si>
  <si>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</si>
  <si>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</si>
  <si>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</si>
  <si>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</si>
  <si>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</si>
  <si>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</si>
  <si>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</si>
  <si>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</si>
  <si>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</si>
  <si>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</si>
  <si>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</si>
  <si>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</si>
  <si>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</si>
  <si>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</si>
  <si>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</si>
  <si>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</si>
  <si>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</si>
  <si>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</si>
  <si>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</si>
  <si>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</si>
  <si>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</si>
  <si>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</si>
  <si>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</si>
  <si>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</si>
  <si>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</si>
  <si>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</si>
  <si>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</si>
  <si>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</si>
  <si>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</si>
  <si>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</si>
  <si>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</si>
  <si>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</si>
  <si>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</si>
  <si>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</si>
  <si>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</si>
  <si>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</si>
  <si>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</si>
  <si>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</si>
  <si>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</si>
  <si>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</si>
  <si>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</si>
  <si>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</si>
  <si>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</si>
  <si>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</si>
  <si>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</si>
  <si>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</si>
  <si>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</si>
  <si>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</si>
  <si>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</si>
  <si>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</si>
  <si>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</si>
  <si>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</si>
  <si>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</si>
  <si>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</si>
  <si>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</si>
  <si>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</si>
  <si>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</si>
  <si>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</si>
  <si>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</si>
  <si>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</si>
  <si>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</si>
  <si>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</si>
  <si>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</si>
  <si>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</si>
  <si>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</si>
  <si>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</si>
  <si>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</si>
  <si>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</si>
  <si>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</si>
  <si>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</si>
  <si>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</si>
  <si>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</si>
  <si>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</si>
  <si>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</si>
  <si>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</si>
  <si>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</si>
  <si>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</si>
  <si>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</si>
  <si>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</si>
  <si>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</si>
  <si>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</si>
  <si>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</si>
  <si>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</si>
  <si>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</si>
  <si>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</si>
  <si>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</si>
  <si>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</si>
  <si>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</si>
  <si>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</si>
  <si>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</si>
  <si>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</si>
  <si>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</si>
  <si>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</si>
  <si>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</si>
  <si>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</si>
  <si>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</si>
  <si>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</si>
  <si>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</si>
  <si>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</si>
  <si>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</si>
  <si>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</si>
  <si>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</si>
  <si>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</si>
  <si>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</si>
  <si>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</si>
  <si>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</si>
  <si>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</si>
  <si>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</si>
  <si>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</si>
  <si>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</si>
  <si>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</si>
  <si>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</si>
  <si>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</si>
  <si>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</si>
  <si>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</si>
  <si>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</si>
  <si>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</si>
  <si>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</si>
  <si>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</si>
  <si>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</si>
  <si>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</si>
  <si>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</si>
  <si>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</si>
  <si>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</si>
  <si>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</si>
  <si>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</si>
  <si>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</si>
  <si>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</si>
  <si>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</si>
  <si>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</si>
  <si>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</si>
  <si>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</si>
  <si>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</si>
  <si>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</si>
  <si>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</si>
  <si>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</si>
  <si>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</si>
  <si>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</si>
  <si>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</si>
  <si>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</si>
  <si>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</si>
  <si>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</si>
  <si>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</si>
  <si>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</si>
  <si>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</si>
  <si>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</si>
  <si>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</si>
  <si>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</si>
  <si>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</si>
  <si>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</si>
  <si>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</si>
  <si>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</si>
  <si>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</si>
  <si>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</si>
  <si>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</si>
  <si>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</si>
  <si>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</si>
  <si>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</si>
  <si>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</si>
  <si>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</si>
  <si>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</si>
  <si>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</si>
  <si>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</si>
  <si>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</si>
  <si>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</si>
  <si>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</si>
  <si>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</si>
  <si>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</si>
  <si>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</si>
  <si>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</si>
  <si>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</si>
  <si>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</si>
  <si>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</si>
  <si>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</si>
  <si>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</si>
  <si>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</si>
  <si>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</si>
  <si>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</si>
  <si>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</si>
  <si>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</si>
  <si>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</si>
  <si>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</si>
  <si>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</si>
  <si>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</si>
  <si>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</si>
  <si>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</si>
  <si>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</si>
  <si>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</si>
  <si>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</si>
  <si>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</si>
  <si>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</si>
  <si>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</si>
  <si>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</si>
  <si>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</si>
  <si>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</si>
  <si>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</si>
  <si>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</si>
  <si>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</si>
  <si>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</si>
  <si>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</si>
  <si>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</si>
  <si>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</si>
  <si>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</si>
  <si>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</si>
  <si>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</si>
  <si>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</si>
  <si>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</si>
  <si>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</si>
  <si>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</si>
  <si>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</si>
  <si>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</si>
  <si>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</si>
  <si>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</si>
  <si>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</si>
  <si>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</si>
  <si>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</si>
  <si>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</si>
  <si>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</si>
  <si>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</si>
  <si>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</si>
  <si>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</si>
  <si>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</si>
  <si>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</si>
  <si>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</si>
  <si>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</si>
  <si>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</si>
  <si>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</si>
  <si>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</si>
  <si>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</si>
  <si>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</si>
  <si>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</si>
  <si>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</si>
  <si>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</si>
  <si>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</si>
  <si>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</si>
  <si>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</si>
  <si>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</si>
  <si>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</si>
  <si>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</si>
  <si>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</si>
  <si>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</si>
  <si>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</si>
  <si>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</si>
  <si>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</si>
  <si>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</si>
  <si>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</si>
  <si>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</si>
  <si>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</si>
  <si>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</si>
  <si>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</si>
  <si>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</si>
  <si>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</si>
  <si>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</si>
  <si>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</si>
  <si>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</si>
  <si>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</si>
  <si>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</si>
  <si>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</si>
  <si>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</si>
  <si>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</si>
  <si>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</si>
  <si>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</si>
  <si>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</si>
  <si>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</si>
  <si>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</si>
  <si>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</si>
  <si>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</si>
  <si>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</si>
  <si>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</si>
  <si>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</si>
  <si>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</si>
  <si>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</si>
  <si>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</si>
  <si>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</si>
  <si>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</si>
  <si>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</si>
  <si>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</si>
  <si>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</si>
  <si>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</si>
  <si>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</si>
  <si>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</si>
  <si>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</si>
  <si>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</si>
  <si>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</si>
  <si>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</si>
  <si>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</si>
  <si>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</si>
  <si>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</si>
  <si>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</si>
  <si>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</si>
  <si>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</si>
  <si>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</si>
  <si>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</si>
  <si>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</si>
  <si>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</si>
  <si>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</si>
  <si>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</si>
  <si>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</si>
  <si>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</si>
  <si>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</si>
  <si>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</si>
  <si>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</si>
  <si>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</si>
  <si>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</si>
  <si>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</si>
  <si>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</si>
  <si>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</si>
  <si>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</si>
  <si>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</si>
  <si>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</si>
  <si>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</si>
  <si>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</si>
  <si>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</si>
  <si>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</si>
  <si>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</si>
  <si>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</si>
  <si>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</si>
  <si>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</si>
  <si>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</si>
  <si>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</si>
  <si>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</si>
  <si>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</si>
  <si>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</si>
  <si>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</si>
  <si>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</si>
  <si>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</si>
  <si>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</si>
  <si>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</si>
  <si>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</si>
  <si>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</si>
  <si>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</si>
  <si>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</si>
  <si>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</si>
  <si>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</si>
  <si>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</si>
  <si>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</si>
  <si>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</si>
  <si>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</si>
  <si>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</si>
  <si>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</si>
  <si>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</si>
  <si>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</si>
  <si>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</si>
  <si>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</si>
  <si>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</si>
  <si>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</si>
  <si>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</si>
  <si>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</si>
  <si>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</si>
  <si>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</si>
  <si>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</si>
  <si>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</si>
  <si>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</si>
  <si>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</si>
  <si>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</si>
  <si>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</si>
  <si>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</si>
  <si>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</si>
  <si>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</si>
  <si>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</si>
  <si>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</si>
  <si>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</si>
  <si>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</si>
  <si>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</si>
  <si>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</si>
  <si>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</si>
  <si>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</si>
  <si>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</si>
  <si>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</si>
  <si>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</si>
  <si>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</si>
  <si>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</si>
  <si>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</si>
  <si>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</si>
  <si>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</si>
  <si>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</si>
  <si>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</si>
  <si>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</si>
  <si>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</si>
  <si>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</si>
  <si>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</si>
  <si>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</si>
  <si>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</si>
  <si>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</si>
  <si>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</si>
  <si>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</si>
  <si>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</si>
  <si>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</si>
  <si>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</si>
  <si>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</si>
  <si>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</si>
  <si>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</si>
  <si>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</si>
  <si>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</si>
  <si>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</si>
  <si>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</si>
  <si>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</si>
  <si>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</si>
  <si>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</si>
  <si>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</si>
  <si>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</si>
  <si>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</si>
  <si>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</si>
  <si>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</si>
  <si>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</si>
  <si>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</si>
  <si>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</si>
  <si>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</si>
  <si>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</si>
  <si>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</si>
  <si>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</si>
  <si>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</si>
  <si>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</si>
  <si>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</si>
  <si>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</si>
  <si>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</si>
  <si>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</si>
  <si>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</si>
  <si>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</si>
  <si>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</si>
  <si>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</si>
  <si>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</si>
  <si>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</si>
  <si>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</si>
  <si>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</si>
  <si>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</si>
  <si>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</si>
  <si>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</si>
  <si>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</si>
  <si>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</si>
  <si>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</si>
  <si>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</si>
  <si>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</si>
  <si>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</si>
  <si>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</si>
  <si>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</si>
  <si>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</si>
  <si>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</si>
  <si>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</si>
  <si>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</si>
  <si>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</si>
  <si>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</si>
  <si>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</si>
  <si>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</si>
  <si>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</si>
  <si>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</si>
  <si>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</si>
  <si>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</si>
  <si>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</si>
  <si>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</si>
  <si>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</si>
  <si>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</si>
  <si>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</si>
  <si>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</si>
  <si>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</si>
  <si>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</si>
  <si>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</si>
  <si>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</si>
  <si>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</si>
  <si>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</si>
  <si>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</si>
  <si>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</si>
  <si>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</si>
  <si>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</si>
  <si>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</si>
  <si>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</si>
  <si>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</si>
  <si>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</si>
  <si>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</si>
  <si>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</si>
  <si>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</si>
  <si>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</si>
  <si>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</si>
  <si>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</si>
  <si>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</si>
  <si>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</si>
  <si>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</si>
  <si>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</si>
  <si>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</si>
  <si>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</si>
  <si>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</si>
  <si>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</si>
  <si>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</si>
  <si>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</si>
  <si>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</si>
  <si>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</si>
  <si>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</si>
  <si>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</si>
  <si>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</si>
  <si>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</si>
  <si>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</si>
  <si>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</si>
  <si>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</si>
  <si>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</si>
  <si>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</si>
  <si>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</si>
  <si>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</si>
  <si>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</si>
  <si>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</si>
  <si>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</si>
  <si>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</si>
  <si>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</si>
  <si>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</si>
  <si>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</si>
  <si>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</si>
  <si>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</si>
  <si>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</si>
  <si>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</si>
  <si>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</si>
  <si>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</si>
  <si>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</si>
  <si>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</si>
  <si>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</si>
  <si>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</si>
  <si>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</si>
  <si>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</si>
  <si>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</si>
  <si>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</si>
  <si>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</si>
  <si>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</si>
  <si>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</si>
  <si>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</si>
  <si>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</si>
  <si>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</si>
  <si>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</si>
  <si>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</si>
  <si>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</si>
  <si>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</si>
  <si>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</si>
  <si>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</si>
  <si>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</si>
  <si>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</si>
  <si>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</si>
  <si>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</si>
  <si>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</si>
  <si>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</si>
  <si>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</si>
  <si>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</si>
  <si>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</si>
  <si>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</si>
  <si>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</si>
  <si>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</si>
  <si>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</si>
  <si>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</si>
  <si>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</si>
  <si>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</si>
  <si>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</si>
  <si>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</si>
  <si>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</si>
  <si>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</si>
  <si>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</si>
  <si>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</si>
  <si>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</si>
  <si>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</si>
  <si>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</si>
  <si>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</si>
  <si>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</si>
  <si>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</si>
  <si>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</si>
  <si>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</si>
  <si>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</si>
  <si>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</si>
  <si>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</si>
  <si>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</si>
  <si>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</si>
  <si>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</si>
  <si>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</si>
  <si>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</si>
  <si>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</si>
  <si>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</si>
  <si>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</si>
  <si>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</si>
  <si>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</si>
  <si>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</si>
  <si>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</si>
  <si>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</si>
  <si>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</si>
  <si>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</si>
  <si>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</si>
  <si>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</si>
  <si>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</si>
  <si>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</si>
  <si>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</si>
  <si>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</si>
  <si>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</si>
  <si>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</si>
  <si>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</si>
  <si>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</si>
  <si>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</si>
  <si>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</si>
  <si>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</si>
  <si>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</si>
  <si>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</si>
  <si>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</si>
  <si>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</si>
  <si>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</si>
  <si>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</si>
  <si>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</si>
  <si>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</si>
  <si>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</si>
  <si>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</si>
  <si>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</si>
  <si>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</si>
  <si>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</si>
  <si>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</si>
  <si>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</si>
  <si>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</si>
  <si>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</si>
  <si>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</si>
  <si>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</si>
  <si>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</si>
  <si>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</si>
  <si>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</si>
  <si>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</si>
  <si>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</si>
  <si>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</si>
  <si>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</si>
  <si>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</si>
  <si>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</si>
  <si>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</si>
  <si>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</si>
  <si>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</si>
  <si>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</si>
  <si>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</si>
  <si>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</si>
  <si>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</si>
  <si>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</si>
  <si>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</si>
  <si>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</si>
  <si>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</si>
  <si>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</si>
  <si>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</si>
  <si>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</si>
  <si>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</si>
  <si>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</si>
  <si>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</si>
  <si>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</si>
  <si>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</si>
  <si>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</si>
  <si>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</si>
  <si>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</si>
  <si>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</si>
  <si>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</si>
  <si>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</si>
  <si>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</si>
  <si>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</si>
  <si>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</si>
  <si>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</si>
  <si>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</si>
  <si>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</si>
  <si>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</si>
  <si>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</si>
  <si>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</si>
  <si>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</si>
  <si>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</si>
  <si>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</si>
  <si>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</si>
  <si>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</si>
  <si>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</si>
  <si>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</si>
  <si>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</si>
  <si>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</si>
  <si>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</si>
  <si>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</si>
  <si>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</si>
  <si>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</si>
  <si>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</si>
  <si>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</si>
  <si>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</si>
  <si>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</si>
  <si>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</si>
  <si>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</si>
  <si>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</si>
  <si>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</si>
  <si>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</si>
  <si>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</si>
  <si>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</si>
  <si>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</si>
  <si>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</si>
  <si>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</si>
  <si>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</si>
  <si>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</si>
  <si>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</si>
  <si>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</si>
  <si>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</si>
  <si>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</si>
  <si>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</si>
  <si>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</si>
  <si>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</si>
  <si>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</si>
  <si>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</si>
  <si>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</si>
  <si>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</si>
  <si>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</si>
  <si>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</si>
  <si>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</si>
  <si>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</si>
  <si>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</si>
  <si>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</si>
  <si>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</si>
  <si>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</si>
  <si>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</si>
  <si>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</si>
  <si>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</si>
  <si>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</si>
  <si>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</si>
  <si>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</si>
  <si>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</si>
  <si>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</si>
  <si>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</si>
  <si>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</si>
  <si>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</si>
  <si>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</si>
  <si>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</si>
  <si>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</si>
  <si>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</si>
  <si>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</si>
  <si>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</si>
  <si>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</si>
  <si>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</si>
  <si>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</si>
  <si>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</si>
  <si>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</si>
  <si>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</si>
  <si>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</si>
  <si>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</si>
  <si>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</si>
  <si>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</si>
  <si>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</si>
  <si>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</si>
  <si>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</si>
  <si>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</si>
  <si>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</si>
  <si>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</si>
  <si>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</si>
  <si>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</si>
  <si>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</si>
  <si>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</si>
  <si>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</si>
  <si>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</si>
  <si>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</si>
  <si>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</si>
  <si>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</si>
  <si>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</si>
  <si>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</si>
  <si>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</si>
  <si>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</si>
  <si>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</si>
  <si>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</si>
  <si>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</si>
  <si>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</si>
  <si>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</si>
  <si>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</si>
  <si>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</si>
  <si>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</si>
  <si>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</si>
  <si>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</si>
  <si>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</si>
  <si>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</si>
  <si>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</si>
  <si>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</si>
  <si>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</si>
  <si>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</si>
  <si>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</si>
  <si>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</si>
  <si>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</si>
  <si>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</si>
  <si>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</si>
  <si>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</si>
  <si>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</si>
  <si>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</si>
  <si>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</si>
  <si>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</si>
  <si>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</si>
  <si>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</si>
  <si>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</si>
  <si>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</si>
  <si>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</si>
  <si>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</si>
  <si>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</si>
  <si>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</si>
  <si>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</si>
  <si>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</si>
  <si>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</si>
  <si>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</si>
  <si>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</si>
  <si>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</si>
  <si>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</si>
  <si>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</si>
  <si>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</si>
  <si>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</si>
  <si>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</si>
  <si>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</si>
  <si>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</si>
  <si>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</si>
  <si>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</si>
  <si>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</si>
  <si>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</si>
  <si>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</si>
  <si>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</si>
  <si>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</si>
  <si>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</si>
  <si>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</si>
  <si>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</si>
  <si>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</si>
  <si>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</si>
  <si>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</si>
  <si>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</si>
  <si>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</si>
  <si>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</si>
  <si>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</si>
  <si>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</si>
  <si>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</si>
  <si>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</si>
  <si>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</si>
  <si>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</si>
  <si>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</si>
  <si>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</si>
  <si>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</si>
  <si>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</si>
  <si>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</si>
  <si>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</si>
  <si>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</si>
  <si>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</si>
  <si>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</si>
  <si>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</si>
  <si>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</si>
  <si>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</si>
  <si>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</si>
  <si>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</si>
  <si>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</si>
  <si>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</si>
  <si>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</si>
  <si>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</si>
  <si>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</si>
  <si>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</si>
  <si>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</si>
  <si>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</si>
  <si>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</si>
  <si>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</si>
  <si>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</si>
  <si>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</si>
  <si>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</si>
  <si>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</si>
  <si>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</si>
  <si>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</si>
  <si>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</si>
  <si>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</si>
  <si>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</si>
  <si>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</si>
  <si>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</si>
  <si>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</si>
  <si>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</si>
  <si>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</si>
  <si>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</si>
  <si>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</si>
  <si>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</si>
  <si>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</si>
  <si>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</si>
  <si>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</si>
  <si>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</si>
  <si>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</si>
  <si>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</si>
  <si>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</si>
  <si>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</si>
  <si>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</si>
  <si>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</si>
  <si>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</si>
  <si>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</si>
  <si>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</si>
  <si>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</si>
  <si>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</si>
  <si>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</si>
  <si>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</si>
  <si>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</si>
  <si>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</si>
  <si>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</si>
  <si>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</si>
  <si>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</si>
  <si>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</si>
  <si>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</si>
  <si>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</si>
  <si>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</si>
  <si>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</si>
  <si>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</si>
  <si>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</si>
  <si>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</si>
  <si>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</si>
  <si>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</si>
  <si>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</si>
  <si>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</si>
  <si>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</si>
  <si>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</si>
  <si>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</si>
  <si>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</si>
  <si>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</si>
  <si>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</si>
  <si>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</si>
  <si>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</si>
  <si>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</si>
  <si>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</si>
  <si>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</si>
  <si>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</si>
  <si>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</si>
  <si>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</si>
  <si>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</si>
  <si>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</si>
  <si>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</si>
  <si>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</si>
  <si>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</si>
  <si>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</si>
  <si>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</si>
  <si>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</si>
  <si>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</si>
  <si>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</si>
  <si>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</si>
  <si>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</si>
  <si>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</si>
  <si>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</si>
  <si>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</si>
  <si>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</si>
  <si>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</si>
  <si>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</si>
  <si>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</si>
  <si>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</si>
  <si>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</si>
  <si>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</si>
  <si>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</si>
  <si>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</si>
  <si>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</si>
  <si>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</si>
  <si>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</si>
  <si>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</si>
  <si>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</si>
  <si>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</si>
  <si>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</si>
  <si>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</si>
  <si>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</si>
  <si>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</si>
  <si>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</si>
  <si>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</si>
  <si>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</si>
  <si>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</si>
  <si>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</si>
  <si>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</si>
  <si>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</si>
  <si>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</si>
  <si>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</si>
  <si>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</si>
  <si>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</si>
  <si>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</si>
  <si>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</si>
  <si>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</si>
  <si>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</si>
  <si>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</si>
  <si>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</si>
  <si>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</si>
  <si>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</si>
  <si>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</si>
  <si>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</si>
  <si>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</si>
  <si>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</si>
  <si>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</si>
  <si>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</si>
  <si>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</si>
  <si>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</si>
  <si>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</si>
  <si>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</si>
  <si>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</si>
  <si>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</si>
  <si>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</si>
  <si>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</si>
  <si>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</si>
  <si>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</si>
  <si>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</si>
  <si>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</si>
  <si>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</si>
  <si>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</si>
  <si>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</si>
  <si>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</si>
  <si>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</si>
  <si>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</si>
  <si>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</si>
  <si>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</si>
  <si>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</si>
  <si>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</si>
  <si>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</si>
  <si>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</si>
  <si>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</si>
  <si>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</si>
  <si>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</si>
  <si>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</si>
  <si>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</si>
  <si>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</si>
  <si>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</si>
  <si>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</si>
  <si>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</si>
  <si>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</si>
  <si>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</si>
  <si>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</si>
  <si>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</si>
  <si>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</si>
  <si>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</si>
  <si>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</si>
  <si>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</si>
  <si>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</si>
  <si>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</si>
  <si>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</si>
  <si>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</si>
  <si>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</si>
  <si>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</si>
  <si>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</si>
  <si>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</si>
  <si>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</si>
  <si>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</si>
  <si>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</si>
  <si>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</si>
  <si>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</si>
  <si>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</si>
  <si>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</si>
  <si>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</si>
  <si>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</si>
  <si>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</si>
  <si>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</si>
  <si>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</si>
  <si>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</si>
  <si>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</si>
  <si>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</si>
  <si>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</si>
  <si>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</si>
  <si>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</si>
  <si>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</si>
  <si>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</si>
  <si>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</si>
  <si>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</si>
  <si>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</si>
  <si>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</si>
  <si>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</si>
  <si>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</si>
  <si>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</si>
  <si>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</si>
  <si>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</si>
  <si>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</si>
  <si>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</si>
  <si>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</si>
  <si>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</si>
  <si>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</si>
  <si>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</si>
  <si>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</si>
  <si>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</si>
  <si>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</si>
  <si>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</si>
  <si>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</si>
  <si>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</si>
  <si>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</si>
  <si>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</si>
  <si>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</si>
  <si>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</si>
  <si>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</si>
  <si>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</si>
  <si>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</si>
  <si>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</si>
  <si>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</si>
  <si>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</si>
  <si>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</si>
  <si>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</si>
  <si>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</si>
  <si>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</si>
  <si>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</si>
  <si>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</si>
  <si>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</si>
  <si>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</si>
  <si>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</si>
  <si>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</si>
  <si>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</si>
  <si>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</si>
  <si>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</si>
  <si>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</si>
  <si>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</si>
  <si>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</si>
  <si>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</si>
  <si>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</si>
  <si>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</si>
  <si>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</si>
  <si>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</si>
  <si>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</si>
  <si>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</si>
  <si>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</si>
  <si>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</si>
  <si>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</si>
  <si>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</si>
  <si>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</si>
  <si>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</si>
  <si>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</si>
  <si>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</si>
  <si>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</si>
  <si>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</si>
  <si>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</si>
  <si>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</si>
  <si>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</si>
  <si>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</si>
  <si>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</si>
  <si>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</si>
  <si>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</si>
  <si>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</si>
  <si>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</si>
  <si>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</si>
  <si>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</si>
  <si>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</si>
  <si>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</si>
  <si>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</si>
  <si>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</si>
  <si>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</si>
  <si>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</si>
  <si>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</si>
  <si>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</si>
  <si>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</si>
  <si>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</si>
  <si>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</si>
  <si>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</si>
  <si>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</si>
  <si>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</si>
  <si>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</si>
  <si>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</si>
  <si>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</si>
  <si>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</si>
  <si>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</si>
  <si>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</si>
  <si>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</si>
  <si>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</si>
  <si>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</si>
  <si>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</si>
  <si>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</si>
  <si>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</si>
  <si>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</si>
  <si>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</si>
  <si>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</si>
  <si>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</si>
  <si>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</si>
  <si>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</si>
  <si>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</si>
  <si>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</si>
  <si>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</si>
  <si>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</si>
  <si>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</si>
  <si>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</si>
  <si>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</si>
  <si>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</si>
  <si>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</si>
  <si>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</si>
  <si>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</si>
  <si>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</si>
  <si>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</si>
  <si>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</si>
  <si>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</si>
  <si>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</si>
  <si>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</si>
  <si>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</si>
  <si>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</si>
  <si>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</si>
  <si>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</si>
  <si>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</si>
  <si>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</si>
  <si>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</si>
  <si>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</si>
  <si>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</si>
  <si>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</si>
  <si>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</si>
  <si>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</si>
  <si>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</si>
  <si>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</si>
  <si>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</si>
  <si>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</si>
  <si>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</si>
  <si>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</si>
  <si>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</si>
  <si>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</si>
  <si>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</si>
  <si>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</si>
  <si>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</si>
  <si>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</si>
  <si>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</si>
  <si>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</si>
  <si>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</si>
  <si>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</si>
  <si>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</si>
  <si>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</si>
  <si>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</si>
  <si>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</si>
  <si>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</si>
  <si>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</si>
  <si>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</si>
  <si>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</si>
  <si>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</si>
  <si>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</si>
  <si>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</si>
  <si>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</si>
  <si>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</si>
  <si>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</si>
  <si>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</si>
  <si>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</si>
  <si>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</si>
  <si>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</si>
  <si>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</si>
  <si>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</si>
  <si>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</si>
  <si>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</si>
  <si>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</si>
  <si>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</si>
  <si>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</si>
  <si>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</si>
  <si>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</si>
  <si>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</si>
  <si>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</si>
  <si>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</si>
  <si>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</si>
  <si>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</si>
  <si>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</si>
  <si>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</si>
  <si>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</si>
  <si>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</si>
  <si>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</si>
  <si>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</si>
  <si>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</si>
  <si>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</si>
  <si>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</si>
  <si>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</si>
  <si>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</si>
  <si>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</si>
  <si>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</si>
  <si>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</si>
  <si>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</si>
  <si>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</si>
  <si>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</si>
  <si>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</si>
  <si>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</si>
  <si>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</si>
  <si>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</si>
  <si>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</si>
  <si>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</si>
  <si>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</si>
  <si>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</si>
  <si>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</si>
  <si>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</si>
  <si>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</si>
  <si>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</si>
  <si>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</si>
  <si>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</si>
  <si>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</si>
  <si>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</si>
  <si>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</si>
  <si>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</si>
  <si>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</si>
  <si>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</si>
  <si>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</si>
  <si>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</si>
  <si>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</si>
  <si>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</si>
  <si>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</si>
  <si>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</si>
  <si>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</si>
  <si>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</si>
  <si>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</si>
  <si>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</si>
  <si>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</si>
  <si>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</si>
  <si>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</si>
  <si>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</si>
  <si>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</si>
  <si>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</si>
  <si>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</si>
  <si>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</si>
  <si>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</si>
  <si>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</si>
  <si>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</si>
  <si>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</si>
  <si>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</si>
  <si>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</si>
  <si>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</si>
  <si>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</si>
  <si>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</si>
  <si>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</si>
  <si>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</si>
  <si>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</si>
  <si>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</si>
  <si>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</si>
  <si>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</si>
  <si>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</si>
  <si>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</si>
  <si>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</si>
  <si>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</si>
  <si>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</si>
  <si>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</si>
  <si>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</si>
  <si>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</si>
  <si>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</si>
  <si>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</si>
  <si>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</si>
  <si>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</si>
  <si>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</si>
  <si>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</si>
  <si>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</si>
  <si>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</si>
  <si>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</si>
  <si>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</si>
  <si>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</si>
  <si>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</si>
  <si>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</si>
  <si>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</si>
  <si>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</si>
  <si>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</si>
  <si>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</si>
  <si>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</si>
  <si>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</si>
  <si>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</si>
  <si>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</si>
  <si>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</si>
  <si>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</si>
  <si>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</si>
  <si>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</si>
  <si>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</si>
  <si>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</si>
  <si>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</si>
  <si>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</si>
  <si>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</si>
  <si>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</si>
  <si>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</si>
  <si>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</si>
  <si>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</si>
  <si>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</si>
  <si>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</si>
  <si>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</si>
  <si>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</si>
  <si>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</si>
  <si>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</si>
  <si>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</si>
  <si>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</si>
  <si>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</si>
  <si>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</si>
  <si>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</si>
  <si>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</si>
  <si>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</si>
  <si>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</si>
  <si>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</si>
  <si>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</si>
  <si>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</si>
  <si>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</si>
  <si>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北东街</t>
  </si>
  <si>
    <t>李勤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</si>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</sst>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4" fillId="36" borderId="14" applyNumberFormat="0" applyAlignment="0" applyProtection="0">
      <alignment vertical="center"/>
    </xf>
    <xf numFmtId="0" fontId="45" fillId="36" borderId="9" applyNumberFormat="0" applyAlignment="0" applyProtection="0">
      <alignment vertical="center"/>
    </xf>
    <xf numFmtId="0" fontId="40" fillId="29" borderId="1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P1" workbookViewId="0">
      <selection activeCell="A12" sqref="$A12:$XFD12"/>
    </sheetView>
  </sheetViews>
  <sheetFormatPr defaultColWidth="9" defaultRowHeight="13.5"/>
  <cols>
    <col min="1" max="1" width="4.25" style="26" customWidth="1"/>
    <col min="2" max="2" width="6.5" style="26" customWidth="1"/>
    <col min="3" max="3" width="20.375" style="12" customWidth="1"/>
    <col min="4" max="4" width="13.375" style="12" customWidth="1"/>
    <col min="5" max="5" width="3.875" style="67" customWidth="1"/>
    <col min="6" max="6" width="4.75" style="67" hidden="1" customWidth="1"/>
    <col min="7" max="7" width="6.125" style="68" hidden="1" customWidth="1"/>
    <col min="8" max="8" width="10.375" style="45" hidden="1" customWidth="1"/>
    <col min="9" max="9" width="10.375" style="45" customWidth="1"/>
    <col min="10" max="10" width="9" style="45" hidden="1" customWidth="1"/>
    <col min="11" max="11" width="10.5" style="45" customWidth="1"/>
    <col min="12" max="12" width="7.75" style="46" hidden="1" customWidth="1"/>
    <col min="13" max="13" width="10.25" style="45" hidden="1" customWidth="1"/>
    <col min="14" max="14" width="10.25" style="45" customWidth="1"/>
    <col min="15" max="15" width="9.875" style="69" hidden="1" customWidth="1"/>
    <col min="16" max="16" width="9.875" style="69" customWidth="1"/>
    <col min="17" max="17" width="8.25" style="46" hidden="1" customWidth="1"/>
    <col min="18" max="18" width="6.875" style="68" hidden="1" customWidth="1"/>
    <col min="19" max="19" width="7.125" style="68" hidden="1" customWidth="1"/>
    <col min="20" max="20" width="9.5" style="68" hidden="1" customWidth="1"/>
    <col min="21" max="21" width="8.375" style="68" hidden="1" customWidth="1"/>
    <col min="22" max="22" width="7.125" style="68" hidden="1" customWidth="1"/>
    <col min="23" max="23" width="9.375" style="68" hidden="1" customWidth="1"/>
    <col min="24" max="24" width="7.625" style="68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4" customWidth="1"/>
    <col min="36" max="16383" width="9" style="201"/>
  </cols>
  <sheetData>
    <row r="1" ht="21" customHeight="1" spans="1:35">
      <c r="A1" s="74" t="s">
        <v>0</v>
      </c>
      <c r="B1" s="75"/>
      <c r="C1" s="75"/>
      <c r="D1" s="75"/>
      <c r="E1" s="76"/>
      <c r="F1" s="29"/>
      <c r="G1" s="29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6" t="s">
        <v>3</v>
      </c>
      <c r="S1" s="96"/>
      <c r="T1" s="96"/>
      <c r="U1" s="96"/>
      <c r="V1" s="96"/>
      <c r="W1" s="96"/>
      <c r="X1" s="96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9" t="s">
        <v>9</v>
      </c>
      <c r="B2" s="29" t="s">
        <v>10</v>
      </c>
      <c r="C2" s="31" t="s">
        <v>11</v>
      </c>
      <c r="D2" s="31" t="s">
        <v>12</v>
      </c>
      <c r="E2" s="29" t="s">
        <v>13</v>
      </c>
      <c r="F2" s="29" t="s">
        <v>14</v>
      </c>
      <c r="G2" s="80" t="s">
        <v>15</v>
      </c>
      <c r="H2" s="81" t="s">
        <v>16</v>
      </c>
      <c r="I2" s="81" t="s">
        <v>17</v>
      </c>
      <c r="J2" s="81" t="s">
        <v>18</v>
      </c>
      <c r="K2" s="81" t="s">
        <v>19</v>
      </c>
      <c r="L2" s="93" t="s">
        <v>20</v>
      </c>
      <c r="M2" s="51" t="s">
        <v>16</v>
      </c>
      <c r="N2" s="51" t="s">
        <v>17</v>
      </c>
      <c r="O2" s="94" t="s">
        <v>18</v>
      </c>
      <c r="P2" s="94" t="s">
        <v>19</v>
      </c>
      <c r="Q2" s="59" t="s">
        <v>20</v>
      </c>
      <c r="R2" s="96" t="s">
        <v>21</v>
      </c>
      <c r="S2" s="96" t="s">
        <v>22</v>
      </c>
      <c r="T2" s="96" t="s">
        <v>23</v>
      </c>
      <c r="U2" s="96" t="s">
        <v>24</v>
      </c>
      <c r="V2" s="96" t="s">
        <v>25</v>
      </c>
      <c r="W2" s="96" t="s">
        <v>26</v>
      </c>
      <c r="X2" s="96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9" t="s">
        <v>30</v>
      </c>
      <c r="AH2" s="59" t="s">
        <v>31</v>
      </c>
      <c r="AI2" s="223"/>
    </row>
    <row r="3" spans="1:35">
      <c r="A3" s="40">
        <v>1</v>
      </c>
      <c r="B3" s="40">
        <v>114622</v>
      </c>
      <c r="C3" s="41" t="s">
        <v>32</v>
      </c>
      <c r="D3" s="41" t="s">
        <v>33</v>
      </c>
      <c r="E3" s="40" t="s">
        <v>34</v>
      </c>
      <c r="F3" s="115">
        <v>41</v>
      </c>
      <c r="G3" s="88">
        <v>100</v>
      </c>
      <c r="H3" s="86">
        <v>3000</v>
      </c>
      <c r="I3" s="86">
        <f t="shared" ref="I3:I66" si="0">H3*4</f>
        <v>12000</v>
      </c>
      <c r="J3" s="86">
        <f t="shared" ref="J3:J66" si="1">H3*L3</f>
        <v>1150.4490831309</v>
      </c>
      <c r="K3" s="86">
        <f t="shared" ref="K3:K66" si="2">J3*4</f>
        <v>4601.79633252359</v>
      </c>
      <c r="L3" s="95">
        <v>0.383483027710299</v>
      </c>
      <c r="M3" s="53">
        <v>3450</v>
      </c>
      <c r="N3" s="53">
        <f t="shared" ref="N3:N66" si="3">M3*4</f>
        <v>13800</v>
      </c>
      <c r="O3" s="53">
        <f t="shared" ref="O3:O66" si="4">M3*Q3</f>
        <v>1219.06515344621</v>
      </c>
      <c r="P3" s="53">
        <f t="shared" ref="P3:P66" si="5">O3*4</f>
        <v>4876.26061378483</v>
      </c>
      <c r="Q3" s="63">
        <v>0.353352218390205</v>
      </c>
      <c r="R3" s="102">
        <v>0</v>
      </c>
      <c r="S3" s="102">
        <v>0</v>
      </c>
      <c r="T3" s="102">
        <v>0</v>
      </c>
      <c r="U3" s="102">
        <v>2</v>
      </c>
      <c r="V3" s="102">
        <v>1</v>
      </c>
      <c r="W3" s="102">
        <v>5</v>
      </c>
      <c r="X3" s="102">
        <v>5</v>
      </c>
      <c r="Y3" s="141">
        <v>34848.99</v>
      </c>
      <c r="Z3" s="141">
        <v>7443.38</v>
      </c>
      <c r="AA3" s="6">
        <v>1085</v>
      </c>
      <c r="AB3" s="6">
        <v>136.5</v>
      </c>
      <c r="AC3" s="141">
        <f>Y3-AA3</f>
        <v>33763.99</v>
      </c>
      <c r="AD3" s="141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40">
        <v>2</v>
      </c>
      <c r="B4" s="40">
        <v>311</v>
      </c>
      <c r="C4" s="41" t="s">
        <v>35</v>
      </c>
      <c r="D4" s="41" t="s">
        <v>36</v>
      </c>
      <c r="E4" s="40" t="s">
        <v>37</v>
      </c>
      <c r="F4" s="84">
        <v>5</v>
      </c>
      <c r="G4" s="85">
        <v>200</v>
      </c>
      <c r="H4" s="86">
        <v>10743.87726</v>
      </c>
      <c r="I4" s="86">
        <f t="shared" si="0"/>
        <v>42975.50904</v>
      </c>
      <c r="J4" s="86">
        <f t="shared" si="1"/>
        <v>2191.4200728</v>
      </c>
      <c r="K4" s="86">
        <f t="shared" si="2"/>
        <v>8765.68029119998</v>
      </c>
      <c r="L4" s="95">
        <v>0.203969202157471</v>
      </c>
      <c r="M4" s="53">
        <v>12355.458849</v>
      </c>
      <c r="N4" s="53">
        <f t="shared" si="3"/>
        <v>49421.835396</v>
      </c>
      <c r="O4" s="53">
        <f t="shared" si="4"/>
        <v>2322.122627142</v>
      </c>
      <c r="P4" s="53">
        <f t="shared" si="5"/>
        <v>9288.49050856798</v>
      </c>
      <c r="Q4" s="63">
        <v>0.187943050559384</v>
      </c>
      <c r="R4" s="102">
        <v>7</v>
      </c>
      <c r="S4" s="102">
        <v>8</v>
      </c>
      <c r="T4" s="102">
        <v>10</v>
      </c>
      <c r="U4" s="102">
        <v>4</v>
      </c>
      <c r="V4" s="102">
        <v>2</v>
      </c>
      <c r="W4" s="102">
        <v>12</v>
      </c>
      <c r="X4" s="102">
        <v>12</v>
      </c>
      <c r="Y4" s="141">
        <v>88095.19</v>
      </c>
      <c r="Z4" s="141">
        <v>16523.09</v>
      </c>
      <c r="AA4" s="6">
        <v>30827</v>
      </c>
      <c r="AB4" s="6">
        <v>2019.7</v>
      </c>
      <c r="AC4" s="141">
        <f t="shared" ref="AC4:AC35" si="6">Y4-AA4</f>
        <v>57268.19</v>
      </c>
      <c r="AD4" s="141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40">
        <v>3</v>
      </c>
      <c r="B5" s="40">
        <v>111064</v>
      </c>
      <c r="C5" s="41" t="s">
        <v>38</v>
      </c>
      <c r="D5" s="41" t="s">
        <v>39</v>
      </c>
      <c r="E5" s="40" t="s">
        <v>34</v>
      </c>
      <c r="F5" s="87">
        <v>37</v>
      </c>
      <c r="G5" s="88">
        <v>100</v>
      </c>
      <c r="H5" s="86">
        <v>2000</v>
      </c>
      <c r="I5" s="86">
        <f t="shared" si="0"/>
        <v>8000</v>
      </c>
      <c r="J5" s="86">
        <f t="shared" si="1"/>
        <v>524.490637417118</v>
      </c>
      <c r="K5" s="86">
        <f t="shared" si="2"/>
        <v>2097.96254966847</v>
      </c>
      <c r="L5" s="95">
        <v>0.262245318708559</v>
      </c>
      <c r="M5" s="53">
        <v>2300</v>
      </c>
      <c r="N5" s="53">
        <f t="shared" si="3"/>
        <v>9200</v>
      </c>
      <c r="O5" s="53">
        <f t="shared" si="4"/>
        <v>555.772757577353</v>
      </c>
      <c r="P5" s="53">
        <f t="shared" si="5"/>
        <v>2223.09103030941</v>
      </c>
      <c r="Q5" s="63">
        <v>0.241640329381458</v>
      </c>
      <c r="R5" s="102">
        <v>3</v>
      </c>
      <c r="S5" s="102">
        <v>4</v>
      </c>
      <c r="T5" s="102">
        <v>8</v>
      </c>
      <c r="U5" s="102">
        <v>2</v>
      </c>
      <c r="V5" s="102">
        <v>2</v>
      </c>
      <c r="W5" s="102">
        <v>6</v>
      </c>
      <c r="X5" s="102">
        <v>8</v>
      </c>
      <c r="Y5" s="141">
        <v>15475.38</v>
      </c>
      <c r="Z5" s="141">
        <v>3112.05</v>
      </c>
      <c r="AA5" s="6"/>
      <c r="AB5" s="6"/>
      <c r="AC5" s="141">
        <f t="shared" si="6"/>
        <v>15475.38</v>
      </c>
      <c r="AD5" s="141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40">
        <v>4</v>
      </c>
      <c r="B6" s="40">
        <v>385</v>
      </c>
      <c r="C6" s="41" t="s">
        <v>40</v>
      </c>
      <c r="D6" s="41" t="s">
        <v>41</v>
      </c>
      <c r="E6" s="40" t="s">
        <v>42</v>
      </c>
      <c r="F6" s="84">
        <v>3</v>
      </c>
      <c r="G6" s="85">
        <v>200</v>
      </c>
      <c r="H6" s="86">
        <v>18500</v>
      </c>
      <c r="I6" s="86">
        <f t="shared" si="0"/>
        <v>74000</v>
      </c>
      <c r="J6" s="86">
        <f t="shared" si="1"/>
        <v>3787.49161257716</v>
      </c>
      <c r="K6" s="86">
        <f t="shared" si="2"/>
        <v>15149.9664503086</v>
      </c>
      <c r="L6" s="95">
        <v>0.204729276355522</v>
      </c>
      <c r="M6" s="53">
        <v>21275</v>
      </c>
      <c r="N6" s="53">
        <f t="shared" si="3"/>
        <v>85100</v>
      </c>
      <c r="O6" s="53">
        <f t="shared" si="4"/>
        <v>4013.38843375587</v>
      </c>
      <c r="P6" s="53">
        <f t="shared" si="5"/>
        <v>16053.5537350235</v>
      </c>
      <c r="Q6" s="63">
        <v>0.188643404641874</v>
      </c>
      <c r="R6" s="102">
        <v>7</v>
      </c>
      <c r="S6" s="102">
        <v>10</v>
      </c>
      <c r="T6" s="102">
        <v>20</v>
      </c>
      <c r="U6" s="102">
        <v>4</v>
      </c>
      <c r="V6" s="102">
        <v>4</v>
      </c>
      <c r="W6" s="102">
        <v>12</v>
      </c>
      <c r="X6" s="102">
        <v>12</v>
      </c>
      <c r="Y6" s="141">
        <v>135543.66</v>
      </c>
      <c r="Z6" s="141">
        <v>22433.82</v>
      </c>
      <c r="AA6" s="6">
        <v>57855</v>
      </c>
      <c r="AB6" s="6">
        <v>5687.5</v>
      </c>
      <c r="AC6" s="141">
        <f t="shared" si="6"/>
        <v>77688.66</v>
      </c>
      <c r="AD6" s="141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3">
        <f t="shared" si="10"/>
        <v>0.912910223266745</v>
      </c>
      <c r="AH6" s="63">
        <f t="shared" si="11"/>
        <v>1.04315345227675</v>
      </c>
      <c r="AI6" s="185">
        <v>500</v>
      </c>
    </row>
    <row r="7" spans="1:35">
      <c r="A7" s="40">
        <v>5</v>
      </c>
      <c r="B7" s="40">
        <v>113299</v>
      </c>
      <c r="C7" s="41" t="s">
        <v>43</v>
      </c>
      <c r="D7" s="41" t="s">
        <v>33</v>
      </c>
      <c r="E7" s="40" t="s">
        <v>34</v>
      </c>
      <c r="F7" s="115">
        <v>39</v>
      </c>
      <c r="G7" s="88">
        <v>100</v>
      </c>
      <c r="H7" s="86">
        <v>3780</v>
      </c>
      <c r="I7" s="86">
        <f t="shared" si="0"/>
        <v>15120</v>
      </c>
      <c r="J7" s="86">
        <f t="shared" si="1"/>
        <v>846.104170959901</v>
      </c>
      <c r="K7" s="86">
        <f t="shared" si="2"/>
        <v>3384.4166838396</v>
      </c>
      <c r="L7" s="95">
        <v>0.223837082264524</v>
      </c>
      <c r="M7" s="53">
        <v>4347</v>
      </c>
      <c r="N7" s="53">
        <f t="shared" si="3"/>
        <v>17388</v>
      </c>
      <c r="O7" s="53">
        <f t="shared" si="4"/>
        <v>896.568241156438</v>
      </c>
      <c r="P7" s="53">
        <f t="shared" si="5"/>
        <v>3586.27296462575</v>
      </c>
      <c r="Q7" s="63">
        <v>0.20624988294374</v>
      </c>
      <c r="R7" s="102">
        <v>2</v>
      </c>
      <c r="S7" s="102">
        <v>2</v>
      </c>
      <c r="T7" s="102">
        <v>2</v>
      </c>
      <c r="U7" s="102">
        <v>2</v>
      </c>
      <c r="V7" s="102">
        <v>1</v>
      </c>
      <c r="W7" s="102">
        <v>5</v>
      </c>
      <c r="X7" s="102">
        <v>5</v>
      </c>
      <c r="Y7" s="141">
        <v>25383.23</v>
      </c>
      <c r="Z7" s="141">
        <v>4721.8</v>
      </c>
      <c r="AA7" s="6">
        <v>2228.7</v>
      </c>
      <c r="AB7" s="6">
        <v>128.449999997</v>
      </c>
      <c r="AC7" s="141">
        <f t="shared" si="6"/>
        <v>23154.53</v>
      </c>
      <c r="AD7" s="141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40">
        <v>6</v>
      </c>
      <c r="B8" s="40">
        <v>112888</v>
      </c>
      <c r="C8" s="41" t="s">
        <v>44</v>
      </c>
      <c r="D8" s="41" t="s">
        <v>36</v>
      </c>
      <c r="E8" s="40" t="s">
        <v>34</v>
      </c>
      <c r="F8" s="116">
        <v>40</v>
      </c>
      <c r="G8" s="85">
        <v>100</v>
      </c>
      <c r="H8" s="86">
        <v>3780</v>
      </c>
      <c r="I8" s="86">
        <f t="shared" si="0"/>
        <v>15120</v>
      </c>
      <c r="J8" s="86">
        <f t="shared" si="1"/>
        <v>714.397313091891</v>
      </c>
      <c r="K8" s="86">
        <f t="shared" si="2"/>
        <v>2857.58925236756</v>
      </c>
      <c r="L8" s="95">
        <v>0.188993998172458</v>
      </c>
      <c r="M8" s="53">
        <v>4347</v>
      </c>
      <c r="N8" s="53">
        <f t="shared" si="3"/>
        <v>17388</v>
      </c>
      <c r="O8" s="53">
        <f t="shared" si="4"/>
        <v>782.46</v>
      </c>
      <c r="P8" s="53">
        <f t="shared" si="5"/>
        <v>3129.84</v>
      </c>
      <c r="Q8" s="63">
        <v>0.18</v>
      </c>
      <c r="R8" s="102">
        <v>2</v>
      </c>
      <c r="S8" s="102">
        <v>0</v>
      </c>
      <c r="T8" s="102">
        <v>0</v>
      </c>
      <c r="U8" s="102">
        <v>2</v>
      </c>
      <c r="V8" s="102">
        <v>1</v>
      </c>
      <c r="W8" s="102">
        <v>5</v>
      </c>
      <c r="X8" s="102">
        <v>5</v>
      </c>
      <c r="Y8" s="141">
        <v>25085.11</v>
      </c>
      <c r="Z8" s="141">
        <v>7350.75</v>
      </c>
      <c r="AA8" s="6"/>
      <c r="AB8" s="6"/>
      <c r="AC8" s="141">
        <f t="shared" si="6"/>
        <v>25085.11</v>
      </c>
      <c r="AD8" s="141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40">
        <v>7</v>
      </c>
      <c r="B9" s="40">
        <v>113833</v>
      </c>
      <c r="C9" s="41" t="s">
        <v>45</v>
      </c>
      <c r="D9" s="41" t="s">
        <v>36</v>
      </c>
      <c r="E9" s="40" t="s">
        <v>34</v>
      </c>
      <c r="F9" s="115">
        <v>41</v>
      </c>
      <c r="G9" s="88">
        <v>100</v>
      </c>
      <c r="H9" s="86">
        <v>2000</v>
      </c>
      <c r="I9" s="86">
        <f t="shared" si="0"/>
        <v>8000</v>
      </c>
      <c r="J9" s="86">
        <f t="shared" si="1"/>
        <v>505.971395885242</v>
      </c>
      <c r="K9" s="86">
        <f t="shared" si="2"/>
        <v>2023.88558354097</v>
      </c>
      <c r="L9" s="95">
        <v>0.252985697942621</v>
      </c>
      <c r="M9" s="53">
        <v>2300</v>
      </c>
      <c r="N9" s="53">
        <f t="shared" si="3"/>
        <v>9200</v>
      </c>
      <c r="O9" s="53">
        <f t="shared" si="4"/>
        <v>536.148975568399</v>
      </c>
      <c r="P9" s="53">
        <f t="shared" si="5"/>
        <v>2144.5959022736</v>
      </c>
      <c r="Q9" s="63">
        <v>0.23310825024713</v>
      </c>
      <c r="R9" s="102">
        <v>2</v>
      </c>
      <c r="S9" s="102">
        <v>0</v>
      </c>
      <c r="T9" s="102">
        <v>0</v>
      </c>
      <c r="U9" s="102">
        <v>2</v>
      </c>
      <c r="V9" s="102">
        <v>1</v>
      </c>
      <c r="W9" s="102">
        <v>5</v>
      </c>
      <c r="X9" s="102">
        <v>5</v>
      </c>
      <c r="Y9" s="141">
        <v>12009.19</v>
      </c>
      <c r="Z9" s="141">
        <v>2462.66</v>
      </c>
      <c r="AA9" s="6"/>
      <c r="AB9" s="6"/>
      <c r="AC9" s="141">
        <f t="shared" si="6"/>
        <v>12009.19</v>
      </c>
      <c r="AD9" s="141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40">
        <v>8</v>
      </c>
      <c r="B10" s="40">
        <v>343</v>
      </c>
      <c r="C10" s="41" t="s">
        <v>46</v>
      </c>
      <c r="D10" s="41" t="s">
        <v>36</v>
      </c>
      <c r="E10" s="40" t="s">
        <v>42</v>
      </c>
      <c r="F10" s="87">
        <v>4</v>
      </c>
      <c r="G10" s="88">
        <v>200</v>
      </c>
      <c r="H10" s="86">
        <v>22000</v>
      </c>
      <c r="I10" s="86">
        <f t="shared" si="0"/>
        <v>88000</v>
      </c>
      <c r="J10" s="86">
        <f t="shared" si="1"/>
        <v>5777.25419414315</v>
      </c>
      <c r="K10" s="86">
        <f t="shared" si="2"/>
        <v>23109.0167765726</v>
      </c>
      <c r="L10" s="95">
        <v>0.262602463370143</v>
      </c>
      <c r="M10" s="53">
        <v>25300</v>
      </c>
      <c r="N10" s="53">
        <f t="shared" si="3"/>
        <v>101200</v>
      </c>
      <c r="O10" s="53">
        <f t="shared" si="4"/>
        <v>6121.82614072238</v>
      </c>
      <c r="P10" s="53">
        <f t="shared" si="5"/>
        <v>24487.3045628895</v>
      </c>
      <c r="Q10" s="63">
        <v>0.241969412676774</v>
      </c>
      <c r="R10" s="102">
        <v>13</v>
      </c>
      <c r="S10" s="102">
        <v>12</v>
      </c>
      <c r="T10" s="102">
        <v>16</v>
      </c>
      <c r="U10" s="102">
        <v>4</v>
      </c>
      <c r="V10" s="102">
        <v>4</v>
      </c>
      <c r="W10" s="102">
        <v>12</v>
      </c>
      <c r="X10" s="102">
        <v>12</v>
      </c>
      <c r="Y10" s="141">
        <v>127841.38</v>
      </c>
      <c r="Z10" s="141">
        <v>27477.13</v>
      </c>
      <c r="AA10" s="6">
        <v>5458</v>
      </c>
      <c r="AB10" s="6">
        <v>1122</v>
      </c>
      <c r="AC10" s="141">
        <f t="shared" si="6"/>
        <v>122383.38</v>
      </c>
      <c r="AD10" s="141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40">
        <v>9</v>
      </c>
      <c r="B11" s="40">
        <v>113298</v>
      </c>
      <c r="C11" s="41" t="s">
        <v>47</v>
      </c>
      <c r="D11" s="41" t="s">
        <v>36</v>
      </c>
      <c r="E11" s="40" t="s">
        <v>34</v>
      </c>
      <c r="F11" s="115">
        <v>39</v>
      </c>
      <c r="G11" s="88">
        <v>100</v>
      </c>
      <c r="H11" s="86">
        <v>2500</v>
      </c>
      <c r="I11" s="86">
        <f t="shared" si="0"/>
        <v>10000</v>
      </c>
      <c r="J11" s="86">
        <f t="shared" si="1"/>
        <v>668.577842559395</v>
      </c>
      <c r="K11" s="86">
        <f t="shared" si="2"/>
        <v>2674.31137023758</v>
      </c>
      <c r="L11" s="95">
        <v>0.267431137023758</v>
      </c>
      <c r="M11" s="53">
        <v>2875</v>
      </c>
      <c r="N11" s="53">
        <f t="shared" si="3"/>
        <v>11500</v>
      </c>
      <c r="O11" s="53">
        <f t="shared" si="4"/>
        <v>708.453735312042</v>
      </c>
      <c r="P11" s="53">
        <f t="shared" si="5"/>
        <v>2833.81494124817</v>
      </c>
      <c r="Q11" s="63">
        <v>0.246418690543319</v>
      </c>
      <c r="R11" s="102">
        <v>2</v>
      </c>
      <c r="S11" s="102">
        <v>0</v>
      </c>
      <c r="T11" s="102">
        <v>0</v>
      </c>
      <c r="U11" s="102">
        <v>2</v>
      </c>
      <c r="V11" s="102">
        <v>1</v>
      </c>
      <c r="W11" s="102">
        <v>5</v>
      </c>
      <c r="X11" s="102">
        <v>5</v>
      </c>
      <c r="Y11" s="141">
        <v>14205.48</v>
      </c>
      <c r="Z11" s="141">
        <v>3619.89</v>
      </c>
      <c r="AA11" s="6"/>
      <c r="AB11" s="6"/>
      <c r="AC11" s="141">
        <f t="shared" si="6"/>
        <v>14205.48</v>
      </c>
      <c r="AD11" s="141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40">
        <v>10</v>
      </c>
      <c r="B12" s="40">
        <v>517</v>
      </c>
      <c r="C12" s="41" t="s">
        <v>48</v>
      </c>
      <c r="D12" s="41" t="s">
        <v>33</v>
      </c>
      <c r="E12" s="40" t="s">
        <v>42</v>
      </c>
      <c r="F12" s="84">
        <v>1</v>
      </c>
      <c r="G12" s="85">
        <v>200</v>
      </c>
      <c r="H12" s="86">
        <v>33000</v>
      </c>
      <c r="I12" s="86">
        <f t="shared" si="0"/>
        <v>132000</v>
      </c>
      <c r="J12" s="86">
        <f t="shared" si="1"/>
        <v>6105</v>
      </c>
      <c r="K12" s="86">
        <f t="shared" si="2"/>
        <v>24420</v>
      </c>
      <c r="L12" s="95">
        <v>0.185</v>
      </c>
      <c r="M12" s="53">
        <v>38000</v>
      </c>
      <c r="N12" s="53">
        <f t="shared" si="3"/>
        <v>152000</v>
      </c>
      <c r="O12" s="53">
        <f t="shared" si="4"/>
        <v>6460</v>
      </c>
      <c r="P12" s="53">
        <f t="shared" si="5"/>
        <v>25840</v>
      </c>
      <c r="Q12" s="63">
        <v>0.17</v>
      </c>
      <c r="R12" s="102">
        <v>10</v>
      </c>
      <c r="S12" s="102">
        <v>10</v>
      </c>
      <c r="T12" s="102">
        <v>10</v>
      </c>
      <c r="U12" s="102">
        <v>4</v>
      </c>
      <c r="V12" s="102">
        <v>4</v>
      </c>
      <c r="W12" s="102">
        <v>12</v>
      </c>
      <c r="X12" s="102">
        <v>12</v>
      </c>
      <c r="Y12" s="141">
        <v>181186.74</v>
      </c>
      <c r="Z12" s="141">
        <v>37477.46</v>
      </c>
      <c r="AA12" s="6"/>
      <c r="AB12" s="6"/>
      <c r="AC12" s="141">
        <f t="shared" si="6"/>
        <v>181186.74</v>
      </c>
      <c r="AD12" s="141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40">
        <v>11</v>
      </c>
      <c r="B13" s="40">
        <v>351</v>
      </c>
      <c r="C13" s="41" t="s">
        <v>49</v>
      </c>
      <c r="D13" s="41" t="s">
        <v>50</v>
      </c>
      <c r="E13" s="40" t="s">
        <v>34</v>
      </c>
      <c r="F13" s="84">
        <v>31</v>
      </c>
      <c r="G13" s="85">
        <v>100</v>
      </c>
      <c r="H13" s="86">
        <v>7416.70479</v>
      </c>
      <c r="I13" s="86">
        <f t="shared" si="0"/>
        <v>29666.81916</v>
      </c>
      <c r="J13" s="86">
        <f t="shared" si="1"/>
        <v>1830.7041984</v>
      </c>
      <c r="K13" s="86">
        <f t="shared" si="2"/>
        <v>7322.81679360001</v>
      </c>
      <c r="L13" s="95">
        <v>0.246835252343919</v>
      </c>
      <c r="M13" s="53">
        <v>8529.2105085</v>
      </c>
      <c r="N13" s="53">
        <f t="shared" si="3"/>
        <v>34116.842034</v>
      </c>
      <c r="O13" s="53">
        <f t="shared" si="4"/>
        <v>1939.892627376</v>
      </c>
      <c r="P13" s="53">
        <f t="shared" si="5"/>
        <v>7759.570509504</v>
      </c>
      <c r="Q13" s="63">
        <v>0.227441053945468</v>
      </c>
      <c r="R13" s="102">
        <v>5</v>
      </c>
      <c r="S13" s="102">
        <v>6</v>
      </c>
      <c r="T13" s="102">
        <v>8</v>
      </c>
      <c r="U13" s="102">
        <v>2</v>
      </c>
      <c r="V13" s="102">
        <v>3</v>
      </c>
      <c r="W13" s="102">
        <v>8</v>
      </c>
      <c r="X13" s="102">
        <v>8</v>
      </c>
      <c r="Y13" s="141">
        <v>39451.52</v>
      </c>
      <c r="Z13" s="141">
        <v>8739.25</v>
      </c>
      <c r="AA13" s="6">
        <v>8232</v>
      </c>
      <c r="AB13" s="6">
        <v>644</v>
      </c>
      <c r="AC13" s="141">
        <f t="shared" si="6"/>
        <v>31219.52</v>
      </c>
      <c r="AD13" s="141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3">
        <f t="shared" si="10"/>
        <v>0.91507648828949</v>
      </c>
      <c r="AH13" s="63">
        <f t="shared" si="11"/>
        <v>1.04326006060321</v>
      </c>
      <c r="AI13" s="185">
        <v>300</v>
      </c>
    </row>
    <row r="14" spans="1:35">
      <c r="A14" s="40">
        <v>12</v>
      </c>
      <c r="B14" s="40">
        <v>753</v>
      </c>
      <c r="C14" s="41" t="s">
        <v>51</v>
      </c>
      <c r="D14" s="41" t="s">
        <v>52</v>
      </c>
      <c r="E14" s="40" t="s">
        <v>34</v>
      </c>
      <c r="F14" s="87">
        <v>37</v>
      </c>
      <c r="G14" s="88">
        <v>100</v>
      </c>
      <c r="H14" s="86">
        <v>4188.167235</v>
      </c>
      <c r="I14" s="86">
        <f t="shared" si="0"/>
        <v>16752.66894</v>
      </c>
      <c r="J14" s="86">
        <f t="shared" si="1"/>
        <v>1048.7002932</v>
      </c>
      <c r="K14" s="86">
        <f t="shared" si="2"/>
        <v>4194.8011728</v>
      </c>
      <c r="L14" s="95">
        <v>0.250395992890671</v>
      </c>
      <c r="M14" s="53">
        <v>4816.39232025</v>
      </c>
      <c r="N14" s="53">
        <f t="shared" si="3"/>
        <v>19265.569281</v>
      </c>
      <c r="O14" s="53">
        <f t="shared" si="4"/>
        <v>1111.247774973</v>
      </c>
      <c r="P14" s="53">
        <f t="shared" si="5"/>
        <v>4444.99109989199</v>
      </c>
      <c r="Q14" s="63">
        <v>0.230722022020689</v>
      </c>
      <c r="R14" s="102">
        <v>3</v>
      </c>
      <c r="S14" s="102">
        <v>4</v>
      </c>
      <c r="T14" s="102">
        <v>8</v>
      </c>
      <c r="U14" s="102">
        <v>2</v>
      </c>
      <c r="V14" s="102">
        <v>2</v>
      </c>
      <c r="W14" s="102">
        <v>6</v>
      </c>
      <c r="X14" s="102">
        <v>8</v>
      </c>
      <c r="Y14" s="141">
        <v>22201.17</v>
      </c>
      <c r="Z14" s="141">
        <v>4277.12</v>
      </c>
      <c r="AA14" s="6"/>
      <c r="AB14" s="6"/>
      <c r="AC14" s="141">
        <f t="shared" si="6"/>
        <v>22201.17</v>
      </c>
      <c r="AD14" s="141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3">
        <f t="shared" si="11"/>
        <v>0.962233647690302</v>
      </c>
      <c r="AI14" s="185">
        <v>300</v>
      </c>
    </row>
    <row r="15" spans="1:35">
      <c r="A15" s="40">
        <v>13</v>
      </c>
      <c r="B15" s="40">
        <v>740</v>
      </c>
      <c r="C15" s="41" t="s">
        <v>53</v>
      </c>
      <c r="D15" s="41" t="s">
        <v>52</v>
      </c>
      <c r="E15" s="40" t="s">
        <v>34</v>
      </c>
      <c r="F15" s="84">
        <v>29</v>
      </c>
      <c r="G15" s="85">
        <v>100</v>
      </c>
      <c r="H15" s="86">
        <v>7706.0214</v>
      </c>
      <c r="I15" s="86">
        <f t="shared" si="0"/>
        <v>30824.0856</v>
      </c>
      <c r="J15" s="86">
        <f t="shared" si="1"/>
        <v>2300.433156</v>
      </c>
      <c r="K15" s="86">
        <f t="shared" si="2"/>
        <v>9201.732624</v>
      </c>
      <c r="L15" s="95">
        <v>0.298524106875696</v>
      </c>
      <c r="M15" s="53">
        <v>8861.92461</v>
      </c>
      <c r="N15" s="53">
        <f t="shared" si="3"/>
        <v>35447.69844</v>
      </c>
      <c r="O15" s="53">
        <f t="shared" si="4"/>
        <v>2437.63756209</v>
      </c>
      <c r="P15" s="53">
        <f t="shared" si="5"/>
        <v>9750.55024836001</v>
      </c>
      <c r="Q15" s="63">
        <v>0.275068641335463</v>
      </c>
      <c r="R15" s="102">
        <v>4</v>
      </c>
      <c r="S15" s="102">
        <v>6</v>
      </c>
      <c r="T15" s="102">
        <v>8</v>
      </c>
      <c r="U15" s="102">
        <v>2</v>
      </c>
      <c r="V15" s="102">
        <v>3</v>
      </c>
      <c r="W15" s="102">
        <v>8</v>
      </c>
      <c r="X15" s="102">
        <v>8</v>
      </c>
      <c r="Y15" s="141">
        <v>40608.85</v>
      </c>
      <c r="Z15" s="141">
        <v>9204.49</v>
      </c>
      <c r="AA15" s="6">
        <v>9360</v>
      </c>
      <c r="AB15" s="6">
        <v>1044</v>
      </c>
      <c r="AC15" s="141">
        <f t="shared" si="6"/>
        <v>31248.85</v>
      </c>
      <c r="AD15" s="141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3">
        <f t="shared" si="10"/>
        <v>0.881548065889042</v>
      </c>
      <c r="AH15" s="63">
        <f t="shared" si="11"/>
        <v>0.836926100798522</v>
      </c>
      <c r="AI15" s="185"/>
    </row>
    <row r="16" spans="1:35">
      <c r="A16" s="40">
        <v>14</v>
      </c>
      <c r="B16" s="40">
        <v>582</v>
      </c>
      <c r="C16" s="41" t="s">
        <v>54</v>
      </c>
      <c r="D16" s="41" t="s">
        <v>36</v>
      </c>
      <c r="E16" s="40" t="s">
        <v>42</v>
      </c>
      <c r="F16" s="87">
        <v>4</v>
      </c>
      <c r="G16" s="88">
        <v>300</v>
      </c>
      <c r="H16" s="86">
        <v>39500</v>
      </c>
      <c r="I16" s="86">
        <f t="shared" si="0"/>
        <v>158000</v>
      </c>
      <c r="J16" s="86">
        <f t="shared" si="1"/>
        <v>6407.85387494825</v>
      </c>
      <c r="K16" s="86">
        <f t="shared" si="2"/>
        <v>25631.415499793</v>
      </c>
      <c r="L16" s="95">
        <v>0.162224148732867</v>
      </c>
      <c r="M16" s="53">
        <v>45425</v>
      </c>
      <c r="N16" s="53">
        <f t="shared" si="3"/>
        <v>181700</v>
      </c>
      <c r="O16" s="53">
        <f t="shared" si="4"/>
        <v>7268</v>
      </c>
      <c r="P16" s="53">
        <f t="shared" si="5"/>
        <v>29072</v>
      </c>
      <c r="Q16" s="63">
        <v>0.16</v>
      </c>
      <c r="R16" s="102">
        <v>10</v>
      </c>
      <c r="S16" s="102">
        <v>10</v>
      </c>
      <c r="T16" s="102">
        <v>12</v>
      </c>
      <c r="U16" s="102">
        <v>4</v>
      </c>
      <c r="V16" s="102">
        <v>5</v>
      </c>
      <c r="W16" s="102">
        <v>12</v>
      </c>
      <c r="X16" s="102">
        <v>12</v>
      </c>
      <c r="Y16" s="141">
        <v>203623.3</v>
      </c>
      <c r="Z16" s="141">
        <v>33681.21</v>
      </c>
      <c r="AA16" s="6"/>
      <c r="AB16" s="6"/>
      <c r="AC16" s="141">
        <f t="shared" si="6"/>
        <v>203623.3</v>
      </c>
      <c r="AD16" s="141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40">
        <v>15</v>
      </c>
      <c r="B17" s="40">
        <v>54</v>
      </c>
      <c r="C17" s="41" t="s">
        <v>55</v>
      </c>
      <c r="D17" s="41" t="s">
        <v>50</v>
      </c>
      <c r="E17" s="40" t="s">
        <v>37</v>
      </c>
      <c r="F17" s="87">
        <v>12</v>
      </c>
      <c r="G17" s="88">
        <v>150</v>
      </c>
      <c r="H17" s="86">
        <v>12474.72576</v>
      </c>
      <c r="I17" s="86">
        <f t="shared" si="0"/>
        <v>49898.90304</v>
      </c>
      <c r="J17" s="86">
        <f t="shared" si="1"/>
        <v>3488.1842268</v>
      </c>
      <c r="K17" s="86">
        <f t="shared" si="2"/>
        <v>13952.7369072</v>
      </c>
      <c r="L17" s="95">
        <v>0.279620113011607</v>
      </c>
      <c r="M17" s="53">
        <v>14345.934624</v>
      </c>
      <c r="N17" s="53">
        <f t="shared" si="3"/>
        <v>57383.738496</v>
      </c>
      <c r="O17" s="53">
        <f t="shared" si="4"/>
        <v>3696.229500327</v>
      </c>
      <c r="P17" s="53">
        <f t="shared" si="5"/>
        <v>14784.918001308</v>
      </c>
      <c r="Q17" s="63">
        <v>0.25764996127498</v>
      </c>
      <c r="R17" s="102">
        <v>7</v>
      </c>
      <c r="S17" s="102">
        <v>10</v>
      </c>
      <c r="T17" s="102">
        <v>20</v>
      </c>
      <c r="U17" s="102">
        <v>4</v>
      </c>
      <c r="V17" s="102">
        <v>4</v>
      </c>
      <c r="W17" s="102">
        <v>10</v>
      </c>
      <c r="X17" s="102">
        <v>10</v>
      </c>
      <c r="Y17" s="141">
        <v>63446.69</v>
      </c>
      <c r="Z17" s="141">
        <v>13366.03</v>
      </c>
      <c r="AA17" s="6">
        <v>5425</v>
      </c>
      <c r="AB17" s="6">
        <v>682.5</v>
      </c>
      <c r="AC17" s="141">
        <f t="shared" si="6"/>
        <v>58021.69</v>
      </c>
      <c r="AD17" s="141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3">
        <f t="shared" si="11"/>
        <v>0.857869485571575</v>
      </c>
      <c r="AI17" s="185"/>
    </row>
    <row r="18" spans="1:35">
      <c r="A18" s="40">
        <v>16</v>
      </c>
      <c r="B18" s="40">
        <v>571</v>
      </c>
      <c r="C18" s="41" t="s">
        <v>56</v>
      </c>
      <c r="D18" s="41" t="s">
        <v>52</v>
      </c>
      <c r="E18" s="40" t="s">
        <v>42</v>
      </c>
      <c r="F18" s="87">
        <v>2</v>
      </c>
      <c r="G18" s="88">
        <v>200</v>
      </c>
      <c r="H18" s="86">
        <v>18500</v>
      </c>
      <c r="I18" s="86">
        <f t="shared" si="0"/>
        <v>74000</v>
      </c>
      <c r="J18" s="86">
        <f t="shared" si="1"/>
        <v>4555.04383424885</v>
      </c>
      <c r="K18" s="86">
        <f t="shared" si="2"/>
        <v>18220.1753369954</v>
      </c>
      <c r="L18" s="95">
        <v>0.246218585635073</v>
      </c>
      <c r="M18" s="53">
        <v>21275</v>
      </c>
      <c r="N18" s="53">
        <f t="shared" si="3"/>
        <v>85100</v>
      </c>
      <c r="O18" s="53">
        <f t="shared" si="4"/>
        <v>4826.71966293439</v>
      </c>
      <c r="P18" s="53">
        <f t="shared" si="5"/>
        <v>19306.8786517376</v>
      </c>
      <c r="Q18" s="63">
        <v>0.226872839620888</v>
      </c>
      <c r="R18" s="102">
        <v>10</v>
      </c>
      <c r="S18" s="102">
        <v>12</v>
      </c>
      <c r="T18" s="102">
        <v>16</v>
      </c>
      <c r="U18" s="102">
        <v>4</v>
      </c>
      <c r="V18" s="102">
        <v>4</v>
      </c>
      <c r="W18" s="102">
        <v>12</v>
      </c>
      <c r="X18" s="102">
        <v>12</v>
      </c>
      <c r="Y18" s="141">
        <v>91656.83</v>
      </c>
      <c r="Z18" s="141">
        <v>20487.19</v>
      </c>
      <c r="AA18" s="6"/>
      <c r="AB18" s="6"/>
      <c r="AC18" s="141">
        <f t="shared" si="6"/>
        <v>91656.83</v>
      </c>
      <c r="AD18" s="141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40">
        <v>17</v>
      </c>
      <c r="B19" s="40">
        <v>341</v>
      </c>
      <c r="C19" s="41" t="s">
        <v>57</v>
      </c>
      <c r="D19" s="41" t="s">
        <v>39</v>
      </c>
      <c r="E19" s="40" t="s">
        <v>42</v>
      </c>
      <c r="F19" s="87">
        <v>2</v>
      </c>
      <c r="G19" s="88">
        <v>300</v>
      </c>
      <c r="H19" s="86">
        <v>25000</v>
      </c>
      <c r="I19" s="86">
        <f t="shared" si="0"/>
        <v>100000</v>
      </c>
      <c r="J19" s="86">
        <f t="shared" si="1"/>
        <v>6376.82964773113</v>
      </c>
      <c r="K19" s="86">
        <f t="shared" si="2"/>
        <v>25507.3185909245</v>
      </c>
      <c r="L19" s="95">
        <v>0.255073185909245</v>
      </c>
      <c r="M19" s="53">
        <v>28750</v>
      </c>
      <c r="N19" s="53">
        <f t="shared" si="3"/>
        <v>115000</v>
      </c>
      <c r="O19" s="53">
        <f t="shared" si="4"/>
        <v>6757.16198743509</v>
      </c>
      <c r="P19" s="53">
        <f t="shared" si="5"/>
        <v>27028.6479497403</v>
      </c>
      <c r="Q19" s="63">
        <v>0.23503172130209</v>
      </c>
      <c r="R19" s="102">
        <v>10</v>
      </c>
      <c r="S19" s="102">
        <v>12</v>
      </c>
      <c r="T19" s="102">
        <v>20</v>
      </c>
      <c r="U19" s="102">
        <v>4</v>
      </c>
      <c r="V19" s="102">
        <v>5</v>
      </c>
      <c r="W19" s="102">
        <v>12</v>
      </c>
      <c r="X19" s="102">
        <v>12</v>
      </c>
      <c r="Y19" s="141">
        <v>122826.43</v>
      </c>
      <c r="Z19" s="141">
        <v>26129.13</v>
      </c>
      <c r="AA19" s="220">
        <v>8386</v>
      </c>
      <c r="AB19" s="220">
        <v>738.05</v>
      </c>
      <c r="AC19" s="141">
        <f t="shared" si="6"/>
        <v>114440.43</v>
      </c>
      <c r="AD19" s="141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3">
        <f t="shared" si="10"/>
        <v>0.995134173913043</v>
      </c>
      <c r="AH19" s="63">
        <f t="shared" si="11"/>
        <v>0.939413619475699</v>
      </c>
      <c r="AI19" s="185"/>
    </row>
    <row r="20" spans="1:35">
      <c r="A20" s="40">
        <v>18</v>
      </c>
      <c r="B20" s="40">
        <v>578</v>
      </c>
      <c r="C20" s="41" t="s">
        <v>58</v>
      </c>
      <c r="D20" s="41" t="s">
        <v>33</v>
      </c>
      <c r="E20" s="40" t="s">
        <v>42</v>
      </c>
      <c r="F20" s="87">
        <v>6</v>
      </c>
      <c r="G20" s="88">
        <v>200</v>
      </c>
      <c r="H20" s="86">
        <v>15120.36801</v>
      </c>
      <c r="I20" s="86">
        <f t="shared" si="0"/>
        <v>60481.47204</v>
      </c>
      <c r="J20" s="86">
        <f t="shared" si="1"/>
        <v>4446.21940560001</v>
      </c>
      <c r="K20" s="86">
        <f t="shared" si="2"/>
        <v>17784.8776224</v>
      </c>
      <c r="L20" s="95">
        <v>0.294054972911999</v>
      </c>
      <c r="M20" s="53">
        <v>17388.4232115</v>
      </c>
      <c r="N20" s="53">
        <f t="shared" si="3"/>
        <v>69553.692846</v>
      </c>
      <c r="O20" s="53">
        <f t="shared" si="4"/>
        <v>4711.404634434</v>
      </c>
      <c r="P20" s="53">
        <f t="shared" si="5"/>
        <v>18845.618537736</v>
      </c>
      <c r="Q20" s="63">
        <v>0.27095065361177</v>
      </c>
      <c r="R20" s="102">
        <v>10</v>
      </c>
      <c r="S20" s="102">
        <v>12</v>
      </c>
      <c r="T20" s="102">
        <v>16</v>
      </c>
      <c r="U20" s="102">
        <v>4</v>
      </c>
      <c r="V20" s="102">
        <v>4</v>
      </c>
      <c r="W20" s="102">
        <v>12</v>
      </c>
      <c r="X20" s="102">
        <v>12</v>
      </c>
      <c r="Y20" s="141">
        <v>74018.48</v>
      </c>
      <c r="Z20" s="141">
        <v>18150.14</v>
      </c>
      <c r="AA20" s="6">
        <v>5180</v>
      </c>
      <c r="AB20" s="6">
        <v>437.4999999838</v>
      </c>
      <c r="AC20" s="141">
        <f t="shared" si="6"/>
        <v>68838.48</v>
      </c>
      <c r="AD20" s="141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3">
        <f t="shared" si="10"/>
        <v>0.989717111820596</v>
      </c>
      <c r="AH20" s="63">
        <f t="shared" si="11"/>
        <v>0.939881063842445</v>
      </c>
      <c r="AI20" s="185"/>
    </row>
    <row r="21" spans="1:35">
      <c r="A21" s="40">
        <v>19</v>
      </c>
      <c r="B21" s="40">
        <v>106568</v>
      </c>
      <c r="C21" s="41" t="s">
        <v>59</v>
      </c>
      <c r="D21" s="41" t="s">
        <v>52</v>
      </c>
      <c r="E21" s="40" t="s">
        <v>34</v>
      </c>
      <c r="F21" s="84">
        <v>38</v>
      </c>
      <c r="G21" s="85">
        <v>100</v>
      </c>
      <c r="H21" s="86">
        <v>6035.812335</v>
      </c>
      <c r="I21" s="86">
        <f t="shared" si="0"/>
        <v>24143.24934</v>
      </c>
      <c r="J21" s="86">
        <f t="shared" si="1"/>
        <v>1837.377108</v>
      </c>
      <c r="K21" s="86">
        <f t="shared" si="2"/>
        <v>7349.50843200001</v>
      </c>
      <c r="L21" s="95">
        <v>0.304412563880683</v>
      </c>
      <c r="M21" s="53">
        <v>6941.18418525</v>
      </c>
      <c r="N21" s="53">
        <f t="shared" si="3"/>
        <v>27764.736741</v>
      </c>
      <c r="O21" s="53">
        <f t="shared" si="4"/>
        <v>1946.96352837</v>
      </c>
      <c r="P21" s="53">
        <f t="shared" si="5"/>
        <v>7787.85411347999</v>
      </c>
      <c r="Q21" s="63">
        <v>0.280494433861486</v>
      </c>
      <c r="R21" s="102">
        <v>4</v>
      </c>
      <c r="S21" s="102">
        <v>4</v>
      </c>
      <c r="T21" s="102">
        <v>8</v>
      </c>
      <c r="U21" s="102">
        <v>2</v>
      </c>
      <c r="V21" s="102">
        <v>2</v>
      </c>
      <c r="W21" s="102">
        <v>6</v>
      </c>
      <c r="X21" s="102">
        <v>8</v>
      </c>
      <c r="Y21" s="141">
        <v>29313.09</v>
      </c>
      <c r="Z21" s="141">
        <v>8310.72</v>
      </c>
      <c r="AA21" s="6"/>
      <c r="AB21" s="6"/>
      <c r="AC21" s="141">
        <f t="shared" si="6"/>
        <v>29313.09</v>
      </c>
      <c r="AD21" s="141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40">
        <v>20</v>
      </c>
      <c r="B22" s="40">
        <v>337</v>
      </c>
      <c r="C22" s="41" t="s">
        <v>60</v>
      </c>
      <c r="D22" s="41" t="s">
        <v>33</v>
      </c>
      <c r="E22" s="40" t="s">
        <v>42</v>
      </c>
      <c r="F22" s="87">
        <v>4</v>
      </c>
      <c r="G22" s="88">
        <v>300</v>
      </c>
      <c r="H22" s="86">
        <v>35000</v>
      </c>
      <c r="I22" s="86">
        <f t="shared" si="0"/>
        <v>140000</v>
      </c>
      <c r="J22" s="86">
        <f t="shared" si="1"/>
        <v>7483.82693624489</v>
      </c>
      <c r="K22" s="86">
        <f t="shared" si="2"/>
        <v>29935.3077449796</v>
      </c>
      <c r="L22" s="95">
        <v>0.213823626749854</v>
      </c>
      <c r="M22" s="53">
        <v>38525</v>
      </c>
      <c r="N22" s="53">
        <f t="shared" si="3"/>
        <v>154100</v>
      </c>
      <c r="O22" s="53">
        <f t="shared" si="4"/>
        <v>7705</v>
      </c>
      <c r="P22" s="53">
        <f t="shared" si="5"/>
        <v>30820</v>
      </c>
      <c r="Q22" s="63">
        <v>0.2</v>
      </c>
      <c r="R22" s="102">
        <v>10</v>
      </c>
      <c r="S22" s="102">
        <v>10</v>
      </c>
      <c r="T22" s="102">
        <v>12</v>
      </c>
      <c r="U22" s="102">
        <v>4</v>
      </c>
      <c r="V22" s="102">
        <v>5</v>
      </c>
      <c r="W22" s="102">
        <v>12</v>
      </c>
      <c r="X22" s="102">
        <v>12</v>
      </c>
      <c r="Y22" s="141">
        <v>168016.05</v>
      </c>
      <c r="Z22" s="141">
        <v>31479.55</v>
      </c>
      <c r="AA22" s="6">
        <v>6648</v>
      </c>
      <c r="AB22" s="6">
        <v>574.5</v>
      </c>
      <c r="AC22" s="141">
        <f t="shared" si="6"/>
        <v>161368.05</v>
      </c>
      <c r="AD22" s="141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40">
        <v>21</v>
      </c>
      <c r="B23" s="40">
        <v>713</v>
      </c>
      <c r="C23" s="41" t="s">
        <v>61</v>
      </c>
      <c r="D23" s="41" t="s">
        <v>50</v>
      </c>
      <c r="E23" s="40" t="s">
        <v>34</v>
      </c>
      <c r="F23" s="84">
        <v>36</v>
      </c>
      <c r="G23" s="85">
        <v>100</v>
      </c>
      <c r="H23" s="86">
        <v>6355.795005</v>
      </c>
      <c r="I23" s="86">
        <f t="shared" si="0"/>
        <v>25423.18002</v>
      </c>
      <c r="J23" s="86">
        <f t="shared" si="1"/>
        <v>1862.9501688</v>
      </c>
      <c r="K23" s="86">
        <f t="shared" si="2"/>
        <v>7451.8006752</v>
      </c>
      <c r="L23" s="95">
        <v>0.293110486938998</v>
      </c>
      <c r="M23" s="53">
        <v>7309.16425575</v>
      </c>
      <c r="N23" s="53">
        <f t="shared" si="3"/>
        <v>29236.657023</v>
      </c>
      <c r="O23" s="53">
        <f t="shared" si="4"/>
        <v>1974.061839582</v>
      </c>
      <c r="P23" s="53">
        <f t="shared" si="5"/>
        <v>7896.24735832801</v>
      </c>
      <c r="Q23" s="63">
        <v>0.270080377250934</v>
      </c>
      <c r="R23" s="102">
        <v>4</v>
      </c>
      <c r="S23" s="102">
        <v>6</v>
      </c>
      <c r="T23" s="102">
        <v>8</v>
      </c>
      <c r="U23" s="102">
        <v>2</v>
      </c>
      <c r="V23" s="102">
        <v>2</v>
      </c>
      <c r="W23" s="102">
        <v>6</v>
      </c>
      <c r="X23" s="102">
        <v>8</v>
      </c>
      <c r="Y23" s="141">
        <v>30314.22</v>
      </c>
      <c r="Z23" s="141">
        <v>7237.81</v>
      </c>
      <c r="AA23" s="6"/>
      <c r="AB23" s="6"/>
      <c r="AC23" s="141">
        <f t="shared" si="6"/>
        <v>30314.22</v>
      </c>
      <c r="AD23" s="141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3">
        <f t="shared" si="11"/>
        <v>0.916613889047743</v>
      </c>
      <c r="AI23" s="185"/>
    </row>
    <row r="24" spans="1:35">
      <c r="A24" s="40">
        <v>22</v>
      </c>
      <c r="B24" s="40">
        <v>738</v>
      </c>
      <c r="C24" s="41" t="s">
        <v>62</v>
      </c>
      <c r="D24" s="41" t="s">
        <v>50</v>
      </c>
      <c r="E24" s="40" t="s">
        <v>34</v>
      </c>
      <c r="F24" s="87">
        <v>32</v>
      </c>
      <c r="G24" s="88">
        <v>100</v>
      </c>
      <c r="H24" s="86">
        <v>7226.096535</v>
      </c>
      <c r="I24" s="86">
        <f t="shared" si="0"/>
        <v>28904.38614</v>
      </c>
      <c r="J24" s="86">
        <f t="shared" si="1"/>
        <v>1985.7097512</v>
      </c>
      <c r="K24" s="86">
        <f t="shared" si="2"/>
        <v>7942.8390048</v>
      </c>
      <c r="L24" s="95">
        <v>0.274797014070059</v>
      </c>
      <c r="M24" s="53">
        <v>8310.01101525</v>
      </c>
      <c r="N24" s="53">
        <f t="shared" si="3"/>
        <v>33240.044061</v>
      </c>
      <c r="O24" s="53">
        <f t="shared" si="4"/>
        <v>2104.143154218</v>
      </c>
      <c r="P24" s="53">
        <f t="shared" si="5"/>
        <v>8416.57261687201</v>
      </c>
      <c r="Q24" s="63">
        <v>0.253205820107412</v>
      </c>
      <c r="R24" s="102">
        <v>4</v>
      </c>
      <c r="S24" s="102">
        <v>6</v>
      </c>
      <c r="T24" s="102">
        <v>8</v>
      </c>
      <c r="U24" s="102">
        <v>2</v>
      </c>
      <c r="V24" s="102">
        <v>3</v>
      </c>
      <c r="W24" s="102">
        <v>8</v>
      </c>
      <c r="X24" s="102">
        <v>8</v>
      </c>
      <c r="Y24" s="141">
        <v>34435.64</v>
      </c>
      <c r="Z24" s="141">
        <v>7999.69</v>
      </c>
      <c r="AA24" s="6"/>
      <c r="AB24" s="6"/>
      <c r="AC24" s="141">
        <f t="shared" si="6"/>
        <v>34435.64</v>
      </c>
      <c r="AD24" s="141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3">
        <f t="shared" si="11"/>
        <v>0.95046883858207</v>
      </c>
      <c r="AI24" s="185">
        <v>300</v>
      </c>
    </row>
    <row r="25" spans="1:35">
      <c r="A25" s="40">
        <v>23</v>
      </c>
      <c r="B25" s="40">
        <v>377</v>
      </c>
      <c r="C25" s="41" t="s">
        <v>63</v>
      </c>
      <c r="D25" s="41" t="s">
        <v>52</v>
      </c>
      <c r="E25" s="40" t="s">
        <v>37</v>
      </c>
      <c r="F25" s="84">
        <v>9</v>
      </c>
      <c r="G25" s="85">
        <v>200</v>
      </c>
      <c r="H25" s="86">
        <v>13136.31918</v>
      </c>
      <c r="I25" s="86">
        <f t="shared" si="0"/>
        <v>52545.27672</v>
      </c>
      <c r="J25" s="86">
        <f t="shared" si="1"/>
        <v>3834.09754559999</v>
      </c>
      <c r="K25" s="86">
        <f t="shared" si="2"/>
        <v>15336.3901824</v>
      </c>
      <c r="L25" s="95">
        <v>0.291870005064843</v>
      </c>
      <c r="M25" s="53">
        <v>15106.767057</v>
      </c>
      <c r="N25" s="53">
        <f t="shared" si="3"/>
        <v>60427.068228</v>
      </c>
      <c r="O25" s="53">
        <f t="shared" si="4"/>
        <v>4062.77407778401</v>
      </c>
      <c r="P25" s="53">
        <f t="shared" si="5"/>
        <v>16251.096311136</v>
      </c>
      <c r="Q25" s="63">
        <v>0.268937361809749</v>
      </c>
      <c r="R25" s="102">
        <v>7</v>
      </c>
      <c r="S25" s="102">
        <v>10</v>
      </c>
      <c r="T25" s="102">
        <v>10</v>
      </c>
      <c r="U25" s="102">
        <v>4</v>
      </c>
      <c r="V25" s="102">
        <v>4</v>
      </c>
      <c r="W25" s="102">
        <v>12</v>
      </c>
      <c r="X25" s="102">
        <v>12</v>
      </c>
      <c r="Y25" s="141">
        <v>62126.93</v>
      </c>
      <c r="Z25" s="141">
        <v>14183.67</v>
      </c>
      <c r="AA25" s="6">
        <v>6057.63</v>
      </c>
      <c r="AB25" s="6">
        <v>976.3799999868</v>
      </c>
      <c r="AC25" s="141">
        <f t="shared" si="6"/>
        <v>56069.3</v>
      </c>
      <c r="AD25" s="141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3">
        <f t="shared" si="10"/>
        <v>0.927883838223666</v>
      </c>
      <c r="AH25" s="63">
        <f t="shared" si="11"/>
        <v>0.812701478543508</v>
      </c>
      <c r="AI25" s="185"/>
    </row>
    <row r="26" spans="1:35">
      <c r="A26" s="40">
        <v>24</v>
      </c>
      <c r="B26" s="40">
        <v>511</v>
      </c>
      <c r="C26" s="41" t="s">
        <v>64</v>
      </c>
      <c r="D26" s="41" t="s">
        <v>33</v>
      </c>
      <c r="E26" s="40" t="s">
        <v>37</v>
      </c>
      <c r="F26" s="87">
        <v>14</v>
      </c>
      <c r="G26" s="88">
        <v>150</v>
      </c>
      <c r="H26" s="86">
        <v>12526.70184</v>
      </c>
      <c r="I26" s="86">
        <f t="shared" si="0"/>
        <v>50106.80736</v>
      </c>
      <c r="J26" s="86">
        <f t="shared" si="1"/>
        <v>3309.40300319999</v>
      </c>
      <c r="K26" s="86">
        <f t="shared" si="2"/>
        <v>13237.6120128</v>
      </c>
      <c r="L26" s="95">
        <v>0.264187896021639</v>
      </c>
      <c r="M26" s="53">
        <v>14405.707116</v>
      </c>
      <c r="N26" s="53">
        <f t="shared" si="3"/>
        <v>57622.828464</v>
      </c>
      <c r="O26" s="53">
        <f t="shared" si="4"/>
        <v>3506.785253748</v>
      </c>
      <c r="P26" s="53">
        <f t="shared" si="5"/>
        <v>14027.141014992</v>
      </c>
      <c r="Q26" s="63">
        <v>0.243430275619939</v>
      </c>
      <c r="R26" s="102">
        <v>5</v>
      </c>
      <c r="S26" s="102">
        <v>10</v>
      </c>
      <c r="T26" s="102">
        <v>16</v>
      </c>
      <c r="U26" s="102">
        <v>4</v>
      </c>
      <c r="V26" s="102">
        <v>4</v>
      </c>
      <c r="W26" s="102">
        <v>10</v>
      </c>
      <c r="X26" s="102">
        <v>10</v>
      </c>
      <c r="Y26" s="141">
        <v>58963.15</v>
      </c>
      <c r="Z26" s="141">
        <v>14049.7</v>
      </c>
      <c r="AA26" s="6"/>
      <c r="AB26" s="6"/>
      <c r="AC26" s="141">
        <f t="shared" si="6"/>
        <v>58963.15</v>
      </c>
      <c r="AD26" s="141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40">
        <v>25</v>
      </c>
      <c r="B27" s="40">
        <v>106066</v>
      </c>
      <c r="C27" s="41" t="s">
        <v>65</v>
      </c>
      <c r="D27" s="41" t="s">
        <v>66</v>
      </c>
      <c r="E27" s="40" t="s">
        <v>37</v>
      </c>
      <c r="F27" s="87">
        <v>16</v>
      </c>
      <c r="G27" s="88">
        <v>150</v>
      </c>
      <c r="H27" s="86">
        <v>11052.09765</v>
      </c>
      <c r="I27" s="86">
        <f t="shared" si="0"/>
        <v>44208.3906</v>
      </c>
      <c r="J27" s="86">
        <f t="shared" si="1"/>
        <v>3555.4978998</v>
      </c>
      <c r="K27" s="86">
        <f t="shared" si="2"/>
        <v>14221.9915992</v>
      </c>
      <c r="L27" s="95">
        <v>0.321703446024113</v>
      </c>
      <c r="M27" s="53">
        <v>12709.9122975</v>
      </c>
      <c r="N27" s="53">
        <f t="shared" si="3"/>
        <v>50839.64919</v>
      </c>
      <c r="O27" s="53">
        <f t="shared" si="4"/>
        <v>3767.5579531095</v>
      </c>
      <c r="P27" s="53">
        <f t="shared" si="5"/>
        <v>15070.231812438</v>
      </c>
      <c r="Q27" s="63">
        <v>0.296426746693647</v>
      </c>
      <c r="R27" s="102">
        <v>7</v>
      </c>
      <c r="S27" s="102">
        <v>6</v>
      </c>
      <c r="T27" s="102">
        <v>8</v>
      </c>
      <c r="U27" s="102">
        <v>2</v>
      </c>
      <c r="V27" s="102">
        <v>4</v>
      </c>
      <c r="W27" s="102">
        <v>10</v>
      </c>
      <c r="X27" s="102">
        <v>10</v>
      </c>
      <c r="Y27" s="141">
        <v>51940.4</v>
      </c>
      <c r="Z27" s="141">
        <v>15992.19</v>
      </c>
      <c r="AA27" s="6">
        <v>10950</v>
      </c>
      <c r="AB27" s="6">
        <v>2819.9999999992</v>
      </c>
      <c r="AC27" s="141">
        <f t="shared" si="6"/>
        <v>40990.4</v>
      </c>
      <c r="AD27" s="141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3">
        <f t="shared" si="10"/>
        <v>0.806268348682128</v>
      </c>
      <c r="AH27" s="63">
        <f t="shared" si="11"/>
        <v>0.874053575548142</v>
      </c>
      <c r="AI27" s="185"/>
    </row>
    <row r="28" spans="1:35">
      <c r="A28" s="40">
        <v>26</v>
      </c>
      <c r="B28" s="40">
        <v>707</v>
      </c>
      <c r="C28" s="41" t="s">
        <v>67</v>
      </c>
      <c r="D28" s="41" t="s">
        <v>52</v>
      </c>
      <c r="E28" s="40" t="s">
        <v>42</v>
      </c>
      <c r="F28" s="84">
        <v>1</v>
      </c>
      <c r="G28" s="85">
        <v>200</v>
      </c>
      <c r="H28" s="86">
        <v>17000</v>
      </c>
      <c r="I28" s="86">
        <f t="shared" si="0"/>
        <v>68000</v>
      </c>
      <c r="J28" s="86">
        <f t="shared" si="1"/>
        <v>5099.69696437264</v>
      </c>
      <c r="K28" s="86">
        <f t="shared" si="2"/>
        <v>20398.7878574905</v>
      </c>
      <c r="L28" s="95">
        <v>0.299982174374861</v>
      </c>
      <c r="M28" s="53">
        <v>19550</v>
      </c>
      <c r="N28" s="53">
        <f t="shared" si="3"/>
        <v>78200</v>
      </c>
      <c r="O28" s="53">
        <f t="shared" si="4"/>
        <v>5403.85746189058</v>
      </c>
      <c r="P28" s="53">
        <f t="shared" si="5"/>
        <v>21615.4298475623</v>
      </c>
      <c r="Q28" s="63">
        <v>0.276412146388265</v>
      </c>
      <c r="R28" s="102">
        <v>7</v>
      </c>
      <c r="S28" s="102">
        <v>12</v>
      </c>
      <c r="T28" s="102">
        <v>16</v>
      </c>
      <c r="U28" s="102">
        <v>4</v>
      </c>
      <c r="V28" s="102">
        <v>4</v>
      </c>
      <c r="W28" s="102">
        <v>12</v>
      </c>
      <c r="X28" s="102">
        <v>12</v>
      </c>
      <c r="Y28" s="141">
        <v>79801.69</v>
      </c>
      <c r="Z28" s="141">
        <v>20706.52</v>
      </c>
      <c r="AA28" s="6"/>
      <c r="AB28" s="6"/>
      <c r="AC28" s="141">
        <f t="shared" si="6"/>
        <v>79801.69</v>
      </c>
      <c r="AD28" s="141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3">
        <f t="shared" si="11"/>
        <v>0.957950877962077</v>
      </c>
      <c r="AI28" s="185">
        <v>500</v>
      </c>
    </row>
    <row r="29" spans="1:35">
      <c r="A29" s="40">
        <v>27</v>
      </c>
      <c r="B29" s="40">
        <v>104428</v>
      </c>
      <c r="C29" s="41" t="s">
        <v>68</v>
      </c>
      <c r="D29" s="41" t="s">
        <v>50</v>
      </c>
      <c r="E29" s="40" t="s">
        <v>34</v>
      </c>
      <c r="F29" s="84">
        <v>17</v>
      </c>
      <c r="G29" s="85">
        <v>150</v>
      </c>
      <c r="H29" s="86">
        <v>8685.400905</v>
      </c>
      <c r="I29" s="86">
        <f t="shared" si="0"/>
        <v>34741.60362</v>
      </c>
      <c r="J29" s="86">
        <f t="shared" si="1"/>
        <v>2346.0773742</v>
      </c>
      <c r="K29" s="86">
        <f t="shared" si="2"/>
        <v>9384.30949679999</v>
      </c>
      <c r="L29" s="95">
        <v>0.270117338262349</v>
      </c>
      <c r="M29" s="53">
        <v>9988.21104075</v>
      </c>
      <c r="N29" s="53">
        <f t="shared" si="3"/>
        <v>39952.844163</v>
      </c>
      <c r="O29" s="53">
        <f t="shared" si="4"/>
        <v>2486.0041318755</v>
      </c>
      <c r="P29" s="53">
        <f t="shared" si="5"/>
        <v>9944.01652750201</v>
      </c>
      <c r="Q29" s="63">
        <v>0.248893833113165</v>
      </c>
      <c r="R29" s="102">
        <v>7</v>
      </c>
      <c r="S29" s="102">
        <v>8</v>
      </c>
      <c r="T29" s="102">
        <v>14</v>
      </c>
      <c r="U29" s="102">
        <v>4</v>
      </c>
      <c r="V29" s="102">
        <v>3</v>
      </c>
      <c r="W29" s="102">
        <v>10</v>
      </c>
      <c r="X29" s="102">
        <v>10</v>
      </c>
      <c r="Y29" s="141">
        <v>40313.4</v>
      </c>
      <c r="Z29" s="141">
        <v>10867.04</v>
      </c>
      <c r="AA29" s="6"/>
      <c r="AB29" s="6"/>
      <c r="AC29" s="141">
        <f t="shared" si="6"/>
        <v>40313.4</v>
      </c>
      <c r="AD29" s="141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40">
        <v>28</v>
      </c>
      <c r="B30" s="40">
        <v>712</v>
      </c>
      <c r="C30" s="41" t="s">
        <v>69</v>
      </c>
      <c r="D30" s="41" t="s">
        <v>52</v>
      </c>
      <c r="E30" s="40" t="s">
        <v>42</v>
      </c>
      <c r="F30" s="84">
        <v>1</v>
      </c>
      <c r="G30" s="85">
        <v>200</v>
      </c>
      <c r="H30" s="86">
        <v>17000</v>
      </c>
      <c r="I30" s="86">
        <f t="shared" si="0"/>
        <v>68000</v>
      </c>
      <c r="J30" s="86">
        <f t="shared" si="1"/>
        <v>5099.41541815405</v>
      </c>
      <c r="K30" s="86">
        <f t="shared" si="2"/>
        <v>20397.6616726162</v>
      </c>
      <c r="L30" s="95">
        <v>0.299965612832591</v>
      </c>
      <c r="M30" s="53">
        <v>19550</v>
      </c>
      <c r="N30" s="53">
        <f t="shared" si="3"/>
        <v>78200</v>
      </c>
      <c r="O30" s="53">
        <f t="shared" si="4"/>
        <v>5403.55912345109</v>
      </c>
      <c r="P30" s="53">
        <f t="shared" si="5"/>
        <v>21614.2364938043</v>
      </c>
      <c r="Q30" s="63">
        <v>0.27639688611003</v>
      </c>
      <c r="R30" s="102">
        <v>5</v>
      </c>
      <c r="S30" s="102">
        <v>12</v>
      </c>
      <c r="T30" s="102">
        <v>12</v>
      </c>
      <c r="U30" s="102">
        <v>4</v>
      </c>
      <c r="V30" s="102">
        <v>5</v>
      </c>
      <c r="W30" s="102">
        <v>12</v>
      </c>
      <c r="X30" s="102">
        <v>12</v>
      </c>
      <c r="Y30" s="141">
        <v>78770.74</v>
      </c>
      <c r="Z30" s="141">
        <v>22928.98</v>
      </c>
      <c r="AA30" s="6">
        <v>1225</v>
      </c>
      <c r="AB30" s="6">
        <v>276.5</v>
      </c>
      <c r="AC30" s="141">
        <f t="shared" si="6"/>
        <v>77545.74</v>
      </c>
      <c r="AD30" s="141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3">
        <f t="shared" si="10"/>
        <v>0.991633503836317</v>
      </c>
      <c r="AH30" s="63">
        <f t="shared" si="11"/>
        <v>1.04803516915776</v>
      </c>
      <c r="AI30" s="185">
        <v>500</v>
      </c>
    </row>
    <row r="31" spans="1:35">
      <c r="A31" s="40">
        <v>29</v>
      </c>
      <c r="B31" s="40">
        <v>591</v>
      </c>
      <c r="C31" s="41" t="s">
        <v>70</v>
      </c>
      <c r="D31" s="41" t="s">
        <v>39</v>
      </c>
      <c r="E31" s="40" t="s">
        <v>34</v>
      </c>
      <c r="F31" s="87">
        <v>30</v>
      </c>
      <c r="G31" s="88">
        <v>100</v>
      </c>
      <c r="H31" s="86">
        <v>6158.35332</v>
      </c>
      <c r="I31" s="86">
        <f t="shared" si="0"/>
        <v>24633.41328</v>
      </c>
      <c r="J31" s="86">
        <f t="shared" si="1"/>
        <v>1666.86093</v>
      </c>
      <c r="K31" s="86">
        <f t="shared" si="2"/>
        <v>6667.44372000001</v>
      </c>
      <c r="L31" s="95">
        <v>0.270666660937863</v>
      </c>
      <c r="M31" s="53">
        <v>7082.106318</v>
      </c>
      <c r="N31" s="53">
        <f t="shared" si="3"/>
        <v>28328.425272</v>
      </c>
      <c r="O31" s="53">
        <f t="shared" si="4"/>
        <v>1766.277278325</v>
      </c>
      <c r="P31" s="53">
        <f t="shared" si="5"/>
        <v>7065.10911329999</v>
      </c>
      <c r="Q31" s="63">
        <v>0.249399994721316</v>
      </c>
      <c r="R31" s="102">
        <v>4</v>
      </c>
      <c r="S31" s="102">
        <v>6</v>
      </c>
      <c r="T31" s="102">
        <v>12</v>
      </c>
      <c r="U31" s="102">
        <v>2</v>
      </c>
      <c r="V31" s="102">
        <v>3</v>
      </c>
      <c r="W31" s="102">
        <v>8</v>
      </c>
      <c r="X31" s="102">
        <v>8</v>
      </c>
      <c r="Y31" s="141">
        <v>28412.97</v>
      </c>
      <c r="Z31" s="141">
        <v>5883.47</v>
      </c>
      <c r="AA31" s="6">
        <v>1085</v>
      </c>
      <c r="AB31" s="6">
        <v>136.5</v>
      </c>
      <c r="AC31" s="141">
        <f t="shared" si="6"/>
        <v>27327.97</v>
      </c>
      <c r="AD31" s="141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3">
        <f t="shared" si="10"/>
        <v>0.964683696238179</v>
      </c>
      <c r="AH31" s="63">
        <f t="shared" si="11"/>
        <v>0.813429758527209</v>
      </c>
      <c r="AI31" s="185"/>
    </row>
    <row r="32" spans="1:35">
      <c r="A32" s="40">
        <v>30</v>
      </c>
      <c r="B32" s="40">
        <v>112415</v>
      </c>
      <c r="C32" s="41" t="s">
        <v>71</v>
      </c>
      <c r="D32" s="41" t="s">
        <v>36</v>
      </c>
      <c r="E32" s="40" t="s">
        <v>34</v>
      </c>
      <c r="F32" s="116">
        <v>40</v>
      </c>
      <c r="G32" s="85">
        <v>100</v>
      </c>
      <c r="H32" s="86">
        <v>3780</v>
      </c>
      <c r="I32" s="86">
        <f t="shared" si="0"/>
        <v>15120</v>
      </c>
      <c r="J32" s="86">
        <f t="shared" si="1"/>
        <v>781.089826525741</v>
      </c>
      <c r="K32" s="86">
        <f t="shared" si="2"/>
        <v>3124.35930610296</v>
      </c>
      <c r="L32" s="95">
        <v>0.206637520244905</v>
      </c>
      <c r="M32" s="53">
        <v>4347</v>
      </c>
      <c r="N32" s="53">
        <f t="shared" si="3"/>
        <v>17388</v>
      </c>
      <c r="O32" s="53">
        <f t="shared" si="4"/>
        <v>869.4</v>
      </c>
      <c r="P32" s="53">
        <f t="shared" si="5"/>
        <v>3477.6</v>
      </c>
      <c r="Q32" s="63">
        <v>0.2</v>
      </c>
      <c r="R32" s="102">
        <v>2</v>
      </c>
      <c r="S32" s="102">
        <v>2</v>
      </c>
      <c r="T32" s="102">
        <v>2</v>
      </c>
      <c r="U32" s="102">
        <v>2</v>
      </c>
      <c r="V32" s="102">
        <v>1</v>
      </c>
      <c r="W32" s="102">
        <v>5</v>
      </c>
      <c r="X32" s="102">
        <v>5</v>
      </c>
      <c r="Y32" s="141">
        <v>17434.89</v>
      </c>
      <c r="Z32" s="141">
        <v>2779.19</v>
      </c>
      <c r="AA32" s="6"/>
      <c r="AB32" s="6"/>
      <c r="AC32" s="141">
        <f t="shared" si="6"/>
        <v>17434.89</v>
      </c>
      <c r="AD32" s="141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3">
        <f t="shared" si="11"/>
        <v>0.79916896710375</v>
      </c>
      <c r="AI32" s="185"/>
    </row>
    <row r="33" spans="1:35">
      <c r="A33" s="40">
        <v>31</v>
      </c>
      <c r="B33" s="40">
        <v>747</v>
      </c>
      <c r="C33" s="41" t="s">
        <v>72</v>
      </c>
      <c r="D33" s="41" t="s">
        <v>33</v>
      </c>
      <c r="E33" s="40" t="s">
        <v>42</v>
      </c>
      <c r="F33" s="84">
        <v>9</v>
      </c>
      <c r="G33" s="85">
        <v>200</v>
      </c>
      <c r="H33" s="86">
        <v>13014.78759</v>
      </c>
      <c r="I33" s="86">
        <f t="shared" si="0"/>
        <v>52059.15036</v>
      </c>
      <c r="J33" s="86">
        <f t="shared" si="1"/>
        <v>2806.99632360001</v>
      </c>
      <c r="K33" s="86">
        <f t="shared" si="2"/>
        <v>11227.9852944</v>
      </c>
      <c r="L33" s="95">
        <v>0.215677459519722</v>
      </c>
      <c r="M33" s="53">
        <v>14967.0057285</v>
      </c>
      <c r="N33" s="53">
        <f t="shared" si="3"/>
        <v>59868.022914</v>
      </c>
      <c r="O33" s="53">
        <f t="shared" si="4"/>
        <v>2993.4011457</v>
      </c>
      <c r="P33" s="53">
        <f t="shared" si="5"/>
        <v>11973.6045828</v>
      </c>
      <c r="Q33" s="63">
        <v>0.2</v>
      </c>
      <c r="R33" s="102">
        <v>7</v>
      </c>
      <c r="S33" s="102">
        <v>10</v>
      </c>
      <c r="T33" s="102">
        <v>14</v>
      </c>
      <c r="U33" s="102">
        <v>4</v>
      </c>
      <c r="V33" s="102">
        <v>3</v>
      </c>
      <c r="W33" s="102">
        <v>12</v>
      </c>
      <c r="X33" s="102">
        <v>12</v>
      </c>
      <c r="Y33" s="141">
        <v>59751.92</v>
      </c>
      <c r="Z33" s="141">
        <v>10069.98</v>
      </c>
      <c r="AA33" s="6"/>
      <c r="AB33" s="6"/>
      <c r="AC33" s="141">
        <f t="shared" si="6"/>
        <v>59751.92</v>
      </c>
      <c r="AD33" s="141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3">
        <f t="shared" si="10"/>
        <v>0.998060685682459</v>
      </c>
      <c r="AH33" s="63">
        <f t="shared" si="11"/>
        <v>0.841014911621974</v>
      </c>
      <c r="AI33" s="185"/>
    </row>
    <row r="34" spans="1:35">
      <c r="A34" s="40">
        <v>32</v>
      </c>
      <c r="B34" s="40">
        <v>105267</v>
      </c>
      <c r="C34" s="41" t="s">
        <v>73</v>
      </c>
      <c r="D34" s="41" t="s">
        <v>36</v>
      </c>
      <c r="E34" s="40" t="s">
        <v>37</v>
      </c>
      <c r="F34" s="84">
        <v>23</v>
      </c>
      <c r="G34" s="85">
        <v>150</v>
      </c>
      <c r="H34" s="86">
        <v>10424.73645</v>
      </c>
      <c r="I34" s="86">
        <f t="shared" si="0"/>
        <v>41698.9458</v>
      </c>
      <c r="J34" s="86">
        <f t="shared" si="1"/>
        <v>2980.8718632</v>
      </c>
      <c r="K34" s="86">
        <f t="shared" si="2"/>
        <v>11923.4874528</v>
      </c>
      <c r="L34" s="95">
        <v>0.285942179689348</v>
      </c>
      <c r="M34" s="53">
        <v>11988.4469175</v>
      </c>
      <c r="N34" s="53">
        <f t="shared" si="3"/>
        <v>47953.78767</v>
      </c>
      <c r="O34" s="53">
        <f t="shared" si="4"/>
        <v>3158.659577898</v>
      </c>
      <c r="P34" s="53">
        <f t="shared" si="5"/>
        <v>12634.638311592</v>
      </c>
      <c r="Q34" s="63">
        <v>0.263475294142328</v>
      </c>
      <c r="R34" s="102">
        <v>5</v>
      </c>
      <c r="S34" s="102">
        <v>8</v>
      </c>
      <c r="T34" s="102">
        <v>8</v>
      </c>
      <c r="U34" s="102">
        <v>4</v>
      </c>
      <c r="V34" s="102">
        <v>3</v>
      </c>
      <c r="W34" s="102">
        <v>10</v>
      </c>
      <c r="X34" s="102">
        <v>10</v>
      </c>
      <c r="Y34" s="141">
        <v>47387.26</v>
      </c>
      <c r="Z34" s="141">
        <v>12353.22</v>
      </c>
      <c r="AA34" s="6"/>
      <c r="AB34" s="6"/>
      <c r="AC34" s="141">
        <f t="shared" si="6"/>
        <v>47387.26</v>
      </c>
      <c r="AD34" s="141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3">
        <f t="shared" si="10"/>
        <v>0.988185966166038</v>
      </c>
      <c r="AH34" s="63">
        <f t="shared" si="11"/>
        <v>0.977726444979925</v>
      </c>
      <c r="AI34" s="185">
        <v>400</v>
      </c>
    </row>
    <row r="35" spans="1:35">
      <c r="A35" s="40">
        <v>33</v>
      </c>
      <c r="B35" s="40">
        <v>329</v>
      </c>
      <c r="C35" s="41" t="s">
        <v>74</v>
      </c>
      <c r="D35" s="41" t="s">
        <v>50</v>
      </c>
      <c r="E35" s="40" t="s">
        <v>37</v>
      </c>
      <c r="F35" s="87">
        <v>24</v>
      </c>
      <c r="G35" s="88">
        <v>100</v>
      </c>
      <c r="H35" s="86">
        <v>8599.96116</v>
      </c>
      <c r="I35" s="86">
        <f t="shared" si="0"/>
        <v>34399.84464</v>
      </c>
      <c r="J35" s="86">
        <f t="shared" si="1"/>
        <v>1657.6639632</v>
      </c>
      <c r="K35" s="86">
        <f t="shared" si="2"/>
        <v>6630.6558528</v>
      </c>
      <c r="L35" s="95">
        <v>0.192752494151962</v>
      </c>
      <c r="M35" s="53">
        <v>9889.955334</v>
      </c>
      <c r="N35" s="53">
        <f t="shared" si="3"/>
        <v>39559.821336</v>
      </c>
      <c r="O35" s="53">
        <f t="shared" si="4"/>
        <v>1780.19196012</v>
      </c>
      <c r="P35" s="53">
        <f t="shared" si="5"/>
        <v>7120.76784048</v>
      </c>
      <c r="Q35" s="63">
        <v>0.18</v>
      </c>
      <c r="R35" s="102">
        <v>5</v>
      </c>
      <c r="S35" s="102">
        <v>8</v>
      </c>
      <c r="T35" s="102">
        <v>10</v>
      </c>
      <c r="U35" s="102">
        <v>2</v>
      </c>
      <c r="V35" s="102">
        <v>3</v>
      </c>
      <c r="W35" s="102">
        <v>8</v>
      </c>
      <c r="X35" s="102">
        <v>10</v>
      </c>
      <c r="Y35" s="141">
        <v>39049.05</v>
      </c>
      <c r="Z35" s="141">
        <v>6768.01</v>
      </c>
      <c r="AA35" s="6"/>
      <c r="AB35" s="6"/>
      <c r="AC35" s="141">
        <f t="shared" si="6"/>
        <v>39049.05</v>
      </c>
      <c r="AD35" s="141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3">
        <f t="shared" si="10"/>
        <v>0.987088633903025</v>
      </c>
      <c r="AH35" s="63">
        <f t="shared" si="11"/>
        <v>0.950460701937978</v>
      </c>
      <c r="AI35" s="185">
        <v>400</v>
      </c>
    </row>
    <row r="36" s="196" customFormat="1" spans="1:35">
      <c r="A36" s="40">
        <v>34</v>
      </c>
      <c r="B36" s="40">
        <v>359</v>
      </c>
      <c r="C36" s="41" t="s">
        <v>75</v>
      </c>
      <c r="D36" s="41" t="s">
        <v>36</v>
      </c>
      <c r="E36" s="40" t="s">
        <v>37</v>
      </c>
      <c r="F36" s="84">
        <v>19</v>
      </c>
      <c r="G36" s="85">
        <v>150</v>
      </c>
      <c r="H36" s="86">
        <v>10760.75523</v>
      </c>
      <c r="I36" s="86">
        <f t="shared" si="0"/>
        <v>43043.02092</v>
      </c>
      <c r="J36" s="86">
        <f t="shared" si="1"/>
        <v>2842.6588092</v>
      </c>
      <c r="K36" s="86">
        <f t="shared" si="2"/>
        <v>11370.6352368</v>
      </c>
      <c r="L36" s="95">
        <v>0.264169079998672</v>
      </c>
      <c r="M36" s="53">
        <v>12374.8685145</v>
      </c>
      <c r="N36" s="53">
        <f t="shared" si="3"/>
        <v>49499.474058</v>
      </c>
      <c r="O36" s="53">
        <f t="shared" si="4"/>
        <v>3012.20310246301</v>
      </c>
      <c r="P36" s="53">
        <f t="shared" si="5"/>
        <v>12048.812409852</v>
      </c>
      <c r="Q36" s="63">
        <v>0.243412937998777</v>
      </c>
      <c r="R36" s="102">
        <v>5</v>
      </c>
      <c r="S36" s="102">
        <v>8</v>
      </c>
      <c r="T36" s="102">
        <v>10</v>
      </c>
      <c r="U36" s="102">
        <v>4</v>
      </c>
      <c r="V36" s="102">
        <v>4</v>
      </c>
      <c r="W36" s="102">
        <v>10</v>
      </c>
      <c r="X36" s="102">
        <v>10</v>
      </c>
      <c r="Y36" s="141">
        <v>48524.25</v>
      </c>
      <c r="Z36" s="141">
        <v>10607.7</v>
      </c>
      <c r="AA36" s="6"/>
      <c r="AB36" s="6"/>
      <c r="AC36" s="141">
        <f t="shared" ref="AC36:AC67" si="12">Y36-AA36</f>
        <v>48524.25</v>
      </c>
      <c r="AD36" s="141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3">
        <f t="shared" ref="AG36:AG67" si="16">AC36/N36</f>
        <v>0.980298294546376</v>
      </c>
      <c r="AH36" s="63">
        <f t="shared" ref="AH36:AH67" si="17">AD36/P36</f>
        <v>0.88039382133017</v>
      </c>
      <c r="AI36" s="220"/>
    </row>
    <row r="37" s="196" customFormat="1" spans="1:35">
      <c r="A37" s="40">
        <v>35</v>
      </c>
      <c r="B37" s="40">
        <v>113025</v>
      </c>
      <c r="C37" s="41" t="s">
        <v>76</v>
      </c>
      <c r="D37" s="41" t="s">
        <v>36</v>
      </c>
      <c r="E37" s="40" t="s">
        <v>34</v>
      </c>
      <c r="F37" s="115">
        <v>39</v>
      </c>
      <c r="G37" s="88">
        <v>100</v>
      </c>
      <c r="H37" s="86">
        <v>2500</v>
      </c>
      <c r="I37" s="86">
        <f t="shared" si="0"/>
        <v>10000</v>
      </c>
      <c r="J37" s="86">
        <f t="shared" si="1"/>
        <v>623.586683142078</v>
      </c>
      <c r="K37" s="86">
        <f t="shared" si="2"/>
        <v>2494.34673256831</v>
      </c>
      <c r="L37" s="95">
        <v>0.249434673256831</v>
      </c>
      <c r="M37" s="53">
        <v>2875</v>
      </c>
      <c r="N37" s="53">
        <f t="shared" si="3"/>
        <v>11500</v>
      </c>
      <c r="O37" s="53">
        <f t="shared" si="4"/>
        <v>660.779174600911</v>
      </c>
      <c r="P37" s="53">
        <f t="shared" si="5"/>
        <v>2643.11669840364</v>
      </c>
      <c r="Q37" s="63">
        <v>0.229836234643795</v>
      </c>
      <c r="R37" s="102">
        <v>2</v>
      </c>
      <c r="S37" s="102">
        <v>0</v>
      </c>
      <c r="T37" s="102">
        <v>0</v>
      </c>
      <c r="U37" s="102">
        <v>2</v>
      </c>
      <c r="V37" s="102">
        <v>1</v>
      </c>
      <c r="W37" s="102">
        <v>5</v>
      </c>
      <c r="X37" s="102">
        <v>5</v>
      </c>
      <c r="Y37" s="141">
        <v>11143.66</v>
      </c>
      <c r="Z37" s="141">
        <v>3127.66</v>
      </c>
      <c r="AA37" s="6"/>
      <c r="AB37" s="6"/>
      <c r="AC37" s="141">
        <f t="shared" si="12"/>
        <v>11143.66</v>
      </c>
      <c r="AD37" s="141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3">
        <f t="shared" si="16"/>
        <v>0.969013913043478</v>
      </c>
      <c r="AH37" s="63">
        <f t="shared" si="17"/>
        <v>1.18332270455141</v>
      </c>
      <c r="AI37" s="220">
        <v>300</v>
      </c>
    </row>
    <row r="38" s="196" customFormat="1" spans="1:35">
      <c r="A38" s="40">
        <v>36</v>
      </c>
      <c r="B38" s="40">
        <v>111219</v>
      </c>
      <c r="C38" s="41" t="s">
        <v>77</v>
      </c>
      <c r="D38" s="41" t="s">
        <v>36</v>
      </c>
      <c r="E38" s="40" t="s">
        <v>34</v>
      </c>
      <c r="F38" s="84">
        <v>23</v>
      </c>
      <c r="G38" s="85">
        <v>150</v>
      </c>
      <c r="H38" s="86">
        <v>11148.5818125</v>
      </c>
      <c r="I38" s="86">
        <f t="shared" si="0"/>
        <v>44594.32725</v>
      </c>
      <c r="J38" s="86">
        <f t="shared" si="1"/>
        <v>2938.7253357</v>
      </c>
      <c r="K38" s="86">
        <f t="shared" si="2"/>
        <v>11754.9013428</v>
      </c>
      <c r="L38" s="95">
        <v>0.263596337644044</v>
      </c>
      <c r="M38" s="53">
        <v>12820.869084375</v>
      </c>
      <c r="N38" s="53">
        <f t="shared" si="3"/>
        <v>51283.4763375</v>
      </c>
      <c r="O38" s="53">
        <f t="shared" si="4"/>
        <v>3113.99931107925</v>
      </c>
      <c r="P38" s="53">
        <f t="shared" si="5"/>
        <v>12455.997244317</v>
      </c>
      <c r="Q38" s="63">
        <v>0.242885196829155</v>
      </c>
      <c r="R38" s="102">
        <v>5</v>
      </c>
      <c r="S38" s="102">
        <v>8</v>
      </c>
      <c r="T38" s="102">
        <v>12</v>
      </c>
      <c r="U38" s="102">
        <v>4</v>
      </c>
      <c r="V38" s="102">
        <v>3</v>
      </c>
      <c r="W38" s="102">
        <v>10</v>
      </c>
      <c r="X38" s="102">
        <v>10</v>
      </c>
      <c r="Y38" s="141">
        <v>49638.61</v>
      </c>
      <c r="Z38" s="141">
        <v>12212.79</v>
      </c>
      <c r="AA38" s="6">
        <v>1550</v>
      </c>
      <c r="AB38" s="6">
        <v>195</v>
      </c>
      <c r="AC38" s="141">
        <f t="shared" si="12"/>
        <v>48088.61</v>
      </c>
      <c r="AD38" s="141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3">
        <f t="shared" si="16"/>
        <v>0.937701837596298</v>
      </c>
      <c r="AH38" s="63">
        <f t="shared" si="17"/>
        <v>0.964819577612148</v>
      </c>
      <c r="AI38" s="220">
        <v>300</v>
      </c>
    </row>
    <row r="39" s="196" customFormat="1" spans="1:35">
      <c r="A39" s="40">
        <v>37</v>
      </c>
      <c r="B39" s="40">
        <v>113008</v>
      </c>
      <c r="C39" s="41" t="s">
        <v>78</v>
      </c>
      <c r="D39" s="41" t="s">
        <v>52</v>
      </c>
      <c r="E39" s="40" t="s">
        <v>34</v>
      </c>
      <c r="F39" s="116">
        <v>40</v>
      </c>
      <c r="G39" s="85">
        <v>100</v>
      </c>
      <c r="H39" s="86">
        <v>1500</v>
      </c>
      <c r="I39" s="86">
        <f t="shared" si="0"/>
        <v>6000</v>
      </c>
      <c r="J39" s="86">
        <f t="shared" si="1"/>
        <v>377.4917570544</v>
      </c>
      <c r="K39" s="86">
        <f t="shared" si="2"/>
        <v>1509.9670282176</v>
      </c>
      <c r="L39" s="95">
        <v>0.2516611713696</v>
      </c>
      <c r="M39" s="53">
        <v>1725</v>
      </c>
      <c r="N39" s="53">
        <f t="shared" si="3"/>
        <v>6900</v>
      </c>
      <c r="O39" s="53">
        <f t="shared" si="4"/>
        <v>400.006443993001</v>
      </c>
      <c r="P39" s="53">
        <f t="shared" si="5"/>
        <v>1600.025775972</v>
      </c>
      <c r="Q39" s="63">
        <v>0.231887793619131</v>
      </c>
      <c r="R39" s="102">
        <v>2</v>
      </c>
      <c r="S39" s="102">
        <v>2</v>
      </c>
      <c r="T39" s="102">
        <v>2</v>
      </c>
      <c r="U39" s="102">
        <v>2</v>
      </c>
      <c r="V39" s="102">
        <v>1</v>
      </c>
      <c r="W39" s="102">
        <v>5</v>
      </c>
      <c r="X39" s="102">
        <v>5</v>
      </c>
      <c r="Y39" s="141">
        <v>6650.02</v>
      </c>
      <c r="Z39" s="141">
        <v>1563.21</v>
      </c>
      <c r="AA39" s="6"/>
      <c r="AB39" s="6"/>
      <c r="AC39" s="141">
        <f t="shared" si="12"/>
        <v>6650.02</v>
      </c>
      <c r="AD39" s="141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3">
        <f t="shared" si="16"/>
        <v>0.963771014492754</v>
      </c>
      <c r="AH39" s="63">
        <f t="shared" si="17"/>
        <v>0.976990510699968</v>
      </c>
      <c r="AI39" s="220">
        <v>300</v>
      </c>
    </row>
    <row r="40" s="196" customFormat="1" spans="1:35">
      <c r="A40" s="40">
        <v>38</v>
      </c>
      <c r="B40" s="40">
        <v>339</v>
      </c>
      <c r="C40" s="41" t="s">
        <v>79</v>
      </c>
      <c r="D40" s="41" t="s">
        <v>36</v>
      </c>
      <c r="E40" s="40" t="s">
        <v>34</v>
      </c>
      <c r="F40" s="87">
        <v>32</v>
      </c>
      <c r="G40" s="88">
        <v>100</v>
      </c>
      <c r="H40" s="86">
        <v>7710.624</v>
      </c>
      <c r="I40" s="86">
        <f t="shared" si="0"/>
        <v>30842.496</v>
      </c>
      <c r="J40" s="86">
        <f t="shared" si="1"/>
        <v>2118.11922</v>
      </c>
      <c r="K40" s="86">
        <f t="shared" si="2"/>
        <v>8472.47687999999</v>
      </c>
      <c r="L40" s="95">
        <v>0.274701401598625</v>
      </c>
      <c r="M40" s="53">
        <v>8867.2176</v>
      </c>
      <c r="N40" s="53">
        <f t="shared" si="3"/>
        <v>35468.8704</v>
      </c>
      <c r="O40" s="53">
        <f t="shared" si="4"/>
        <v>2244.44990205</v>
      </c>
      <c r="P40" s="53">
        <f t="shared" si="5"/>
        <v>8977.79960820001</v>
      </c>
      <c r="Q40" s="63">
        <v>0.253117720044448</v>
      </c>
      <c r="R40" s="102">
        <v>5</v>
      </c>
      <c r="S40" s="102">
        <v>6</v>
      </c>
      <c r="T40" s="102">
        <v>8</v>
      </c>
      <c r="U40" s="102">
        <v>2</v>
      </c>
      <c r="V40" s="102">
        <v>3</v>
      </c>
      <c r="W40" s="102">
        <v>8</v>
      </c>
      <c r="X40" s="102">
        <v>8</v>
      </c>
      <c r="Y40" s="141">
        <v>34039.52</v>
      </c>
      <c r="Z40" s="141">
        <v>8206.82</v>
      </c>
      <c r="AA40" s="6"/>
      <c r="AB40" s="6"/>
      <c r="AC40" s="141">
        <f t="shared" si="12"/>
        <v>34039.52</v>
      </c>
      <c r="AD40" s="141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3">
        <f t="shared" si="16"/>
        <v>0.959701270892461</v>
      </c>
      <c r="AH40" s="63">
        <f t="shared" si="17"/>
        <v>0.914123767309774</v>
      </c>
      <c r="AI40" s="220"/>
    </row>
    <row r="41" s="196" customFormat="1" spans="1:35">
      <c r="A41" s="40">
        <v>39</v>
      </c>
      <c r="B41" s="40">
        <v>545</v>
      </c>
      <c r="C41" s="41" t="s">
        <v>80</v>
      </c>
      <c r="D41" s="41" t="s">
        <v>52</v>
      </c>
      <c r="E41" s="40" t="s">
        <v>34</v>
      </c>
      <c r="F41" s="84">
        <v>34</v>
      </c>
      <c r="G41" s="85">
        <v>100</v>
      </c>
      <c r="H41" s="86">
        <v>5440.798755</v>
      </c>
      <c r="I41" s="86">
        <f t="shared" si="0"/>
        <v>21763.19502</v>
      </c>
      <c r="J41" s="86">
        <f t="shared" si="1"/>
        <v>1509.0360264</v>
      </c>
      <c r="K41" s="86">
        <f t="shared" si="2"/>
        <v>6036.1441056</v>
      </c>
      <c r="L41" s="95">
        <v>0.277355604269175</v>
      </c>
      <c r="M41" s="53">
        <v>6256.91856825</v>
      </c>
      <c r="N41" s="53">
        <f t="shared" si="3"/>
        <v>25027.674273</v>
      </c>
      <c r="O41" s="53">
        <f t="shared" si="4"/>
        <v>1599.039246546</v>
      </c>
      <c r="P41" s="53">
        <f t="shared" si="5"/>
        <v>6396.156986184</v>
      </c>
      <c r="Q41" s="63">
        <v>0.255563378219454</v>
      </c>
      <c r="R41" s="102">
        <v>4</v>
      </c>
      <c r="S41" s="102">
        <v>6</v>
      </c>
      <c r="T41" s="102">
        <v>8</v>
      </c>
      <c r="U41" s="102">
        <v>2</v>
      </c>
      <c r="V41" s="102">
        <v>2</v>
      </c>
      <c r="W41" s="102">
        <v>6</v>
      </c>
      <c r="X41" s="102">
        <v>8</v>
      </c>
      <c r="Y41" s="141">
        <v>24003.36</v>
      </c>
      <c r="Z41" s="141">
        <v>4835.01</v>
      </c>
      <c r="AA41" s="6"/>
      <c r="AB41" s="6"/>
      <c r="AC41" s="141">
        <f t="shared" si="12"/>
        <v>24003.36</v>
      </c>
      <c r="AD41" s="141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3">
        <f t="shared" si="16"/>
        <v>0.959072734372884</v>
      </c>
      <c r="AH41" s="63">
        <f t="shared" si="17"/>
        <v>0.755924223005134</v>
      </c>
      <c r="AI41" s="220"/>
    </row>
    <row r="42" s="196" customFormat="1" spans="1:35">
      <c r="A42" s="40">
        <v>40</v>
      </c>
      <c r="B42" s="40">
        <v>513</v>
      </c>
      <c r="C42" s="41" t="s">
        <v>81</v>
      </c>
      <c r="D42" s="41" t="s">
        <v>36</v>
      </c>
      <c r="E42" s="40" t="s">
        <v>37</v>
      </c>
      <c r="F42" s="84">
        <v>7</v>
      </c>
      <c r="G42" s="85">
        <v>200</v>
      </c>
      <c r="H42" s="86">
        <v>12926.82321</v>
      </c>
      <c r="I42" s="86">
        <f t="shared" si="0"/>
        <v>51707.29284</v>
      </c>
      <c r="J42" s="86">
        <f t="shared" si="1"/>
        <v>3648.0176712</v>
      </c>
      <c r="K42" s="86">
        <f t="shared" si="2"/>
        <v>14592.0706848</v>
      </c>
      <c r="L42" s="95">
        <v>0.282205272860694</v>
      </c>
      <c r="M42" s="53">
        <v>14865.8466915</v>
      </c>
      <c r="N42" s="53">
        <f t="shared" si="3"/>
        <v>59463.386766</v>
      </c>
      <c r="O42" s="53">
        <f t="shared" si="4"/>
        <v>3865.595868018</v>
      </c>
      <c r="P42" s="53">
        <f t="shared" si="5"/>
        <v>15462.383472072</v>
      </c>
      <c r="Q42" s="63">
        <v>0.260032001421639</v>
      </c>
      <c r="R42" s="102">
        <v>10</v>
      </c>
      <c r="S42" s="102">
        <v>10</v>
      </c>
      <c r="T42" s="102">
        <v>10</v>
      </c>
      <c r="U42" s="102">
        <v>4</v>
      </c>
      <c r="V42" s="102">
        <v>3</v>
      </c>
      <c r="W42" s="102">
        <v>12</v>
      </c>
      <c r="X42" s="102">
        <v>12</v>
      </c>
      <c r="Y42" s="141">
        <v>56750.14</v>
      </c>
      <c r="Z42" s="141">
        <v>14821.5</v>
      </c>
      <c r="AA42" s="6"/>
      <c r="AB42" s="6"/>
      <c r="AC42" s="141">
        <f t="shared" si="12"/>
        <v>56750.14</v>
      </c>
      <c r="AD42" s="141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3">
        <f t="shared" si="16"/>
        <v>0.954371136365354</v>
      </c>
      <c r="AH42" s="63">
        <f t="shared" si="17"/>
        <v>0.958552090418043</v>
      </c>
      <c r="AI42" s="220">
        <v>400</v>
      </c>
    </row>
    <row r="43" s="196" customFormat="1" spans="1:35">
      <c r="A43" s="40">
        <v>41</v>
      </c>
      <c r="B43" s="40">
        <v>587</v>
      </c>
      <c r="C43" s="41" t="s">
        <v>82</v>
      </c>
      <c r="D43" s="41" t="s">
        <v>50</v>
      </c>
      <c r="E43" s="40" t="s">
        <v>34</v>
      </c>
      <c r="F43" s="84">
        <v>36</v>
      </c>
      <c r="G43" s="85">
        <v>100</v>
      </c>
      <c r="H43" s="86">
        <v>11184.32205</v>
      </c>
      <c r="I43" s="86">
        <f t="shared" si="0"/>
        <v>44737.2882</v>
      </c>
      <c r="J43" s="86">
        <f t="shared" si="1"/>
        <v>2864.6025408</v>
      </c>
      <c r="K43" s="86">
        <f t="shared" si="2"/>
        <v>11458.4101632</v>
      </c>
      <c r="L43" s="95">
        <v>0.256126614379814</v>
      </c>
      <c r="M43" s="53">
        <v>12861.9703575</v>
      </c>
      <c r="N43" s="53">
        <f t="shared" si="3"/>
        <v>51447.88143</v>
      </c>
      <c r="O43" s="53">
        <f t="shared" si="4"/>
        <v>3035.45562091201</v>
      </c>
      <c r="P43" s="53">
        <f t="shared" si="5"/>
        <v>12141.822483648</v>
      </c>
      <c r="Q43" s="63">
        <v>0.236002380392829</v>
      </c>
      <c r="R43" s="102">
        <v>7</v>
      </c>
      <c r="S43" s="102">
        <v>12</v>
      </c>
      <c r="T43" s="102">
        <v>8</v>
      </c>
      <c r="U43" s="102">
        <v>2</v>
      </c>
      <c r="V43" s="102">
        <v>2</v>
      </c>
      <c r="W43" s="102">
        <v>6</v>
      </c>
      <c r="X43" s="102">
        <v>8</v>
      </c>
      <c r="Y43" s="141">
        <v>48742.54</v>
      </c>
      <c r="Z43" s="141">
        <v>9633.32</v>
      </c>
      <c r="AA43" s="6"/>
      <c r="AB43" s="6"/>
      <c r="AC43" s="141">
        <f t="shared" si="12"/>
        <v>48742.54</v>
      </c>
      <c r="AD43" s="141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3">
        <f t="shared" si="16"/>
        <v>0.947415882737934</v>
      </c>
      <c r="AH43" s="63">
        <f t="shared" si="17"/>
        <v>0.793399838695851</v>
      </c>
      <c r="AI43" s="220"/>
    </row>
    <row r="44" s="196" customFormat="1" spans="1:35">
      <c r="A44" s="40">
        <v>42</v>
      </c>
      <c r="B44" s="40">
        <v>367</v>
      </c>
      <c r="C44" s="41" t="s">
        <v>83</v>
      </c>
      <c r="D44" s="41" t="s">
        <v>50</v>
      </c>
      <c r="E44" s="40" t="s">
        <v>34</v>
      </c>
      <c r="F44" s="87">
        <v>20</v>
      </c>
      <c r="G44" s="88">
        <v>150</v>
      </c>
      <c r="H44" s="86">
        <v>9770.29875</v>
      </c>
      <c r="I44" s="86">
        <f t="shared" si="0"/>
        <v>39081.195</v>
      </c>
      <c r="J44" s="86">
        <f t="shared" si="1"/>
        <v>2435.4068634</v>
      </c>
      <c r="K44" s="86">
        <f t="shared" si="2"/>
        <v>9741.6274536</v>
      </c>
      <c r="L44" s="95">
        <v>0.24926636592356</v>
      </c>
      <c r="M44" s="53">
        <v>11235.8435625</v>
      </c>
      <c r="N44" s="53">
        <f t="shared" si="3"/>
        <v>44943.37425</v>
      </c>
      <c r="O44" s="53">
        <f t="shared" si="4"/>
        <v>2580.6614870385</v>
      </c>
      <c r="P44" s="53">
        <f t="shared" si="5"/>
        <v>10322.645948154</v>
      </c>
      <c r="Q44" s="63">
        <v>0.229681151458137</v>
      </c>
      <c r="R44" s="102">
        <v>7</v>
      </c>
      <c r="S44" s="102">
        <v>8</v>
      </c>
      <c r="T44" s="102">
        <v>18</v>
      </c>
      <c r="U44" s="102">
        <v>4</v>
      </c>
      <c r="V44" s="102">
        <v>3</v>
      </c>
      <c r="W44" s="102">
        <v>10</v>
      </c>
      <c r="X44" s="102">
        <v>10</v>
      </c>
      <c r="Y44" s="141">
        <v>42540.62</v>
      </c>
      <c r="Z44" s="141">
        <v>9351.84</v>
      </c>
      <c r="AA44" s="6"/>
      <c r="AB44" s="6"/>
      <c r="AC44" s="141">
        <f t="shared" si="12"/>
        <v>42540.62</v>
      </c>
      <c r="AD44" s="141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3">
        <f t="shared" si="16"/>
        <v>0.946538187439275</v>
      </c>
      <c r="AH44" s="63">
        <f t="shared" si="17"/>
        <v>0.90595376873043</v>
      </c>
      <c r="AI44" s="220"/>
    </row>
    <row r="45" s="196" customFormat="1" spans="1:35">
      <c r="A45" s="40">
        <v>43</v>
      </c>
      <c r="B45" s="40">
        <v>716</v>
      </c>
      <c r="C45" s="41" t="s">
        <v>84</v>
      </c>
      <c r="D45" s="41" t="s">
        <v>85</v>
      </c>
      <c r="E45" s="40" t="s">
        <v>37</v>
      </c>
      <c r="F45" s="84">
        <v>13</v>
      </c>
      <c r="G45" s="85">
        <v>150</v>
      </c>
      <c r="H45" s="86">
        <v>10692.1296</v>
      </c>
      <c r="I45" s="86">
        <f t="shared" si="0"/>
        <v>42768.5184</v>
      </c>
      <c r="J45" s="86">
        <f t="shared" si="1"/>
        <v>3245.9611464</v>
      </c>
      <c r="K45" s="86">
        <f t="shared" si="2"/>
        <v>12983.8445856</v>
      </c>
      <c r="L45" s="95">
        <v>0.303584156555678</v>
      </c>
      <c r="M45" s="53">
        <v>12295.94904</v>
      </c>
      <c r="N45" s="53">
        <f t="shared" si="3"/>
        <v>49183.79616</v>
      </c>
      <c r="O45" s="53">
        <f t="shared" si="4"/>
        <v>3439.559543346</v>
      </c>
      <c r="P45" s="53">
        <f t="shared" si="5"/>
        <v>13758.238173384</v>
      </c>
      <c r="Q45" s="63">
        <v>0.279731115683446</v>
      </c>
      <c r="R45" s="102">
        <v>5</v>
      </c>
      <c r="S45" s="102">
        <v>10</v>
      </c>
      <c r="T45" s="102">
        <v>8</v>
      </c>
      <c r="U45" s="102">
        <v>4</v>
      </c>
      <c r="V45" s="102">
        <v>3</v>
      </c>
      <c r="W45" s="102">
        <v>10</v>
      </c>
      <c r="X45" s="102">
        <v>10</v>
      </c>
      <c r="Y45" s="141">
        <v>46480.39</v>
      </c>
      <c r="Z45" s="141">
        <v>10558.96</v>
      </c>
      <c r="AA45" s="6">
        <v>2170</v>
      </c>
      <c r="AB45" s="6">
        <v>273</v>
      </c>
      <c r="AC45" s="141">
        <f t="shared" si="12"/>
        <v>44310.39</v>
      </c>
      <c r="AD45" s="141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3">
        <f t="shared" si="16"/>
        <v>0.900914395787053</v>
      </c>
      <c r="AH45" s="63">
        <f t="shared" si="17"/>
        <v>0.747621888091654</v>
      </c>
      <c r="AI45" s="220"/>
    </row>
    <row r="46" s="196" customFormat="1" spans="1:35">
      <c r="A46" s="40">
        <v>44</v>
      </c>
      <c r="B46" s="40">
        <v>737</v>
      </c>
      <c r="C46" s="41" t="s">
        <v>86</v>
      </c>
      <c r="D46" s="41" t="s">
        <v>52</v>
      </c>
      <c r="E46" s="40" t="s">
        <v>37</v>
      </c>
      <c r="F46" s="87">
        <v>14</v>
      </c>
      <c r="G46" s="88">
        <v>150</v>
      </c>
      <c r="H46" s="86">
        <v>13648.26834</v>
      </c>
      <c r="I46" s="86">
        <f t="shared" si="0"/>
        <v>54593.07336</v>
      </c>
      <c r="J46" s="86">
        <f t="shared" si="1"/>
        <v>3971.4771096</v>
      </c>
      <c r="K46" s="86">
        <f t="shared" si="2"/>
        <v>15885.9084384</v>
      </c>
      <c r="L46" s="95">
        <v>0.290987619137037</v>
      </c>
      <c r="M46" s="53">
        <v>15695.508591</v>
      </c>
      <c r="N46" s="53">
        <f t="shared" si="3"/>
        <v>62782.034364</v>
      </c>
      <c r="O46" s="53">
        <f t="shared" si="4"/>
        <v>4208.347351494</v>
      </c>
      <c r="P46" s="53">
        <f t="shared" si="5"/>
        <v>16833.389405976</v>
      </c>
      <c r="Q46" s="63">
        <v>0.268124306204841</v>
      </c>
      <c r="R46" s="102">
        <v>5</v>
      </c>
      <c r="S46" s="102">
        <v>10</v>
      </c>
      <c r="T46" s="102">
        <v>8</v>
      </c>
      <c r="U46" s="102">
        <v>4</v>
      </c>
      <c r="V46" s="102">
        <v>3</v>
      </c>
      <c r="W46" s="102">
        <v>10</v>
      </c>
      <c r="X46" s="102">
        <v>10</v>
      </c>
      <c r="Y46" s="141">
        <v>59087.63</v>
      </c>
      <c r="Z46" s="141">
        <v>16884.29</v>
      </c>
      <c r="AA46" s="6"/>
      <c r="AB46" s="6"/>
      <c r="AC46" s="141">
        <f t="shared" si="12"/>
        <v>59087.63</v>
      </c>
      <c r="AD46" s="141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3">
        <f t="shared" si="16"/>
        <v>0.941155070850676</v>
      </c>
      <c r="AH46" s="63">
        <f t="shared" si="17"/>
        <v>1.00302378759241</v>
      </c>
      <c r="AI46" s="220">
        <v>400</v>
      </c>
    </row>
    <row r="47" s="196" customFormat="1" spans="1:35">
      <c r="A47" s="40">
        <v>45</v>
      </c>
      <c r="B47" s="40">
        <v>379</v>
      </c>
      <c r="C47" s="41" t="s">
        <v>87</v>
      </c>
      <c r="D47" s="41" t="s">
        <v>36</v>
      </c>
      <c r="E47" s="40" t="s">
        <v>37</v>
      </c>
      <c r="F47" s="84">
        <v>11</v>
      </c>
      <c r="G47" s="85">
        <v>200</v>
      </c>
      <c r="H47" s="86">
        <v>14370.35742</v>
      </c>
      <c r="I47" s="86">
        <f t="shared" si="0"/>
        <v>57481.42968</v>
      </c>
      <c r="J47" s="86">
        <f t="shared" si="1"/>
        <v>3508.90444799999</v>
      </c>
      <c r="K47" s="86">
        <f t="shared" si="2"/>
        <v>14035.617792</v>
      </c>
      <c r="L47" s="95">
        <v>0.244176560502</v>
      </c>
      <c r="M47" s="53">
        <v>16525.911033</v>
      </c>
      <c r="N47" s="53">
        <f t="shared" si="3"/>
        <v>66103.644132</v>
      </c>
      <c r="O47" s="53">
        <f t="shared" si="4"/>
        <v>3718.18553471999</v>
      </c>
      <c r="P47" s="53">
        <f t="shared" si="5"/>
        <v>14872.74213888</v>
      </c>
      <c r="Q47" s="63">
        <v>0.2249912593197</v>
      </c>
      <c r="R47" s="102">
        <v>7</v>
      </c>
      <c r="S47" s="102">
        <v>10</v>
      </c>
      <c r="T47" s="102">
        <v>10</v>
      </c>
      <c r="U47" s="102">
        <v>4</v>
      </c>
      <c r="V47" s="102">
        <v>3</v>
      </c>
      <c r="W47" s="102">
        <v>12</v>
      </c>
      <c r="X47" s="102">
        <v>12</v>
      </c>
      <c r="Y47" s="141">
        <v>62072.62</v>
      </c>
      <c r="Z47" s="141">
        <v>12269.99</v>
      </c>
      <c r="AA47" s="6">
        <v>1600</v>
      </c>
      <c r="AB47" s="6">
        <v>245</v>
      </c>
      <c r="AC47" s="141">
        <f t="shared" si="12"/>
        <v>60472.62</v>
      </c>
      <c r="AD47" s="141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3">
        <f t="shared" si="16"/>
        <v>0.914815223790755</v>
      </c>
      <c r="AH47" s="63">
        <f t="shared" si="17"/>
        <v>0.808525414325886</v>
      </c>
      <c r="AI47" s="220"/>
    </row>
    <row r="48" spans="1:35">
      <c r="A48" s="40">
        <v>46</v>
      </c>
      <c r="B48" s="40">
        <v>572</v>
      </c>
      <c r="C48" s="41" t="s">
        <v>88</v>
      </c>
      <c r="D48" s="41" t="s">
        <v>33</v>
      </c>
      <c r="E48" s="40" t="s">
        <v>34</v>
      </c>
      <c r="F48" s="87">
        <v>16</v>
      </c>
      <c r="G48" s="88">
        <v>150</v>
      </c>
      <c r="H48" s="86">
        <v>10241.4041775</v>
      </c>
      <c r="I48" s="86">
        <f t="shared" si="0"/>
        <v>40965.61671</v>
      </c>
      <c r="J48" s="86">
        <f t="shared" si="1"/>
        <v>2525.8429287</v>
      </c>
      <c r="K48" s="86">
        <f t="shared" si="2"/>
        <v>10103.3717148</v>
      </c>
      <c r="L48" s="95">
        <v>0.2466305288731</v>
      </c>
      <c r="M48" s="53">
        <v>11777.614804125</v>
      </c>
      <c r="N48" s="53">
        <f t="shared" si="3"/>
        <v>47110.4592165</v>
      </c>
      <c r="O48" s="53">
        <f t="shared" si="4"/>
        <v>2676.49141766176</v>
      </c>
      <c r="P48" s="53">
        <f t="shared" si="5"/>
        <v>10705.965670647</v>
      </c>
      <c r="Q48" s="63">
        <v>0.227252415890214</v>
      </c>
      <c r="R48" s="102">
        <v>5</v>
      </c>
      <c r="S48" s="102">
        <v>8</v>
      </c>
      <c r="T48" s="102">
        <v>16</v>
      </c>
      <c r="U48" s="102">
        <v>4</v>
      </c>
      <c r="V48" s="102">
        <v>4</v>
      </c>
      <c r="W48" s="102">
        <v>10</v>
      </c>
      <c r="X48" s="102">
        <v>10</v>
      </c>
      <c r="Y48" s="141">
        <v>44234.5</v>
      </c>
      <c r="Z48" s="141">
        <v>10299</v>
      </c>
      <c r="AA48" s="6">
        <v>1800</v>
      </c>
      <c r="AB48" s="6">
        <v>136.8</v>
      </c>
      <c r="AC48" s="141">
        <f t="shared" si="12"/>
        <v>42434.5</v>
      </c>
      <c r="AD48" s="141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3">
        <f t="shared" si="16"/>
        <v>0.900744775273549</v>
      </c>
      <c r="AH48" s="63">
        <f t="shared" si="17"/>
        <v>0.94920909636971</v>
      </c>
      <c r="AI48" s="185">
        <v>300</v>
      </c>
    </row>
    <row r="49" spans="1:35">
      <c r="A49" s="40">
        <v>47</v>
      </c>
      <c r="B49" s="40">
        <v>355</v>
      </c>
      <c r="C49" s="41" t="s">
        <v>89</v>
      </c>
      <c r="D49" s="41" t="s">
        <v>33</v>
      </c>
      <c r="E49" s="40" t="s">
        <v>37</v>
      </c>
      <c r="F49" s="84">
        <v>19</v>
      </c>
      <c r="G49" s="85">
        <v>150</v>
      </c>
      <c r="H49" s="86">
        <v>10593.72513</v>
      </c>
      <c r="I49" s="86">
        <f t="shared" si="0"/>
        <v>42374.90052</v>
      </c>
      <c r="J49" s="86">
        <f t="shared" si="1"/>
        <v>2999.33928</v>
      </c>
      <c r="K49" s="86">
        <f t="shared" si="2"/>
        <v>11997.35712</v>
      </c>
      <c r="L49" s="95">
        <v>0.283124136523637</v>
      </c>
      <c r="M49" s="53">
        <v>12182.7838995</v>
      </c>
      <c r="N49" s="53">
        <f t="shared" si="3"/>
        <v>48731.135598</v>
      </c>
      <c r="O49" s="53">
        <f t="shared" si="4"/>
        <v>3178.2284442</v>
      </c>
      <c r="P49" s="53">
        <f t="shared" si="5"/>
        <v>12712.9137768</v>
      </c>
      <c r="Q49" s="63">
        <v>0.260878668653922</v>
      </c>
      <c r="R49" s="102">
        <v>7</v>
      </c>
      <c r="S49" s="102">
        <v>8</v>
      </c>
      <c r="T49" s="102">
        <v>8</v>
      </c>
      <c r="U49" s="102">
        <v>4</v>
      </c>
      <c r="V49" s="102">
        <v>4</v>
      </c>
      <c r="W49" s="102">
        <v>10</v>
      </c>
      <c r="X49" s="102">
        <v>10</v>
      </c>
      <c r="Y49" s="141">
        <v>45737.95</v>
      </c>
      <c r="Z49" s="141">
        <v>9571.34</v>
      </c>
      <c r="AA49" s="6">
        <v>11319</v>
      </c>
      <c r="AB49" s="6">
        <v>885.5</v>
      </c>
      <c r="AC49" s="141">
        <f t="shared" si="12"/>
        <v>34418.95</v>
      </c>
      <c r="AD49" s="141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3">
        <f t="shared" si="16"/>
        <v>0.706303056098135</v>
      </c>
      <c r="AH49" s="63">
        <f t="shared" si="17"/>
        <v>0.683229679088278</v>
      </c>
      <c r="AI49" s="185"/>
    </row>
    <row r="50" spans="1:35">
      <c r="A50" s="40">
        <v>48</v>
      </c>
      <c r="B50" s="40">
        <v>307</v>
      </c>
      <c r="C50" s="41" t="s">
        <v>90</v>
      </c>
      <c r="D50" s="41" t="s">
        <v>66</v>
      </c>
      <c r="E50" s="40" t="s">
        <v>91</v>
      </c>
      <c r="F50" s="87">
        <v>2</v>
      </c>
      <c r="G50" s="88">
        <v>400</v>
      </c>
      <c r="H50" s="86">
        <v>85000</v>
      </c>
      <c r="I50" s="86">
        <f t="shared" si="0"/>
        <v>340000</v>
      </c>
      <c r="J50" s="86">
        <f t="shared" si="1"/>
        <v>19620.8212744527</v>
      </c>
      <c r="K50" s="86">
        <f t="shared" si="2"/>
        <v>78483.2850978107</v>
      </c>
      <c r="L50" s="95">
        <v>0.230833191464149</v>
      </c>
      <c r="M50" s="53">
        <v>97750</v>
      </c>
      <c r="N50" s="53">
        <f t="shared" si="3"/>
        <v>391000</v>
      </c>
      <c r="O50" s="53">
        <f t="shared" si="4"/>
        <v>20791.0631147504</v>
      </c>
      <c r="P50" s="53">
        <f t="shared" si="5"/>
        <v>83164.2524590016</v>
      </c>
      <c r="Q50" s="63">
        <v>0.212696297849109</v>
      </c>
      <c r="R50" s="102">
        <v>64</v>
      </c>
      <c r="S50" s="102">
        <v>24</v>
      </c>
      <c r="T50" s="102">
        <v>10</v>
      </c>
      <c r="U50" s="102">
        <v>10</v>
      </c>
      <c r="V50" s="102">
        <v>19</v>
      </c>
      <c r="W50" s="102">
        <v>20</v>
      </c>
      <c r="X50" s="102">
        <v>20</v>
      </c>
      <c r="Y50" s="141">
        <v>366716.37</v>
      </c>
      <c r="Z50" s="141">
        <v>83637.35</v>
      </c>
      <c r="AA50" s="6">
        <v>82720</v>
      </c>
      <c r="AB50" s="6">
        <v>23100</v>
      </c>
      <c r="AC50" s="141">
        <f t="shared" si="12"/>
        <v>283996.37</v>
      </c>
      <c r="AD50" s="141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3">
        <f t="shared" si="16"/>
        <v>0.726333427109974</v>
      </c>
      <c r="AH50" s="63">
        <f t="shared" si="17"/>
        <v>0.727925138626644</v>
      </c>
      <c r="AI50" s="185"/>
    </row>
    <row r="51" spans="1:35">
      <c r="A51" s="40">
        <v>49</v>
      </c>
      <c r="B51" s="40">
        <v>106569</v>
      </c>
      <c r="C51" s="41" t="s">
        <v>92</v>
      </c>
      <c r="D51" s="41" t="s">
        <v>36</v>
      </c>
      <c r="E51" s="40" t="s">
        <v>37</v>
      </c>
      <c r="F51" s="84">
        <v>21</v>
      </c>
      <c r="G51" s="85">
        <v>150</v>
      </c>
      <c r="H51" s="86">
        <v>9246.80205</v>
      </c>
      <c r="I51" s="86">
        <f t="shared" si="0"/>
        <v>36987.2082</v>
      </c>
      <c r="J51" s="86">
        <f t="shared" si="1"/>
        <v>2573.2204092</v>
      </c>
      <c r="K51" s="86">
        <f t="shared" si="2"/>
        <v>10292.8816368</v>
      </c>
      <c r="L51" s="95">
        <v>0.278282199109042</v>
      </c>
      <c r="M51" s="53">
        <v>10633.8223575</v>
      </c>
      <c r="N51" s="53">
        <f t="shared" si="3"/>
        <v>42535.28943</v>
      </c>
      <c r="O51" s="53">
        <f t="shared" si="4"/>
        <v>2726.694626463</v>
      </c>
      <c r="P51" s="53">
        <f t="shared" si="5"/>
        <v>10906.778505852</v>
      </c>
      <c r="Q51" s="63">
        <v>0.256417169179046</v>
      </c>
      <c r="R51" s="102">
        <v>5</v>
      </c>
      <c r="S51" s="102">
        <v>8</v>
      </c>
      <c r="T51" s="102">
        <v>8</v>
      </c>
      <c r="U51" s="102">
        <v>4</v>
      </c>
      <c r="V51" s="102">
        <v>3</v>
      </c>
      <c r="W51" s="102">
        <v>10</v>
      </c>
      <c r="X51" s="102">
        <v>10</v>
      </c>
      <c r="Y51" s="141">
        <v>39690.79</v>
      </c>
      <c r="Z51" s="141">
        <v>12390.71</v>
      </c>
      <c r="AA51" s="6"/>
      <c r="AB51" s="6"/>
      <c r="AC51" s="141">
        <f t="shared" si="12"/>
        <v>39690.79</v>
      </c>
      <c r="AD51" s="141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3">
        <f t="shared" si="16"/>
        <v>0.933126129665083</v>
      </c>
      <c r="AH51" s="63">
        <f t="shared" si="17"/>
        <v>1.13605589343836</v>
      </c>
      <c r="AI51" s="185">
        <v>400</v>
      </c>
    </row>
    <row r="52" spans="1:35">
      <c r="A52" s="40">
        <v>50</v>
      </c>
      <c r="B52" s="40">
        <v>102565</v>
      </c>
      <c r="C52" s="41" t="s">
        <v>93</v>
      </c>
      <c r="D52" s="41" t="s">
        <v>36</v>
      </c>
      <c r="E52" s="40" t="s">
        <v>37</v>
      </c>
      <c r="F52" s="87">
        <v>18</v>
      </c>
      <c r="G52" s="88">
        <v>150</v>
      </c>
      <c r="H52" s="86">
        <v>11562.76701</v>
      </c>
      <c r="I52" s="86">
        <f t="shared" si="0"/>
        <v>46251.06804</v>
      </c>
      <c r="J52" s="86">
        <f t="shared" si="1"/>
        <v>3171.8894004</v>
      </c>
      <c r="K52" s="86">
        <f t="shared" si="2"/>
        <v>12687.5576016</v>
      </c>
      <c r="L52" s="95">
        <v>0.274319234976957</v>
      </c>
      <c r="M52" s="53">
        <v>13297.1820615</v>
      </c>
      <c r="N52" s="53">
        <f t="shared" si="3"/>
        <v>53188.728246</v>
      </c>
      <c r="O52" s="53">
        <f t="shared" si="4"/>
        <v>3361.06994678099</v>
      </c>
      <c r="P52" s="53">
        <f t="shared" si="5"/>
        <v>13444.279787124</v>
      </c>
      <c r="Q52" s="63">
        <v>0.252765580800196</v>
      </c>
      <c r="R52" s="102">
        <v>5</v>
      </c>
      <c r="S52" s="102">
        <v>8</v>
      </c>
      <c r="T52" s="102">
        <v>8</v>
      </c>
      <c r="U52" s="102">
        <v>4</v>
      </c>
      <c r="V52" s="102">
        <v>3</v>
      </c>
      <c r="W52" s="102">
        <v>10</v>
      </c>
      <c r="X52" s="102">
        <v>10</v>
      </c>
      <c r="Y52" s="141">
        <v>49268.52</v>
      </c>
      <c r="Z52" s="141">
        <v>12720.99</v>
      </c>
      <c r="AA52" s="6"/>
      <c r="AB52" s="6"/>
      <c r="AC52" s="141">
        <f t="shared" si="12"/>
        <v>49268.52</v>
      </c>
      <c r="AD52" s="141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3">
        <f t="shared" si="16"/>
        <v>0.926296259089541</v>
      </c>
      <c r="AH52" s="63">
        <f t="shared" si="17"/>
        <v>0.9462009271916</v>
      </c>
      <c r="AI52" s="185">
        <v>400</v>
      </c>
    </row>
    <row r="53" spans="1:35">
      <c r="A53" s="40">
        <v>51</v>
      </c>
      <c r="B53" s="40">
        <v>717</v>
      </c>
      <c r="C53" s="41" t="s">
        <v>94</v>
      </c>
      <c r="D53" s="41" t="s">
        <v>85</v>
      </c>
      <c r="E53" s="40" t="s">
        <v>37</v>
      </c>
      <c r="F53" s="87">
        <v>22</v>
      </c>
      <c r="G53" s="88">
        <v>150</v>
      </c>
      <c r="H53" s="86">
        <v>9683.50428</v>
      </c>
      <c r="I53" s="86">
        <f t="shared" si="0"/>
        <v>38734.01712</v>
      </c>
      <c r="J53" s="86">
        <f t="shared" si="1"/>
        <v>2831.3713512</v>
      </c>
      <c r="K53" s="86">
        <f t="shared" si="2"/>
        <v>11325.4854048</v>
      </c>
      <c r="L53" s="95">
        <v>0.292391191177333</v>
      </c>
      <c r="M53" s="53">
        <v>11136.029922</v>
      </c>
      <c r="N53" s="53">
        <f t="shared" si="3"/>
        <v>44544.119688</v>
      </c>
      <c r="O53" s="53">
        <f t="shared" si="4"/>
        <v>3000.242428218</v>
      </c>
      <c r="P53" s="53">
        <f t="shared" si="5"/>
        <v>12000.969712872</v>
      </c>
      <c r="Q53" s="63">
        <v>0.269417597584828</v>
      </c>
      <c r="R53" s="102">
        <v>5</v>
      </c>
      <c r="S53" s="102">
        <v>8</v>
      </c>
      <c r="T53" s="102">
        <v>8</v>
      </c>
      <c r="U53" s="102">
        <v>4</v>
      </c>
      <c r="V53" s="102">
        <v>3</v>
      </c>
      <c r="W53" s="102">
        <v>10</v>
      </c>
      <c r="X53" s="102">
        <v>10</v>
      </c>
      <c r="Y53" s="141">
        <v>41078.5</v>
      </c>
      <c r="Z53" s="141">
        <v>9306.38</v>
      </c>
      <c r="AA53" s="6"/>
      <c r="AB53" s="6"/>
      <c r="AC53" s="141">
        <f t="shared" si="12"/>
        <v>41078.5</v>
      </c>
      <c r="AD53" s="141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3">
        <f t="shared" si="16"/>
        <v>0.922198042922967</v>
      </c>
      <c r="AH53" s="63">
        <f t="shared" si="17"/>
        <v>0.775469001477286</v>
      </c>
      <c r="AI53" s="185"/>
    </row>
    <row r="54" spans="1:35">
      <c r="A54" s="40">
        <v>52</v>
      </c>
      <c r="B54" s="40">
        <v>56</v>
      </c>
      <c r="C54" s="41" t="s">
        <v>95</v>
      </c>
      <c r="D54" s="41" t="s">
        <v>50</v>
      </c>
      <c r="E54" s="40" t="s">
        <v>34</v>
      </c>
      <c r="F54" s="87">
        <v>30</v>
      </c>
      <c r="G54" s="88">
        <v>100</v>
      </c>
      <c r="H54" s="86">
        <v>7654.61466</v>
      </c>
      <c r="I54" s="86">
        <f t="shared" si="0"/>
        <v>30618.45864</v>
      </c>
      <c r="J54" s="86">
        <f t="shared" si="1"/>
        <v>1874.7864828</v>
      </c>
      <c r="K54" s="86">
        <f t="shared" si="2"/>
        <v>7499.1459312</v>
      </c>
      <c r="L54" s="95">
        <v>0.24492238552476</v>
      </c>
      <c r="M54" s="53">
        <v>8802.806859</v>
      </c>
      <c r="N54" s="53">
        <f t="shared" si="3"/>
        <v>35211.227436</v>
      </c>
      <c r="O54" s="53">
        <f t="shared" si="4"/>
        <v>1986.604105167</v>
      </c>
      <c r="P54" s="53">
        <f t="shared" si="5"/>
        <v>7946.41642066802</v>
      </c>
      <c r="Q54" s="63">
        <v>0.225678483804958</v>
      </c>
      <c r="R54" s="102">
        <v>3</v>
      </c>
      <c r="S54" s="102">
        <v>6</v>
      </c>
      <c r="T54" s="102">
        <v>20</v>
      </c>
      <c r="U54" s="102">
        <v>2</v>
      </c>
      <c r="V54" s="102">
        <v>3</v>
      </c>
      <c r="W54" s="102">
        <v>8</v>
      </c>
      <c r="X54" s="102">
        <v>8</v>
      </c>
      <c r="Y54" s="141">
        <v>32436.02</v>
      </c>
      <c r="Z54" s="141">
        <v>5263.79</v>
      </c>
      <c r="AA54" s="6"/>
      <c r="AB54" s="6"/>
      <c r="AC54" s="141">
        <f t="shared" si="12"/>
        <v>32436.02</v>
      </c>
      <c r="AD54" s="141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3">
        <f t="shared" si="16"/>
        <v>0.921184018902942</v>
      </c>
      <c r="AH54" s="63">
        <f t="shared" si="17"/>
        <v>0.662410540971561</v>
      </c>
      <c r="AI54" s="185"/>
    </row>
    <row r="55" spans="1:35">
      <c r="A55" s="40">
        <v>53</v>
      </c>
      <c r="B55" s="40">
        <v>110378</v>
      </c>
      <c r="C55" s="41" t="s">
        <v>96</v>
      </c>
      <c r="D55" s="41" t="s">
        <v>50</v>
      </c>
      <c r="E55" s="40" t="s">
        <v>34</v>
      </c>
      <c r="F55" s="84">
        <v>38</v>
      </c>
      <c r="G55" s="85">
        <v>100</v>
      </c>
      <c r="H55" s="86">
        <v>3973.12245</v>
      </c>
      <c r="I55" s="86">
        <f t="shared" si="0"/>
        <v>15892.4898</v>
      </c>
      <c r="J55" s="86">
        <f t="shared" si="1"/>
        <v>892.714284000001</v>
      </c>
      <c r="K55" s="86">
        <f t="shared" si="2"/>
        <v>3570.857136</v>
      </c>
      <c r="L55" s="95">
        <v>0.224688339016584</v>
      </c>
      <c r="M55" s="53">
        <v>4569.0908175</v>
      </c>
      <c r="N55" s="53">
        <f t="shared" si="3"/>
        <v>18276.36327</v>
      </c>
      <c r="O55" s="53">
        <f t="shared" si="4"/>
        <v>945.958314509999</v>
      </c>
      <c r="P55" s="53">
        <f t="shared" si="5"/>
        <v>3783.83325803999</v>
      </c>
      <c r="Q55" s="63">
        <v>0.207034255236709</v>
      </c>
      <c r="R55" s="102">
        <v>3</v>
      </c>
      <c r="S55" s="102">
        <v>4</v>
      </c>
      <c r="T55" s="102">
        <v>8</v>
      </c>
      <c r="U55" s="102">
        <v>2</v>
      </c>
      <c r="V55" s="102">
        <v>2</v>
      </c>
      <c r="W55" s="102">
        <v>6</v>
      </c>
      <c r="X55" s="102">
        <v>8</v>
      </c>
      <c r="Y55" s="141">
        <v>16766.92</v>
      </c>
      <c r="Z55" s="141">
        <v>3264.66</v>
      </c>
      <c r="AA55" s="6"/>
      <c r="AB55" s="6"/>
      <c r="AC55" s="141">
        <f t="shared" si="12"/>
        <v>16766.92</v>
      </c>
      <c r="AD55" s="141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3">
        <f t="shared" si="16"/>
        <v>0.917410086038413</v>
      </c>
      <c r="AH55" s="63">
        <f t="shared" si="17"/>
        <v>0.86279171870567</v>
      </c>
      <c r="AI55" s="185"/>
    </row>
    <row r="56" spans="1:35">
      <c r="A56" s="40">
        <v>54</v>
      </c>
      <c r="B56" s="40">
        <v>706</v>
      </c>
      <c r="C56" s="41" t="s">
        <v>97</v>
      </c>
      <c r="D56" s="41" t="s">
        <v>50</v>
      </c>
      <c r="E56" s="40" t="s">
        <v>34</v>
      </c>
      <c r="F56" s="87">
        <v>28</v>
      </c>
      <c r="G56" s="88">
        <v>100</v>
      </c>
      <c r="H56" s="86">
        <v>9036.8415</v>
      </c>
      <c r="I56" s="86">
        <f t="shared" si="0"/>
        <v>36147.366</v>
      </c>
      <c r="J56" s="86">
        <f t="shared" si="1"/>
        <v>2532.18231</v>
      </c>
      <c r="K56" s="86">
        <f t="shared" si="2"/>
        <v>10128.72924</v>
      </c>
      <c r="L56" s="95">
        <v>0.280206564428512</v>
      </c>
      <c r="M56" s="53">
        <v>10392.367725</v>
      </c>
      <c r="N56" s="53">
        <f t="shared" si="3"/>
        <v>41569.4709</v>
      </c>
      <c r="O56" s="53">
        <f t="shared" si="4"/>
        <v>2683.208897775</v>
      </c>
      <c r="P56" s="53">
        <f t="shared" si="5"/>
        <v>10732.8355911</v>
      </c>
      <c r="Q56" s="63">
        <v>0.258190334366272</v>
      </c>
      <c r="R56" s="102">
        <v>4</v>
      </c>
      <c r="S56" s="102">
        <v>12</v>
      </c>
      <c r="T56" s="102">
        <v>8</v>
      </c>
      <c r="U56" s="102">
        <v>2</v>
      </c>
      <c r="V56" s="102">
        <v>3</v>
      </c>
      <c r="W56" s="102">
        <v>8</v>
      </c>
      <c r="X56" s="102">
        <v>8</v>
      </c>
      <c r="Y56" s="141">
        <v>38002.75</v>
      </c>
      <c r="Z56" s="141">
        <v>8618.5</v>
      </c>
      <c r="AA56" s="6"/>
      <c r="AB56" s="6"/>
      <c r="AC56" s="141">
        <f t="shared" si="12"/>
        <v>38002.75</v>
      </c>
      <c r="AD56" s="141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3">
        <f t="shared" si="16"/>
        <v>0.914198549493686</v>
      </c>
      <c r="AH56" s="63">
        <f t="shared" si="17"/>
        <v>0.803003076572487</v>
      </c>
      <c r="AI56" s="185"/>
    </row>
    <row r="57" spans="1:35">
      <c r="A57" s="40">
        <v>55</v>
      </c>
      <c r="B57" s="40">
        <v>745</v>
      </c>
      <c r="C57" s="41" t="s">
        <v>98</v>
      </c>
      <c r="D57" s="41" t="s">
        <v>36</v>
      </c>
      <c r="E57" s="40" t="s">
        <v>34</v>
      </c>
      <c r="F57" s="84">
        <v>21</v>
      </c>
      <c r="G57" s="85">
        <v>150</v>
      </c>
      <c r="H57" s="86">
        <v>9055.61532</v>
      </c>
      <c r="I57" s="86">
        <f t="shared" si="0"/>
        <v>36222.46128</v>
      </c>
      <c r="J57" s="86">
        <f t="shared" si="1"/>
        <v>2265.5515806</v>
      </c>
      <c r="K57" s="86">
        <f t="shared" si="2"/>
        <v>9062.20632239999</v>
      </c>
      <c r="L57" s="95">
        <v>0.250181958988072</v>
      </c>
      <c r="M57" s="53">
        <v>10413.957618</v>
      </c>
      <c r="N57" s="53">
        <f t="shared" si="3"/>
        <v>41655.830472</v>
      </c>
      <c r="O57" s="53">
        <f t="shared" si="4"/>
        <v>2400.6755498715</v>
      </c>
      <c r="P57" s="53">
        <f t="shared" si="5"/>
        <v>9602.702199486</v>
      </c>
      <c r="Q57" s="63">
        <v>0.230524805067581</v>
      </c>
      <c r="R57" s="102">
        <v>5</v>
      </c>
      <c r="S57" s="102">
        <v>8</v>
      </c>
      <c r="T57" s="102">
        <v>8</v>
      </c>
      <c r="U57" s="102">
        <v>2</v>
      </c>
      <c r="V57" s="102">
        <v>3</v>
      </c>
      <c r="W57" s="102">
        <v>10</v>
      </c>
      <c r="X57" s="102">
        <v>10</v>
      </c>
      <c r="Y57" s="141">
        <v>38028.11</v>
      </c>
      <c r="Z57" s="141">
        <v>8874.28</v>
      </c>
      <c r="AA57" s="6">
        <v>2390.04</v>
      </c>
      <c r="AB57" s="6">
        <v>506.5899999999</v>
      </c>
      <c r="AC57" s="141">
        <f t="shared" si="12"/>
        <v>35638.07</v>
      </c>
      <c r="AD57" s="141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3">
        <f t="shared" si="16"/>
        <v>0.855536178157701</v>
      </c>
      <c r="AH57" s="63">
        <f t="shared" si="17"/>
        <v>0.871389097169752</v>
      </c>
      <c r="AI57" s="185"/>
    </row>
    <row r="58" spans="1:35">
      <c r="A58" s="40">
        <v>57</v>
      </c>
      <c r="B58" s="40">
        <v>102934</v>
      </c>
      <c r="C58" s="41" t="s">
        <v>99</v>
      </c>
      <c r="D58" s="41" t="s">
        <v>36</v>
      </c>
      <c r="E58" s="40" t="s">
        <v>37</v>
      </c>
      <c r="F58" s="87">
        <v>10</v>
      </c>
      <c r="G58" s="88">
        <v>200</v>
      </c>
      <c r="H58" s="86">
        <v>13037.64417</v>
      </c>
      <c r="I58" s="86">
        <f t="shared" si="0"/>
        <v>52150.57668</v>
      </c>
      <c r="J58" s="86">
        <f t="shared" si="1"/>
        <v>3128.7200616</v>
      </c>
      <c r="K58" s="86">
        <f t="shared" si="2"/>
        <v>12514.8802464</v>
      </c>
      <c r="L58" s="95">
        <v>0.239975874537156</v>
      </c>
      <c r="M58" s="53">
        <v>14993.2907955</v>
      </c>
      <c r="N58" s="53">
        <f t="shared" si="3"/>
        <v>59973.163182</v>
      </c>
      <c r="O58" s="53">
        <f t="shared" si="4"/>
        <v>3315.32586527399</v>
      </c>
      <c r="P58" s="53">
        <f t="shared" si="5"/>
        <v>13261.303461096</v>
      </c>
      <c r="Q58" s="63">
        <v>0.221120627252093</v>
      </c>
      <c r="R58" s="102">
        <v>7</v>
      </c>
      <c r="S58" s="102">
        <v>10</v>
      </c>
      <c r="T58" s="102">
        <v>14</v>
      </c>
      <c r="U58" s="102">
        <v>4</v>
      </c>
      <c r="V58" s="102">
        <v>4</v>
      </c>
      <c r="W58" s="102">
        <v>12</v>
      </c>
      <c r="X58" s="102">
        <v>12</v>
      </c>
      <c r="Y58" s="141">
        <v>54165.25</v>
      </c>
      <c r="Z58" s="141">
        <v>11488.45</v>
      </c>
      <c r="AA58" s="6">
        <v>465.78</v>
      </c>
      <c r="AB58" s="6">
        <v>59.28</v>
      </c>
      <c r="AC58" s="141">
        <f t="shared" si="12"/>
        <v>53699.47</v>
      </c>
      <c r="AD58" s="141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3">
        <f t="shared" si="16"/>
        <v>0.895391657715947</v>
      </c>
      <c r="AH58" s="63">
        <f t="shared" si="17"/>
        <v>0.861843636527072</v>
      </c>
      <c r="AI58" s="185"/>
    </row>
    <row r="59" spans="1:35">
      <c r="A59" s="40">
        <v>58</v>
      </c>
      <c r="B59" s="40">
        <v>103198</v>
      </c>
      <c r="C59" s="41" t="s">
        <v>100</v>
      </c>
      <c r="D59" s="41" t="s">
        <v>36</v>
      </c>
      <c r="E59" s="40" t="s">
        <v>37</v>
      </c>
      <c r="F59" s="84">
        <v>17</v>
      </c>
      <c r="G59" s="85">
        <v>150</v>
      </c>
      <c r="H59" s="86">
        <v>11180.38302</v>
      </c>
      <c r="I59" s="86">
        <f t="shared" si="0"/>
        <v>44721.53208</v>
      </c>
      <c r="J59" s="86">
        <f t="shared" si="1"/>
        <v>2752.4520576</v>
      </c>
      <c r="K59" s="86">
        <f t="shared" si="2"/>
        <v>11009.8082304</v>
      </c>
      <c r="L59" s="95">
        <v>0.246185846466645</v>
      </c>
      <c r="M59" s="53">
        <v>12857.440473</v>
      </c>
      <c r="N59" s="53">
        <f t="shared" si="3"/>
        <v>51429.761892</v>
      </c>
      <c r="O59" s="53">
        <f t="shared" si="4"/>
        <v>2916.616162464</v>
      </c>
      <c r="P59" s="53">
        <f t="shared" si="5"/>
        <v>11666.464649856</v>
      </c>
      <c r="Q59" s="63">
        <v>0.226842672815694</v>
      </c>
      <c r="R59" s="102">
        <v>6</v>
      </c>
      <c r="S59" s="102">
        <v>8</v>
      </c>
      <c r="T59" s="102">
        <v>8</v>
      </c>
      <c r="U59" s="102">
        <v>4</v>
      </c>
      <c r="V59" s="102">
        <v>3</v>
      </c>
      <c r="W59" s="102">
        <v>10</v>
      </c>
      <c r="X59" s="102">
        <v>10</v>
      </c>
      <c r="Y59" s="141">
        <v>46334.28</v>
      </c>
      <c r="Z59" s="141">
        <v>12889.08</v>
      </c>
      <c r="AA59" s="220">
        <v>8834</v>
      </c>
      <c r="AB59" s="220">
        <v>2872.1</v>
      </c>
      <c r="AC59" s="141">
        <f t="shared" si="12"/>
        <v>37500.28</v>
      </c>
      <c r="AD59" s="141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3">
        <f t="shared" si="16"/>
        <v>0.7291552326987</v>
      </c>
      <c r="AH59" s="63">
        <f t="shared" si="17"/>
        <v>0.858613153224926</v>
      </c>
      <c r="AI59" s="185"/>
    </row>
    <row r="60" spans="1:35">
      <c r="A60" s="40">
        <v>59</v>
      </c>
      <c r="B60" s="40">
        <v>113023</v>
      </c>
      <c r="C60" s="41" t="s">
        <v>101</v>
      </c>
      <c r="D60" s="41" t="s">
        <v>33</v>
      </c>
      <c r="E60" s="40" t="s">
        <v>34</v>
      </c>
      <c r="F60" s="84">
        <v>38</v>
      </c>
      <c r="G60" s="85">
        <v>100</v>
      </c>
      <c r="H60" s="86">
        <v>4200.89769</v>
      </c>
      <c r="I60" s="86">
        <f t="shared" si="0"/>
        <v>16803.59076</v>
      </c>
      <c r="J60" s="86">
        <f t="shared" si="1"/>
        <v>645.0796044</v>
      </c>
      <c r="K60" s="86">
        <f t="shared" si="2"/>
        <v>2580.3184176</v>
      </c>
      <c r="L60" s="95">
        <v>0.153557561264959</v>
      </c>
      <c r="M60" s="53">
        <v>4831.0323435</v>
      </c>
      <c r="N60" s="53">
        <f t="shared" si="3"/>
        <v>19324.129374</v>
      </c>
      <c r="O60" s="53">
        <f t="shared" si="4"/>
        <v>724.654851525</v>
      </c>
      <c r="P60" s="53">
        <f t="shared" si="5"/>
        <v>2898.6194061</v>
      </c>
      <c r="Q60" s="63">
        <v>0.15</v>
      </c>
      <c r="R60" s="102">
        <v>2</v>
      </c>
      <c r="S60" s="102">
        <v>4</v>
      </c>
      <c r="T60" s="102">
        <v>8</v>
      </c>
      <c r="U60" s="102">
        <v>2</v>
      </c>
      <c r="V60" s="102">
        <v>2</v>
      </c>
      <c r="W60" s="102">
        <v>6</v>
      </c>
      <c r="X60" s="102">
        <v>8</v>
      </c>
      <c r="Y60" s="141">
        <v>17361.09</v>
      </c>
      <c r="Z60" s="141">
        <v>3170.61</v>
      </c>
      <c r="AA60" s="6"/>
      <c r="AB60" s="6"/>
      <c r="AC60" s="141">
        <f t="shared" si="12"/>
        <v>17361.09</v>
      </c>
      <c r="AD60" s="141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3">
        <f t="shared" si="16"/>
        <v>0.89841511945986</v>
      </c>
      <c r="AH60" s="63">
        <f t="shared" si="17"/>
        <v>1.09383453147647</v>
      </c>
      <c r="AI60" s="185">
        <v>300</v>
      </c>
    </row>
    <row r="61" spans="1:35">
      <c r="A61" s="40">
        <v>60</v>
      </c>
      <c r="B61" s="40">
        <v>546</v>
      </c>
      <c r="C61" s="41" t="s">
        <v>102</v>
      </c>
      <c r="D61" s="41" t="s">
        <v>52</v>
      </c>
      <c r="E61" s="40" t="s">
        <v>42</v>
      </c>
      <c r="F61" s="84">
        <v>7</v>
      </c>
      <c r="G61" s="85">
        <v>200</v>
      </c>
      <c r="H61" s="86">
        <v>15000</v>
      </c>
      <c r="I61" s="86">
        <f t="shared" si="0"/>
        <v>60000</v>
      </c>
      <c r="J61" s="86">
        <f t="shared" si="1"/>
        <v>4380.87956946867</v>
      </c>
      <c r="K61" s="86">
        <f t="shared" si="2"/>
        <v>17523.5182778747</v>
      </c>
      <c r="L61" s="95">
        <v>0.292058637964578</v>
      </c>
      <c r="M61" s="53">
        <v>17250</v>
      </c>
      <c r="N61" s="53">
        <f t="shared" si="3"/>
        <v>69000</v>
      </c>
      <c r="O61" s="53">
        <f t="shared" si="4"/>
        <v>4642.16774379054</v>
      </c>
      <c r="P61" s="53">
        <f t="shared" si="5"/>
        <v>18568.6709751622</v>
      </c>
      <c r="Q61" s="63">
        <v>0.269111173553075</v>
      </c>
      <c r="R61" s="102">
        <v>7</v>
      </c>
      <c r="S61" s="102">
        <v>12</v>
      </c>
      <c r="T61" s="102">
        <v>16</v>
      </c>
      <c r="U61" s="102">
        <v>4</v>
      </c>
      <c r="V61" s="102">
        <v>4</v>
      </c>
      <c r="W61" s="102">
        <v>12</v>
      </c>
      <c r="X61" s="102">
        <v>12</v>
      </c>
      <c r="Y61" s="141">
        <v>61530.33</v>
      </c>
      <c r="Z61" s="141">
        <v>16469.58</v>
      </c>
      <c r="AA61" s="6"/>
      <c r="AB61" s="6"/>
      <c r="AC61" s="141">
        <f t="shared" si="12"/>
        <v>61530.33</v>
      </c>
      <c r="AD61" s="141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3">
        <f t="shared" si="16"/>
        <v>0.891743913043478</v>
      </c>
      <c r="AH61" s="63">
        <f t="shared" si="17"/>
        <v>0.886955238855276</v>
      </c>
      <c r="AI61" s="185"/>
    </row>
    <row r="62" spans="1:35">
      <c r="A62" s="40">
        <v>61</v>
      </c>
      <c r="B62" s="40">
        <v>746</v>
      </c>
      <c r="C62" s="41" t="s">
        <v>103</v>
      </c>
      <c r="D62" s="41" t="s">
        <v>85</v>
      </c>
      <c r="E62" s="40" t="s">
        <v>37</v>
      </c>
      <c r="F62" s="87">
        <v>10</v>
      </c>
      <c r="G62" s="88">
        <v>200</v>
      </c>
      <c r="H62" s="86">
        <v>12875.04963</v>
      </c>
      <c r="I62" s="86">
        <f t="shared" si="0"/>
        <v>51500.19852</v>
      </c>
      <c r="J62" s="86">
        <f t="shared" si="1"/>
        <v>3611.69859959999</v>
      </c>
      <c r="K62" s="86">
        <f t="shared" si="2"/>
        <v>14446.7943984</v>
      </c>
      <c r="L62" s="95">
        <v>0.28051919824716</v>
      </c>
      <c r="M62" s="53">
        <v>14806.3070745</v>
      </c>
      <c r="N62" s="53">
        <f t="shared" si="3"/>
        <v>59225.228298</v>
      </c>
      <c r="O62" s="53">
        <f t="shared" si="4"/>
        <v>3827.110623219</v>
      </c>
      <c r="P62" s="53">
        <f t="shared" si="5"/>
        <v>15308.442492876</v>
      </c>
      <c r="Q62" s="63">
        <v>0.258478404099169</v>
      </c>
      <c r="R62" s="102">
        <v>7</v>
      </c>
      <c r="S62" s="102">
        <v>10</v>
      </c>
      <c r="T62" s="102">
        <v>10</v>
      </c>
      <c r="U62" s="102">
        <v>4</v>
      </c>
      <c r="V62" s="102">
        <v>4</v>
      </c>
      <c r="W62" s="102">
        <v>12</v>
      </c>
      <c r="X62" s="102">
        <v>12</v>
      </c>
      <c r="Y62" s="141">
        <v>52654.82</v>
      </c>
      <c r="Z62" s="141">
        <v>12353.7</v>
      </c>
      <c r="AA62" s="6"/>
      <c r="AB62" s="6"/>
      <c r="AC62" s="141">
        <f t="shared" si="12"/>
        <v>52654.82</v>
      </c>
      <c r="AD62" s="141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3">
        <f t="shared" si="16"/>
        <v>0.889060650556886</v>
      </c>
      <c r="AH62" s="63">
        <f t="shared" si="17"/>
        <v>0.80698608011553</v>
      </c>
      <c r="AI62" s="185"/>
    </row>
    <row r="63" spans="1:35">
      <c r="A63" s="40">
        <v>62</v>
      </c>
      <c r="B63" s="40">
        <v>742</v>
      </c>
      <c r="C63" s="41" t="s">
        <v>104</v>
      </c>
      <c r="D63" s="41" t="s">
        <v>33</v>
      </c>
      <c r="E63" s="40" t="s">
        <v>42</v>
      </c>
      <c r="F63" s="87">
        <v>8</v>
      </c>
      <c r="G63" s="88">
        <v>200</v>
      </c>
      <c r="H63" s="86">
        <v>13000</v>
      </c>
      <c r="I63" s="86">
        <f t="shared" si="0"/>
        <v>52000</v>
      </c>
      <c r="J63" s="86">
        <f t="shared" si="1"/>
        <v>1959.35104319156</v>
      </c>
      <c r="K63" s="86">
        <f t="shared" si="2"/>
        <v>7837.40417276622</v>
      </c>
      <c r="L63" s="95">
        <v>0.150719311014735</v>
      </c>
      <c r="M63" s="53">
        <v>14950</v>
      </c>
      <c r="N63" s="53">
        <f t="shared" si="3"/>
        <v>59800</v>
      </c>
      <c r="O63" s="53">
        <f t="shared" si="4"/>
        <v>2242.5</v>
      </c>
      <c r="P63" s="53">
        <f t="shared" si="5"/>
        <v>8970</v>
      </c>
      <c r="Q63" s="63">
        <v>0.15</v>
      </c>
      <c r="R63" s="102">
        <v>12</v>
      </c>
      <c r="S63" s="102">
        <v>8</v>
      </c>
      <c r="T63" s="102">
        <v>10</v>
      </c>
      <c r="U63" s="102">
        <v>2</v>
      </c>
      <c r="V63" s="102">
        <v>4</v>
      </c>
      <c r="W63" s="102">
        <v>12</v>
      </c>
      <c r="X63" s="102">
        <v>12</v>
      </c>
      <c r="Y63" s="141">
        <v>53159.53</v>
      </c>
      <c r="Z63" s="141">
        <v>8756.52</v>
      </c>
      <c r="AA63" s="6"/>
      <c r="AB63" s="6"/>
      <c r="AC63" s="141">
        <f t="shared" si="12"/>
        <v>53159.53</v>
      </c>
      <c r="AD63" s="141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3">
        <f t="shared" si="16"/>
        <v>0.888955351170569</v>
      </c>
      <c r="AH63" s="63">
        <f t="shared" si="17"/>
        <v>0.976200668896321</v>
      </c>
      <c r="AI63" s="185">
        <v>500</v>
      </c>
    </row>
    <row r="64" spans="1:35">
      <c r="A64" s="40">
        <v>63</v>
      </c>
      <c r="B64" s="40">
        <v>102567</v>
      </c>
      <c r="C64" s="41" t="s">
        <v>105</v>
      </c>
      <c r="D64" s="41" t="s">
        <v>41</v>
      </c>
      <c r="E64" s="40" t="s">
        <v>34</v>
      </c>
      <c r="F64" s="87">
        <v>35</v>
      </c>
      <c r="G64" s="88">
        <v>100</v>
      </c>
      <c r="H64" s="86">
        <v>4855.8195</v>
      </c>
      <c r="I64" s="86">
        <f t="shared" si="0"/>
        <v>19423.278</v>
      </c>
      <c r="J64" s="86">
        <f t="shared" si="1"/>
        <v>1279.90233</v>
      </c>
      <c r="K64" s="86">
        <f t="shared" si="2"/>
        <v>5119.60932000001</v>
      </c>
      <c r="L64" s="95">
        <v>0.263581117461224</v>
      </c>
      <c r="M64" s="53">
        <v>5584.192425</v>
      </c>
      <c r="N64" s="53">
        <f t="shared" si="3"/>
        <v>22336.7697</v>
      </c>
      <c r="O64" s="53">
        <f t="shared" si="4"/>
        <v>1356.239361825</v>
      </c>
      <c r="P64" s="53">
        <f t="shared" si="5"/>
        <v>5424.95744730001</v>
      </c>
      <c r="Q64" s="63">
        <v>0.242871172517842</v>
      </c>
      <c r="R64" s="102">
        <v>3</v>
      </c>
      <c r="S64" s="102">
        <v>6</v>
      </c>
      <c r="T64" s="102">
        <v>8</v>
      </c>
      <c r="U64" s="102">
        <v>2</v>
      </c>
      <c r="V64" s="102">
        <v>2</v>
      </c>
      <c r="W64" s="102">
        <v>6</v>
      </c>
      <c r="X64" s="102">
        <v>8</v>
      </c>
      <c r="Y64" s="141">
        <v>19828.9</v>
      </c>
      <c r="Z64" s="141">
        <v>4544.93</v>
      </c>
      <c r="AA64" s="6"/>
      <c r="AB64" s="6"/>
      <c r="AC64" s="141">
        <f t="shared" si="12"/>
        <v>19828.9</v>
      </c>
      <c r="AD64" s="141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3">
        <f t="shared" si="16"/>
        <v>0.887724602362713</v>
      </c>
      <c r="AH64" s="63">
        <f t="shared" si="17"/>
        <v>0.837781686612492</v>
      </c>
      <c r="AI64" s="185"/>
    </row>
    <row r="65" spans="1:35">
      <c r="A65" s="40">
        <v>64</v>
      </c>
      <c r="B65" s="40">
        <v>515</v>
      </c>
      <c r="C65" s="41" t="s">
        <v>106</v>
      </c>
      <c r="D65" s="41" t="s">
        <v>33</v>
      </c>
      <c r="E65" s="40" t="s">
        <v>37</v>
      </c>
      <c r="F65" s="87">
        <v>12</v>
      </c>
      <c r="G65" s="88">
        <v>150</v>
      </c>
      <c r="H65" s="86">
        <v>11325.26205</v>
      </c>
      <c r="I65" s="86">
        <f t="shared" si="0"/>
        <v>45301.0482</v>
      </c>
      <c r="J65" s="86">
        <f t="shared" si="1"/>
        <v>3368.1405744</v>
      </c>
      <c r="K65" s="86">
        <f t="shared" si="2"/>
        <v>13472.5622976</v>
      </c>
      <c r="L65" s="95">
        <v>0.297400674662535</v>
      </c>
      <c r="M65" s="53">
        <v>13024.0513575</v>
      </c>
      <c r="N65" s="53">
        <f t="shared" si="3"/>
        <v>52096.20543</v>
      </c>
      <c r="O65" s="53">
        <f t="shared" si="4"/>
        <v>3569.026101516</v>
      </c>
      <c r="P65" s="53">
        <f t="shared" si="5"/>
        <v>14276.104406064</v>
      </c>
      <c r="Q65" s="63">
        <v>0.274033478796193</v>
      </c>
      <c r="R65" s="102">
        <v>5</v>
      </c>
      <c r="S65" s="102">
        <v>10</v>
      </c>
      <c r="T65" s="102">
        <v>16</v>
      </c>
      <c r="U65" s="102">
        <v>4</v>
      </c>
      <c r="V65" s="102">
        <v>4</v>
      </c>
      <c r="W65" s="102">
        <v>10</v>
      </c>
      <c r="X65" s="102">
        <v>10</v>
      </c>
      <c r="Y65" s="141">
        <v>45793.68</v>
      </c>
      <c r="Z65" s="141">
        <v>9727.63</v>
      </c>
      <c r="AA65" s="6"/>
      <c r="AB65" s="6"/>
      <c r="AC65" s="141">
        <f t="shared" si="12"/>
        <v>45793.68</v>
      </c>
      <c r="AD65" s="141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3">
        <f t="shared" si="16"/>
        <v>0.879021410907393</v>
      </c>
      <c r="AH65" s="63">
        <f t="shared" si="17"/>
        <v>0.681392466972154</v>
      </c>
      <c r="AI65" s="185"/>
    </row>
    <row r="66" spans="1:35">
      <c r="A66" s="40">
        <v>65</v>
      </c>
      <c r="B66" s="40">
        <v>581</v>
      </c>
      <c r="C66" s="41" t="s">
        <v>107</v>
      </c>
      <c r="D66" s="41" t="s">
        <v>33</v>
      </c>
      <c r="E66" s="40" t="s">
        <v>42</v>
      </c>
      <c r="F66" s="87">
        <v>6</v>
      </c>
      <c r="G66" s="88">
        <v>200</v>
      </c>
      <c r="H66" s="86">
        <v>16500</v>
      </c>
      <c r="I66" s="86">
        <f t="shared" si="0"/>
        <v>66000</v>
      </c>
      <c r="J66" s="86">
        <f t="shared" si="1"/>
        <v>3851.49932776026</v>
      </c>
      <c r="K66" s="86">
        <f t="shared" si="2"/>
        <v>15405.997311041</v>
      </c>
      <c r="L66" s="95">
        <v>0.23342420168244</v>
      </c>
      <c r="M66" s="53">
        <v>18975</v>
      </c>
      <c r="N66" s="53">
        <f t="shared" si="3"/>
        <v>75900</v>
      </c>
      <c r="O66" s="53">
        <f t="shared" si="4"/>
        <v>4081.21375195167</v>
      </c>
      <c r="P66" s="53">
        <f t="shared" si="5"/>
        <v>16324.8550078067</v>
      </c>
      <c r="Q66" s="63">
        <v>0.215083728693105</v>
      </c>
      <c r="R66" s="102">
        <v>7</v>
      </c>
      <c r="S66" s="102">
        <v>12</v>
      </c>
      <c r="T66" s="102">
        <v>10</v>
      </c>
      <c r="U66" s="102">
        <v>4</v>
      </c>
      <c r="V66" s="102">
        <v>4</v>
      </c>
      <c r="W66" s="102">
        <v>12</v>
      </c>
      <c r="X66" s="102">
        <v>12</v>
      </c>
      <c r="Y66" s="141">
        <v>66363.96</v>
      </c>
      <c r="Z66" s="141">
        <v>15479.04</v>
      </c>
      <c r="AA66" s="6"/>
      <c r="AB66" s="6"/>
      <c r="AC66" s="141">
        <f t="shared" si="12"/>
        <v>66363.96</v>
      </c>
      <c r="AD66" s="141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3">
        <f t="shared" si="16"/>
        <v>0.8743604743083</v>
      </c>
      <c r="AH66" s="63">
        <f t="shared" si="17"/>
        <v>0.948188513318973</v>
      </c>
      <c r="AI66" s="185">
        <v>500</v>
      </c>
    </row>
    <row r="67" spans="1:35">
      <c r="A67" s="40">
        <v>66</v>
      </c>
      <c r="B67" s="40">
        <v>357</v>
      </c>
      <c r="C67" s="41" t="s">
        <v>108</v>
      </c>
      <c r="D67" s="41" t="s">
        <v>36</v>
      </c>
      <c r="E67" s="40" t="s">
        <v>37</v>
      </c>
      <c r="F67" s="84">
        <v>9</v>
      </c>
      <c r="G67" s="85">
        <v>200</v>
      </c>
      <c r="H67" s="86">
        <v>11834.48394</v>
      </c>
      <c r="I67" s="86">
        <f t="shared" ref="I67:I128" si="18">H67*4</f>
        <v>47337.93576</v>
      </c>
      <c r="J67" s="86">
        <f t="shared" ref="J67:J127" si="19">H67*L67</f>
        <v>3052.4737572</v>
      </c>
      <c r="K67" s="86">
        <f t="shared" ref="K67:K128" si="20">J67*4</f>
        <v>12209.8950288</v>
      </c>
      <c r="L67" s="95">
        <v>0.257930449073726</v>
      </c>
      <c r="M67" s="53">
        <v>13609.656531</v>
      </c>
      <c r="N67" s="53">
        <f t="shared" ref="N67:N128" si="21">M67*4</f>
        <v>54438.626124</v>
      </c>
      <c r="O67" s="53">
        <f t="shared" ref="O67:O127" si="22">M67*Q67</f>
        <v>3234.53201343299</v>
      </c>
      <c r="P67" s="53">
        <f t="shared" ref="P67:P128" si="23">O67*4</f>
        <v>12938.128053732</v>
      </c>
      <c r="Q67" s="63">
        <v>0.237664485217933</v>
      </c>
      <c r="R67" s="102">
        <v>9</v>
      </c>
      <c r="S67" s="102">
        <v>10</v>
      </c>
      <c r="T67" s="102">
        <v>10</v>
      </c>
      <c r="U67" s="102">
        <v>4</v>
      </c>
      <c r="V67" s="102">
        <v>4</v>
      </c>
      <c r="W67" s="102">
        <v>12</v>
      </c>
      <c r="X67" s="102">
        <v>12</v>
      </c>
      <c r="Y67" s="141">
        <v>47275.61</v>
      </c>
      <c r="Z67" s="141">
        <v>10450.66</v>
      </c>
      <c r="AA67" s="6">
        <v>2575.4</v>
      </c>
      <c r="AB67" s="6">
        <v>316.22</v>
      </c>
      <c r="AC67" s="141">
        <f t="shared" si="12"/>
        <v>44700.21</v>
      </c>
      <c r="AD67" s="141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3">
        <f t="shared" si="16"/>
        <v>0.821112015174338</v>
      </c>
      <c r="AH67" s="63">
        <f t="shared" si="17"/>
        <v>0.783300332004114</v>
      </c>
      <c r="AI67" s="185"/>
    </row>
    <row r="68" spans="1:35">
      <c r="A68" s="40">
        <v>67</v>
      </c>
      <c r="B68" s="40">
        <v>102564</v>
      </c>
      <c r="C68" s="41" t="s">
        <v>109</v>
      </c>
      <c r="D68" s="41" t="s">
        <v>39</v>
      </c>
      <c r="E68" s="40" t="s">
        <v>34</v>
      </c>
      <c r="F68" s="87">
        <v>30</v>
      </c>
      <c r="G68" s="88">
        <v>100</v>
      </c>
      <c r="H68" s="86">
        <v>7909.55919</v>
      </c>
      <c r="I68" s="86">
        <f t="shared" si="18"/>
        <v>31638.23676</v>
      </c>
      <c r="J68" s="86">
        <f t="shared" si="19"/>
        <v>2149.3132353</v>
      </c>
      <c r="K68" s="86">
        <f t="shared" si="20"/>
        <v>8597.25294119998</v>
      </c>
      <c r="L68" s="95">
        <v>0.271736159205605</v>
      </c>
      <c r="M68" s="53">
        <v>9095.9930685</v>
      </c>
      <c r="N68" s="53">
        <f t="shared" si="21"/>
        <v>36383.972274</v>
      </c>
      <c r="O68" s="53">
        <f t="shared" si="22"/>
        <v>2277.50441754825</v>
      </c>
      <c r="P68" s="53">
        <f t="shared" si="23"/>
        <v>9110.017670193</v>
      </c>
      <c r="Q68" s="63">
        <v>0.250385460982308</v>
      </c>
      <c r="R68" s="102">
        <v>5</v>
      </c>
      <c r="S68" s="102">
        <v>6</v>
      </c>
      <c r="T68" s="102">
        <v>12</v>
      </c>
      <c r="U68" s="102">
        <v>2</v>
      </c>
      <c r="V68" s="102">
        <v>3</v>
      </c>
      <c r="W68" s="102">
        <v>8</v>
      </c>
      <c r="X68" s="102">
        <v>8</v>
      </c>
      <c r="Y68" s="141">
        <v>31432.92</v>
      </c>
      <c r="Z68" s="141">
        <v>8078.54</v>
      </c>
      <c r="AA68" s="6"/>
      <c r="AB68" s="6"/>
      <c r="AC68" s="141">
        <f t="shared" ref="AC68:AC99" si="24">Y68-AA68</f>
        <v>31432.92</v>
      </c>
      <c r="AD68" s="141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3">
        <f t="shared" ref="AG68:AG99" si="28">AC68/N68</f>
        <v>0.863922162299524</v>
      </c>
      <c r="AH68" s="63">
        <f t="shared" ref="AH68:AH99" si="29">AD68/P68</f>
        <v>0.886775447915114</v>
      </c>
      <c r="AI68" s="185"/>
    </row>
    <row r="69" spans="1:35">
      <c r="A69" s="40">
        <v>68</v>
      </c>
      <c r="B69" s="40">
        <v>103639</v>
      </c>
      <c r="C69" s="41" t="s">
        <v>110</v>
      </c>
      <c r="D69" s="41" t="s">
        <v>52</v>
      </c>
      <c r="E69" s="40" t="s">
        <v>37</v>
      </c>
      <c r="F69" s="87">
        <v>18</v>
      </c>
      <c r="G69" s="88">
        <v>150</v>
      </c>
      <c r="H69" s="86">
        <v>9820.84599</v>
      </c>
      <c r="I69" s="86">
        <f t="shared" si="18"/>
        <v>39283.38396</v>
      </c>
      <c r="J69" s="86">
        <f t="shared" si="19"/>
        <v>2456.948592</v>
      </c>
      <c r="K69" s="86">
        <f t="shared" si="20"/>
        <v>9827.79436800001</v>
      </c>
      <c r="L69" s="95">
        <v>0.250176878295594</v>
      </c>
      <c r="M69" s="53">
        <v>11293.9728885</v>
      </c>
      <c r="N69" s="53">
        <f t="shared" si="21"/>
        <v>45175.891554</v>
      </c>
      <c r="O69" s="53">
        <f t="shared" si="22"/>
        <v>2603.48802588001</v>
      </c>
      <c r="P69" s="53">
        <f t="shared" si="23"/>
        <v>10413.95210352</v>
      </c>
      <c r="Q69" s="63">
        <v>0.230520123572369</v>
      </c>
      <c r="R69" s="102">
        <v>5</v>
      </c>
      <c r="S69" s="102">
        <v>8</v>
      </c>
      <c r="T69" s="102">
        <v>8</v>
      </c>
      <c r="U69" s="102">
        <v>4</v>
      </c>
      <c r="V69" s="102">
        <v>3</v>
      </c>
      <c r="W69" s="102">
        <v>10</v>
      </c>
      <c r="X69" s="102">
        <v>10</v>
      </c>
      <c r="Y69" s="141">
        <v>38689.34</v>
      </c>
      <c r="Z69" s="141">
        <v>8115.78</v>
      </c>
      <c r="AA69" s="6"/>
      <c r="AB69" s="6"/>
      <c r="AC69" s="141">
        <f t="shared" si="24"/>
        <v>38689.34</v>
      </c>
      <c r="AD69" s="141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3">
        <f t="shared" si="28"/>
        <v>0.856415638278075</v>
      </c>
      <c r="AH69" s="63">
        <f t="shared" si="29"/>
        <v>0.779317968752399</v>
      </c>
      <c r="AI69" s="185"/>
    </row>
    <row r="70" spans="1:35">
      <c r="A70" s="40">
        <v>69</v>
      </c>
      <c r="B70" s="40">
        <v>104838</v>
      </c>
      <c r="C70" s="41" t="s">
        <v>111</v>
      </c>
      <c r="D70" s="41" t="s">
        <v>50</v>
      </c>
      <c r="E70" s="40" t="s">
        <v>34</v>
      </c>
      <c r="F70" s="87">
        <v>35</v>
      </c>
      <c r="G70" s="88">
        <v>100</v>
      </c>
      <c r="H70" s="86">
        <v>6652.593045</v>
      </c>
      <c r="I70" s="86">
        <f t="shared" si="18"/>
        <v>26610.37218</v>
      </c>
      <c r="J70" s="86">
        <f t="shared" si="19"/>
        <v>1615.2726618</v>
      </c>
      <c r="K70" s="86">
        <f t="shared" si="20"/>
        <v>6461.0906472</v>
      </c>
      <c r="L70" s="95">
        <v>0.24280346789197</v>
      </c>
      <c r="M70" s="53">
        <v>7650.48200175</v>
      </c>
      <c r="N70" s="53">
        <f t="shared" si="21"/>
        <v>30601.928007</v>
      </c>
      <c r="O70" s="53">
        <f t="shared" si="22"/>
        <v>1711.6121384145</v>
      </c>
      <c r="P70" s="53">
        <f t="shared" si="23"/>
        <v>6846.448553658</v>
      </c>
      <c r="Q70" s="63">
        <v>0.223726052557601</v>
      </c>
      <c r="R70" s="102">
        <v>5</v>
      </c>
      <c r="S70" s="102">
        <v>6</v>
      </c>
      <c r="T70" s="102">
        <v>12</v>
      </c>
      <c r="U70" s="102">
        <v>2</v>
      </c>
      <c r="V70" s="102">
        <v>2</v>
      </c>
      <c r="W70" s="102">
        <v>6</v>
      </c>
      <c r="X70" s="102">
        <v>8</v>
      </c>
      <c r="Y70" s="141">
        <v>25925.5</v>
      </c>
      <c r="Z70" s="141">
        <v>4294.15</v>
      </c>
      <c r="AA70" s="6"/>
      <c r="AB70" s="6"/>
      <c r="AC70" s="141">
        <f t="shared" si="24"/>
        <v>25925.5</v>
      </c>
      <c r="AD70" s="141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3">
        <f t="shared" si="28"/>
        <v>0.847185183693972</v>
      </c>
      <c r="AH70" s="63">
        <f t="shared" si="29"/>
        <v>0.627208393716136</v>
      </c>
      <c r="AI70" s="185"/>
    </row>
    <row r="71" spans="1:35">
      <c r="A71" s="40">
        <v>70</v>
      </c>
      <c r="B71" s="40">
        <v>710</v>
      </c>
      <c r="C71" s="41" t="s">
        <v>112</v>
      </c>
      <c r="D71" s="41" t="s">
        <v>50</v>
      </c>
      <c r="E71" s="40" t="s">
        <v>34</v>
      </c>
      <c r="F71" s="87">
        <v>35</v>
      </c>
      <c r="G71" s="88">
        <v>100</v>
      </c>
      <c r="H71" s="86">
        <v>7063.753095</v>
      </c>
      <c r="I71" s="86">
        <f t="shared" si="18"/>
        <v>28255.01238</v>
      </c>
      <c r="J71" s="86">
        <f t="shared" si="19"/>
        <v>2078.4668688</v>
      </c>
      <c r="K71" s="86">
        <f t="shared" si="20"/>
        <v>8313.8674752</v>
      </c>
      <c r="L71" s="95">
        <v>0.294243986284178</v>
      </c>
      <c r="M71" s="53">
        <v>8123.31605925</v>
      </c>
      <c r="N71" s="53">
        <f t="shared" si="21"/>
        <v>32493.264237</v>
      </c>
      <c r="O71" s="53">
        <f t="shared" si="22"/>
        <v>2202.432571332</v>
      </c>
      <c r="P71" s="53">
        <f t="shared" si="23"/>
        <v>8809.73028532799</v>
      </c>
      <c r="Q71" s="63">
        <v>0.271124815933278</v>
      </c>
      <c r="R71" s="102">
        <v>4</v>
      </c>
      <c r="S71" s="102">
        <v>6</v>
      </c>
      <c r="T71" s="102">
        <v>8</v>
      </c>
      <c r="U71" s="102">
        <v>2</v>
      </c>
      <c r="V71" s="102">
        <v>2</v>
      </c>
      <c r="W71" s="102">
        <v>6</v>
      </c>
      <c r="X71" s="102">
        <v>8</v>
      </c>
      <c r="Y71" s="141">
        <v>27462.58</v>
      </c>
      <c r="Z71" s="141">
        <v>5480.18</v>
      </c>
      <c r="AA71" s="6"/>
      <c r="AB71" s="6"/>
      <c r="AC71" s="141">
        <f t="shared" si="24"/>
        <v>27462.58</v>
      </c>
      <c r="AD71" s="141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3">
        <f t="shared" si="28"/>
        <v>0.845177628190658</v>
      </c>
      <c r="AH71" s="63">
        <f t="shared" si="29"/>
        <v>0.622059906774543</v>
      </c>
      <c r="AI71" s="185"/>
    </row>
    <row r="72" spans="1:35">
      <c r="A72" s="40">
        <v>71</v>
      </c>
      <c r="B72" s="40">
        <v>111400</v>
      </c>
      <c r="C72" s="41" t="s">
        <v>113</v>
      </c>
      <c r="D72" s="41" t="s">
        <v>39</v>
      </c>
      <c r="E72" s="40" t="s">
        <v>34</v>
      </c>
      <c r="F72" s="87">
        <v>22</v>
      </c>
      <c r="G72" s="88">
        <v>150</v>
      </c>
      <c r="H72" s="86">
        <v>8544.99978</v>
      </c>
      <c r="I72" s="86">
        <f t="shared" si="18"/>
        <v>34179.99912</v>
      </c>
      <c r="J72" s="86">
        <f t="shared" si="19"/>
        <v>1934.68338</v>
      </c>
      <c r="K72" s="86">
        <f t="shared" si="20"/>
        <v>7738.73352000001</v>
      </c>
      <c r="L72" s="95">
        <v>0.226411167912283</v>
      </c>
      <c r="M72" s="53">
        <v>9826.749747</v>
      </c>
      <c r="N72" s="53">
        <f t="shared" si="21"/>
        <v>39306.998988</v>
      </c>
      <c r="O72" s="53">
        <f t="shared" si="22"/>
        <v>2050.07342445</v>
      </c>
      <c r="P72" s="53">
        <f t="shared" si="23"/>
        <v>8200.29369779999</v>
      </c>
      <c r="Q72" s="63">
        <v>0.208621719004889</v>
      </c>
      <c r="R72" s="102">
        <v>3</v>
      </c>
      <c r="S72" s="102">
        <v>8</v>
      </c>
      <c r="T72" s="102">
        <v>12</v>
      </c>
      <c r="U72" s="102">
        <v>2</v>
      </c>
      <c r="V72" s="102">
        <v>3</v>
      </c>
      <c r="W72" s="102">
        <v>10</v>
      </c>
      <c r="X72" s="102">
        <v>10</v>
      </c>
      <c r="Y72" s="141">
        <v>32793.39</v>
      </c>
      <c r="Z72" s="141">
        <v>8764.51</v>
      </c>
      <c r="AA72" s="6"/>
      <c r="AB72" s="6"/>
      <c r="AC72" s="141">
        <f t="shared" si="24"/>
        <v>32793.39</v>
      </c>
      <c r="AD72" s="141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3">
        <f t="shared" si="28"/>
        <v>0.834288825000643</v>
      </c>
      <c r="AH72" s="63">
        <f t="shared" si="29"/>
        <v>1.06880440176812</v>
      </c>
      <c r="AI72" s="185"/>
    </row>
    <row r="73" spans="1:35">
      <c r="A73" s="40">
        <v>72</v>
      </c>
      <c r="B73" s="40">
        <v>105910</v>
      </c>
      <c r="C73" s="41" t="s">
        <v>114</v>
      </c>
      <c r="D73" s="41" t="s">
        <v>52</v>
      </c>
      <c r="E73" s="40" t="s">
        <v>34</v>
      </c>
      <c r="F73" s="87">
        <v>33</v>
      </c>
      <c r="G73" s="88">
        <v>100</v>
      </c>
      <c r="H73" s="86">
        <v>7629.464565</v>
      </c>
      <c r="I73" s="86">
        <f t="shared" si="18"/>
        <v>30517.85826</v>
      </c>
      <c r="J73" s="86">
        <f t="shared" si="19"/>
        <v>2054.0336103</v>
      </c>
      <c r="K73" s="86">
        <f t="shared" si="20"/>
        <v>8216.13444119999</v>
      </c>
      <c r="L73" s="95">
        <v>0.269223822038945</v>
      </c>
      <c r="M73" s="53">
        <v>8773.88424975</v>
      </c>
      <c r="N73" s="53">
        <f t="shared" si="21"/>
        <v>35095.536999</v>
      </c>
      <c r="O73" s="53">
        <f t="shared" si="22"/>
        <v>2176.54204348575</v>
      </c>
      <c r="P73" s="53">
        <f t="shared" si="23"/>
        <v>8706.16817394299</v>
      </c>
      <c r="Q73" s="63">
        <v>0.248070521735885</v>
      </c>
      <c r="R73" s="102">
        <v>4</v>
      </c>
      <c r="S73" s="102">
        <v>6</v>
      </c>
      <c r="T73" s="102">
        <v>8</v>
      </c>
      <c r="U73" s="102">
        <v>2</v>
      </c>
      <c r="V73" s="102">
        <v>2</v>
      </c>
      <c r="W73" s="102">
        <v>6</v>
      </c>
      <c r="X73" s="102">
        <v>8</v>
      </c>
      <c r="Y73" s="141">
        <v>29278.19</v>
      </c>
      <c r="Z73" s="141">
        <v>8470.48</v>
      </c>
      <c r="AA73" s="6"/>
      <c r="AB73" s="6"/>
      <c r="AC73" s="141">
        <f t="shared" si="24"/>
        <v>29278.19</v>
      </c>
      <c r="AD73" s="141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3">
        <f t="shared" si="28"/>
        <v>0.83424254203132</v>
      </c>
      <c r="AH73" s="63">
        <f t="shared" si="29"/>
        <v>0.972928598525309</v>
      </c>
      <c r="AI73" s="185"/>
    </row>
    <row r="74" spans="1:35">
      <c r="A74" s="40">
        <v>73</v>
      </c>
      <c r="B74" s="40">
        <v>750</v>
      </c>
      <c r="C74" s="41" t="s">
        <v>115</v>
      </c>
      <c r="D74" s="41" t="s">
        <v>52</v>
      </c>
      <c r="E74" s="40" t="s">
        <v>42</v>
      </c>
      <c r="F74" s="84">
        <v>3</v>
      </c>
      <c r="G74" s="85">
        <v>300</v>
      </c>
      <c r="H74" s="86">
        <v>30000</v>
      </c>
      <c r="I74" s="86">
        <f t="shared" si="18"/>
        <v>120000</v>
      </c>
      <c r="J74" s="86">
        <f t="shared" si="19"/>
        <v>7015.56851034555</v>
      </c>
      <c r="K74" s="86">
        <f t="shared" si="20"/>
        <v>28062.2740413822</v>
      </c>
      <c r="L74" s="95">
        <v>0.233852283678185</v>
      </c>
      <c r="M74" s="53">
        <v>34500</v>
      </c>
      <c r="N74" s="53">
        <f t="shared" si="21"/>
        <v>138000</v>
      </c>
      <c r="O74" s="53">
        <f t="shared" si="22"/>
        <v>7433.99706078402</v>
      </c>
      <c r="P74" s="53">
        <f t="shared" si="23"/>
        <v>29735.9882431361</v>
      </c>
      <c r="Q74" s="63">
        <v>0.215478175674899</v>
      </c>
      <c r="R74" s="102">
        <v>5</v>
      </c>
      <c r="S74" s="102">
        <v>12</v>
      </c>
      <c r="T74" s="102">
        <v>16</v>
      </c>
      <c r="U74" s="102">
        <v>4</v>
      </c>
      <c r="V74" s="102">
        <v>8</v>
      </c>
      <c r="W74" s="102">
        <v>12</v>
      </c>
      <c r="X74" s="102">
        <v>12</v>
      </c>
      <c r="Y74" s="141">
        <v>113873.58</v>
      </c>
      <c r="Z74" s="141">
        <v>32979.58</v>
      </c>
      <c r="AA74" s="6"/>
      <c r="AB74" s="6"/>
      <c r="AC74" s="141">
        <f t="shared" si="24"/>
        <v>113873.58</v>
      </c>
      <c r="AD74" s="141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3">
        <f t="shared" si="28"/>
        <v>0.825170869565217</v>
      </c>
      <c r="AH74" s="63">
        <f t="shared" si="29"/>
        <v>1.10907966906439</v>
      </c>
      <c r="AI74" s="185"/>
    </row>
    <row r="75" spans="1:35">
      <c r="A75" s="40">
        <v>74</v>
      </c>
      <c r="B75" s="40">
        <v>52</v>
      </c>
      <c r="C75" s="41" t="s">
        <v>116</v>
      </c>
      <c r="D75" s="41" t="s">
        <v>50</v>
      </c>
      <c r="E75" s="40" t="s">
        <v>34</v>
      </c>
      <c r="F75" s="87">
        <v>26</v>
      </c>
      <c r="G75" s="88">
        <v>100</v>
      </c>
      <c r="H75" s="86">
        <v>7504.07166</v>
      </c>
      <c r="I75" s="86">
        <f t="shared" si="18"/>
        <v>30016.28664</v>
      </c>
      <c r="J75" s="86">
        <f t="shared" si="19"/>
        <v>2043.0190116</v>
      </c>
      <c r="K75" s="86">
        <f t="shared" si="20"/>
        <v>8172.07604640001</v>
      </c>
      <c r="L75" s="95">
        <v>0.272254731053568</v>
      </c>
      <c r="M75" s="53">
        <v>8629.682409</v>
      </c>
      <c r="N75" s="53">
        <f t="shared" si="21"/>
        <v>34518.729636</v>
      </c>
      <c r="O75" s="53">
        <f t="shared" si="22"/>
        <v>2164.870502649</v>
      </c>
      <c r="P75" s="53">
        <f t="shared" si="23"/>
        <v>8659.482010596</v>
      </c>
      <c r="Q75" s="63">
        <v>0.250863287899359</v>
      </c>
      <c r="R75" s="102">
        <v>5</v>
      </c>
      <c r="S75" s="102">
        <v>8</v>
      </c>
      <c r="T75" s="102">
        <v>12</v>
      </c>
      <c r="U75" s="102">
        <v>2</v>
      </c>
      <c r="V75" s="102">
        <v>3</v>
      </c>
      <c r="W75" s="102">
        <v>8</v>
      </c>
      <c r="X75" s="102">
        <v>10</v>
      </c>
      <c r="Y75" s="141">
        <v>28390.27</v>
      </c>
      <c r="Z75" s="141">
        <v>6743.92</v>
      </c>
      <c r="AA75" s="6"/>
      <c r="AB75" s="6"/>
      <c r="AC75" s="141">
        <f t="shared" si="24"/>
        <v>28390.27</v>
      </c>
      <c r="AD75" s="141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3">
        <f t="shared" si="28"/>
        <v>0.822459873215944</v>
      </c>
      <c r="AH75" s="63">
        <f t="shared" si="29"/>
        <v>0.778790231534396</v>
      </c>
      <c r="AI75" s="185"/>
    </row>
    <row r="76" spans="1:35">
      <c r="A76" s="40">
        <v>75</v>
      </c>
      <c r="B76" s="40">
        <v>107728</v>
      </c>
      <c r="C76" s="41" t="s">
        <v>117</v>
      </c>
      <c r="D76" s="41" t="s">
        <v>85</v>
      </c>
      <c r="E76" s="40" t="s">
        <v>34</v>
      </c>
      <c r="F76" s="84">
        <v>25</v>
      </c>
      <c r="G76" s="85">
        <v>100</v>
      </c>
      <c r="H76" s="86">
        <v>7733.12022</v>
      </c>
      <c r="I76" s="86">
        <f t="shared" si="18"/>
        <v>30932.48088</v>
      </c>
      <c r="J76" s="86">
        <f t="shared" si="19"/>
        <v>2035.4000436</v>
      </c>
      <c r="K76" s="86">
        <f t="shared" si="20"/>
        <v>8141.6001744</v>
      </c>
      <c r="L76" s="95">
        <v>0.263205534854597</v>
      </c>
      <c r="M76" s="53">
        <v>8893.088253</v>
      </c>
      <c r="N76" s="53">
        <f t="shared" si="21"/>
        <v>35572.353012</v>
      </c>
      <c r="O76" s="53">
        <f t="shared" si="22"/>
        <v>2156.797117629</v>
      </c>
      <c r="P76" s="53">
        <f t="shared" si="23"/>
        <v>8627.18847051602</v>
      </c>
      <c r="Q76" s="63">
        <v>0.242525099973165</v>
      </c>
      <c r="R76" s="102">
        <v>4</v>
      </c>
      <c r="S76" s="102">
        <v>8</v>
      </c>
      <c r="T76" s="102">
        <v>10</v>
      </c>
      <c r="U76" s="102">
        <v>2</v>
      </c>
      <c r="V76" s="102">
        <v>2</v>
      </c>
      <c r="W76" s="102">
        <v>8</v>
      </c>
      <c r="X76" s="102">
        <v>10</v>
      </c>
      <c r="Y76" s="141">
        <v>29187.79</v>
      </c>
      <c r="Z76" s="141">
        <v>5900.63</v>
      </c>
      <c r="AA76" s="6"/>
      <c r="AB76" s="6"/>
      <c r="AC76" s="141">
        <f t="shared" si="24"/>
        <v>29187.79</v>
      </c>
      <c r="AD76" s="141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3">
        <f t="shared" si="28"/>
        <v>0.820518957240579</v>
      </c>
      <c r="AH76" s="63">
        <f t="shared" si="29"/>
        <v>0.68395747005711</v>
      </c>
      <c r="AI76" s="185"/>
    </row>
    <row r="77" spans="1:35">
      <c r="A77" s="40">
        <v>76</v>
      </c>
      <c r="B77" s="40">
        <v>754</v>
      </c>
      <c r="C77" s="41" t="s">
        <v>118</v>
      </c>
      <c r="D77" s="41" t="s">
        <v>50</v>
      </c>
      <c r="E77" s="40" t="s">
        <v>37</v>
      </c>
      <c r="F77" s="87">
        <v>8</v>
      </c>
      <c r="G77" s="88">
        <v>200</v>
      </c>
      <c r="H77" s="86">
        <v>13040.14221</v>
      </c>
      <c r="I77" s="86">
        <f t="shared" si="18"/>
        <v>52160.56884</v>
      </c>
      <c r="J77" s="86">
        <f t="shared" si="19"/>
        <v>3387.1795272</v>
      </c>
      <c r="K77" s="86">
        <f t="shared" si="20"/>
        <v>13548.7181088</v>
      </c>
      <c r="L77" s="95">
        <v>0.259750198475788</v>
      </c>
      <c r="M77" s="53">
        <v>14996.1635415</v>
      </c>
      <c r="N77" s="53">
        <f t="shared" si="21"/>
        <v>59984.654166</v>
      </c>
      <c r="O77" s="53">
        <f t="shared" si="22"/>
        <v>3589.200591858</v>
      </c>
      <c r="P77" s="53">
        <f t="shared" si="23"/>
        <v>14356.802367432</v>
      </c>
      <c r="Q77" s="63">
        <v>0.239341254309833</v>
      </c>
      <c r="R77" s="102">
        <v>5</v>
      </c>
      <c r="S77" s="102">
        <v>8</v>
      </c>
      <c r="T77" s="102">
        <v>10</v>
      </c>
      <c r="U77" s="102">
        <v>2</v>
      </c>
      <c r="V77" s="102">
        <v>4</v>
      </c>
      <c r="W77" s="102">
        <v>12</v>
      </c>
      <c r="X77" s="102">
        <v>12</v>
      </c>
      <c r="Y77" s="141">
        <v>48785.3</v>
      </c>
      <c r="Z77" s="141">
        <v>11906.61</v>
      </c>
      <c r="AA77" s="6">
        <v>1150.1</v>
      </c>
      <c r="AB77" s="6">
        <v>201.6</v>
      </c>
      <c r="AC77" s="141">
        <f t="shared" si="24"/>
        <v>47635.2</v>
      </c>
      <c r="AD77" s="141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3">
        <f t="shared" si="28"/>
        <v>0.794123108023188</v>
      </c>
      <c r="AH77" s="63">
        <f t="shared" si="29"/>
        <v>0.81529366361917</v>
      </c>
      <c r="AI77" s="185"/>
    </row>
    <row r="78" spans="1:35">
      <c r="A78" s="40">
        <v>77</v>
      </c>
      <c r="B78" s="40">
        <v>726</v>
      </c>
      <c r="C78" s="41" t="s">
        <v>119</v>
      </c>
      <c r="D78" s="41" t="s">
        <v>36</v>
      </c>
      <c r="E78" s="40" t="s">
        <v>37</v>
      </c>
      <c r="F78" s="84">
        <v>15</v>
      </c>
      <c r="G78" s="85">
        <v>150</v>
      </c>
      <c r="H78" s="86">
        <v>11866.71951</v>
      </c>
      <c r="I78" s="86">
        <f t="shared" si="18"/>
        <v>47466.87804</v>
      </c>
      <c r="J78" s="86">
        <f t="shared" si="19"/>
        <v>2775.1223052</v>
      </c>
      <c r="K78" s="86">
        <f t="shared" si="20"/>
        <v>11100.4892208</v>
      </c>
      <c r="L78" s="95">
        <v>0.233857579835895</v>
      </c>
      <c r="M78" s="53">
        <v>13646.7274365</v>
      </c>
      <c r="N78" s="53">
        <f t="shared" si="21"/>
        <v>54586.909746</v>
      </c>
      <c r="O78" s="53">
        <f t="shared" si="22"/>
        <v>2940.638528403</v>
      </c>
      <c r="P78" s="53">
        <f t="shared" si="23"/>
        <v>11762.554113612</v>
      </c>
      <c r="Q78" s="63">
        <v>0.215483055705932</v>
      </c>
      <c r="R78" s="102">
        <v>5</v>
      </c>
      <c r="S78" s="102">
        <v>10</v>
      </c>
      <c r="T78" s="102">
        <v>16</v>
      </c>
      <c r="U78" s="102">
        <v>4</v>
      </c>
      <c r="V78" s="102">
        <v>4</v>
      </c>
      <c r="W78" s="102">
        <v>10</v>
      </c>
      <c r="X78" s="102">
        <v>10</v>
      </c>
      <c r="Y78" s="141">
        <v>44268.13</v>
      </c>
      <c r="Z78" s="141">
        <v>9935.4</v>
      </c>
      <c r="AA78" s="6">
        <v>8232</v>
      </c>
      <c r="AB78" s="6">
        <v>644</v>
      </c>
      <c r="AC78" s="141">
        <f t="shared" si="24"/>
        <v>36036.13</v>
      </c>
      <c r="AD78" s="141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3">
        <f t="shared" si="28"/>
        <v>0.66016065330829</v>
      </c>
      <c r="AH78" s="63">
        <f t="shared" si="29"/>
        <v>0.789913475445584</v>
      </c>
      <c r="AI78" s="185"/>
    </row>
    <row r="79" spans="1:35">
      <c r="A79" s="40">
        <v>78</v>
      </c>
      <c r="B79" s="40">
        <v>752</v>
      </c>
      <c r="C79" s="41" t="s">
        <v>120</v>
      </c>
      <c r="D79" s="41" t="s">
        <v>36</v>
      </c>
      <c r="E79" s="40" t="s">
        <v>34</v>
      </c>
      <c r="F79" s="87">
        <v>28</v>
      </c>
      <c r="G79" s="88">
        <v>100</v>
      </c>
      <c r="H79" s="86">
        <v>7622.5040325</v>
      </c>
      <c r="I79" s="86">
        <f t="shared" si="18"/>
        <v>30490.01613</v>
      </c>
      <c r="J79" s="86">
        <f t="shared" si="19"/>
        <v>2063.0650698</v>
      </c>
      <c r="K79" s="86">
        <f t="shared" si="20"/>
        <v>8252.26027920001</v>
      </c>
      <c r="L79" s="95">
        <v>0.270654506839712</v>
      </c>
      <c r="M79" s="53">
        <v>8765.879637375</v>
      </c>
      <c r="N79" s="53">
        <f t="shared" si="21"/>
        <v>35063.5185495</v>
      </c>
      <c r="O79" s="53">
        <f t="shared" si="22"/>
        <v>2186.1121650345</v>
      </c>
      <c r="P79" s="53">
        <f t="shared" si="23"/>
        <v>8744.448660138</v>
      </c>
      <c r="Q79" s="63">
        <v>0.24938879558802</v>
      </c>
      <c r="R79" s="102">
        <v>4</v>
      </c>
      <c r="S79" s="102">
        <v>6</v>
      </c>
      <c r="T79" s="102">
        <v>8</v>
      </c>
      <c r="U79" s="102">
        <v>2</v>
      </c>
      <c r="V79" s="102">
        <v>3</v>
      </c>
      <c r="W79" s="102">
        <v>8</v>
      </c>
      <c r="X79" s="102">
        <v>8</v>
      </c>
      <c r="Y79" s="141">
        <v>28336.34</v>
      </c>
      <c r="Z79" s="141">
        <v>6161.22</v>
      </c>
      <c r="AA79" s="6"/>
      <c r="AB79" s="6"/>
      <c r="AC79" s="141">
        <f t="shared" si="24"/>
        <v>28336.34</v>
      </c>
      <c r="AD79" s="141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3">
        <f t="shared" si="28"/>
        <v>0.808143083529878</v>
      </c>
      <c r="AH79" s="63">
        <f t="shared" si="29"/>
        <v>0.704586445579608</v>
      </c>
      <c r="AI79" s="185"/>
    </row>
    <row r="80" spans="1:35">
      <c r="A80" s="40">
        <v>79</v>
      </c>
      <c r="B80" s="40">
        <v>721</v>
      </c>
      <c r="C80" s="41" t="s">
        <v>121</v>
      </c>
      <c r="D80" s="41" t="s">
        <v>39</v>
      </c>
      <c r="E80" s="40" t="s">
        <v>37</v>
      </c>
      <c r="F80" s="84">
        <v>23</v>
      </c>
      <c r="G80" s="85">
        <v>150</v>
      </c>
      <c r="H80" s="86">
        <v>9784.93122</v>
      </c>
      <c r="I80" s="86">
        <f t="shared" si="18"/>
        <v>39139.72488</v>
      </c>
      <c r="J80" s="86">
        <f t="shared" si="19"/>
        <v>2876.926059</v>
      </c>
      <c r="K80" s="86">
        <f t="shared" si="20"/>
        <v>11507.704236</v>
      </c>
      <c r="L80" s="95">
        <v>0.294015971529742</v>
      </c>
      <c r="M80" s="53">
        <v>11252.670903</v>
      </c>
      <c r="N80" s="53">
        <f t="shared" si="21"/>
        <v>45010.683612</v>
      </c>
      <c r="O80" s="53">
        <f t="shared" si="22"/>
        <v>3048.5141489475</v>
      </c>
      <c r="P80" s="53">
        <f t="shared" si="23"/>
        <v>12194.05659579</v>
      </c>
      <c r="Q80" s="63">
        <v>0.270914716623833</v>
      </c>
      <c r="R80" s="102">
        <v>5</v>
      </c>
      <c r="S80" s="102">
        <v>8</v>
      </c>
      <c r="T80" s="102">
        <v>12</v>
      </c>
      <c r="U80" s="102">
        <v>4</v>
      </c>
      <c r="V80" s="102">
        <v>3</v>
      </c>
      <c r="W80" s="102">
        <v>10</v>
      </c>
      <c r="X80" s="102">
        <v>10</v>
      </c>
      <c r="Y80" s="141">
        <v>36350.74</v>
      </c>
      <c r="Z80" s="141">
        <v>10735.45</v>
      </c>
      <c r="AA80" s="6"/>
      <c r="AB80" s="6"/>
      <c r="AC80" s="141">
        <f t="shared" si="24"/>
        <v>36350.74</v>
      </c>
      <c r="AD80" s="141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3">
        <f t="shared" si="28"/>
        <v>0.807602486408555</v>
      </c>
      <c r="AH80" s="63">
        <f t="shared" si="29"/>
        <v>0.880383809577071</v>
      </c>
      <c r="AI80" s="185"/>
    </row>
    <row r="81" spans="1:35">
      <c r="A81" s="40">
        <v>80</v>
      </c>
      <c r="B81" s="40">
        <v>387</v>
      </c>
      <c r="C81" s="41" t="s">
        <v>122</v>
      </c>
      <c r="D81" s="41" t="s">
        <v>52</v>
      </c>
      <c r="E81" s="40" t="s">
        <v>42</v>
      </c>
      <c r="F81" s="87">
        <v>10</v>
      </c>
      <c r="G81" s="88">
        <v>200</v>
      </c>
      <c r="H81" s="86">
        <v>14997.41163</v>
      </c>
      <c r="I81" s="86">
        <f t="shared" si="18"/>
        <v>59989.64652</v>
      </c>
      <c r="J81" s="86">
        <f t="shared" si="19"/>
        <v>3418.40444399999</v>
      </c>
      <c r="K81" s="86">
        <f t="shared" si="20"/>
        <v>13673.617776</v>
      </c>
      <c r="L81" s="95">
        <v>0.227932961255928</v>
      </c>
      <c r="M81" s="53">
        <v>17247.0233745</v>
      </c>
      <c r="N81" s="53">
        <f t="shared" si="21"/>
        <v>68988.093498</v>
      </c>
      <c r="O81" s="53">
        <f t="shared" si="22"/>
        <v>3622.28785191</v>
      </c>
      <c r="P81" s="53">
        <f t="shared" si="23"/>
        <v>14489.15140764</v>
      </c>
      <c r="Q81" s="63">
        <v>0.210023942871534</v>
      </c>
      <c r="R81" s="102">
        <v>7</v>
      </c>
      <c r="S81" s="102">
        <v>10</v>
      </c>
      <c r="T81" s="102">
        <v>10</v>
      </c>
      <c r="U81" s="102">
        <v>4</v>
      </c>
      <c r="V81" s="102">
        <v>5</v>
      </c>
      <c r="W81" s="102">
        <v>12</v>
      </c>
      <c r="X81" s="102">
        <v>12</v>
      </c>
      <c r="Y81" s="141">
        <v>55586.01</v>
      </c>
      <c r="Z81" s="141">
        <v>11739.68</v>
      </c>
      <c r="AA81" s="6"/>
      <c r="AB81" s="6"/>
      <c r="AC81" s="141">
        <f t="shared" si="24"/>
        <v>55586.01</v>
      </c>
      <c r="AD81" s="141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3">
        <f t="shared" si="28"/>
        <v>0.805733383567289</v>
      </c>
      <c r="AH81" s="63">
        <f t="shared" si="29"/>
        <v>0.810239307307519</v>
      </c>
      <c r="AI81" s="185"/>
    </row>
    <row r="82" spans="1:35">
      <c r="A82" s="40">
        <v>81</v>
      </c>
      <c r="B82" s="40">
        <v>514</v>
      </c>
      <c r="C82" s="41" t="s">
        <v>123</v>
      </c>
      <c r="D82" s="41" t="s">
        <v>41</v>
      </c>
      <c r="E82" s="40" t="s">
        <v>42</v>
      </c>
      <c r="F82" s="84">
        <v>11</v>
      </c>
      <c r="G82" s="85">
        <v>200</v>
      </c>
      <c r="H82" s="86">
        <v>18500</v>
      </c>
      <c r="I82" s="86">
        <f t="shared" si="18"/>
        <v>74000</v>
      </c>
      <c r="J82" s="86">
        <f t="shared" si="19"/>
        <v>5382.87576071026</v>
      </c>
      <c r="K82" s="86">
        <f t="shared" si="20"/>
        <v>21531.5030428411</v>
      </c>
      <c r="L82" s="95">
        <v>0.29096625733569</v>
      </c>
      <c r="M82" s="53">
        <v>21275</v>
      </c>
      <c r="N82" s="53">
        <f t="shared" si="21"/>
        <v>85100</v>
      </c>
      <c r="O82" s="53">
        <f t="shared" si="22"/>
        <v>5703.92585072406</v>
      </c>
      <c r="P82" s="53">
        <f t="shared" si="23"/>
        <v>22815.7034028962</v>
      </c>
      <c r="Q82" s="63">
        <v>0.268104622830743</v>
      </c>
      <c r="R82" s="102">
        <v>7</v>
      </c>
      <c r="S82" s="102">
        <v>20</v>
      </c>
      <c r="T82" s="102">
        <v>10</v>
      </c>
      <c r="U82" s="102">
        <v>4</v>
      </c>
      <c r="V82" s="102">
        <v>4</v>
      </c>
      <c r="W82" s="102">
        <v>12</v>
      </c>
      <c r="X82" s="102">
        <v>12</v>
      </c>
      <c r="Y82" s="141">
        <v>68439.56</v>
      </c>
      <c r="Z82" s="141">
        <v>12912.92</v>
      </c>
      <c r="AA82" s="6"/>
      <c r="AB82" s="6"/>
      <c r="AC82" s="141">
        <f t="shared" si="24"/>
        <v>68439.56</v>
      </c>
      <c r="AD82" s="141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3">
        <f t="shared" si="28"/>
        <v>0.804225146886016</v>
      </c>
      <c r="AH82" s="63">
        <f t="shared" si="29"/>
        <v>0.565966333449129</v>
      </c>
      <c r="AI82" s="185"/>
    </row>
    <row r="83" spans="1:35">
      <c r="A83" s="40">
        <v>82</v>
      </c>
      <c r="B83" s="40">
        <v>106865</v>
      </c>
      <c r="C83" s="41" t="s">
        <v>124</v>
      </c>
      <c r="D83" s="41" t="s">
        <v>33</v>
      </c>
      <c r="E83" s="40" t="s">
        <v>34</v>
      </c>
      <c r="F83" s="84">
        <v>36</v>
      </c>
      <c r="G83" s="85">
        <v>100</v>
      </c>
      <c r="H83" s="86">
        <v>5908.64301</v>
      </c>
      <c r="I83" s="86">
        <f t="shared" si="18"/>
        <v>23634.57204</v>
      </c>
      <c r="J83" s="86">
        <f t="shared" si="19"/>
        <v>1482.3378108</v>
      </c>
      <c r="K83" s="86">
        <f t="shared" si="20"/>
        <v>5929.3512432</v>
      </c>
      <c r="L83" s="95">
        <v>0.250876183971724</v>
      </c>
      <c r="M83" s="53">
        <v>6794.9394615</v>
      </c>
      <c r="N83" s="53">
        <f t="shared" si="21"/>
        <v>27179.757846</v>
      </c>
      <c r="O83" s="53">
        <f t="shared" si="22"/>
        <v>1570.748673087</v>
      </c>
      <c r="P83" s="53">
        <f t="shared" si="23"/>
        <v>6282.994692348</v>
      </c>
      <c r="Q83" s="63">
        <v>0.231164483802517</v>
      </c>
      <c r="R83" s="102">
        <v>4</v>
      </c>
      <c r="S83" s="102">
        <v>6</v>
      </c>
      <c r="T83" s="102">
        <v>8</v>
      </c>
      <c r="U83" s="102">
        <v>2</v>
      </c>
      <c r="V83" s="102">
        <v>2</v>
      </c>
      <c r="W83" s="102">
        <v>6</v>
      </c>
      <c r="X83" s="102">
        <v>8</v>
      </c>
      <c r="Y83" s="141">
        <v>21551.66</v>
      </c>
      <c r="Z83" s="141">
        <v>5724.35</v>
      </c>
      <c r="AA83" s="6"/>
      <c r="AB83" s="6"/>
      <c r="AC83" s="141">
        <f t="shared" si="24"/>
        <v>21551.66</v>
      </c>
      <c r="AD83" s="141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3">
        <f t="shared" si="28"/>
        <v>0.792930537575474</v>
      </c>
      <c r="AH83" s="63">
        <f t="shared" si="29"/>
        <v>0.911086238377956</v>
      </c>
      <c r="AI83" s="185"/>
    </row>
    <row r="84" spans="1:35">
      <c r="A84" s="40">
        <v>83</v>
      </c>
      <c r="B84" s="40">
        <v>101453</v>
      </c>
      <c r="C84" s="41" t="s">
        <v>125</v>
      </c>
      <c r="D84" s="41" t="s">
        <v>50</v>
      </c>
      <c r="E84" s="40" t="s">
        <v>37</v>
      </c>
      <c r="F84" s="87">
        <v>12</v>
      </c>
      <c r="G84" s="88">
        <v>150</v>
      </c>
      <c r="H84" s="86">
        <v>11231.905905</v>
      </c>
      <c r="I84" s="86">
        <f t="shared" si="18"/>
        <v>44927.62362</v>
      </c>
      <c r="J84" s="86">
        <f t="shared" si="19"/>
        <v>3181.30222410001</v>
      </c>
      <c r="K84" s="86">
        <f t="shared" si="20"/>
        <v>12725.2088964</v>
      </c>
      <c r="L84" s="95">
        <v>0.283237969673857</v>
      </c>
      <c r="M84" s="53">
        <v>12916.69179075</v>
      </c>
      <c r="N84" s="53">
        <f t="shared" si="21"/>
        <v>51666.767163</v>
      </c>
      <c r="O84" s="53">
        <f t="shared" si="22"/>
        <v>3371.04417818025</v>
      </c>
      <c r="P84" s="53">
        <f t="shared" si="23"/>
        <v>13484.176712721</v>
      </c>
      <c r="Q84" s="63">
        <v>0.260983557770911</v>
      </c>
      <c r="R84" s="102">
        <v>7</v>
      </c>
      <c r="S84" s="102">
        <v>10</v>
      </c>
      <c r="T84" s="102">
        <v>16</v>
      </c>
      <c r="U84" s="102">
        <v>4</v>
      </c>
      <c r="V84" s="102">
        <v>3</v>
      </c>
      <c r="W84" s="102">
        <v>10</v>
      </c>
      <c r="X84" s="102">
        <v>10</v>
      </c>
      <c r="Y84" s="141">
        <v>40904.44</v>
      </c>
      <c r="Z84" s="141">
        <v>8845.25</v>
      </c>
      <c r="AA84" s="6"/>
      <c r="AB84" s="6"/>
      <c r="AC84" s="141">
        <f t="shared" si="24"/>
        <v>40904.44</v>
      </c>
      <c r="AD84" s="141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3">
        <f t="shared" si="28"/>
        <v>0.791697298786923</v>
      </c>
      <c r="AH84" s="63">
        <f t="shared" si="29"/>
        <v>0.655972566100781</v>
      </c>
      <c r="AI84" s="185"/>
    </row>
    <row r="85" spans="1:35">
      <c r="A85" s="40">
        <v>84</v>
      </c>
      <c r="B85" s="40">
        <v>365</v>
      </c>
      <c r="C85" s="41" t="s">
        <v>126</v>
      </c>
      <c r="D85" s="41" t="s">
        <v>36</v>
      </c>
      <c r="E85" s="40" t="s">
        <v>42</v>
      </c>
      <c r="F85" s="84">
        <v>3</v>
      </c>
      <c r="G85" s="85">
        <v>200</v>
      </c>
      <c r="H85" s="86">
        <v>15867.75906</v>
      </c>
      <c r="I85" s="86">
        <f t="shared" si="18"/>
        <v>63471.03624</v>
      </c>
      <c r="J85" s="86">
        <f t="shared" si="19"/>
        <v>4236.88413959999</v>
      </c>
      <c r="K85" s="86">
        <f t="shared" si="20"/>
        <v>16947.5365584</v>
      </c>
      <c r="L85" s="95">
        <v>0.267012129663632</v>
      </c>
      <c r="M85" s="53">
        <v>18247.922919</v>
      </c>
      <c r="N85" s="53">
        <f t="shared" si="21"/>
        <v>72991.691676</v>
      </c>
      <c r="O85" s="53">
        <f t="shared" si="22"/>
        <v>4489.58401506899</v>
      </c>
      <c r="P85" s="53">
        <f t="shared" si="23"/>
        <v>17958.336060276</v>
      </c>
      <c r="Q85" s="63">
        <v>0.246032605190061</v>
      </c>
      <c r="R85" s="102">
        <v>9</v>
      </c>
      <c r="S85" s="102">
        <v>12</v>
      </c>
      <c r="T85" s="102">
        <v>16</v>
      </c>
      <c r="U85" s="102">
        <v>4</v>
      </c>
      <c r="V85" s="102">
        <v>4</v>
      </c>
      <c r="W85" s="102">
        <v>12</v>
      </c>
      <c r="X85" s="102">
        <v>12</v>
      </c>
      <c r="Y85" s="141">
        <v>56965.99</v>
      </c>
      <c r="Z85" s="141">
        <v>13583.21</v>
      </c>
      <c r="AA85" s="6"/>
      <c r="AB85" s="6"/>
      <c r="AC85" s="141">
        <f t="shared" si="24"/>
        <v>56965.99</v>
      </c>
      <c r="AD85" s="141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3">
        <f t="shared" si="28"/>
        <v>0.780444851899914</v>
      </c>
      <c r="AH85" s="63">
        <f t="shared" si="29"/>
        <v>0.75637352783737</v>
      </c>
      <c r="AI85" s="185"/>
    </row>
    <row r="86" spans="1:35">
      <c r="A86" s="40">
        <v>85</v>
      </c>
      <c r="B86" s="40">
        <v>549</v>
      </c>
      <c r="C86" s="41" t="s">
        <v>127</v>
      </c>
      <c r="D86" s="41" t="s">
        <v>85</v>
      </c>
      <c r="E86" s="40" t="s">
        <v>34</v>
      </c>
      <c r="F86" s="84">
        <v>27</v>
      </c>
      <c r="G86" s="85">
        <v>100</v>
      </c>
      <c r="H86" s="86">
        <v>7630.8804</v>
      </c>
      <c r="I86" s="86">
        <f t="shared" si="18"/>
        <v>30523.5216</v>
      </c>
      <c r="J86" s="86">
        <f t="shared" si="19"/>
        <v>1929.737628</v>
      </c>
      <c r="K86" s="86">
        <f t="shared" si="20"/>
        <v>7718.95051199999</v>
      </c>
      <c r="L86" s="95">
        <v>0.252885319497341</v>
      </c>
      <c r="M86" s="53">
        <v>8775.51246</v>
      </c>
      <c r="N86" s="53">
        <f t="shared" si="21"/>
        <v>35102.04984</v>
      </c>
      <c r="O86" s="53">
        <f t="shared" si="22"/>
        <v>2044.83269367</v>
      </c>
      <c r="P86" s="53">
        <f t="shared" si="23"/>
        <v>8179.33077468</v>
      </c>
      <c r="Q86" s="63">
        <v>0.233015758679693</v>
      </c>
      <c r="R86" s="102">
        <v>4</v>
      </c>
      <c r="S86" s="102">
        <v>8</v>
      </c>
      <c r="T86" s="102">
        <v>8</v>
      </c>
      <c r="U86" s="102">
        <v>2</v>
      </c>
      <c r="V86" s="102">
        <v>3</v>
      </c>
      <c r="W86" s="102">
        <v>8</v>
      </c>
      <c r="X86" s="102">
        <v>10</v>
      </c>
      <c r="Y86" s="141">
        <v>27379.07</v>
      </c>
      <c r="Z86" s="141">
        <v>5804.42</v>
      </c>
      <c r="AA86" s="6"/>
      <c r="AB86" s="6"/>
      <c r="AC86" s="141">
        <f t="shared" si="24"/>
        <v>27379.07</v>
      </c>
      <c r="AD86" s="141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3">
        <f t="shared" si="28"/>
        <v>0.779984933210385</v>
      </c>
      <c r="AH86" s="63">
        <f t="shared" si="29"/>
        <v>0.709644854805018</v>
      </c>
      <c r="AI86" s="185"/>
    </row>
    <row r="87" spans="1:35">
      <c r="A87" s="40">
        <v>86</v>
      </c>
      <c r="B87" s="40">
        <v>585</v>
      </c>
      <c r="C87" s="41" t="s">
        <v>128</v>
      </c>
      <c r="D87" s="41" t="s">
        <v>33</v>
      </c>
      <c r="E87" s="40" t="s">
        <v>42</v>
      </c>
      <c r="F87" s="87">
        <v>6</v>
      </c>
      <c r="G87" s="88">
        <v>200</v>
      </c>
      <c r="H87" s="86">
        <v>16500</v>
      </c>
      <c r="I87" s="86">
        <f t="shared" si="18"/>
        <v>66000</v>
      </c>
      <c r="J87" s="86">
        <f t="shared" si="19"/>
        <v>4563.78395268866</v>
      </c>
      <c r="K87" s="86">
        <f t="shared" si="20"/>
        <v>18255.1358107547</v>
      </c>
      <c r="L87" s="95">
        <v>0.276592966829616</v>
      </c>
      <c r="M87" s="53">
        <v>18975</v>
      </c>
      <c r="N87" s="53">
        <f t="shared" si="21"/>
        <v>75900</v>
      </c>
      <c r="O87" s="53">
        <f t="shared" si="22"/>
        <v>4835.98106700973</v>
      </c>
      <c r="P87" s="53">
        <f t="shared" si="23"/>
        <v>19343.9242680389</v>
      </c>
      <c r="Q87" s="63">
        <v>0.254860662293003</v>
      </c>
      <c r="R87" s="102">
        <v>10</v>
      </c>
      <c r="S87" s="102">
        <v>12</v>
      </c>
      <c r="T87" s="102">
        <v>10</v>
      </c>
      <c r="U87" s="102">
        <v>4</v>
      </c>
      <c r="V87" s="102">
        <v>6</v>
      </c>
      <c r="W87" s="102">
        <v>12</v>
      </c>
      <c r="X87" s="102">
        <v>12</v>
      </c>
      <c r="Y87" s="141">
        <v>59180.65</v>
      </c>
      <c r="Z87" s="141">
        <v>15931.35</v>
      </c>
      <c r="AA87" s="6"/>
      <c r="AB87" s="6"/>
      <c r="AC87" s="141">
        <f t="shared" si="24"/>
        <v>59180.65</v>
      </c>
      <c r="AD87" s="141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3">
        <f t="shared" si="28"/>
        <v>0.779718708827404</v>
      </c>
      <c r="AH87" s="63">
        <f t="shared" si="29"/>
        <v>0.823584179675612</v>
      </c>
      <c r="AI87" s="185"/>
    </row>
    <row r="88" spans="1:35">
      <c r="A88" s="40">
        <v>87</v>
      </c>
      <c r="B88" s="40">
        <v>748</v>
      </c>
      <c r="C88" s="41" t="s">
        <v>129</v>
      </c>
      <c r="D88" s="41" t="s">
        <v>85</v>
      </c>
      <c r="E88" s="40" t="s">
        <v>37</v>
      </c>
      <c r="F88" s="87">
        <v>22</v>
      </c>
      <c r="G88" s="88">
        <v>150</v>
      </c>
      <c r="H88" s="86">
        <v>9610.978905</v>
      </c>
      <c r="I88" s="86">
        <f t="shared" si="18"/>
        <v>38443.91562</v>
      </c>
      <c r="J88" s="86">
        <f t="shared" si="19"/>
        <v>2473.9347024</v>
      </c>
      <c r="K88" s="86">
        <f t="shared" si="20"/>
        <v>9895.7388096</v>
      </c>
      <c r="L88" s="95">
        <v>0.257407151431054</v>
      </c>
      <c r="M88" s="53">
        <v>11052.62574075</v>
      </c>
      <c r="N88" s="53">
        <f t="shared" si="21"/>
        <v>44210.502963</v>
      </c>
      <c r="O88" s="53">
        <f t="shared" si="22"/>
        <v>2621.487236436</v>
      </c>
      <c r="P88" s="53">
        <f t="shared" si="23"/>
        <v>10485.948945744</v>
      </c>
      <c r="Q88" s="63">
        <v>0.237182303818614</v>
      </c>
      <c r="R88" s="102">
        <v>5</v>
      </c>
      <c r="S88" s="102">
        <v>8</v>
      </c>
      <c r="T88" s="102">
        <v>8</v>
      </c>
      <c r="U88" s="102">
        <v>4</v>
      </c>
      <c r="V88" s="102">
        <v>3</v>
      </c>
      <c r="W88" s="102">
        <v>10</v>
      </c>
      <c r="X88" s="102">
        <v>10</v>
      </c>
      <c r="Y88" s="141">
        <v>34072.21</v>
      </c>
      <c r="Z88" s="141">
        <v>8763.05</v>
      </c>
      <c r="AA88" s="6"/>
      <c r="AB88" s="6"/>
      <c r="AC88" s="141">
        <f t="shared" si="24"/>
        <v>34072.21</v>
      </c>
      <c r="AD88" s="141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3">
        <f t="shared" si="28"/>
        <v>0.77068134756384</v>
      </c>
      <c r="AH88" s="63">
        <f t="shared" si="29"/>
        <v>0.835694513233036</v>
      </c>
      <c r="AI88" s="185"/>
    </row>
    <row r="89" spans="1:35">
      <c r="A89" s="40">
        <v>88</v>
      </c>
      <c r="B89" s="40">
        <v>102479</v>
      </c>
      <c r="C89" s="41" t="s">
        <v>130</v>
      </c>
      <c r="D89" s="41" t="s">
        <v>33</v>
      </c>
      <c r="E89" s="40" t="s">
        <v>34</v>
      </c>
      <c r="F89" s="87">
        <v>20</v>
      </c>
      <c r="G89" s="88">
        <v>150</v>
      </c>
      <c r="H89" s="86">
        <v>8280.915795</v>
      </c>
      <c r="I89" s="86">
        <f t="shared" si="18"/>
        <v>33123.66318</v>
      </c>
      <c r="J89" s="86">
        <f t="shared" si="19"/>
        <v>2241.5096466</v>
      </c>
      <c r="K89" s="86">
        <f t="shared" si="20"/>
        <v>8966.0385864</v>
      </c>
      <c r="L89" s="95">
        <v>0.270683786925284</v>
      </c>
      <c r="M89" s="53">
        <v>9523.05316425</v>
      </c>
      <c r="N89" s="53">
        <f t="shared" si="21"/>
        <v>38092.212657</v>
      </c>
      <c r="O89" s="53">
        <f t="shared" si="22"/>
        <v>2375.1996862365</v>
      </c>
      <c r="P89" s="53">
        <f t="shared" si="23"/>
        <v>9500.79874494598</v>
      </c>
      <c r="Q89" s="63">
        <v>0.24941577509544</v>
      </c>
      <c r="R89" s="102">
        <v>4</v>
      </c>
      <c r="S89" s="102">
        <v>8</v>
      </c>
      <c r="T89" s="102">
        <v>8</v>
      </c>
      <c r="U89" s="102">
        <v>2</v>
      </c>
      <c r="V89" s="102">
        <v>3</v>
      </c>
      <c r="W89" s="102">
        <v>10</v>
      </c>
      <c r="X89" s="102">
        <v>10</v>
      </c>
      <c r="Y89" s="141">
        <v>29263.81</v>
      </c>
      <c r="Z89" s="141">
        <v>7389.14</v>
      </c>
      <c r="AA89" s="6">
        <v>1240</v>
      </c>
      <c r="AB89" s="6">
        <v>805.30072</v>
      </c>
      <c r="AC89" s="141">
        <f t="shared" si="24"/>
        <v>28023.81</v>
      </c>
      <c r="AD89" s="141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3">
        <f t="shared" si="28"/>
        <v>0.735683438826183</v>
      </c>
      <c r="AH89" s="63">
        <f t="shared" si="29"/>
        <v>0.692977449238394</v>
      </c>
      <c r="AI89" s="185"/>
    </row>
    <row r="90" spans="1:35">
      <c r="A90" s="40">
        <v>89</v>
      </c>
      <c r="B90" s="40">
        <v>106485</v>
      </c>
      <c r="C90" s="41" t="s">
        <v>131</v>
      </c>
      <c r="D90" s="41" t="s">
        <v>52</v>
      </c>
      <c r="E90" s="40" t="s">
        <v>34</v>
      </c>
      <c r="F90" s="87">
        <v>26</v>
      </c>
      <c r="G90" s="88">
        <v>100</v>
      </c>
      <c r="H90" s="86">
        <v>5772.525885</v>
      </c>
      <c r="I90" s="86">
        <f t="shared" si="18"/>
        <v>23090.10354</v>
      </c>
      <c r="J90" s="86">
        <f t="shared" si="19"/>
        <v>1014.4160712</v>
      </c>
      <c r="K90" s="86">
        <f t="shared" si="20"/>
        <v>4057.6642848</v>
      </c>
      <c r="L90" s="95">
        <v>0.175731749221944</v>
      </c>
      <c r="M90" s="53">
        <v>6638.40476775</v>
      </c>
      <c r="N90" s="53">
        <f t="shared" si="21"/>
        <v>26553.619071</v>
      </c>
      <c r="O90" s="53">
        <f t="shared" si="22"/>
        <v>1128.5288105175</v>
      </c>
      <c r="P90" s="53">
        <f t="shared" si="23"/>
        <v>4514.11524207</v>
      </c>
      <c r="Q90" s="63">
        <v>0.17</v>
      </c>
      <c r="R90" s="102">
        <v>4</v>
      </c>
      <c r="S90" s="102">
        <v>8</v>
      </c>
      <c r="T90" s="102">
        <v>8</v>
      </c>
      <c r="U90" s="102">
        <v>2</v>
      </c>
      <c r="V90" s="102">
        <v>3</v>
      </c>
      <c r="W90" s="102">
        <v>8</v>
      </c>
      <c r="X90" s="102">
        <v>10</v>
      </c>
      <c r="Y90" s="141">
        <v>20321.02</v>
      </c>
      <c r="Z90" s="141">
        <v>4529.54</v>
      </c>
      <c r="AA90" s="6"/>
      <c r="AB90" s="6"/>
      <c r="AC90" s="141">
        <f t="shared" si="24"/>
        <v>20321.02</v>
      </c>
      <c r="AD90" s="141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3">
        <f t="shared" si="28"/>
        <v>0.765282500500777</v>
      </c>
      <c r="AH90" s="63">
        <f t="shared" si="29"/>
        <v>1.00341700579246</v>
      </c>
      <c r="AI90" s="185"/>
    </row>
    <row r="91" spans="1:35">
      <c r="A91" s="40">
        <v>90</v>
      </c>
      <c r="B91" s="40">
        <v>720</v>
      </c>
      <c r="C91" s="41" t="s">
        <v>132</v>
      </c>
      <c r="D91" s="41" t="s">
        <v>85</v>
      </c>
      <c r="E91" s="40" t="s">
        <v>34</v>
      </c>
      <c r="F91" s="87">
        <v>32</v>
      </c>
      <c r="G91" s="88">
        <v>100</v>
      </c>
      <c r="H91" s="86">
        <v>7769.95443</v>
      </c>
      <c r="I91" s="86">
        <f t="shared" si="18"/>
        <v>31079.81772</v>
      </c>
      <c r="J91" s="86">
        <f t="shared" si="19"/>
        <v>2024.7821748</v>
      </c>
      <c r="K91" s="86">
        <f t="shared" si="20"/>
        <v>8099.1286992</v>
      </c>
      <c r="L91" s="95">
        <v>0.260591254818981</v>
      </c>
      <c r="M91" s="53">
        <v>8935.4475945</v>
      </c>
      <c r="N91" s="53">
        <f t="shared" si="21"/>
        <v>35741.790378</v>
      </c>
      <c r="O91" s="53">
        <f t="shared" si="22"/>
        <v>2145.545968797</v>
      </c>
      <c r="P91" s="53">
        <f t="shared" si="23"/>
        <v>8582.18387518798</v>
      </c>
      <c r="Q91" s="63">
        <v>0.240116227654632</v>
      </c>
      <c r="R91" s="102">
        <v>4</v>
      </c>
      <c r="S91" s="102">
        <v>6</v>
      </c>
      <c r="T91" s="102">
        <v>10</v>
      </c>
      <c r="U91" s="102">
        <v>2</v>
      </c>
      <c r="V91" s="102">
        <v>3</v>
      </c>
      <c r="W91" s="102">
        <v>8</v>
      </c>
      <c r="X91" s="102">
        <v>8</v>
      </c>
      <c r="Y91" s="141">
        <v>27334.79</v>
      </c>
      <c r="Z91" s="141">
        <v>5449.68</v>
      </c>
      <c r="AA91" s="6"/>
      <c r="AB91" s="6"/>
      <c r="AC91" s="141">
        <f t="shared" si="24"/>
        <v>27334.79</v>
      </c>
      <c r="AD91" s="141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3">
        <f t="shared" si="28"/>
        <v>0.764785135576904</v>
      </c>
      <c r="AH91" s="63">
        <f t="shared" si="29"/>
        <v>0.634999212234966</v>
      </c>
      <c r="AI91" s="185"/>
    </row>
    <row r="92" spans="1:35">
      <c r="A92" s="40">
        <v>91</v>
      </c>
      <c r="B92" s="40">
        <v>727</v>
      </c>
      <c r="C92" s="41" t="s">
        <v>133</v>
      </c>
      <c r="D92" s="41" t="s">
        <v>36</v>
      </c>
      <c r="E92" s="40" t="s">
        <v>34</v>
      </c>
      <c r="F92" s="84">
        <v>27</v>
      </c>
      <c r="G92" s="85">
        <v>100</v>
      </c>
      <c r="H92" s="86">
        <v>8314.19082</v>
      </c>
      <c r="I92" s="86">
        <f t="shared" si="18"/>
        <v>33256.76328</v>
      </c>
      <c r="J92" s="86">
        <f t="shared" si="19"/>
        <v>2207.4914988</v>
      </c>
      <c r="K92" s="86">
        <f t="shared" si="20"/>
        <v>8829.96599520001</v>
      </c>
      <c r="L92" s="95">
        <v>0.265508880730741</v>
      </c>
      <c r="M92" s="53">
        <v>9561.319443</v>
      </c>
      <c r="N92" s="53">
        <f t="shared" si="21"/>
        <v>38245.277772</v>
      </c>
      <c r="O92" s="53">
        <f t="shared" si="22"/>
        <v>2339.152598907</v>
      </c>
      <c r="P92" s="53">
        <f t="shared" si="23"/>
        <v>9356.61039562798</v>
      </c>
      <c r="Q92" s="63">
        <v>0.244647468673325</v>
      </c>
      <c r="R92" s="102">
        <v>4</v>
      </c>
      <c r="S92" s="102">
        <v>8</v>
      </c>
      <c r="T92" s="102">
        <v>8</v>
      </c>
      <c r="U92" s="102">
        <v>2</v>
      </c>
      <c r="V92" s="102">
        <v>3</v>
      </c>
      <c r="W92" s="102">
        <v>8</v>
      </c>
      <c r="X92" s="102">
        <v>10</v>
      </c>
      <c r="Y92" s="141">
        <v>29156.15</v>
      </c>
      <c r="Z92" s="141">
        <v>6826.23</v>
      </c>
      <c r="AA92" s="6"/>
      <c r="AB92" s="6"/>
      <c r="AC92" s="141">
        <f t="shared" si="24"/>
        <v>29156.15</v>
      </c>
      <c r="AD92" s="141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3">
        <f t="shared" si="28"/>
        <v>0.76234640453692</v>
      </c>
      <c r="AH92" s="63">
        <f t="shared" si="29"/>
        <v>0.729562278577898</v>
      </c>
      <c r="AI92" s="185"/>
    </row>
    <row r="93" spans="1:35">
      <c r="A93" s="40">
        <v>92</v>
      </c>
      <c r="B93" s="40">
        <v>730</v>
      </c>
      <c r="C93" s="41" t="s">
        <v>134</v>
      </c>
      <c r="D93" s="41" t="s">
        <v>36</v>
      </c>
      <c r="E93" s="40" t="s">
        <v>42</v>
      </c>
      <c r="F93" s="84">
        <v>7</v>
      </c>
      <c r="G93" s="85">
        <v>200</v>
      </c>
      <c r="H93" s="86">
        <v>21000</v>
      </c>
      <c r="I93" s="86">
        <f t="shared" si="18"/>
        <v>84000</v>
      </c>
      <c r="J93" s="86">
        <f t="shared" si="19"/>
        <v>5510.93845657664</v>
      </c>
      <c r="K93" s="86">
        <f t="shared" si="20"/>
        <v>22043.7538263066</v>
      </c>
      <c r="L93" s="95">
        <v>0.262425640789364</v>
      </c>
      <c r="M93" s="53">
        <v>24150</v>
      </c>
      <c r="N93" s="53">
        <f t="shared" si="21"/>
        <v>96600</v>
      </c>
      <c r="O93" s="53">
        <f t="shared" si="22"/>
        <v>5839.62657166532</v>
      </c>
      <c r="P93" s="53">
        <f t="shared" si="23"/>
        <v>23358.5062866613</v>
      </c>
      <c r="Q93" s="63">
        <v>0.241806483298771</v>
      </c>
      <c r="R93" s="102">
        <v>9</v>
      </c>
      <c r="S93" s="102">
        <v>20</v>
      </c>
      <c r="T93" s="102">
        <v>10</v>
      </c>
      <c r="U93" s="102">
        <v>4</v>
      </c>
      <c r="V93" s="102">
        <v>4</v>
      </c>
      <c r="W93" s="102">
        <v>12</v>
      </c>
      <c r="X93" s="102">
        <v>12</v>
      </c>
      <c r="Y93" s="141">
        <v>73507.77</v>
      </c>
      <c r="Z93" s="141">
        <v>16631.62</v>
      </c>
      <c r="AA93" s="6">
        <v>4060</v>
      </c>
      <c r="AB93" s="6">
        <v>266</v>
      </c>
      <c r="AC93" s="141">
        <f t="shared" si="24"/>
        <v>69447.77</v>
      </c>
      <c r="AD93" s="141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3">
        <f t="shared" si="28"/>
        <v>0.718921014492754</v>
      </c>
      <c r="AH93" s="63">
        <f t="shared" si="29"/>
        <v>0.700627848337438</v>
      </c>
      <c r="AI93" s="185"/>
    </row>
    <row r="94" spans="1:35">
      <c r="A94" s="40">
        <v>93</v>
      </c>
      <c r="B94" s="40">
        <v>308</v>
      </c>
      <c r="C94" s="41" t="s">
        <v>135</v>
      </c>
      <c r="D94" s="41" t="s">
        <v>33</v>
      </c>
      <c r="E94" s="40" t="s">
        <v>37</v>
      </c>
      <c r="F94" s="87">
        <v>14</v>
      </c>
      <c r="G94" s="88">
        <v>150</v>
      </c>
      <c r="H94" s="86">
        <v>9626.9592375</v>
      </c>
      <c r="I94" s="86">
        <f t="shared" si="18"/>
        <v>38507.83695</v>
      </c>
      <c r="J94" s="86">
        <f t="shared" si="19"/>
        <v>2867.2355943</v>
      </c>
      <c r="K94" s="86">
        <f t="shared" si="20"/>
        <v>11468.9423772</v>
      </c>
      <c r="L94" s="95">
        <v>0.297833980965789</v>
      </c>
      <c r="M94" s="53">
        <v>11071.003123125</v>
      </c>
      <c r="N94" s="53">
        <f t="shared" si="21"/>
        <v>44284.0124925</v>
      </c>
      <c r="O94" s="53">
        <f t="shared" si="22"/>
        <v>3038.24571724575</v>
      </c>
      <c r="P94" s="53">
        <f t="shared" si="23"/>
        <v>12152.982868983</v>
      </c>
      <c r="Q94" s="63">
        <v>0.274432739604191</v>
      </c>
      <c r="R94" s="102">
        <v>5</v>
      </c>
      <c r="S94" s="102">
        <v>10</v>
      </c>
      <c r="T94" s="102">
        <v>8</v>
      </c>
      <c r="U94" s="102">
        <v>4</v>
      </c>
      <c r="V94" s="102">
        <v>4</v>
      </c>
      <c r="W94" s="102">
        <v>10</v>
      </c>
      <c r="X94" s="102">
        <v>10</v>
      </c>
      <c r="Y94" s="141">
        <v>33588.3</v>
      </c>
      <c r="Z94" s="141">
        <v>7494.2</v>
      </c>
      <c r="AA94" s="6"/>
      <c r="AB94" s="6"/>
      <c r="AC94" s="141">
        <f t="shared" si="24"/>
        <v>33588.3</v>
      </c>
      <c r="AD94" s="141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3">
        <f t="shared" si="28"/>
        <v>0.758474630222105</v>
      </c>
      <c r="AH94" s="63">
        <f t="shared" si="29"/>
        <v>0.616655193279898</v>
      </c>
      <c r="AI94" s="185"/>
    </row>
    <row r="95" spans="1:35">
      <c r="A95" s="40">
        <v>94</v>
      </c>
      <c r="B95" s="40">
        <v>573</v>
      </c>
      <c r="C95" s="41" t="s">
        <v>136</v>
      </c>
      <c r="D95" s="41" t="s">
        <v>52</v>
      </c>
      <c r="E95" s="40" t="s">
        <v>34</v>
      </c>
      <c r="F95" s="84">
        <v>29</v>
      </c>
      <c r="G95" s="85">
        <v>100</v>
      </c>
      <c r="H95" s="86">
        <v>7169.83596</v>
      </c>
      <c r="I95" s="86">
        <f t="shared" si="18"/>
        <v>28679.34384</v>
      </c>
      <c r="J95" s="86">
        <f t="shared" si="19"/>
        <v>1856.1123756</v>
      </c>
      <c r="K95" s="86">
        <f t="shared" si="20"/>
        <v>7424.4495024</v>
      </c>
      <c r="L95" s="95">
        <v>0.258877941692825</v>
      </c>
      <c r="M95" s="53">
        <v>8245.311354</v>
      </c>
      <c r="N95" s="53">
        <f t="shared" si="21"/>
        <v>32981.245416</v>
      </c>
      <c r="O95" s="53">
        <f t="shared" si="22"/>
        <v>1966.816220859</v>
      </c>
      <c r="P95" s="53">
        <f t="shared" si="23"/>
        <v>7867.26488343601</v>
      </c>
      <c r="Q95" s="63">
        <v>0.238537531988389</v>
      </c>
      <c r="R95" s="102">
        <v>4</v>
      </c>
      <c r="S95" s="102">
        <v>6</v>
      </c>
      <c r="T95" s="102">
        <v>8</v>
      </c>
      <c r="U95" s="102">
        <v>2</v>
      </c>
      <c r="V95" s="102">
        <v>3</v>
      </c>
      <c r="W95" s="102">
        <v>8</v>
      </c>
      <c r="X95" s="102">
        <v>8</v>
      </c>
      <c r="Y95" s="141">
        <v>24748.48</v>
      </c>
      <c r="Z95" s="141">
        <v>4728.2</v>
      </c>
      <c r="AA95" s="6"/>
      <c r="AB95" s="6"/>
      <c r="AC95" s="141">
        <f t="shared" si="24"/>
        <v>24748.48</v>
      </c>
      <c r="AD95" s="141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3">
        <f t="shared" si="28"/>
        <v>0.750380396126397</v>
      </c>
      <c r="AH95" s="63">
        <f t="shared" si="29"/>
        <v>0.600996670387304</v>
      </c>
      <c r="AI95" s="185"/>
    </row>
    <row r="96" spans="1:35">
      <c r="A96" s="40">
        <v>95</v>
      </c>
      <c r="B96" s="40">
        <v>106399</v>
      </c>
      <c r="C96" s="41" t="s">
        <v>137</v>
      </c>
      <c r="D96" s="41" t="s">
        <v>36</v>
      </c>
      <c r="E96" s="40" t="s">
        <v>34</v>
      </c>
      <c r="F96" s="84">
        <v>19</v>
      </c>
      <c r="G96" s="85">
        <v>150</v>
      </c>
      <c r="H96" s="86">
        <v>9194.28651</v>
      </c>
      <c r="I96" s="86">
        <f t="shared" si="18"/>
        <v>36777.14604</v>
      </c>
      <c r="J96" s="86">
        <f t="shared" si="19"/>
        <v>2425.54512690001</v>
      </c>
      <c r="K96" s="86">
        <f t="shared" si="20"/>
        <v>9702.18050760002</v>
      </c>
      <c r="L96" s="95">
        <v>0.263810043798603</v>
      </c>
      <c r="M96" s="53">
        <v>10573.4294865</v>
      </c>
      <c r="N96" s="53">
        <f t="shared" si="21"/>
        <v>42293.717946</v>
      </c>
      <c r="O96" s="53">
        <f t="shared" si="22"/>
        <v>2570.21156839725</v>
      </c>
      <c r="P96" s="53">
        <f t="shared" si="23"/>
        <v>10280.846273589</v>
      </c>
      <c r="Q96" s="63">
        <v>0.243082111785855</v>
      </c>
      <c r="R96" s="102">
        <v>5</v>
      </c>
      <c r="S96" s="102">
        <v>8</v>
      </c>
      <c r="T96" s="102">
        <v>8</v>
      </c>
      <c r="U96" s="102">
        <v>4</v>
      </c>
      <c r="V96" s="102">
        <v>2</v>
      </c>
      <c r="W96" s="102">
        <v>10</v>
      </c>
      <c r="X96" s="102">
        <v>10</v>
      </c>
      <c r="Y96" s="141">
        <v>31586.13</v>
      </c>
      <c r="Z96" s="141">
        <v>7888.35</v>
      </c>
      <c r="AA96" s="6"/>
      <c r="AB96" s="6"/>
      <c r="AC96" s="141">
        <f t="shared" si="24"/>
        <v>31586.13</v>
      </c>
      <c r="AD96" s="141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3">
        <f t="shared" si="28"/>
        <v>0.746827934123188</v>
      </c>
      <c r="AH96" s="63">
        <f t="shared" si="29"/>
        <v>0.767286057011162</v>
      </c>
      <c r="AI96" s="185"/>
    </row>
    <row r="97" spans="1:35">
      <c r="A97" s="40">
        <v>96</v>
      </c>
      <c r="B97" s="40">
        <v>108656</v>
      </c>
      <c r="C97" s="41" t="s">
        <v>138</v>
      </c>
      <c r="D97" s="41" t="s">
        <v>41</v>
      </c>
      <c r="E97" s="40" t="s">
        <v>34</v>
      </c>
      <c r="F97" s="84">
        <v>17</v>
      </c>
      <c r="G97" s="85">
        <v>150</v>
      </c>
      <c r="H97" s="86">
        <v>10987.81524</v>
      </c>
      <c r="I97" s="86">
        <f t="shared" si="18"/>
        <v>43951.26096</v>
      </c>
      <c r="J97" s="86">
        <f t="shared" si="19"/>
        <v>2012.8164336</v>
      </c>
      <c r="K97" s="86">
        <f t="shared" si="20"/>
        <v>8051.26573440001</v>
      </c>
      <c r="L97" s="95">
        <v>0.183186228529995</v>
      </c>
      <c r="M97" s="53">
        <v>12635.987526</v>
      </c>
      <c r="N97" s="53">
        <f t="shared" si="21"/>
        <v>50543.950104</v>
      </c>
      <c r="O97" s="53">
        <f t="shared" si="22"/>
        <v>2274.47775468</v>
      </c>
      <c r="P97" s="53">
        <f t="shared" si="23"/>
        <v>9097.91101872</v>
      </c>
      <c r="Q97" s="63">
        <v>0.18</v>
      </c>
      <c r="R97" s="102">
        <v>4</v>
      </c>
      <c r="S97" s="102">
        <v>8</v>
      </c>
      <c r="T97" s="102">
        <v>8</v>
      </c>
      <c r="U97" s="102">
        <v>4</v>
      </c>
      <c r="V97" s="102">
        <v>2</v>
      </c>
      <c r="W97" s="102">
        <v>10</v>
      </c>
      <c r="X97" s="102">
        <v>10</v>
      </c>
      <c r="Y97" s="141">
        <v>37634.2</v>
      </c>
      <c r="Z97" s="141">
        <v>7564.06</v>
      </c>
      <c r="AA97" s="6">
        <v>1085</v>
      </c>
      <c r="AB97" s="6">
        <v>136.5</v>
      </c>
      <c r="AC97" s="141">
        <f t="shared" si="24"/>
        <v>36549.2</v>
      </c>
      <c r="AD97" s="141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3">
        <f t="shared" si="28"/>
        <v>0.72311720640741</v>
      </c>
      <c r="AH97" s="63">
        <f t="shared" si="29"/>
        <v>0.816402796720801</v>
      </c>
      <c r="AI97" s="185"/>
    </row>
    <row r="98" spans="1:35">
      <c r="A98" s="40">
        <v>97</v>
      </c>
      <c r="B98" s="40">
        <v>371</v>
      </c>
      <c r="C98" s="41" t="s">
        <v>139</v>
      </c>
      <c r="D98" s="41" t="s">
        <v>41</v>
      </c>
      <c r="E98" s="40" t="s">
        <v>34</v>
      </c>
      <c r="F98" s="84">
        <v>34</v>
      </c>
      <c r="G98" s="85">
        <v>100</v>
      </c>
      <c r="H98" s="86">
        <v>5951.46636</v>
      </c>
      <c r="I98" s="86">
        <f t="shared" si="18"/>
        <v>23805.86544</v>
      </c>
      <c r="J98" s="86">
        <f t="shared" si="19"/>
        <v>1749.5494884</v>
      </c>
      <c r="K98" s="86">
        <f t="shared" si="20"/>
        <v>6998.19795360001</v>
      </c>
      <c r="L98" s="95">
        <v>0.293969482909083</v>
      </c>
      <c r="M98" s="53">
        <v>6844.186314</v>
      </c>
      <c r="N98" s="53">
        <f t="shared" si="21"/>
        <v>27376.745256</v>
      </c>
      <c r="O98" s="53">
        <f t="shared" si="22"/>
        <v>1853.897618601</v>
      </c>
      <c r="P98" s="53">
        <f t="shared" si="23"/>
        <v>7415.590474404</v>
      </c>
      <c r="Q98" s="63">
        <v>0.270871880680512</v>
      </c>
      <c r="R98" s="102">
        <v>3</v>
      </c>
      <c r="S98" s="102">
        <v>6</v>
      </c>
      <c r="T98" s="102">
        <v>8</v>
      </c>
      <c r="U98" s="102">
        <v>2</v>
      </c>
      <c r="V98" s="102">
        <v>2</v>
      </c>
      <c r="W98" s="102">
        <v>6</v>
      </c>
      <c r="X98" s="102">
        <v>8</v>
      </c>
      <c r="Y98" s="141">
        <v>20383.21</v>
      </c>
      <c r="Z98" s="141">
        <v>3797.08</v>
      </c>
      <c r="AA98" s="6"/>
      <c r="AB98" s="6"/>
      <c r="AC98" s="141">
        <f t="shared" si="24"/>
        <v>20383.21</v>
      </c>
      <c r="AD98" s="141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3">
        <f t="shared" si="28"/>
        <v>0.744544678682457</v>
      </c>
      <c r="AH98" s="63">
        <f t="shared" si="29"/>
        <v>0.512040142063694</v>
      </c>
      <c r="AI98" s="185"/>
    </row>
    <row r="99" spans="1:35">
      <c r="A99" s="40">
        <v>98</v>
      </c>
      <c r="B99" s="40">
        <v>733</v>
      </c>
      <c r="C99" s="41" t="s">
        <v>140</v>
      </c>
      <c r="D99" s="41" t="s">
        <v>52</v>
      </c>
      <c r="E99" s="40" t="s">
        <v>34</v>
      </c>
      <c r="F99" s="87">
        <v>28</v>
      </c>
      <c r="G99" s="88">
        <v>100</v>
      </c>
      <c r="H99" s="86">
        <v>7402.686615</v>
      </c>
      <c r="I99" s="86">
        <f t="shared" si="18"/>
        <v>29610.74646</v>
      </c>
      <c r="J99" s="86">
        <f t="shared" si="19"/>
        <v>2232.6676218</v>
      </c>
      <c r="K99" s="86">
        <f t="shared" si="20"/>
        <v>8930.67048720001</v>
      </c>
      <c r="L99" s="95">
        <v>0.301602342219373</v>
      </c>
      <c r="M99" s="53">
        <v>8513.08960725</v>
      </c>
      <c r="N99" s="53">
        <f t="shared" si="21"/>
        <v>34052.358429</v>
      </c>
      <c r="O99" s="53">
        <f t="shared" si="22"/>
        <v>2365.8302978145</v>
      </c>
      <c r="P99" s="53">
        <f t="shared" si="23"/>
        <v>9463.32119125801</v>
      </c>
      <c r="Q99" s="63">
        <v>0.277905015330708</v>
      </c>
      <c r="R99" s="102">
        <v>4</v>
      </c>
      <c r="S99" s="102">
        <v>6</v>
      </c>
      <c r="T99" s="102">
        <v>8</v>
      </c>
      <c r="U99" s="102">
        <v>2</v>
      </c>
      <c r="V99" s="102">
        <v>3</v>
      </c>
      <c r="W99" s="102">
        <v>8</v>
      </c>
      <c r="X99" s="102">
        <v>8</v>
      </c>
      <c r="Y99" s="141">
        <v>25250.38</v>
      </c>
      <c r="Z99" s="141">
        <v>7043.3</v>
      </c>
      <c r="AA99" s="6"/>
      <c r="AB99" s="6"/>
      <c r="AC99" s="141">
        <f t="shared" si="24"/>
        <v>25250.38</v>
      </c>
      <c r="AD99" s="141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3">
        <f t="shared" si="28"/>
        <v>0.741516334401556</v>
      </c>
      <c r="AH99" s="63">
        <f t="shared" si="29"/>
        <v>0.744273586159839</v>
      </c>
      <c r="AI99" s="185"/>
    </row>
    <row r="100" spans="1:35">
      <c r="A100" s="40">
        <v>99</v>
      </c>
      <c r="B100" s="40">
        <v>108277</v>
      </c>
      <c r="C100" s="41" t="s">
        <v>141</v>
      </c>
      <c r="D100" s="41" t="s">
        <v>36</v>
      </c>
      <c r="E100" s="40" t="s">
        <v>34</v>
      </c>
      <c r="F100" s="87">
        <v>33</v>
      </c>
      <c r="G100" s="88">
        <v>100</v>
      </c>
      <c r="H100" s="86">
        <v>6086.772405</v>
      </c>
      <c r="I100" s="86">
        <f t="shared" si="18"/>
        <v>24347.08962</v>
      </c>
      <c r="J100" s="86">
        <f t="shared" si="19"/>
        <v>1296.2261844</v>
      </c>
      <c r="K100" s="86">
        <f t="shared" si="20"/>
        <v>5184.90473760001</v>
      </c>
      <c r="L100" s="95">
        <v>0.212957886076899</v>
      </c>
      <c r="M100" s="53">
        <v>6999.78826575</v>
      </c>
      <c r="N100" s="53">
        <f t="shared" si="21"/>
        <v>27999.153063</v>
      </c>
      <c r="O100" s="53">
        <f t="shared" si="22"/>
        <v>1373.536817541</v>
      </c>
      <c r="P100" s="53">
        <f t="shared" si="23"/>
        <v>5494.147270164</v>
      </c>
      <c r="Q100" s="63">
        <v>0.196225480742285</v>
      </c>
      <c r="R100" s="102">
        <v>5</v>
      </c>
      <c r="S100" s="102">
        <v>6</v>
      </c>
      <c r="T100" s="102">
        <v>10</v>
      </c>
      <c r="U100" s="102">
        <v>2</v>
      </c>
      <c r="V100" s="102">
        <v>2</v>
      </c>
      <c r="W100" s="102">
        <v>6</v>
      </c>
      <c r="X100" s="102">
        <v>8</v>
      </c>
      <c r="Y100" s="141">
        <v>20538.06</v>
      </c>
      <c r="Z100" s="141">
        <v>3561.59</v>
      </c>
      <c r="AA100" s="6"/>
      <c r="AB100" s="6"/>
      <c r="AC100" s="141">
        <f t="shared" ref="AC100:AC129" si="30">Y100-AA100</f>
        <v>20538.06</v>
      </c>
      <c r="AD100" s="141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3">
        <f t="shared" ref="AG100:AG128" si="34">AC100/N100</f>
        <v>0.733524330317705</v>
      </c>
      <c r="AH100" s="63">
        <f t="shared" ref="AH100:AH128" si="35">AD100/P100</f>
        <v>0.648251643952327</v>
      </c>
      <c r="AI100" s="185"/>
    </row>
    <row r="101" spans="1:35">
      <c r="A101" s="40">
        <v>100</v>
      </c>
      <c r="B101" s="40">
        <v>598</v>
      </c>
      <c r="C101" s="41" t="s">
        <v>142</v>
      </c>
      <c r="D101" s="41" t="s">
        <v>52</v>
      </c>
      <c r="E101" s="40" t="s">
        <v>37</v>
      </c>
      <c r="F101" s="84">
        <v>13</v>
      </c>
      <c r="G101" s="85">
        <v>150</v>
      </c>
      <c r="H101" s="86">
        <v>11260.07649</v>
      </c>
      <c r="I101" s="86">
        <f t="shared" si="18"/>
        <v>45040.30596</v>
      </c>
      <c r="J101" s="86">
        <f t="shared" si="19"/>
        <v>3220.115472</v>
      </c>
      <c r="K101" s="86">
        <f t="shared" si="20"/>
        <v>12880.461888</v>
      </c>
      <c r="L101" s="95">
        <v>0.285976340823241</v>
      </c>
      <c r="M101" s="53">
        <v>12949.0879635</v>
      </c>
      <c r="N101" s="53">
        <f t="shared" si="21"/>
        <v>51796.351854</v>
      </c>
      <c r="O101" s="53">
        <f t="shared" si="22"/>
        <v>3412.17235908</v>
      </c>
      <c r="P101" s="53">
        <f t="shared" si="23"/>
        <v>13648.68943632</v>
      </c>
      <c r="Q101" s="63">
        <v>0.263506771187129</v>
      </c>
      <c r="R101" s="102">
        <v>5</v>
      </c>
      <c r="S101" s="102">
        <v>10</v>
      </c>
      <c r="T101" s="102">
        <v>8</v>
      </c>
      <c r="U101" s="102">
        <v>4</v>
      </c>
      <c r="V101" s="102">
        <v>5</v>
      </c>
      <c r="W101" s="102">
        <v>10</v>
      </c>
      <c r="X101" s="102">
        <v>10</v>
      </c>
      <c r="Y101" s="141">
        <v>37684.75</v>
      </c>
      <c r="Z101" s="141">
        <v>8840.92</v>
      </c>
      <c r="AA101" s="6"/>
      <c r="AB101" s="6"/>
      <c r="AC101" s="141">
        <f t="shared" si="30"/>
        <v>37684.75</v>
      </c>
      <c r="AD101" s="141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3">
        <f t="shared" si="34"/>
        <v>0.727556066230749</v>
      </c>
      <c r="AH101" s="63">
        <f t="shared" si="35"/>
        <v>0.647748638523034</v>
      </c>
      <c r="AI101" s="185"/>
    </row>
    <row r="102" spans="1:35">
      <c r="A102" s="40">
        <v>101</v>
      </c>
      <c r="B102" s="40">
        <v>724</v>
      </c>
      <c r="C102" s="41" t="s">
        <v>143</v>
      </c>
      <c r="D102" s="41" t="s">
        <v>52</v>
      </c>
      <c r="E102" s="40" t="s">
        <v>37</v>
      </c>
      <c r="F102" s="84">
        <v>11</v>
      </c>
      <c r="G102" s="85">
        <v>200</v>
      </c>
      <c r="H102" s="86">
        <v>14770.31679</v>
      </c>
      <c r="I102" s="86">
        <f t="shared" si="18"/>
        <v>59081.26716</v>
      </c>
      <c r="J102" s="86">
        <f t="shared" si="19"/>
        <v>4084.57387799999</v>
      </c>
      <c r="K102" s="86">
        <f t="shared" si="20"/>
        <v>16338.295512</v>
      </c>
      <c r="L102" s="95">
        <v>0.27653935498292</v>
      </c>
      <c r="M102" s="53">
        <v>16985.8643085</v>
      </c>
      <c r="N102" s="53">
        <f t="shared" si="21"/>
        <v>67943.457234</v>
      </c>
      <c r="O102" s="53">
        <f t="shared" si="22"/>
        <v>4328.189534295</v>
      </c>
      <c r="P102" s="53">
        <f t="shared" si="23"/>
        <v>17312.75813718</v>
      </c>
      <c r="Q102" s="63">
        <v>0.254811262805691</v>
      </c>
      <c r="R102" s="102">
        <v>7</v>
      </c>
      <c r="S102" s="102">
        <v>10</v>
      </c>
      <c r="T102" s="102">
        <v>10</v>
      </c>
      <c r="U102" s="102">
        <v>4</v>
      </c>
      <c r="V102" s="102">
        <v>5</v>
      </c>
      <c r="W102" s="102">
        <v>12</v>
      </c>
      <c r="X102" s="102">
        <v>12</v>
      </c>
      <c r="Y102" s="141">
        <v>49256.45</v>
      </c>
      <c r="Z102" s="141">
        <v>12112.5</v>
      </c>
      <c r="AA102" s="6"/>
      <c r="AB102" s="6"/>
      <c r="AC102" s="141">
        <f t="shared" si="30"/>
        <v>49256.45</v>
      </c>
      <c r="AD102" s="141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3">
        <f t="shared" si="34"/>
        <v>0.724962373203336</v>
      </c>
      <c r="AH102" s="63">
        <f t="shared" si="35"/>
        <v>0.699628557392471</v>
      </c>
      <c r="AI102" s="185"/>
    </row>
    <row r="103" spans="1:35">
      <c r="A103" s="40">
        <v>102</v>
      </c>
      <c r="B103" s="40">
        <v>570</v>
      </c>
      <c r="C103" s="41" t="s">
        <v>144</v>
      </c>
      <c r="D103" s="41" t="s">
        <v>36</v>
      </c>
      <c r="E103" s="40" t="s">
        <v>34</v>
      </c>
      <c r="F103" s="84">
        <v>29</v>
      </c>
      <c r="G103" s="85">
        <v>100</v>
      </c>
      <c r="H103" s="86">
        <v>7757.106795</v>
      </c>
      <c r="I103" s="86">
        <f t="shared" si="18"/>
        <v>31028.42718</v>
      </c>
      <c r="J103" s="86">
        <f t="shared" si="19"/>
        <v>1925.536536</v>
      </c>
      <c r="K103" s="86">
        <f t="shared" si="20"/>
        <v>7702.14614400001</v>
      </c>
      <c r="L103" s="95">
        <v>0.248228700066518</v>
      </c>
      <c r="M103" s="53">
        <v>8920.67281425</v>
      </c>
      <c r="N103" s="53">
        <f t="shared" si="21"/>
        <v>35682.691257</v>
      </c>
      <c r="O103" s="53">
        <f t="shared" si="22"/>
        <v>2040.38103654</v>
      </c>
      <c r="P103" s="53">
        <f t="shared" si="23"/>
        <v>8161.52414616001</v>
      </c>
      <c r="Q103" s="63">
        <v>0.228725016489863</v>
      </c>
      <c r="R103" s="102">
        <v>4</v>
      </c>
      <c r="S103" s="102">
        <v>6</v>
      </c>
      <c r="T103" s="102">
        <v>8</v>
      </c>
      <c r="U103" s="102">
        <v>2</v>
      </c>
      <c r="V103" s="102">
        <v>3</v>
      </c>
      <c r="W103" s="102">
        <v>8</v>
      </c>
      <c r="X103" s="102">
        <v>8</v>
      </c>
      <c r="Y103" s="141">
        <v>25052.82</v>
      </c>
      <c r="Z103" s="141">
        <v>5580.66</v>
      </c>
      <c r="AA103" s="6"/>
      <c r="AB103" s="6"/>
      <c r="AC103" s="141">
        <f t="shared" si="30"/>
        <v>25052.82</v>
      </c>
      <c r="AD103" s="141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3">
        <f t="shared" si="34"/>
        <v>0.702100069178086</v>
      </c>
      <c r="AH103" s="63">
        <f t="shared" si="35"/>
        <v>0.683776694163883</v>
      </c>
      <c r="AI103" s="185"/>
    </row>
    <row r="104" spans="1:35">
      <c r="A104" s="40">
        <v>103</v>
      </c>
      <c r="B104" s="40">
        <v>399</v>
      </c>
      <c r="C104" s="41" t="s">
        <v>145</v>
      </c>
      <c r="D104" s="41" t="s">
        <v>52</v>
      </c>
      <c r="E104" s="40" t="s">
        <v>37</v>
      </c>
      <c r="F104" s="87">
        <v>8</v>
      </c>
      <c r="G104" s="88">
        <v>200</v>
      </c>
      <c r="H104" s="86">
        <v>11072.1816</v>
      </c>
      <c r="I104" s="86">
        <f t="shared" si="18"/>
        <v>44288.7264</v>
      </c>
      <c r="J104" s="86">
        <f t="shared" si="19"/>
        <v>3006.8175564</v>
      </c>
      <c r="K104" s="86">
        <f t="shared" si="20"/>
        <v>12027.2702256</v>
      </c>
      <c r="L104" s="95">
        <v>0.271565050594907</v>
      </c>
      <c r="M104" s="53">
        <v>12733.00884</v>
      </c>
      <c r="N104" s="53">
        <f t="shared" si="21"/>
        <v>50932.03536</v>
      </c>
      <c r="O104" s="53">
        <f t="shared" si="22"/>
        <v>3186.152746371</v>
      </c>
      <c r="P104" s="53">
        <f t="shared" si="23"/>
        <v>12744.610985484</v>
      </c>
      <c r="Q104" s="63">
        <v>0.250227796619593</v>
      </c>
      <c r="R104" s="102">
        <v>5</v>
      </c>
      <c r="S104" s="102">
        <v>10</v>
      </c>
      <c r="T104" s="102">
        <v>10</v>
      </c>
      <c r="U104" s="102">
        <v>4</v>
      </c>
      <c r="V104" s="102">
        <v>4</v>
      </c>
      <c r="W104" s="102">
        <v>12</v>
      </c>
      <c r="X104" s="102">
        <v>12</v>
      </c>
      <c r="Y104" s="141">
        <v>35497.22</v>
      </c>
      <c r="Z104" s="141">
        <v>8799.13</v>
      </c>
      <c r="AA104" s="6"/>
      <c r="AB104" s="6"/>
      <c r="AC104" s="141">
        <f t="shared" si="30"/>
        <v>35497.22</v>
      </c>
      <c r="AD104" s="141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3">
        <f t="shared" si="34"/>
        <v>0.696952708626251</v>
      </c>
      <c r="AH104" s="63">
        <f t="shared" si="35"/>
        <v>0.690419661300147</v>
      </c>
      <c r="AI104" s="185"/>
    </row>
    <row r="105" spans="1:35">
      <c r="A105" s="40">
        <v>104</v>
      </c>
      <c r="B105" s="40">
        <v>102935</v>
      </c>
      <c r="C105" s="41" t="s">
        <v>146</v>
      </c>
      <c r="D105" s="41" t="s">
        <v>33</v>
      </c>
      <c r="E105" s="40" t="s">
        <v>34</v>
      </c>
      <c r="F105" s="87">
        <v>24</v>
      </c>
      <c r="G105" s="88">
        <v>100</v>
      </c>
      <c r="H105" s="86">
        <v>8446.3227225</v>
      </c>
      <c r="I105" s="86">
        <f t="shared" si="18"/>
        <v>33785.29089</v>
      </c>
      <c r="J105" s="86">
        <f t="shared" si="19"/>
        <v>2687.6525571</v>
      </c>
      <c r="K105" s="86">
        <f t="shared" si="20"/>
        <v>10750.6102284</v>
      </c>
      <c r="L105" s="95">
        <v>0.318203867576645</v>
      </c>
      <c r="M105" s="53">
        <v>9713.271130875</v>
      </c>
      <c r="N105" s="53">
        <f t="shared" si="21"/>
        <v>38853.0845235</v>
      </c>
      <c r="O105" s="53">
        <f t="shared" si="22"/>
        <v>2847.95183461275</v>
      </c>
      <c r="P105" s="53">
        <f t="shared" si="23"/>
        <v>11391.807338451</v>
      </c>
      <c r="Q105" s="63">
        <v>0.293202135124195</v>
      </c>
      <c r="R105" s="102">
        <v>5</v>
      </c>
      <c r="S105" s="102">
        <v>8</v>
      </c>
      <c r="T105" s="102">
        <v>8</v>
      </c>
      <c r="U105" s="102">
        <v>2</v>
      </c>
      <c r="V105" s="102">
        <v>3</v>
      </c>
      <c r="W105" s="102">
        <v>8</v>
      </c>
      <c r="X105" s="102">
        <v>10</v>
      </c>
      <c r="Y105" s="141">
        <v>27015.72</v>
      </c>
      <c r="Z105" s="141">
        <v>8161.46</v>
      </c>
      <c r="AA105" s="6"/>
      <c r="AB105" s="6"/>
      <c r="AC105" s="141">
        <f t="shared" si="30"/>
        <v>27015.72</v>
      </c>
      <c r="AD105" s="141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3">
        <f t="shared" si="34"/>
        <v>0.695330121953631</v>
      </c>
      <c r="AH105" s="63">
        <f t="shared" si="35"/>
        <v>0.716432411251588</v>
      </c>
      <c r="AI105" s="185"/>
    </row>
    <row r="106" spans="1:35">
      <c r="A106" s="40">
        <v>105</v>
      </c>
      <c r="B106" s="40">
        <v>704</v>
      </c>
      <c r="C106" s="41" t="s">
        <v>147</v>
      </c>
      <c r="D106" s="41" t="s">
        <v>50</v>
      </c>
      <c r="E106" s="40" t="s">
        <v>34</v>
      </c>
      <c r="F106" s="87">
        <v>24</v>
      </c>
      <c r="G106" s="88">
        <v>100</v>
      </c>
      <c r="H106" s="86">
        <v>7757.6166</v>
      </c>
      <c r="I106" s="86">
        <f t="shared" si="18"/>
        <v>31030.4664</v>
      </c>
      <c r="J106" s="86">
        <f t="shared" si="19"/>
        <v>2043.575352</v>
      </c>
      <c r="K106" s="86">
        <f t="shared" si="20"/>
        <v>8174.30140799999</v>
      </c>
      <c r="L106" s="95">
        <v>0.263428248310183</v>
      </c>
      <c r="M106" s="53">
        <v>8921.25909</v>
      </c>
      <c r="N106" s="53">
        <f t="shared" si="21"/>
        <v>35685.03636</v>
      </c>
      <c r="O106" s="53">
        <f t="shared" si="22"/>
        <v>2165.46002478</v>
      </c>
      <c r="P106" s="53">
        <f t="shared" si="23"/>
        <v>8661.84009911999</v>
      </c>
      <c r="Q106" s="63">
        <v>0.242730314514383</v>
      </c>
      <c r="R106" s="102">
        <v>5</v>
      </c>
      <c r="S106" s="102">
        <v>8</v>
      </c>
      <c r="T106" s="102">
        <v>8</v>
      </c>
      <c r="U106" s="102">
        <v>2</v>
      </c>
      <c r="V106" s="102">
        <v>3</v>
      </c>
      <c r="W106" s="102">
        <v>8</v>
      </c>
      <c r="X106" s="102">
        <v>10</v>
      </c>
      <c r="Y106" s="141">
        <v>24631.89</v>
      </c>
      <c r="Z106" s="141">
        <v>6177.22</v>
      </c>
      <c r="AA106" s="6"/>
      <c r="AB106" s="6"/>
      <c r="AC106" s="141">
        <f t="shared" si="30"/>
        <v>24631.89</v>
      </c>
      <c r="AD106" s="141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3">
        <f t="shared" si="34"/>
        <v>0.69025822900969</v>
      </c>
      <c r="AH106" s="63">
        <f t="shared" si="35"/>
        <v>0.713153317229624</v>
      </c>
      <c r="AI106" s="185"/>
    </row>
    <row r="107" spans="1:35">
      <c r="A107" s="40">
        <v>106</v>
      </c>
      <c r="B107" s="40">
        <v>539</v>
      </c>
      <c r="C107" s="41" t="s">
        <v>148</v>
      </c>
      <c r="D107" s="41" t="s">
        <v>85</v>
      </c>
      <c r="E107" s="40" t="s">
        <v>37</v>
      </c>
      <c r="F107" s="84">
        <v>27</v>
      </c>
      <c r="G107" s="85">
        <v>100</v>
      </c>
      <c r="H107" s="86">
        <v>8767.22733</v>
      </c>
      <c r="I107" s="86">
        <f t="shared" si="18"/>
        <v>35068.90932</v>
      </c>
      <c r="J107" s="86">
        <f t="shared" si="19"/>
        <v>2094.7223808</v>
      </c>
      <c r="K107" s="86">
        <f t="shared" si="20"/>
        <v>8378.88952320002</v>
      </c>
      <c r="L107" s="95">
        <v>0.238926436141585</v>
      </c>
      <c r="M107" s="53">
        <v>10082.3114295</v>
      </c>
      <c r="N107" s="53">
        <f t="shared" si="21"/>
        <v>40329.245718</v>
      </c>
      <c r="O107" s="53">
        <f t="shared" si="22"/>
        <v>2219.657608512</v>
      </c>
      <c r="P107" s="53">
        <f t="shared" si="23"/>
        <v>8878.630434048</v>
      </c>
      <c r="Q107" s="63">
        <v>0.22015364473046</v>
      </c>
      <c r="R107" s="102">
        <v>5</v>
      </c>
      <c r="S107" s="102">
        <v>8</v>
      </c>
      <c r="T107" s="102">
        <v>10</v>
      </c>
      <c r="U107" s="102">
        <v>2</v>
      </c>
      <c r="V107" s="102">
        <v>2</v>
      </c>
      <c r="W107" s="102">
        <v>8</v>
      </c>
      <c r="X107" s="102">
        <v>10</v>
      </c>
      <c r="Y107" s="141">
        <v>27658.73</v>
      </c>
      <c r="Z107" s="141">
        <v>6089.6</v>
      </c>
      <c r="AA107" s="6"/>
      <c r="AB107" s="6"/>
      <c r="AC107" s="141">
        <f t="shared" si="30"/>
        <v>27658.73</v>
      </c>
      <c r="AD107" s="141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3">
        <f t="shared" si="34"/>
        <v>0.685823141682394</v>
      </c>
      <c r="AH107" s="63">
        <f t="shared" si="35"/>
        <v>0.685871548008964</v>
      </c>
      <c r="AI107" s="185"/>
    </row>
    <row r="108" spans="1:35">
      <c r="A108" s="40">
        <v>107</v>
      </c>
      <c r="B108" s="40">
        <v>103199</v>
      </c>
      <c r="C108" s="41" t="s">
        <v>149</v>
      </c>
      <c r="D108" s="41" t="s">
        <v>33</v>
      </c>
      <c r="E108" s="40" t="s">
        <v>37</v>
      </c>
      <c r="F108" s="87">
        <v>18</v>
      </c>
      <c r="G108" s="88">
        <v>150</v>
      </c>
      <c r="H108" s="86">
        <v>10967.89491</v>
      </c>
      <c r="I108" s="86">
        <f t="shared" si="18"/>
        <v>43871.57964</v>
      </c>
      <c r="J108" s="86">
        <f t="shared" si="19"/>
        <v>3163.8987828</v>
      </c>
      <c r="K108" s="86">
        <f t="shared" si="20"/>
        <v>12655.5951312</v>
      </c>
      <c r="L108" s="95">
        <v>0.288469100840427</v>
      </c>
      <c r="M108" s="53">
        <v>12613.0791465</v>
      </c>
      <c r="N108" s="53">
        <f t="shared" si="21"/>
        <v>50452.316586</v>
      </c>
      <c r="O108" s="53">
        <f t="shared" si="22"/>
        <v>3352.60274591701</v>
      </c>
      <c r="P108" s="53">
        <f t="shared" si="23"/>
        <v>13410.410983668</v>
      </c>
      <c r="Q108" s="63">
        <v>0.26580367148868</v>
      </c>
      <c r="R108" s="102">
        <v>5</v>
      </c>
      <c r="S108" s="102">
        <v>8</v>
      </c>
      <c r="T108" s="102">
        <v>8</v>
      </c>
      <c r="U108" s="102">
        <v>4</v>
      </c>
      <c r="V108" s="102">
        <v>3</v>
      </c>
      <c r="W108" s="102">
        <v>10</v>
      </c>
      <c r="X108" s="102">
        <v>10</v>
      </c>
      <c r="Y108" s="141">
        <v>34169.35</v>
      </c>
      <c r="Z108" s="141">
        <v>8472.16</v>
      </c>
      <c r="AA108" s="6"/>
      <c r="AB108" s="6"/>
      <c r="AC108" s="141">
        <f t="shared" si="30"/>
        <v>34169.35</v>
      </c>
      <c r="AD108" s="141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3">
        <f t="shared" si="34"/>
        <v>0.677260278856683</v>
      </c>
      <c r="AH108" s="63">
        <f t="shared" si="35"/>
        <v>0.63175990730768</v>
      </c>
      <c r="AI108" s="185"/>
    </row>
    <row r="109" spans="1:35">
      <c r="A109" s="40">
        <v>108</v>
      </c>
      <c r="B109" s="40">
        <v>709</v>
      </c>
      <c r="C109" s="41" t="s">
        <v>150</v>
      </c>
      <c r="D109" s="41" t="s">
        <v>36</v>
      </c>
      <c r="E109" s="40" t="s">
        <v>42</v>
      </c>
      <c r="F109" s="84">
        <v>5</v>
      </c>
      <c r="G109" s="85">
        <v>200</v>
      </c>
      <c r="H109" s="86">
        <v>19500</v>
      </c>
      <c r="I109" s="86">
        <f t="shared" si="18"/>
        <v>78000</v>
      </c>
      <c r="J109" s="86">
        <f t="shared" si="19"/>
        <v>5277.26596981832</v>
      </c>
      <c r="K109" s="86">
        <f t="shared" si="20"/>
        <v>21109.0638792733</v>
      </c>
      <c r="L109" s="95">
        <v>0.270629024093247</v>
      </c>
      <c r="M109" s="53">
        <v>22425</v>
      </c>
      <c r="N109" s="53">
        <f t="shared" si="21"/>
        <v>89700</v>
      </c>
      <c r="O109" s="53">
        <f t="shared" si="22"/>
        <v>5592.01719016105</v>
      </c>
      <c r="P109" s="53">
        <f t="shared" si="23"/>
        <v>22368.0687606442</v>
      </c>
      <c r="Q109" s="63">
        <v>0.249365315057349</v>
      </c>
      <c r="R109" s="102">
        <v>7</v>
      </c>
      <c r="S109" s="102">
        <v>20</v>
      </c>
      <c r="T109" s="102">
        <v>10</v>
      </c>
      <c r="U109" s="102">
        <v>4</v>
      </c>
      <c r="V109" s="102">
        <v>4</v>
      </c>
      <c r="W109" s="102">
        <v>12</v>
      </c>
      <c r="X109" s="102">
        <v>12</v>
      </c>
      <c r="Y109" s="141">
        <v>60291.21</v>
      </c>
      <c r="Z109" s="141">
        <v>13050.29</v>
      </c>
      <c r="AA109" s="6"/>
      <c r="AB109" s="6"/>
      <c r="AC109" s="141">
        <f t="shared" si="30"/>
        <v>60291.21</v>
      </c>
      <c r="AD109" s="141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3">
        <f t="shared" si="34"/>
        <v>0.672142809364549</v>
      </c>
      <c r="AH109" s="63">
        <f t="shared" si="35"/>
        <v>0.583433918218345</v>
      </c>
      <c r="AI109" s="185"/>
    </row>
    <row r="110" spans="1:35">
      <c r="A110" s="40">
        <v>109</v>
      </c>
      <c r="B110" s="40">
        <v>373</v>
      </c>
      <c r="C110" s="41" t="s">
        <v>151</v>
      </c>
      <c r="D110" s="41" t="s">
        <v>33</v>
      </c>
      <c r="E110" s="40" t="s">
        <v>42</v>
      </c>
      <c r="F110" s="84">
        <v>5</v>
      </c>
      <c r="G110" s="85">
        <v>200</v>
      </c>
      <c r="H110" s="86">
        <v>16000</v>
      </c>
      <c r="I110" s="86">
        <f t="shared" si="18"/>
        <v>64000</v>
      </c>
      <c r="J110" s="86">
        <f t="shared" si="19"/>
        <v>4115.52771147979</v>
      </c>
      <c r="K110" s="86">
        <f t="shared" si="20"/>
        <v>16462.1108459192</v>
      </c>
      <c r="L110" s="95">
        <v>0.257220481967487</v>
      </c>
      <c r="M110" s="53">
        <v>18400</v>
      </c>
      <c r="N110" s="53">
        <f t="shared" si="21"/>
        <v>73600</v>
      </c>
      <c r="O110" s="53">
        <f t="shared" si="22"/>
        <v>4360.98954284305</v>
      </c>
      <c r="P110" s="53">
        <f t="shared" si="23"/>
        <v>17443.9581713722</v>
      </c>
      <c r="Q110" s="63">
        <v>0.23701030124147</v>
      </c>
      <c r="R110" s="102">
        <v>10</v>
      </c>
      <c r="S110" s="102">
        <v>12</v>
      </c>
      <c r="T110" s="102">
        <v>10</v>
      </c>
      <c r="U110" s="102">
        <v>4</v>
      </c>
      <c r="V110" s="102">
        <v>5</v>
      </c>
      <c r="W110" s="102">
        <v>12</v>
      </c>
      <c r="X110" s="102">
        <v>12</v>
      </c>
      <c r="Y110" s="141">
        <v>48857.2</v>
      </c>
      <c r="Z110" s="141">
        <v>11704.33</v>
      </c>
      <c r="AA110" s="6"/>
      <c r="AB110" s="6"/>
      <c r="AC110" s="141">
        <f t="shared" si="30"/>
        <v>48857.2</v>
      </c>
      <c r="AD110" s="141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3">
        <f t="shared" si="34"/>
        <v>0.663820652173913</v>
      </c>
      <c r="AH110" s="63">
        <f t="shared" si="35"/>
        <v>0.670967557077059</v>
      </c>
      <c r="AI110" s="185"/>
    </row>
    <row r="111" spans="1:35">
      <c r="A111" s="40">
        <v>110</v>
      </c>
      <c r="B111" s="40">
        <v>105751</v>
      </c>
      <c r="C111" s="41" t="s">
        <v>152</v>
      </c>
      <c r="D111" s="41" t="s">
        <v>52</v>
      </c>
      <c r="E111" s="40" t="s">
        <v>37</v>
      </c>
      <c r="F111" s="84">
        <v>13</v>
      </c>
      <c r="G111" s="85">
        <v>150</v>
      </c>
      <c r="H111" s="86">
        <v>13024.51731</v>
      </c>
      <c r="I111" s="86">
        <f t="shared" si="18"/>
        <v>52098.06924</v>
      </c>
      <c r="J111" s="86">
        <f t="shared" si="19"/>
        <v>4102.8419376</v>
      </c>
      <c r="K111" s="86">
        <f t="shared" si="20"/>
        <v>16411.3677504</v>
      </c>
      <c r="L111" s="95">
        <v>0.31500913545947</v>
      </c>
      <c r="M111" s="53">
        <v>14978.1949065</v>
      </c>
      <c r="N111" s="53">
        <f t="shared" si="21"/>
        <v>59912.779626</v>
      </c>
      <c r="O111" s="53">
        <f t="shared" si="22"/>
        <v>4347.54715316401</v>
      </c>
      <c r="P111" s="53">
        <f t="shared" si="23"/>
        <v>17390.188612656</v>
      </c>
      <c r="Q111" s="63">
        <v>0.290258417673369</v>
      </c>
      <c r="R111" s="102">
        <v>5</v>
      </c>
      <c r="S111" s="102">
        <v>10</v>
      </c>
      <c r="T111" s="102">
        <v>8</v>
      </c>
      <c r="U111" s="102">
        <v>4</v>
      </c>
      <c r="V111" s="102">
        <v>4</v>
      </c>
      <c r="W111" s="102">
        <v>10</v>
      </c>
      <c r="X111" s="102">
        <v>10</v>
      </c>
      <c r="Y111" s="141">
        <v>39671.27</v>
      </c>
      <c r="Z111" s="141">
        <v>11853.6</v>
      </c>
      <c r="AA111" s="6"/>
      <c r="AB111" s="6"/>
      <c r="AC111" s="141">
        <f t="shared" si="30"/>
        <v>39671.27</v>
      </c>
      <c r="AD111" s="141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3">
        <f t="shared" si="34"/>
        <v>0.662150383401409</v>
      </c>
      <c r="AH111" s="63">
        <f t="shared" si="35"/>
        <v>0.681625729543458</v>
      </c>
      <c r="AI111" s="185"/>
    </row>
    <row r="112" spans="1:35">
      <c r="A112" s="40">
        <v>111</v>
      </c>
      <c r="B112" s="40">
        <v>347</v>
      </c>
      <c r="C112" s="41" t="s">
        <v>153</v>
      </c>
      <c r="D112" s="41" t="s">
        <v>36</v>
      </c>
      <c r="E112" s="40" t="s">
        <v>34</v>
      </c>
      <c r="F112" s="84">
        <v>25</v>
      </c>
      <c r="G112" s="85">
        <v>100</v>
      </c>
      <c r="H112" s="86">
        <v>7677.779535</v>
      </c>
      <c r="I112" s="86">
        <f t="shared" si="18"/>
        <v>30711.11814</v>
      </c>
      <c r="J112" s="86">
        <f t="shared" si="19"/>
        <v>2027.0916792</v>
      </c>
      <c r="K112" s="86">
        <f t="shared" si="20"/>
        <v>8108.36671680001</v>
      </c>
      <c r="L112" s="95">
        <v>0.264020563492255</v>
      </c>
      <c r="M112" s="53">
        <v>8829.44646525</v>
      </c>
      <c r="N112" s="53">
        <f t="shared" si="21"/>
        <v>35317.785861</v>
      </c>
      <c r="O112" s="53">
        <f t="shared" si="22"/>
        <v>2147.993218638</v>
      </c>
      <c r="P112" s="53">
        <f t="shared" si="23"/>
        <v>8591.97287455202</v>
      </c>
      <c r="Q112" s="63">
        <v>0.243276090646435</v>
      </c>
      <c r="R112" s="102">
        <v>4</v>
      </c>
      <c r="S112" s="102">
        <v>8</v>
      </c>
      <c r="T112" s="102">
        <v>8</v>
      </c>
      <c r="U112" s="102">
        <v>2</v>
      </c>
      <c r="V112" s="102">
        <v>3</v>
      </c>
      <c r="W112" s="102">
        <v>8</v>
      </c>
      <c r="X112" s="102">
        <v>10</v>
      </c>
      <c r="Y112" s="141">
        <v>23156.75</v>
      </c>
      <c r="Z112" s="141">
        <v>4700.11</v>
      </c>
      <c r="AA112" s="6"/>
      <c r="AB112" s="6"/>
      <c r="AC112" s="141">
        <f t="shared" si="30"/>
        <v>23156.75</v>
      </c>
      <c r="AD112" s="141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3">
        <f t="shared" si="34"/>
        <v>0.655668225951023</v>
      </c>
      <c r="AH112" s="63">
        <f t="shared" si="35"/>
        <v>0.547035013800025</v>
      </c>
      <c r="AI112" s="185"/>
    </row>
    <row r="113" spans="1:35">
      <c r="A113" s="40">
        <v>112</v>
      </c>
      <c r="B113" s="40">
        <v>732</v>
      </c>
      <c r="C113" s="41" t="s">
        <v>154</v>
      </c>
      <c r="D113" s="41" t="s">
        <v>39</v>
      </c>
      <c r="E113" s="40" t="s">
        <v>34</v>
      </c>
      <c r="F113" s="84">
        <v>34</v>
      </c>
      <c r="G113" s="85">
        <v>100</v>
      </c>
      <c r="H113" s="86">
        <v>7682.420025</v>
      </c>
      <c r="I113" s="86">
        <f t="shared" si="18"/>
        <v>30729.6801</v>
      </c>
      <c r="J113" s="86">
        <f t="shared" si="19"/>
        <v>2021.2037244</v>
      </c>
      <c r="K113" s="86">
        <f t="shared" si="20"/>
        <v>8084.8148976</v>
      </c>
      <c r="L113" s="95">
        <v>0.26309466519959</v>
      </c>
      <c r="M113" s="53">
        <v>8834.78302875</v>
      </c>
      <c r="N113" s="53">
        <f t="shared" si="21"/>
        <v>35339.132115</v>
      </c>
      <c r="O113" s="53">
        <f t="shared" si="22"/>
        <v>2141.754089391</v>
      </c>
      <c r="P113" s="53">
        <f t="shared" si="23"/>
        <v>8567.01635756399</v>
      </c>
      <c r="Q113" s="63">
        <v>0.242422941505336</v>
      </c>
      <c r="R113" s="102">
        <v>4</v>
      </c>
      <c r="S113" s="102">
        <v>6</v>
      </c>
      <c r="T113" s="102">
        <v>12</v>
      </c>
      <c r="U113" s="102">
        <v>2</v>
      </c>
      <c r="V113" s="102">
        <v>2</v>
      </c>
      <c r="W113" s="102">
        <v>6</v>
      </c>
      <c r="X113" s="102">
        <v>8</v>
      </c>
      <c r="Y113" s="141">
        <v>22773.37</v>
      </c>
      <c r="Z113" s="141">
        <v>5502.75</v>
      </c>
      <c r="AA113" s="6"/>
      <c r="AB113" s="6"/>
      <c r="AC113" s="141">
        <f t="shared" si="30"/>
        <v>22773.37</v>
      </c>
      <c r="AD113" s="141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3">
        <f t="shared" si="34"/>
        <v>0.644423579104639</v>
      </c>
      <c r="AH113" s="63">
        <f t="shared" si="35"/>
        <v>0.642318138582929</v>
      </c>
      <c r="AI113" s="185"/>
    </row>
    <row r="114" spans="1:35">
      <c r="A114" s="40">
        <v>113</v>
      </c>
      <c r="B114" s="40">
        <v>107658</v>
      </c>
      <c r="C114" s="41" t="s">
        <v>155</v>
      </c>
      <c r="D114" s="41" t="s">
        <v>36</v>
      </c>
      <c r="E114" s="40" t="s">
        <v>37</v>
      </c>
      <c r="F114" s="84">
        <v>15</v>
      </c>
      <c r="G114" s="85">
        <v>150</v>
      </c>
      <c r="H114" s="86">
        <v>14265.0765</v>
      </c>
      <c r="I114" s="86">
        <f t="shared" si="18"/>
        <v>57060.306</v>
      </c>
      <c r="J114" s="86">
        <f t="shared" si="19"/>
        <v>3816.20484</v>
      </c>
      <c r="K114" s="86">
        <f t="shared" si="20"/>
        <v>15264.81936</v>
      </c>
      <c r="L114" s="95">
        <v>0.267520811402589</v>
      </c>
      <c r="M114" s="53">
        <v>16404.837975</v>
      </c>
      <c r="N114" s="53">
        <f t="shared" si="21"/>
        <v>65619.3519</v>
      </c>
      <c r="O114" s="53">
        <f t="shared" si="22"/>
        <v>4043.81420010001</v>
      </c>
      <c r="P114" s="53">
        <f t="shared" si="23"/>
        <v>16175.2568004</v>
      </c>
      <c r="Q114" s="63">
        <v>0.2465013190781</v>
      </c>
      <c r="R114" s="102">
        <v>5</v>
      </c>
      <c r="S114" s="102">
        <v>10</v>
      </c>
      <c r="T114" s="102">
        <v>8</v>
      </c>
      <c r="U114" s="102">
        <v>4</v>
      </c>
      <c r="V114" s="102">
        <v>3</v>
      </c>
      <c r="W114" s="102">
        <v>10</v>
      </c>
      <c r="X114" s="102">
        <v>10</v>
      </c>
      <c r="Y114" s="141">
        <v>42086.19</v>
      </c>
      <c r="Z114" s="141">
        <v>8627.37</v>
      </c>
      <c r="AA114" s="6"/>
      <c r="AB114" s="6"/>
      <c r="AC114" s="141">
        <f t="shared" si="30"/>
        <v>42086.19</v>
      </c>
      <c r="AD114" s="141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3">
        <f t="shared" si="34"/>
        <v>0.641368571639306</v>
      </c>
      <c r="AH114" s="63">
        <f t="shared" si="35"/>
        <v>0.533368348117146</v>
      </c>
      <c r="AI114" s="185"/>
    </row>
    <row r="115" spans="1:35">
      <c r="A115" s="40">
        <v>114</v>
      </c>
      <c r="B115" s="40">
        <v>594</v>
      </c>
      <c r="C115" s="41" t="s">
        <v>156</v>
      </c>
      <c r="D115" s="41" t="s">
        <v>85</v>
      </c>
      <c r="E115" s="40" t="s">
        <v>34</v>
      </c>
      <c r="F115" s="87">
        <v>26</v>
      </c>
      <c r="G115" s="88">
        <v>100</v>
      </c>
      <c r="H115" s="86">
        <v>7476.837345</v>
      </c>
      <c r="I115" s="86">
        <f t="shared" si="18"/>
        <v>29907.34938</v>
      </c>
      <c r="J115" s="86">
        <f t="shared" si="19"/>
        <v>1966.1278014</v>
      </c>
      <c r="K115" s="86">
        <f t="shared" si="20"/>
        <v>7864.5112056</v>
      </c>
      <c r="L115" s="95">
        <v>0.262962494792643</v>
      </c>
      <c r="M115" s="53">
        <v>8598.36294675</v>
      </c>
      <c r="N115" s="53">
        <f t="shared" si="21"/>
        <v>34393.451787</v>
      </c>
      <c r="O115" s="53">
        <f t="shared" si="22"/>
        <v>2083.3932809835</v>
      </c>
      <c r="P115" s="53">
        <f t="shared" si="23"/>
        <v>8333.573123934</v>
      </c>
      <c r="Q115" s="63">
        <v>0.242301155916078</v>
      </c>
      <c r="R115" s="102">
        <v>4</v>
      </c>
      <c r="S115" s="102">
        <v>8</v>
      </c>
      <c r="T115" s="102">
        <v>8</v>
      </c>
      <c r="U115" s="102">
        <v>2</v>
      </c>
      <c r="V115" s="102">
        <v>2</v>
      </c>
      <c r="W115" s="102">
        <v>8</v>
      </c>
      <c r="X115" s="102">
        <v>10</v>
      </c>
      <c r="Y115" s="141">
        <v>21831.78</v>
      </c>
      <c r="Z115" s="141">
        <v>4615.05</v>
      </c>
      <c r="AA115" s="6"/>
      <c r="AB115" s="6"/>
      <c r="AC115" s="141">
        <f t="shared" si="30"/>
        <v>21831.78</v>
      </c>
      <c r="AD115" s="141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3">
        <f t="shared" si="34"/>
        <v>0.634765598265771</v>
      </c>
      <c r="AH115" s="63">
        <f t="shared" si="35"/>
        <v>0.553790064761727</v>
      </c>
      <c r="AI115" s="185"/>
    </row>
    <row r="116" spans="1:35">
      <c r="A116" s="40">
        <v>115</v>
      </c>
      <c r="B116" s="40">
        <v>743</v>
      </c>
      <c r="C116" s="41" t="s">
        <v>157</v>
      </c>
      <c r="D116" s="41" t="s">
        <v>52</v>
      </c>
      <c r="E116" s="40" t="s">
        <v>37</v>
      </c>
      <c r="F116" s="84">
        <v>21</v>
      </c>
      <c r="G116" s="85">
        <v>150</v>
      </c>
      <c r="H116" s="86">
        <v>9769.09113</v>
      </c>
      <c r="I116" s="86">
        <f t="shared" si="18"/>
        <v>39076.36452</v>
      </c>
      <c r="J116" s="86">
        <f t="shared" si="19"/>
        <v>2731.1112549</v>
      </c>
      <c r="K116" s="86">
        <f t="shared" si="20"/>
        <v>10924.4450196</v>
      </c>
      <c r="L116" s="95">
        <v>0.279566565462063</v>
      </c>
      <c r="M116" s="53">
        <v>11234.4547995</v>
      </c>
      <c r="N116" s="53">
        <f t="shared" si="21"/>
        <v>44937.819198</v>
      </c>
      <c r="O116" s="53">
        <f t="shared" si="22"/>
        <v>2894.00253331724</v>
      </c>
      <c r="P116" s="53">
        <f t="shared" si="23"/>
        <v>11576.010133269</v>
      </c>
      <c r="Q116" s="63">
        <v>0.2576006210329</v>
      </c>
      <c r="R116" s="102">
        <v>5</v>
      </c>
      <c r="S116" s="102">
        <v>8</v>
      </c>
      <c r="T116" s="102">
        <v>8</v>
      </c>
      <c r="U116" s="102">
        <v>4</v>
      </c>
      <c r="V116" s="102">
        <v>3</v>
      </c>
      <c r="W116" s="102">
        <v>10</v>
      </c>
      <c r="X116" s="102">
        <v>10</v>
      </c>
      <c r="Y116" s="141">
        <v>28277.38</v>
      </c>
      <c r="Z116" s="141">
        <v>8139.53</v>
      </c>
      <c r="AA116" s="6"/>
      <c r="AB116" s="6"/>
      <c r="AC116" s="141">
        <f t="shared" si="30"/>
        <v>28277.38</v>
      </c>
      <c r="AD116" s="141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3">
        <f t="shared" si="34"/>
        <v>0.629255725014322</v>
      </c>
      <c r="AH116" s="63">
        <f t="shared" si="35"/>
        <v>0.703137774267088</v>
      </c>
      <c r="AI116" s="185"/>
    </row>
    <row r="117" spans="1:35">
      <c r="A117" s="40">
        <v>116</v>
      </c>
      <c r="B117" s="40">
        <v>744</v>
      </c>
      <c r="C117" s="41" t="s">
        <v>158</v>
      </c>
      <c r="D117" s="41" t="s">
        <v>33</v>
      </c>
      <c r="E117" s="40" t="s">
        <v>37</v>
      </c>
      <c r="F117" s="84">
        <v>15</v>
      </c>
      <c r="G117" s="85">
        <v>150</v>
      </c>
      <c r="H117" s="86">
        <v>16000</v>
      </c>
      <c r="I117" s="86">
        <f t="shared" si="18"/>
        <v>64000</v>
      </c>
      <c r="J117" s="86">
        <f t="shared" si="19"/>
        <v>3807.08437569645</v>
      </c>
      <c r="K117" s="86">
        <f t="shared" si="20"/>
        <v>15228.3375027858</v>
      </c>
      <c r="L117" s="95">
        <v>0.237942773481028</v>
      </c>
      <c r="M117" s="53">
        <v>18400</v>
      </c>
      <c r="N117" s="53">
        <f t="shared" si="21"/>
        <v>73600</v>
      </c>
      <c r="O117" s="53">
        <f t="shared" si="22"/>
        <v>4034.1497652469</v>
      </c>
      <c r="P117" s="53">
        <f t="shared" si="23"/>
        <v>16136.5990609876</v>
      </c>
      <c r="Q117" s="63">
        <v>0.219247269850375</v>
      </c>
      <c r="R117" s="102">
        <v>10</v>
      </c>
      <c r="S117" s="102">
        <v>10</v>
      </c>
      <c r="T117" s="102">
        <v>8</v>
      </c>
      <c r="U117" s="102">
        <v>4</v>
      </c>
      <c r="V117" s="102">
        <v>4</v>
      </c>
      <c r="W117" s="102">
        <v>10</v>
      </c>
      <c r="X117" s="102">
        <v>10</v>
      </c>
      <c r="Y117" s="141">
        <v>45348.95</v>
      </c>
      <c r="Z117" s="141">
        <v>11449.15</v>
      </c>
      <c r="AA117" s="6">
        <v>1522.5</v>
      </c>
      <c r="AB117" s="6">
        <v>115.71</v>
      </c>
      <c r="AC117" s="141">
        <f t="shared" si="30"/>
        <v>43826.45</v>
      </c>
      <c r="AD117" s="141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3">
        <f t="shared" si="34"/>
        <v>0.595468070652174</v>
      </c>
      <c r="AH117" s="63">
        <f t="shared" si="35"/>
        <v>0.702343781187457</v>
      </c>
      <c r="AI117" s="185"/>
    </row>
    <row r="118" spans="1:35">
      <c r="A118" s="40">
        <v>117</v>
      </c>
      <c r="B118" s="40">
        <v>391</v>
      </c>
      <c r="C118" s="41" t="s">
        <v>159</v>
      </c>
      <c r="D118" s="41" t="s">
        <v>33</v>
      </c>
      <c r="E118" s="40" t="s">
        <v>37</v>
      </c>
      <c r="F118" s="87">
        <v>16</v>
      </c>
      <c r="G118" s="88">
        <v>150</v>
      </c>
      <c r="H118" s="86">
        <v>11806.29837</v>
      </c>
      <c r="I118" s="86">
        <f t="shared" si="18"/>
        <v>47225.19348</v>
      </c>
      <c r="J118" s="86">
        <f t="shared" si="19"/>
        <v>3413.87978399999</v>
      </c>
      <c r="K118" s="86">
        <f t="shared" si="20"/>
        <v>13655.519136</v>
      </c>
      <c r="L118" s="95">
        <v>0.289157505342633</v>
      </c>
      <c r="M118" s="53">
        <v>13577.2431255</v>
      </c>
      <c r="N118" s="53">
        <f t="shared" si="21"/>
        <v>54308.972502</v>
      </c>
      <c r="O118" s="53">
        <f t="shared" si="22"/>
        <v>3617.49332826</v>
      </c>
      <c r="P118" s="53">
        <f t="shared" si="23"/>
        <v>14469.97331304</v>
      </c>
      <c r="Q118" s="63">
        <v>0.266437987065712</v>
      </c>
      <c r="R118" s="102">
        <v>5</v>
      </c>
      <c r="S118" s="102">
        <v>8</v>
      </c>
      <c r="T118" s="102">
        <v>8</v>
      </c>
      <c r="U118" s="102">
        <v>4</v>
      </c>
      <c r="V118" s="102">
        <v>4</v>
      </c>
      <c r="W118" s="102">
        <v>10</v>
      </c>
      <c r="X118" s="102">
        <v>10</v>
      </c>
      <c r="Y118" s="141">
        <v>32488.14</v>
      </c>
      <c r="Z118" s="141">
        <v>8998.13</v>
      </c>
      <c r="AA118" s="6"/>
      <c r="AB118" s="6"/>
      <c r="AC118" s="141">
        <f t="shared" si="30"/>
        <v>32488.14</v>
      </c>
      <c r="AD118" s="141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3">
        <f t="shared" si="34"/>
        <v>0.598209439495538</v>
      </c>
      <c r="AH118" s="63">
        <f t="shared" si="35"/>
        <v>0.621848417086651</v>
      </c>
      <c r="AI118" s="185"/>
    </row>
    <row r="119" spans="1:35">
      <c r="A119" s="40">
        <v>118</v>
      </c>
      <c r="B119" s="40">
        <v>104533</v>
      </c>
      <c r="C119" s="41" t="s">
        <v>160</v>
      </c>
      <c r="D119" s="41" t="s">
        <v>85</v>
      </c>
      <c r="E119" s="40" t="s">
        <v>34</v>
      </c>
      <c r="F119" s="84">
        <v>31</v>
      </c>
      <c r="G119" s="85">
        <v>100</v>
      </c>
      <c r="H119" s="86">
        <v>7723.0359</v>
      </c>
      <c r="I119" s="86">
        <f t="shared" si="18"/>
        <v>30892.1436</v>
      </c>
      <c r="J119" s="86">
        <f t="shared" si="19"/>
        <v>2004.7581351</v>
      </c>
      <c r="K119" s="86">
        <f t="shared" si="20"/>
        <v>8019.03254039999</v>
      </c>
      <c r="L119" s="95">
        <v>0.259581615449955</v>
      </c>
      <c r="M119" s="53">
        <v>8881.491285</v>
      </c>
      <c r="N119" s="53">
        <f t="shared" si="21"/>
        <v>35525.96514</v>
      </c>
      <c r="O119" s="53">
        <f t="shared" si="22"/>
        <v>2124.32763815775</v>
      </c>
      <c r="P119" s="53">
        <f t="shared" si="23"/>
        <v>8497.31055263099</v>
      </c>
      <c r="Q119" s="63">
        <v>0.239185917093173</v>
      </c>
      <c r="R119" s="102">
        <v>4</v>
      </c>
      <c r="S119" s="102">
        <v>6</v>
      </c>
      <c r="T119" s="102">
        <v>8</v>
      </c>
      <c r="U119" s="102">
        <v>2</v>
      </c>
      <c r="V119" s="102">
        <v>3</v>
      </c>
      <c r="W119" s="102">
        <v>8</v>
      </c>
      <c r="X119" s="102">
        <v>8</v>
      </c>
      <c r="Y119" s="141">
        <v>21118.94</v>
      </c>
      <c r="Z119" s="141">
        <v>5001.65</v>
      </c>
      <c r="AA119" s="6"/>
      <c r="AB119" s="6"/>
      <c r="AC119" s="141">
        <f t="shared" si="30"/>
        <v>21118.94</v>
      </c>
      <c r="AD119" s="141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3">
        <f t="shared" si="34"/>
        <v>0.594464919299867</v>
      </c>
      <c r="AH119" s="63">
        <f t="shared" si="35"/>
        <v>0.588615653037579</v>
      </c>
      <c r="AI119" s="185"/>
    </row>
    <row r="120" spans="1:35">
      <c r="A120" s="40">
        <v>119</v>
      </c>
      <c r="B120" s="40">
        <v>107829</v>
      </c>
      <c r="C120" s="41" t="s">
        <v>161</v>
      </c>
      <c r="D120" s="41" t="s">
        <v>33</v>
      </c>
      <c r="E120" s="40" t="s">
        <v>34</v>
      </c>
      <c r="F120" s="87">
        <v>37</v>
      </c>
      <c r="G120" s="88">
        <v>100</v>
      </c>
      <c r="H120" s="86">
        <v>5636.9961</v>
      </c>
      <c r="I120" s="86">
        <f t="shared" si="18"/>
        <v>22547.9844</v>
      </c>
      <c r="J120" s="86">
        <f t="shared" si="19"/>
        <v>1788.876684</v>
      </c>
      <c r="K120" s="86">
        <f t="shared" si="20"/>
        <v>7155.506736</v>
      </c>
      <c r="L120" s="95">
        <v>0.31734573738662</v>
      </c>
      <c r="M120" s="53">
        <v>6482.545515</v>
      </c>
      <c r="N120" s="53">
        <f t="shared" si="21"/>
        <v>25930.18206</v>
      </c>
      <c r="O120" s="53">
        <f t="shared" si="22"/>
        <v>1895.57040051</v>
      </c>
      <c r="P120" s="53">
        <f t="shared" si="23"/>
        <v>7582.28160204001</v>
      </c>
      <c r="Q120" s="63">
        <v>0.2924114294491</v>
      </c>
      <c r="R120" s="102">
        <v>3</v>
      </c>
      <c r="S120" s="102">
        <v>4</v>
      </c>
      <c r="T120" s="102">
        <v>8</v>
      </c>
      <c r="U120" s="102">
        <v>2</v>
      </c>
      <c r="V120" s="102">
        <v>2</v>
      </c>
      <c r="W120" s="102">
        <v>6</v>
      </c>
      <c r="X120" s="102">
        <v>8</v>
      </c>
      <c r="Y120" s="141">
        <v>15161.71</v>
      </c>
      <c r="Z120" s="141">
        <v>4199.19</v>
      </c>
      <c r="AA120" s="6"/>
      <c r="AB120" s="6"/>
      <c r="AC120" s="141">
        <f t="shared" si="30"/>
        <v>15161.71</v>
      </c>
      <c r="AD120" s="141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3">
        <f t="shared" si="34"/>
        <v>0.584712824804594</v>
      </c>
      <c r="AH120" s="63">
        <f t="shared" si="35"/>
        <v>0.553816149332967</v>
      </c>
      <c r="AI120" s="185"/>
    </row>
    <row r="121" spans="1:35">
      <c r="A121" s="40">
        <v>120</v>
      </c>
      <c r="B121" s="42">
        <v>349</v>
      </c>
      <c r="C121" s="41" t="s">
        <v>162</v>
      </c>
      <c r="D121" s="41" t="s">
        <v>33</v>
      </c>
      <c r="E121" s="40" t="s">
        <v>34</v>
      </c>
      <c r="F121" s="87">
        <v>20</v>
      </c>
      <c r="G121" s="88">
        <v>150</v>
      </c>
      <c r="H121" s="86">
        <v>8548.4388375</v>
      </c>
      <c r="I121" s="86">
        <f t="shared" si="18"/>
        <v>34193.75535</v>
      </c>
      <c r="J121" s="86">
        <f t="shared" si="19"/>
        <v>2559.8198178</v>
      </c>
      <c r="K121" s="86">
        <f t="shared" si="20"/>
        <v>10239.2792712</v>
      </c>
      <c r="L121" s="95">
        <v>0.299448807725063</v>
      </c>
      <c r="M121" s="53">
        <v>9830.704663125</v>
      </c>
      <c r="N121" s="53">
        <f t="shared" si="21"/>
        <v>39322.8186525</v>
      </c>
      <c r="O121" s="53">
        <f t="shared" si="22"/>
        <v>2712.4947855045</v>
      </c>
      <c r="P121" s="53">
        <f t="shared" si="23"/>
        <v>10849.979142018</v>
      </c>
      <c r="Q121" s="63">
        <v>0.275920687118094</v>
      </c>
      <c r="R121" s="102">
        <v>5</v>
      </c>
      <c r="S121" s="102">
        <v>8</v>
      </c>
      <c r="T121" s="102">
        <v>8</v>
      </c>
      <c r="U121" s="102">
        <v>4</v>
      </c>
      <c r="V121" s="102">
        <v>3</v>
      </c>
      <c r="W121" s="102">
        <v>10</v>
      </c>
      <c r="X121" s="102">
        <v>10</v>
      </c>
      <c r="Y121" s="141">
        <v>22789.35</v>
      </c>
      <c r="Z121" s="141">
        <v>6914.2</v>
      </c>
      <c r="AA121" s="6"/>
      <c r="AB121" s="6"/>
      <c r="AC121" s="141">
        <f t="shared" si="30"/>
        <v>22789.35</v>
      </c>
      <c r="AD121" s="141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3">
        <f t="shared" si="34"/>
        <v>0.579545179642181</v>
      </c>
      <c r="AH121" s="63">
        <f t="shared" si="35"/>
        <v>0.637254681276191</v>
      </c>
      <c r="AI121" s="185"/>
    </row>
    <row r="122" spans="1:35">
      <c r="A122" s="40">
        <v>121</v>
      </c>
      <c r="B122" s="42">
        <v>114069</v>
      </c>
      <c r="C122" s="41" t="s">
        <v>163</v>
      </c>
      <c r="D122" s="41" t="s">
        <v>52</v>
      </c>
      <c r="E122" s="40" t="s">
        <v>34</v>
      </c>
      <c r="F122" s="115">
        <v>41</v>
      </c>
      <c r="G122" s="88">
        <v>100</v>
      </c>
      <c r="H122" s="86">
        <v>2500</v>
      </c>
      <c r="I122" s="86">
        <f t="shared" si="18"/>
        <v>10000</v>
      </c>
      <c r="J122" s="86">
        <f t="shared" si="19"/>
        <v>329.54425659463</v>
      </c>
      <c r="K122" s="86">
        <f t="shared" si="20"/>
        <v>1318.17702637852</v>
      </c>
      <c r="L122" s="95">
        <v>0.131817702637852</v>
      </c>
      <c r="M122" s="53">
        <v>2875</v>
      </c>
      <c r="N122" s="53">
        <f t="shared" si="21"/>
        <v>11500</v>
      </c>
      <c r="O122" s="53">
        <f t="shared" si="22"/>
        <v>373.75</v>
      </c>
      <c r="P122" s="53">
        <f t="shared" si="23"/>
        <v>1495</v>
      </c>
      <c r="Q122" s="63">
        <v>0.13</v>
      </c>
      <c r="R122" s="102">
        <v>2</v>
      </c>
      <c r="S122" s="102">
        <v>0</v>
      </c>
      <c r="T122" s="102">
        <v>0</v>
      </c>
      <c r="U122" s="102">
        <v>2</v>
      </c>
      <c r="V122" s="102">
        <v>1</v>
      </c>
      <c r="W122" s="102">
        <v>5</v>
      </c>
      <c r="X122" s="102">
        <v>5</v>
      </c>
      <c r="Y122" s="141">
        <v>6490.27</v>
      </c>
      <c r="Z122" s="141">
        <v>1845.83</v>
      </c>
      <c r="AA122" s="6"/>
      <c r="AB122" s="6"/>
      <c r="AC122" s="141">
        <f t="shared" si="30"/>
        <v>6490.27</v>
      </c>
      <c r="AD122" s="141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3">
        <f t="shared" si="34"/>
        <v>0.564371304347826</v>
      </c>
      <c r="AH122" s="63">
        <f t="shared" si="35"/>
        <v>1.23466889632107</v>
      </c>
      <c r="AI122" s="185"/>
    </row>
    <row r="123" spans="1:35">
      <c r="A123" s="40">
        <v>122</v>
      </c>
      <c r="B123" s="42">
        <v>105396</v>
      </c>
      <c r="C123" s="41" t="s">
        <v>164</v>
      </c>
      <c r="D123" s="41" t="s">
        <v>52</v>
      </c>
      <c r="E123" s="40" t="s">
        <v>34</v>
      </c>
      <c r="F123" s="84">
        <v>38</v>
      </c>
      <c r="G123" s="85">
        <v>100</v>
      </c>
      <c r="H123" s="86">
        <v>6140.593935</v>
      </c>
      <c r="I123" s="86">
        <f t="shared" si="18"/>
        <v>24562.37574</v>
      </c>
      <c r="J123" s="86">
        <f t="shared" si="19"/>
        <v>2004.8982786</v>
      </c>
      <c r="K123" s="86">
        <f t="shared" si="20"/>
        <v>8019.59311439999</v>
      </c>
      <c r="L123" s="95">
        <v>0.326499081330314</v>
      </c>
      <c r="M123" s="53">
        <v>7061.68302525</v>
      </c>
      <c r="N123" s="53">
        <f t="shared" si="21"/>
        <v>28246.732101</v>
      </c>
      <c r="O123" s="53">
        <f t="shared" si="22"/>
        <v>2124.4761402165</v>
      </c>
      <c r="P123" s="53">
        <f t="shared" si="23"/>
        <v>8497.90456086601</v>
      </c>
      <c r="Q123" s="63">
        <v>0.300845582082933</v>
      </c>
      <c r="R123" s="102">
        <v>3</v>
      </c>
      <c r="S123" s="102">
        <v>4</v>
      </c>
      <c r="T123" s="102">
        <v>8</v>
      </c>
      <c r="U123" s="102">
        <v>2</v>
      </c>
      <c r="V123" s="102">
        <v>2</v>
      </c>
      <c r="W123" s="102">
        <v>6</v>
      </c>
      <c r="X123" s="102">
        <v>8</v>
      </c>
      <c r="Y123" s="141">
        <v>15356.41</v>
      </c>
      <c r="Z123" s="141">
        <v>4364.83</v>
      </c>
      <c r="AA123" s="6"/>
      <c r="AB123" s="6"/>
      <c r="AC123" s="141">
        <f t="shared" si="30"/>
        <v>15356.41</v>
      </c>
      <c r="AD123" s="141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3">
        <f t="shared" si="34"/>
        <v>0.543652623074807</v>
      </c>
      <c r="AH123" s="63">
        <f t="shared" si="35"/>
        <v>0.513636034476149</v>
      </c>
      <c r="AI123" s="185"/>
    </row>
    <row r="124" s="196" customFormat="1" spans="1:35">
      <c r="A124" s="40">
        <v>123</v>
      </c>
      <c r="B124" s="42">
        <v>723</v>
      </c>
      <c r="C124" s="41" t="s">
        <v>165</v>
      </c>
      <c r="D124" s="41" t="s">
        <v>33</v>
      </c>
      <c r="E124" s="40" t="s">
        <v>34</v>
      </c>
      <c r="F124" s="84">
        <v>31</v>
      </c>
      <c r="G124" s="85">
        <v>100</v>
      </c>
      <c r="H124" s="86">
        <v>6961.377465</v>
      </c>
      <c r="I124" s="86">
        <f t="shared" si="18"/>
        <v>27845.50986</v>
      </c>
      <c r="J124" s="86">
        <f t="shared" si="19"/>
        <v>1774.5930846</v>
      </c>
      <c r="K124" s="86">
        <f t="shared" si="20"/>
        <v>7098.37233840001</v>
      </c>
      <c r="L124" s="95">
        <v>0.254919819176908</v>
      </c>
      <c r="M124" s="53">
        <v>8005.58408475</v>
      </c>
      <c r="N124" s="53">
        <f t="shared" si="21"/>
        <v>32022.336339</v>
      </c>
      <c r="O124" s="53">
        <f t="shared" si="22"/>
        <v>1880.4348864315</v>
      </c>
      <c r="P124" s="53">
        <f t="shared" si="23"/>
        <v>7521.73954572601</v>
      </c>
      <c r="Q124" s="63">
        <v>0.234890404813008</v>
      </c>
      <c r="R124" s="102">
        <v>5</v>
      </c>
      <c r="S124" s="102">
        <v>6</v>
      </c>
      <c r="T124" s="102">
        <v>8</v>
      </c>
      <c r="U124" s="102">
        <v>2</v>
      </c>
      <c r="V124" s="102">
        <v>3</v>
      </c>
      <c r="W124" s="102">
        <v>8</v>
      </c>
      <c r="X124" s="102">
        <v>8</v>
      </c>
      <c r="Y124" s="141">
        <v>16568.55</v>
      </c>
      <c r="Z124" s="141">
        <v>4416.88</v>
      </c>
      <c r="AA124" s="6"/>
      <c r="AB124" s="6"/>
      <c r="AC124" s="141">
        <f t="shared" si="30"/>
        <v>16568.55</v>
      </c>
      <c r="AD124" s="141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3">
        <f t="shared" si="34"/>
        <v>0.517406032607969</v>
      </c>
      <c r="AH124" s="63">
        <f t="shared" si="35"/>
        <v>0.587215227694205</v>
      </c>
      <c r="AI124" s="220"/>
    </row>
    <row r="125" spans="1:35">
      <c r="A125" s="40">
        <v>124</v>
      </c>
      <c r="B125" s="42">
        <v>102478</v>
      </c>
      <c r="C125" s="41" t="s">
        <v>166</v>
      </c>
      <c r="D125" s="41" t="s">
        <v>33</v>
      </c>
      <c r="E125" s="40" t="s">
        <v>34</v>
      </c>
      <c r="F125" s="87">
        <v>37</v>
      </c>
      <c r="G125" s="88">
        <v>100</v>
      </c>
      <c r="H125" s="86">
        <v>3838.9293</v>
      </c>
      <c r="I125" s="86">
        <f t="shared" si="18"/>
        <v>15355.7172</v>
      </c>
      <c r="J125" s="86">
        <f t="shared" si="19"/>
        <v>982.376640000001</v>
      </c>
      <c r="K125" s="86">
        <f t="shared" si="20"/>
        <v>3929.50656</v>
      </c>
      <c r="L125" s="95">
        <v>0.25589860172731</v>
      </c>
      <c r="M125" s="53">
        <v>4414.768695</v>
      </c>
      <c r="N125" s="53">
        <f t="shared" si="21"/>
        <v>17659.07478</v>
      </c>
      <c r="O125" s="53">
        <f t="shared" si="22"/>
        <v>1040.9683896</v>
      </c>
      <c r="P125" s="53">
        <f t="shared" si="23"/>
        <v>4163.8735584</v>
      </c>
      <c r="Q125" s="63">
        <v>0.235792283020164</v>
      </c>
      <c r="R125" s="102">
        <v>3</v>
      </c>
      <c r="S125" s="102">
        <v>4</v>
      </c>
      <c r="T125" s="102">
        <v>8</v>
      </c>
      <c r="U125" s="102">
        <v>2</v>
      </c>
      <c r="V125" s="102">
        <v>2</v>
      </c>
      <c r="W125" s="102">
        <v>6</v>
      </c>
      <c r="X125" s="102">
        <v>8</v>
      </c>
      <c r="Y125" s="141">
        <v>9044.5</v>
      </c>
      <c r="Z125" s="141">
        <v>2699.32</v>
      </c>
      <c r="AA125" s="6"/>
      <c r="AB125" s="6"/>
      <c r="AC125" s="141">
        <f t="shared" si="30"/>
        <v>9044.5</v>
      </c>
      <c r="AD125" s="141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3">
        <f t="shared" si="34"/>
        <v>0.512172925970247</v>
      </c>
      <c r="AH125" s="63">
        <f t="shared" si="35"/>
        <v>0.648271366106812</v>
      </c>
      <c r="AI125" s="185"/>
    </row>
    <row r="126" spans="1:35">
      <c r="A126" s="40">
        <v>125</v>
      </c>
      <c r="B126" s="42">
        <v>104429</v>
      </c>
      <c r="C126" s="41" t="s">
        <v>167</v>
      </c>
      <c r="D126" s="41" t="s">
        <v>36</v>
      </c>
      <c r="E126" s="40" t="s">
        <v>34</v>
      </c>
      <c r="F126" s="84">
        <v>25</v>
      </c>
      <c r="G126" s="85">
        <v>100</v>
      </c>
      <c r="H126" s="86">
        <v>6340.53231</v>
      </c>
      <c r="I126" s="86">
        <f t="shared" si="18"/>
        <v>25362.12924</v>
      </c>
      <c r="J126" s="86">
        <f t="shared" si="19"/>
        <v>1241.1150318</v>
      </c>
      <c r="K126" s="86">
        <f t="shared" si="20"/>
        <v>4964.46012720001</v>
      </c>
      <c r="L126" s="95">
        <v>0.195743034041885</v>
      </c>
      <c r="M126" s="53">
        <v>7291.6121565</v>
      </c>
      <c r="N126" s="53">
        <f t="shared" si="21"/>
        <v>29166.448626</v>
      </c>
      <c r="O126" s="53">
        <f t="shared" si="22"/>
        <v>1315.1386783395</v>
      </c>
      <c r="P126" s="53">
        <f t="shared" si="23"/>
        <v>5260.554713358</v>
      </c>
      <c r="Q126" s="63">
        <v>0.180363224224308</v>
      </c>
      <c r="R126" s="102">
        <v>4</v>
      </c>
      <c r="S126" s="102">
        <v>8</v>
      </c>
      <c r="T126" s="102">
        <v>8</v>
      </c>
      <c r="U126" s="102">
        <v>2</v>
      </c>
      <c r="V126" s="102">
        <v>3</v>
      </c>
      <c r="W126" s="102">
        <v>8</v>
      </c>
      <c r="X126" s="102">
        <v>10</v>
      </c>
      <c r="Y126" s="141">
        <v>14922.98</v>
      </c>
      <c r="Z126" s="141">
        <v>3373.4</v>
      </c>
      <c r="AA126" s="6"/>
      <c r="AB126" s="6"/>
      <c r="AC126" s="141">
        <f t="shared" si="30"/>
        <v>14922.98</v>
      </c>
      <c r="AD126" s="141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3">
        <f t="shared" si="34"/>
        <v>0.51164885349453</v>
      </c>
      <c r="AH126" s="63">
        <f t="shared" si="35"/>
        <v>0.64126317162599</v>
      </c>
      <c r="AI126" s="185"/>
    </row>
    <row r="127" s="197" customFormat="1" spans="1:35">
      <c r="A127" s="40">
        <v>126</v>
      </c>
      <c r="B127" s="43">
        <v>104430</v>
      </c>
      <c r="C127" s="41" t="s">
        <v>168</v>
      </c>
      <c r="D127" s="41" t="s">
        <v>52</v>
      </c>
      <c r="E127" s="40" t="s">
        <v>34</v>
      </c>
      <c r="F127" s="225">
        <v>33</v>
      </c>
      <c r="G127" s="226">
        <v>100</v>
      </c>
      <c r="H127" s="86">
        <v>5179.44834</v>
      </c>
      <c r="I127" s="86">
        <f t="shared" si="18"/>
        <v>20717.79336</v>
      </c>
      <c r="J127" s="86">
        <f t="shared" si="19"/>
        <v>1356.8909508</v>
      </c>
      <c r="K127" s="86">
        <f t="shared" si="20"/>
        <v>5427.5638032</v>
      </c>
      <c r="L127" s="95">
        <v>0.261975959933988</v>
      </c>
      <c r="M127" s="53">
        <v>5956.365591</v>
      </c>
      <c r="N127" s="53">
        <f t="shared" si="21"/>
        <v>23825.462364</v>
      </c>
      <c r="O127" s="53">
        <f t="shared" si="22"/>
        <v>1437.819803937</v>
      </c>
      <c r="P127" s="53">
        <f t="shared" si="23"/>
        <v>5751.279215748</v>
      </c>
      <c r="Q127" s="63">
        <v>0.241392134510603</v>
      </c>
      <c r="R127" s="102">
        <v>3</v>
      </c>
      <c r="S127" s="102">
        <v>6</v>
      </c>
      <c r="T127" s="102">
        <v>8</v>
      </c>
      <c r="U127" s="102">
        <v>2</v>
      </c>
      <c r="V127" s="102">
        <v>2</v>
      </c>
      <c r="W127" s="102">
        <v>6</v>
      </c>
      <c r="X127" s="102">
        <v>8</v>
      </c>
      <c r="Y127" s="141">
        <v>11860.76</v>
      </c>
      <c r="Z127" s="141">
        <v>3073.34</v>
      </c>
      <c r="AA127" s="6"/>
      <c r="AB127" s="6"/>
      <c r="AC127" s="141">
        <f t="shared" si="30"/>
        <v>11860.76</v>
      </c>
      <c r="AD127" s="141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3">
        <f t="shared" si="34"/>
        <v>0.497818670579987</v>
      </c>
      <c r="AH127" s="63">
        <f t="shared" si="35"/>
        <v>0.534375029399488</v>
      </c>
      <c r="AI127" s="185"/>
    </row>
    <row r="128" spans="1:35">
      <c r="A128" s="40"/>
      <c r="B128" s="180"/>
      <c r="C128" s="181"/>
      <c r="D128" s="181"/>
      <c r="E128" s="40"/>
      <c r="F128" s="180"/>
      <c r="G128" s="180"/>
      <c r="H128" s="86">
        <f>SUM(H3:H127)</f>
        <v>1398564.630495</v>
      </c>
      <c r="I128" s="86">
        <f t="shared" si="18"/>
        <v>5594258.52198</v>
      </c>
      <c r="J128" s="86">
        <f>SUM(J3:J127)</f>
        <v>356576.21855617</v>
      </c>
      <c r="K128" s="86">
        <f t="shared" si="20"/>
        <v>1426304.87422468</v>
      </c>
      <c r="L128" s="95">
        <f>J128/H128</f>
        <v>0.254958698926889</v>
      </c>
      <c r="M128" s="53">
        <f>SUM(M3:M127)</f>
        <v>1606674.32506925</v>
      </c>
      <c r="N128" s="53">
        <f t="shared" si="21"/>
        <v>6426697.300277</v>
      </c>
      <c r="O128" s="53">
        <f>SUM(O3:O127)</f>
        <v>378624.089055651</v>
      </c>
      <c r="P128" s="53">
        <f t="shared" si="23"/>
        <v>1514496.3562226</v>
      </c>
      <c r="Q128" s="63">
        <f>O128/M128</f>
        <v>0.235657023422797</v>
      </c>
      <c r="R128" s="102">
        <f t="shared" ref="R128:X128" si="36">SUM(R1:R57)</f>
        <v>360</v>
      </c>
      <c r="S128" s="102">
        <f t="shared" si="36"/>
        <v>420</v>
      </c>
      <c r="T128" s="102">
        <f t="shared" si="36"/>
        <v>536</v>
      </c>
      <c r="U128" s="102">
        <f t="shared" si="36"/>
        <v>176</v>
      </c>
      <c r="V128" s="102">
        <f t="shared" si="36"/>
        <v>178</v>
      </c>
      <c r="W128" s="102">
        <f t="shared" si="36"/>
        <v>506</v>
      </c>
      <c r="X128" s="102">
        <f t="shared" si="36"/>
        <v>522</v>
      </c>
      <c r="Y128" s="141">
        <f>SUM(Y3:Y127)</f>
        <v>5820868.86</v>
      </c>
      <c r="Z128" s="141">
        <f>SUM(Z3:Z127)</f>
        <v>1324152.89</v>
      </c>
      <c r="AA128" s="6"/>
      <c r="AB128" s="6"/>
      <c r="AC128" s="141">
        <f>SUM(AC3:AC127)</f>
        <v>5528152.71</v>
      </c>
      <c r="AD128" s="141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3">
        <f t="shared" si="34"/>
        <v>0.860185636837404</v>
      </c>
      <c r="AH128" s="63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E1" workbookViewId="0">
      <selection activeCell="AY3" sqref="AY3"/>
    </sheetView>
  </sheetViews>
  <sheetFormatPr defaultColWidth="9" defaultRowHeight="13.5"/>
  <cols>
    <col min="1" max="1" width="4.125" style="12" customWidth="1"/>
    <col min="2" max="2" width="6.5" style="12" customWidth="1"/>
    <col min="3" max="3" width="16.25" style="66" customWidth="1"/>
    <col min="4" max="4" width="13.375" style="66" customWidth="1"/>
    <col min="5" max="5" width="4.75" style="67" customWidth="1"/>
    <col min="6" max="6" width="6.25" style="68" customWidth="1"/>
    <col min="7" max="7" width="10" style="45" hidden="1" customWidth="1"/>
    <col min="8" max="8" width="9" style="45" hidden="1" customWidth="1"/>
    <col min="9" max="9" width="7.75" style="46" hidden="1" customWidth="1"/>
    <col min="10" max="10" width="10.25" style="120" hidden="1" customWidth="1"/>
    <col min="11" max="11" width="9.875" style="121" hidden="1" customWidth="1"/>
    <col min="12" max="12" width="9" style="46" hidden="1" customWidth="1"/>
    <col min="13" max="13" width="10.125" style="69" hidden="1" customWidth="1"/>
    <col min="14" max="14" width="9.375" style="69" hidden="1" customWidth="1"/>
    <col min="15" max="16" width="7.25" style="46" hidden="1" customWidth="1"/>
    <col min="17" max="17" width="8.875" style="122" customWidth="1"/>
    <col min="18" max="18" width="6.5" style="123" customWidth="1"/>
    <col min="19" max="19" width="5.375" style="124" customWidth="1"/>
    <col min="20" max="20" width="7.75" style="125" hidden="1" customWidth="1"/>
    <col min="21" max="21" width="5.875" style="126" hidden="1" customWidth="1"/>
    <col min="22" max="22" width="10.375" style="69" hidden="1" customWidth="1"/>
    <col min="23" max="23" width="9.375" style="69" hidden="1" customWidth="1"/>
    <col min="24" max="24" width="10.25" style="46" hidden="1" customWidth="1"/>
    <col min="25" max="25" width="8.625" style="46" hidden="1" customWidth="1"/>
    <col min="26" max="26" width="8.25" style="46" customWidth="1"/>
    <col min="27" max="27" width="6.125" style="69" customWidth="1"/>
    <col min="28" max="28" width="4.875" style="69" customWidth="1"/>
    <col min="29" max="29" width="7.125" style="127" hidden="1" customWidth="1"/>
    <col min="30" max="30" width="5" hidden="1" customWidth="1"/>
    <col min="31" max="31" width="9" style="69" hidden="1" customWidth="1"/>
    <col min="32" max="32" width="9.75" style="69" hidden="1" customWidth="1"/>
    <col min="33" max="33" width="9.625" style="46" hidden="1" customWidth="1"/>
    <col min="34" max="34" width="10" style="46" hidden="1" customWidth="1"/>
    <col min="35" max="35" width="9" style="46" customWidth="1"/>
    <col min="36" max="36" width="6.25" style="69" customWidth="1"/>
    <col min="37" max="37" width="5.5" style="69" customWidth="1"/>
    <col min="38" max="38" width="6.625" style="128" customWidth="1"/>
    <col min="39" max="39" width="9" hidden="1" customWidth="1"/>
    <col min="40" max="40" width="9" style="69" hidden="1" customWidth="1"/>
    <col min="41" max="41" width="9.75" style="69" hidden="1" customWidth="1"/>
    <col min="42" max="42" width="9.625" style="46" hidden="1" customWidth="1"/>
    <col min="43" max="43" width="8.5" style="46" hidden="1" customWidth="1"/>
    <col min="44" max="44" width="8.875" style="46" customWidth="1"/>
    <col min="45" max="45" width="5.75" style="69" customWidth="1"/>
    <col min="46" max="46" width="5.375" style="69" customWidth="1"/>
    <col min="47" max="47" width="10.375" style="128" hidden="1" customWidth="1"/>
    <col min="48" max="48" width="8.25" hidden="1" customWidth="1"/>
    <col min="49" max="49" width="7.875" style="69" customWidth="1"/>
    <col min="50" max="50" width="7.75" style="69" customWidth="1"/>
    <col min="51" max="52" width="7" style="129" customWidth="1"/>
    <col min="53" max="53" width="7.75" customWidth="1"/>
  </cols>
  <sheetData>
    <row r="1" customFormat="1" ht="19" customHeight="1" spans="1:52">
      <c r="A1" s="29" t="s">
        <v>0</v>
      </c>
      <c r="B1" s="29"/>
      <c r="C1" s="29"/>
      <c r="D1" s="29"/>
      <c r="E1" s="29"/>
      <c r="F1" s="130"/>
      <c r="G1" s="81" t="s">
        <v>1</v>
      </c>
      <c r="H1" s="81"/>
      <c r="I1" s="81"/>
      <c r="J1" s="51" t="s">
        <v>2</v>
      </c>
      <c r="K1" s="51"/>
      <c r="L1" s="51"/>
      <c r="M1" s="136">
        <v>44035</v>
      </c>
      <c r="N1" s="1"/>
      <c r="O1" s="1"/>
      <c r="P1" s="1"/>
      <c r="Q1" s="143" t="s">
        <v>169</v>
      </c>
      <c r="R1" s="143"/>
      <c r="S1" s="144"/>
      <c r="T1" s="145"/>
      <c r="U1" s="146"/>
      <c r="V1" s="136">
        <v>44036</v>
      </c>
      <c r="W1" s="1"/>
      <c r="X1" s="147"/>
      <c r="Y1" s="147"/>
      <c r="Z1" s="143" t="s">
        <v>170</v>
      </c>
      <c r="AA1" s="143"/>
      <c r="AB1" s="144"/>
      <c r="AC1" s="164"/>
      <c r="AD1" s="8"/>
      <c r="AE1" s="136">
        <v>44037</v>
      </c>
      <c r="AF1" s="1"/>
      <c r="AG1" s="147"/>
      <c r="AH1" s="147"/>
      <c r="AI1" s="143" t="s">
        <v>171</v>
      </c>
      <c r="AJ1" s="143"/>
      <c r="AK1" s="144"/>
      <c r="AL1" s="164"/>
      <c r="AN1" s="136">
        <v>44038</v>
      </c>
      <c r="AO1" s="1"/>
      <c r="AP1" s="147"/>
      <c r="AQ1" s="147"/>
      <c r="AR1" s="143" t="s">
        <v>172</v>
      </c>
      <c r="AS1" s="143"/>
      <c r="AT1" s="144"/>
      <c r="AU1" s="164"/>
      <c r="AW1" s="1" t="s">
        <v>173</v>
      </c>
      <c r="AX1" s="1"/>
      <c r="AY1" s="176"/>
      <c r="AZ1" s="176"/>
    </row>
    <row r="2" customFormat="1" ht="27" customHeight="1" spans="1:52">
      <c r="A2" s="29" t="s">
        <v>9</v>
      </c>
      <c r="B2" s="29" t="s">
        <v>10</v>
      </c>
      <c r="C2" s="131" t="s">
        <v>11</v>
      </c>
      <c r="D2" s="131" t="s">
        <v>12</v>
      </c>
      <c r="E2" s="29" t="s">
        <v>14</v>
      </c>
      <c r="F2" s="80" t="s">
        <v>15</v>
      </c>
      <c r="G2" s="81" t="s">
        <v>16</v>
      </c>
      <c r="H2" s="81" t="s">
        <v>18</v>
      </c>
      <c r="I2" s="93" t="s">
        <v>20</v>
      </c>
      <c r="J2" s="51" t="s">
        <v>16</v>
      </c>
      <c r="K2" s="94" t="s">
        <v>18</v>
      </c>
      <c r="L2" s="59" t="s">
        <v>20</v>
      </c>
      <c r="M2" s="137" t="s">
        <v>16</v>
      </c>
      <c r="N2" s="138" t="s">
        <v>18</v>
      </c>
      <c r="O2" s="139" t="s">
        <v>20</v>
      </c>
      <c r="P2" s="139" t="s">
        <v>174</v>
      </c>
      <c r="Q2" s="143" t="s">
        <v>175</v>
      </c>
      <c r="R2" s="148" t="s">
        <v>176</v>
      </c>
      <c r="S2" s="149" t="s">
        <v>177</v>
      </c>
      <c r="T2" s="9" t="s">
        <v>178</v>
      </c>
      <c r="U2" s="146"/>
      <c r="V2" s="137" t="s">
        <v>16</v>
      </c>
      <c r="W2" s="138" t="s">
        <v>18</v>
      </c>
      <c r="X2" s="139" t="s">
        <v>20</v>
      </c>
      <c r="Y2" s="139" t="s">
        <v>174</v>
      </c>
      <c r="Z2" s="143" t="s">
        <v>175</v>
      </c>
      <c r="AA2" s="148" t="s">
        <v>176</v>
      </c>
      <c r="AB2" s="149" t="s">
        <v>177</v>
      </c>
      <c r="AC2" s="165" t="s">
        <v>178</v>
      </c>
      <c r="AD2" s="8"/>
      <c r="AE2" s="137" t="s">
        <v>16</v>
      </c>
      <c r="AF2" s="138" t="s">
        <v>18</v>
      </c>
      <c r="AG2" s="139" t="s">
        <v>20</v>
      </c>
      <c r="AH2" s="139" t="s">
        <v>174</v>
      </c>
      <c r="AI2" s="143" t="s">
        <v>175</v>
      </c>
      <c r="AJ2" s="148" t="s">
        <v>176</v>
      </c>
      <c r="AK2" s="149" t="s">
        <v>177</v>
      </c>
      <c r="AL2" s="165" t="s">
        <v>178</v>
      </c>
      <c r="AN2" s="137" t="s">
        <v>16</v>
      </c>
      <c r="AO2" s="138" t="s">
        <v>18</v>
      </c>
      <c r="AP2" s="139" t="s">
        <v>20</v>
      </c>
      <c r="AQ2" s="139" t="s">
        <v>174</v>
      </c>
      <c r="AR2" s="143" t="s">
        <v>175</v>
      </c>
      <c r="AS2" s="148" t="s">
        <v>176</v>
      </c>
      <c r="AT2" s="149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4">
        <v>1</v>
      </c>
      <c r="B3" s="84">
        <v>517</v>
      </c>
      <c r="C3" s="132" t="s">
        <v>183</v>
      </c>
      <c r="D3" s="132" t="s">
        <v>33</v>
      </c>
      <c r="E3" s="84">
        <v>1</v>
      </c>
      <c r="F3" s="85">
        <v>200</v>
      </c>
      <c r="G3" s="133">
        <v>33000</v>
      </c>
      <c r="H3" s="133">
        <f t="shared" ref="H3:H66" si="0">G3*I3</f>
        <v>6105</v>
      </c>
      <c r="I3" s="140">
        <v>0.185</v>
      </c>
      <c r="J3" s="133">
        <v>38000</v>
      </c>
      <c r="K3" s="133">
        <f t="shared" ref="K3:K66" si="1">J3*L3</f>
        <v>6460</v>
      </c>
      <c r="L3" s="140">
        <v>0.17</v>
      </c>
      <c r="M3" s="141">
        <v>41121.45</v>
      </c>
      <c r="N3" s="141">
        <v>8963.28</v>
      </c>
      <c r="O3" s="140">
        <f t="shared" ref="O3:O66" si="2">N3/M3</f>
        <v>0.217970912990665</v>
      </c>
      <c r="P3" s="140">
        <f t="shared" ref="P3:P66" si="3">M3/J3</f>
        <v>1.08214342105263</v>
      </c>
      <c r="Q3" s="150">
        <f t="shared" ref="Q3:Q66" si="4">M3/G3</f>
        <v>1.24610454545455</v>
      </c>
      <c r="R3" s="151">
        <v>200</v>
      </c>
      <c r="S3" s="152"/>
      <c r="T3" s="153"/>
      <c r="U3" s="146" t="s">
        <v>184</v>
      </c>
      <c r="V3" s="141">
        <v>47624.34</v>
      </c>
      <c r="W3" s="141">
        <v>8709.23</v>
      </c>
      <c r="X3" s="140">
        <f t="shared" ref="X3:X66" si="5">W3/V3</f>
        <v>0.182873505438606</v>
      </c>
      <c r="Y3" s="140">
        <f t="shared" ref="Y3:Y66" si="6">V3/J3</f>
        <v>1.25327210526316</v>
      </c>
      <c r="Z3" s="166">
        <f t="shared" ref="Z3:Z66" si="7">V3/G3</f>
        <v>1.44316181818182</v>
      </c>
      <c r="AA3" s="162">
        <v>200</v>
      </c>
      <c r="AB3" s="152">
        <v>200</v>
      </c>
      <c r="AC3" s="167" t="s">
        <v>185</v>
      </c>
      <c r="AD3" s="8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2">
        <v>200</v>
      </c>
      <c r="AK3" s="152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2">
        <v>200</v>
      </c>
      <c r="AT3" s="152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4">
        <v>2</v>
      </c>
      <c r="B4" s="84">
        <v>707</v>
      </c>
      <c r="C4" s="132" t="s">
        <v>188</v>
      </c>
      <c r="D4" s="132" t="s">
        <v>52</v>
      </c>
      <c r="E4" s="84">
        <v>1</v>
      </c>
      <c r="F4" s="85">
        <v>200</v>
      </c>
      <c r="G4" s="133">
        <v>17000</v>
      </c>
      <c r="H4" s="133">
        <f t="shared" si="0"/>
        <v>5099.69696437264</v>
      </c>
      <c r="I4" s="140">
        <v>0.299982174374861</v>
      </c>
      <c r="J4" s="133">
        <v>19550</v>
      </c>
      <c r="K4" s="133">
        <f t="shared" si="1"/>
        <v>5403.85746189058</v>
      </c>
      <c r="L4" s="140">
        <v>0.276412146388265</v>
      </c>
      <c r="M4" s="141">
        <v>22158.96</v>
      </c>
      <c r="N4" s="141">
        <v>5617.45</v>
      </c>
      <c r="O4" s="140">
        <f t="shared" si="2"/>
        <v>0.253506933538397</v>
      </c>
      <c r="P4" s="140">
        <f t="shared" si="3"/>
        <v>1.13345063938619</v>
      </c>
      <c r="Q4" s="154">
        <f t="shared" si="4"/>
        <v>1.30346823529412</v>
      </c>
      <c r="R4" s="155">
        <v>200</v>
      </c>
      <c r="S4" s="152">
        <v>200</v>
      </c>
      <c r="T4" s="153" t="s">
        <v>185</v>
      </c>
      <c r="U4" s="146" t="s">
        <v>184</v>
      </c>
      <c r="V4" s="141">
        <v>17463.72</v>
      </c>
      <c r="W4" s="141">
        <v>4341.49</v>
      </c>
      <c r="X4" s="140">
        <f t="shared" si="5"/>
        <v>0.248600527264523</v>
      </c>
      <c r="Y4" s="140">
        <f t="shared" si="6"/>
        <v>0.893284910485934</v>
      </c>
      <c r="Z4" s="140">
        <f t="shared" si="7"/>
        <v>1.02727764705882</v>
      </c>
      <c r="AA4" s="85">
        <v>200</v>
      </c>
      <c r="AB4" s="141"/>
      <c r="AC4" s="167"/>
      <c r="AD4" s="8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40">
        <f t="shared" si="10"/>
        <v>1.56093294117647</v>
      </c>
      <c r="AJ4" s="85">
        <v>200</v>
      </c>
      <c r="AK4" s="141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5">
        <v>0</v>
      </c>
      <c r="AT4" s="141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4">
        <v>3</v>
      </c>
      <c r="B5" s="84">
        <v>712</v>
      </c>
      <c r="C5" s="132" t="s">
        <v>189</v>
      </c>
      <c r="D5" s="132" t="s">
        <v>52</v>
      </c>
      <c r="E5" s="84">
        <v>1</v>
      </c>
      <c r="F5" s="85">
        <v>200</v>
      </c>
      <c r="G5" s="133">
        <v>17000</v>
      </c>
      <c r="H5" s="133">
        <f t="shared" si="0"/>
        <v>5099.41541815405</v>
      </c>
      <c r="I5" s="140">
        <v>0.299965612832591</v>
      </c>
      <c r="J5" s="133">
        <v>19550</v>
      </c>
      <c r="K5" s="133">
        <f t="shared" si="1"/>
        <v>5403.55912345109</v>
      </c>
      <c r="L5" s="140">
        <v>0.27639688611003</v>
      </c>
      <c r="M5" s="141">
        <v>17574.05</v>
      </c>
      <c r="N5" s="141">
        <v>4625.16</v>
      </c>
      <c r="O5" s="140">
        <f t="shared" si="2"/>
        <v>0.263181224589665</v>
      </c>
      <c r="P5" s="140">
        <f t="shared" si="3"/>
        <v>0.898928388746803</v>
      </c>
      <c r="Q5" s="150">
        <f t="shared" si="4"/>
        <v>1.03376764705882</v>
      </c>
      <c r="R5" s="151">
        <v>200</v>
      </c>
      <c r="S5" s="152"/>
      <c r="T5" s="153"/>
      <c r="U5" s="146" t="s">
        <v>184</v>
      </c>
      <c r="V5" s="141">
        <v>23260.85</v>
      </c>
      <c r="W5" s="141">
        <v>7855.77</v>
      </c>
      <c r="X5" s="140">
        <f t="shared" si="5"/>
        <v>0.337724975656522</v>
      </c>
      <c r="Y5" s="140">
        <f t="shared" si="6"/>
        <v>1.18981329923274</v>
      </c>
      <c r="Z5" s="140">
        <f t="shared" si="7"/>
        <v>1.36828529411765</v>
      </c>
      <c r="AA5" s="85">
        <v>200</v>
      </c>
      <c r="AB5" s="141"/>
      <c r="AC5" s="167"/>
      <c r="AD5" s="8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40">
        <f t="shared" si="10"/>
        <v>1.03675058823529</v>
      </c>
      <c r="AJ5" s="85">
        <v>200</v>
      </c>
      <c r="AK5" s="141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5">
        <v>200</v>
      </c>
      <c r="AT5" s="141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7">
        <v>4</v>
      </c>
      <c r="B6" s="87">
        <v>307</v>
      </c>
      <c r="C6" s="134" t="s">
        <v>190</v>
      </c>
      <c r="D6" s="134" t="s">
        <v>66</v>
      </c>
      <c r="E6" s="87">
        <v>2</v>
      </c>
      <c r="F6" s="88">
        <v>400</v>
      </c>
      <c r="G6" s="135">
        <v>85000</v>
      </c>
      <c r="H6" s="135">
        <f t="shared" si="0"/>
        <v>19620.8212744527</v>
      </c>
      <c r="I6" s="61">
        <v>0.230833191464149</v>
      </c>
      <c r="J6" s="135">
        <v>97750</v>
      </c>
      <c r="K6" s="135">
        <f t="shared" si="1"/>
        <v>20791.0631147504</v>
      </c>
      <c r="L6" s="61">
        <v>0.212696297849109</v>
      </c>
      <c r="M6" s="142">
        <v>72235.65</v>
      </c>
      <c r="N6" s="142">
        <v>13946.92</v>
      </c>
      <c r="O6" s="61">
        <f t="shared" si="2"/>
        <v>0.193075302845617</v>
      </c>
      <c r="P6" s="61">
        <f t="shared" si="3"/>
        <v>0.738983631713555</v>
      </c>
      <c r="Q6" s="156">
        <f t="shared" si="4"/>
        <v>0.849831176470588</v>
      </c>
      <c r="R6" s="157">
        <v>0</v>
      </c>
      <c r="S6" s="158"/>
      <c r="T6" s="159"/>
      <c r="U6" s="146"/>
      <c r="V6" s="142">
        <v>105401.29</v>
      </c>
      <c r="W6" s="142">
        <v>24708.98</v>
      </c>
      <c r="X6" s="61">
        <f t="shared" si="5"/>
        <v>0.234427681103334</v>
      </c>
      <c r="Y6" s="61">
        <f t="shared" si="6"/>
        <v>1.07827406649616</v>
      </c>
      <c r="Z6" s="61">
        <f t="shared" si="7"/>
        <v>1.24001517647059</v>
      </c>
      <c r="AA6" s="88">
        <v>400</v>
      </c>
      <c r="AB6" s="142"/>
      <c r="AC6" s="168"/>
      <c r="AD6" s="8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3">
        <v>400</v>
      </c>
      <c r="AK6" s="158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8">
        <v>400</v>
      </c>
      <c r="AT6" s="158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7">
        <v>5</v>
      </c>
      <c r="B7" s="87">
        <v>341</v>
      </c>
      <c r="C7" s="134" t="s">
        <v>191</v>
      </c>
      <c r="D7" s="134" t="s">
        <v>39</v>
      </c>
      <c r="E7" s="87">
        <v>2</v>
      </c>
      <c r="F7" s="88">
        <v>300</v>
      </c>
      <c r="G7" s="135">
        <v>25000</v>
      </c>
      <c r="H7" s="135">
        <f t="shared" si="0"/>
        <v>6376.82964773113</v>
      </c>
      <c r="I7" s="61">
        <v>0.255073185909245</v>
      </c>
      <c r="J7" s="135">
        <v>28750</v>
      </c>
      <c r="K7" s="135">
        <f t="shared" si="1"/>
        <v>6757.16198743509</v>
      </c>
      <c r="L7" s="61">
        <v>0.23503172130209</v>
      </c>
      <c r="M7" s="142">
        <v>40635.13</v>
      </c>
      <c r="N7" s="142">
        <v>9037.64</v>
      </c>
      <c r="O7" s="61">
        <f t="shared" si="2"/>
        <v>0.222409525944669</v>
      </c>
      <c r="P7" s="61">
        <f t="shared" si="3"/>
        <v>1.41339582608696</v>
      </c>
      <c r="Q7" s="160">
        <f t="shared" si="4"/>
        <v>1.6254052</v>
      </c>
      <c r="R7" s="161">
        <v>300</v>
      </c>
      <c r="S7" s="158">
        <v>400</v>
      </c>
      <c r="T7" s="159" t="s">
        <v>192</v>
      </c>
      <c r="U7" s="146" t="s">
        <v>184</v>
      </c>
      <c r="V7" s="142">
        <v>25889.47</v>
      </c>
      <c r="W7" s="142">
        <v>5526.15</v>
      </c>
      <c r="X7" s="61">
        <f t="shared" si="5"/>
        <v>0.213451646557461</v>
      </c>
      <c r="Y7" s="61">
        <f t="shared" si="6"/>
        <v>0.900503304347826</v>
      </c>
      <c r="Z7" s="61">
        <f t="shared" si="7"/>
        <v>1.0355788</v>
      </c>
      <c r="AA7" s="88">
        <v>300</v>
      </c>
      <c r="AB7" s="142"/>
      <c r="AC7" s="168"/>
      <c r="AD7" s="8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61">
        <f t="shared" si="10"/>
        <v>1.0232248</v>
      </c>
      <c r="AJ7" s="88">
        <v>300</v>
      </c>
      <c r="AK7" s="142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3">
        <v>300</v>
      </c>
      <c r="AT7" s="158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7">
        <v>6</v>
      </c>
      <c r="B8" s="87">
        <v>571</v>
      </c>
      <c r="C8" s="134" t="s">
        <v>193</v>
      </c>
      <c r="D8" s="134" t="s">
        <v>52</v>
      </c>
      <c r="E8" s="87">
        <v>2</v>
      </c>
      <c r="F8" s="88">
        <v>200</v>
      </c>
      <c r="G8" s="135">
        <v>18500</v>
      </c>
      <c r="H8" s="135">
        <f t="shared" si="0"/>
        <v>4555.04383424885</v>
      </c>
      <c r="I8" s="61">
        <v>0.246218585635073</v>
      </c>
      <c r="J8" s="135">
        <v>21275</v>
      </c>
      <c r="K8" s="135">
        <f t="shared" si="1"/>
        <v>4826.71966293439</v>
      </c>
      <c r="L8" s="61">
        <v>0.226872839620888</v>
      </c>
      <c r="M8" s="142">
        <v>23401.8</v>
      </c>
      <c r="N8" s="142">
        <v>4918.5</v>
      </c>
      <c r="O8" s="61">
        <f t="shared" si="2"/>
        <v>0.2101761402969</v>
      </c>
      <c r="P8" s="61">
        <f t="shared" si="3"/>
        <v>1.09996709753231</v>
      </c>
      <c r="Q8" s="156">
        <f t="shared" si="4"/>
        <v>1.26496216216216</v>
      </c>
      <c r="R8" s="157">
        <v>200</v>
      </c>
      <c r="S8" s="158"/>
      <c r="T8" s="159"/>
      <c r="U8" s="146" t="s">
        <v>184</v>
      </c>
      <c r="V8" s="142">
        <v>27505.26</v>
      </c>
      <c r="W8" s="142">
        <v>6725.31</v>
      </c>
      <c r="X8" s="61">
        <f t="shared" si="5"/>
        <v>0.244509959185988</v>
      </c>
      <c r="Y8" s="61">
        <f t="shared" si="6"/>
        <v>1.29284418331375</v>
      </c>
      <c r="Z8" s="169">
        <f t="shared" si="7"/>
        <v>1.48677081081081</v>
      </c>
      <c r="AA8" s="163">
        <v>200</v>
      </c>
      <c r="AB8" s="158">
        <v>200</v>
      </c>
      <c r="AC8" s="168" t="s">
        <v>185</v>
      </c>
      <c r="AD8" s="8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61">
        <f t="shared" si="10"/>
        <v>1.00314756756757</v>
      </c>
      <c r="AJ8" s="88">
        <v>200</v>
      </c>
      <c r="AK8" s="142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8">
        <v>200</v>
      </c>
      <c r="AT8" s="142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4">
        <v>7</v>
      </c>
      <c r="B9" s="84">
        <v>750</v>
      </c>
      <c r="C9" s="132" t="s">
        <v>115</v>
      </c>
      <c r="D9" s="132" t="s">
        <v>52</v>
      </c>
      <c r="E9" s="84">
        <v>3</v>
      </c>
      <c r="F9" s="85">
        <v>300</v>
      </c>
      <c r="G9" s="133">
        <v>30000</v>
      </c>
      <c r="H9" s="133">
        <f t="shared" si="0"/>
        <v>7015.56851034555</v>
      </c>
      <c r="I9" s="140">
        <v>0.233852283678185</v>
      </c>
      <c r="J9" s="133">
        <v>34500</v>
      </c>
      <c r="K9" s="133">
        <f t="shared" si="1"/>
        <v>7433.99706078402</v>
      </c>
      <c r="L9" s="140">
        <v>0.215478175674899</v>
      </c>
      <c r="M9" s="141">
        <v>33522.29</v>
      </c>
      <c r="N9" s="141">
        <v>10186.54</v>
      </c>
      <c r="O9" s="140">
        <f t="shared" si="2"/>
        <v>0.303873631544862</v>
      </c>
      <c r="P9" s="140">
        <f t="shared" si="3"/>
        <v>0.971660579710145</v>
      </c>
      <c r="Q9" s="150">
        <f t="shared" si="4"/>
        <v>1.11740966666667</v>
      </c>
      <c r="R9" s="151">
        <v>300</v>
      </c>
      <c r="S9" s="152"/>
      <c r="T9" s="153"/>
      <c r="U9" s="146" t="s">
        <v>184</v>
      </c>
      <c r="V9" s="141">
        <v>30580.99</v>
      </c>
      <c r="W9" s="141">
        <v>8520.83</v>
      </c>
      <c r="X9" s="140">
        <f t="shared" si="5"/>
        <v>0.278631594333604</v>
      </c>
      <c r="Y9" s="140">
        <f t="shared" si="6"/>
        <v>0.886405507246377</v>
      </c>
      <c r="Z9" s="140">
        <f t="shared" si="7"/>
        <v>1.01936633333333</v>
      </c>
      <c r="AA9" s="85">
        <v>300</v>
      </c>
      <c r="AB9" s="141"/>
      <c r="AC9" s="167"/>
      <c r="AD9" s="8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40">
        <f t="shared" si="10"/>
        <v>1.012832</v>
      </c>
      <c r="AJ9" s="85">
        <v>300</v>
      </c>
      <c r="AK9" s="141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5">
        <v>0</v>
      </c>
      <c r="AT9" s="141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4">
        <v>8</v>
      </c>
      <c r="B10" s="84">
        <v>385</v>
      </c>
      <c r="C10" s="132" t="s">
        <v>194</v>
      </c>
      <c r="D10" s="132" t="s">
        <v>41</v>
      </c>
      <c r="E10" s="84">
        <v>3</v>
      </c>
      <c r="F10" s="85">
        <v>200</v>
      </c>
      <c r="G10" s="133">
        <v>18500</v>
      </c>
      <c r="H10" s="133">
        <f t="shared" si="0"/>
        <v>3787.49161257716</v>
      </c>
      <c r="I10" s="140">
        <v>0.204729276355522</v>
      </c>
      <c r="J10" s="133">
        <v>21275</v>
      </c>
      <c r="K10" s="133">
        <f t="shared" si="1"/>
        <v>4013.38843375587</v>
      </c>
      <c r="L10" s="140">
        <v>0.188643404641874</v>
      </c>
      <c r="M10" s="141">
        <v>41763.32</v>
      </c>
      <c r="N10" s="141">
        <v>7764.99</v>
      </c>
      <c r="O10" s="140">
        <f t="shared" si="2"/>
        <v>0.185928465457248</v>
      </c>
      <c r="P10" s="140">
        <f t="shared" si="3"/>
        <v>1.96302326674501</v>
      </c>
      <c r="Q10" s="154">
        <f t="shared" si="4"/>
        <v>2.25747675675676</v>
      </c>
      <c r="R10" s="155">
        <v>200</v>
      </c>
      <c r="S10" s="152">
        <v>200</v>
      </c>
      <c r="T10" s="153" t="s">
        <v>195</v>
      </c>
      <c r="U10" s="146" t="s">
        <v>184</v>
      </c>
      <c r="V10" s="141">
        <v>43946.08</v>
      </c>
      <c r="W10" s="141">
        <v>5721.09</v>
      </c>
      <c r="X10" s="140">
        <f t="shared" si="5"/>
        <v>0.130184307678865</v>
      </c>
      <c r="Y10" s="140">
        <f t="shared" si="6"/>
        <v>2.06562068155112</v>
      </c>
      <c r="Z10" s="166">
        <f t="shared" si="7"/>
        <v>2.37546378378378</v>
      </c>
      <c r="AA10" s="162">
        <v>200</v>
      </c>
      <c r="AB10" s="152">
        <v>200</v>
      </c>
      <c r="AC10" s="167" t="s">
        <v>185</v>
      </c>
      <c r="AD10" s="8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2">
        <v>200</v>
      </c>
      <c r="AK10" s="152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5">
        <v>0</v>
      </c>
      <c r="AT10" s="152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4">
        <v>9</v>
      </c>
      <c r="B11" s="84">
        <v>365</v>
      </c>
      <c r="C11" s="132" t="s">
        <v>196</v>
      </c>
      <c r="D11" s="132" t="s">
        <v>36</v>
      </c>
      <c r="E11" s="84">
        <v>3</v>
      </c>
      <c r="F11" s="85">
        <v>200</v>
      </c>
      <c r="G11" s="133">
        <v>15867.75906</v>
      </c>
      <c r="H11" s="133">
        <f t="shared" si="0"/>
        <v>4236.88413959999</v>
      </c>
      <c r="I11" s="140">
        <v>0.267012129663632</v>
      </c>
      <c r="J11" s="133">
        <v>18247.922919</v>
      </c>
      <c r="K11" s="133">
        <f t="shared" si="1"/>
        <v>4489.58401506899</v>
      </c>
      <c r="L11" s="140">
        <v>0.246032605190061</v>
      </c>
      <c r="M11" s="141">
        <v>9014.8</v>
      </c>
      <c r="N11" s="141">
        <v>2189.73</v>
      </c>
      <c r="O11" s="140">
        <f t="shared" si="2"/>
        <v>0.242903891378622</v>
      </c>
      <c r="P11" s="140">
        <f t="shared" si="3"/>
        <v>0.494017869322193</v>
      </c>
      <c r="Q11" s="150">
        <f t="shared" si="4"/>
        <v>0.568120549720522</v>
      </c>
      <c r="R11" s="151">
        <v>0</v>
      </c>
      <c r="S11" s="152"/>
      <c r="T11" s="153"/>
      <c r="U11" s="146"/>
      <c r="V11" s="141">
        <v>15995.21</v>
      </c>
      <c r="W11" s="141">
        <v>3619.97</v>
      </c>
      <c r="X11" s="140">
        <f t="shared" si="5"/>
        <v>0.226315878316071</v>
      </c>
      <c r="Y11" s="140">
        <f t="shared" si="6"/>
        <v>0.876549625456032</v>
      </c>
      <c r="Z11" s="140">
        <f t="shared" si="7"/>
        <v>1.00803206927444</v>
      </c>
      <c r="AA11" s="85">
        <v>200</v>
      </c>
      <c r="AB11" s="141"/>
      <c r="AC11" s="167"/>
      <c r="AD11" s="8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40">
        <f t="shared" si="10"/>
        <v>1.00220389910559</v>
      </c>
      <c r="AJ11" s="85">
        <v>200</v>
      </c>
      <c r="AK11" s="141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2">
        <v>200</v>
      </c>
      <c r="AT11" s="152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7">
        <v>10</v>
      </c>
      <c r="B12" s="87">
        <v>582</v>
      </c>
      <c r="C12" s="134" t="s">
        <v>198</v>
      </c>
      <c r="D12" s="134" t="s">
        <v>36</v>
      </c>
      <c r="E12" s="87">
        <v>4</v>
      </c>
      <c r="F12" s="88">
        <v>300</v>
      </c>
      <c r="G12" s="135">
        <v>39500</v>
      </c>
      <c r="H12" s="135">
        <f t="shared" si="0"/>
        <v>6407.85387494825</v>
      </c>
      <c r="I12" s="61">
        <v>0.162224148732867</v>
      </c>
      <c r="J12" s="135">
        <v>45425</v>
      </c>
      <c r="K12" s="135">
        <f t="shared" si="1"/>
        <v>7268</v>
      </c>
      <c r="L12" s="61">
        <v>0.16</v>
      </c>
      <c r="M12" s="142">
        <v>50094.58</v>
      </c>
      <c r="N12" s="142">
        <v>7363.6</v>
      </c>
      <c r="O12" s="61">
        <f t="shared" si="2"/>
        <v>0.146993946251271</v>
      </c>
      <c r="P12" s="61">
        <f t="shared" si="3"/>
        <v>1.10279757842598</v>
      </c>
      <c r="Q12" s="156">
        <f t="shared" si="4"/>
        <v>1.26821721518987</v>
      </c>
      <c r="R12" s="157">
        <v>300</v>
      </c>
      <c r="S12" s="158"/>
      <c r="T12" s="159"/>
      <c r="U12" s="146" t="s">
        <v>184</v>
      </c>
      <c r="V12" s="142">
        <v>54571.91</v>
      </c>
      <c r="W12" s="142">
        <v>10388.4</v>
      </c>
      <c r="X12" s="61">
        <f t="shared" si="5"/>
        <v>0.190361671416668</v>
      </c>
      <c r="Y12" s="61">
        <f t="shared" si="6"/>
        <v>1.20136290588883</v>
      </c>
      <c r="Z12" s="169">
        <f t="shared" si="7"/>
        <v>1.38156734177215</v>
      </c>
      <c r="AA12" s="163">
        <v>300</v>
      </c>
      <c r="AB12" s="158">
        <v>300</v>
      </c>
      <c r="AC12" s="168" t="s">
        <v>185</v>
      </c>
      <c r="AD12" s="8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3">
        <v>300</v>
      </c>
      <c r="AK12" s="158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8">
        <v>300</v>
      </c>
      <c r="AT12" s="158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7">
        <v>11</v>
      </c>
      <c r="B13" s="87">
        <v>337</v>
      </c>
      <c r="C13" s="134" t="s">
        <v>199</v>
      </c>
      <c r="D13" s="134" t="s">
        <v>33</v>
      </c>
      <c r="E13" s="87">
        <v>4</v>
      </c>
      <c r="F13" s="88">
        <v>300</v>
      </c>
      <c r="G13" s="135">
        <v>35000</v>
      </c>
      <c r="H13" s="135">
        <f t="shared" si="0"/>
        <v>7483.82693624489</v>
      </c>
      <c r="I13" s="61">
        <v>0.213823626749854</v>
      </c>
      <c r="J13" s="135">
        <v>38525</v>
      </c>
      <c r="K13" s="135">
        <f t="shared" si="1"/>
        <v>7705</v>
      </c>
      <c r="L13" s="61">
        <v>0.2</v>
      </c>
      <c r="M13" s="142">
        <v>52134.68</v>
      </c>
      <c r="N13" s="142">
        <v>11102.54</v>
      </c>
      <c r="O13" s="61">
        <f t="shared" si="2"/>
        <v>0.2129588212683</v>
      </c>
      <c r="P13" s="61">
        <f t="shared" si="3"/>
        <v>1.35326878650227</v>
      </c>
      <c r="Q13" s="160">
        <f t="shared" si="4"/>
        <v>1.48956228571429</v>
      </c>
      <c r="R13" s="161">
        <v>300</v>
      </c>
      <c r="S13" s="158">
        <v>300</v>
      </c>
      <c r="T13" s="159" t="s">
        <v>185</v>
      </c>
      <c r="U13" s="146" t="s">
        <v>184</v>
      </c>
      <c r="V13" s="142">
        <v>35269.03</v>
      </c>
      <c r="W13" s="142">
        <v>7380.33</v>
      </c>
      <c r="X13" s="61">
        <f t="shared" si="5"/>
        <v>0.20925809414095</v>
      </c>
      <c r="Y13" s="61">
        <f t="shared" si="6"/>
        <v>0.915484231018819</v>
      </c>
      <c r="Z13" s="61">
        <f t="shared" si="7"/>
        <v>1.00768657142857</v>
      </c>
      <c r="AA13" s="88">
        <v>300</v>
      </c>
      <c r="AB13" s="142"/>
      <c r="AC13" s="168"/>
      <c r="AD13" s="8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61">
        <f t="shared" si="10"/>
        <v>1.273528</v>
      </c>
      <c r="AJ13" s="88">
        <v>300</v>
      </c>
      <c r="AK13" s="142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8">
        <v>300</v>
      </c>
      <c r="AT13" s="142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7">
        <v>12</v>
      </c>
      <c r="B14" s="87">
        <v>343</v>
      </c>
      <c r="C14" s="134" t="s">
        <v>200</v>
      </c>
      <c r="D14" s="134" t="s">
        <v>36</v>
      </c>
      <c r="E14" s="87">
        <v>4</v>
      </c>
      <c r="F14" s="88">
        <v>200</v>
      </c>
      <c r="G14" s="135">
        <v>22000</v>
      </c>
      <c r="H14" s="135">
        <f t="shared" si="0"/>
        <v>5777.25419414315</v>
      </c>
      <c r="I14" s="61">
        <v>0.262602463370143</v>
      </c>
      <c r="J14" s="135">
        <v>25300</v>
      </c>
      <c r="K14" s="135">
        <f t="shared" si="1"/>
        <v>6121.82614072238</v>
      </c>
      <c r="L14" s="61">
        <v>0.241969412676774</v>
      </c>
      <c r="M14" s="142">
        <v>31940.08</v>
      </c>
      <c r="N14" s="142">
        <v>6159.89</v>
      </c>
      <c r="O14" s="61">
        <f t="shared" si="2"/>
        <v>0.192857688521757</v>
      </c>
      <c r="P14" s="61">
        <f t="shared" si="3"/>
        <v>1.26245375494071</v>
      </c>
      <c r="Q14" s="156">
        <f t="shared" si="4"/>
        <v>1.45182181818182</v>
      </c>
      <c r="R14" s="157">
        <v>200</v>
      </c>
      <c r="S14" s="158"/>
      <c r="T14" s="159"/>
      <c r="U14" s="146" t="s">
        <v>184</v>
      </c>
      <c r="V14" s="142">
        <v>29844.04</v>
      </c>
      <c r="W14" s="142">
        <v>7088.99</v>
      </c>
      <c r="X14" s="61">
        <f t="shared" si="5"/>
        <v>0.237534529507399</v>
      </c>
      <c r="Y14" s="61">
        <f t="shared" si="6"/>
        <v>1.17960632411067</v>
      </c>
      <c r="Z14" s="61">
        <f t="shared" si="7"/>
        <v>1.35654727272727</v>
      </c>
      <c r="AA14" s="88">
        <v>200</v>
      </c>
      <c r="AB14" s="142"/>
      <c r="AC14" s="168"/>
      <c r="AD14" s="8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61">
        <f t="shared" si="10"/>
        <v>1.205345</v>
      </c>
      <c r="AJ14" s="88">
        <v>200</v>
      </c>
      <c r="AK14" s="142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3">
        <v>200</v>
      </c>
      <c r="AT14" s="158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4">
        <v>13</v>
      </c>
      <c r="B15" s="84">
        <v>709</v>
      </c>
      <c r="C15" s="132" t="s">
        <v>201</v>
      </c>
      <c r="D15" s="132" t="s">
        <v>36</v>
      </c>
      <c r="E15" s="84">
        <v>5</v>
      </c>
      <c r="F15" s="85">
        <v>200</v>
      </c>
      <c r="G15" s="133">
        <v>19500</v>
      </c>
      <c r="H15" s="133">
        <f t="shared" si="0"/>
        <v>5277.26596981832</v>
      </c>
      <c r="I15" s="140">
        <v>0.270629024093247</v>
      </c>
      <c r="J15" s="133">
        <v>22425</v>
      </c>
      <c r="K15" s="133">
        <f t="shared" si="1"/>
        <v>5592.01719016105</v>
      </c>
      <c r="L15" s="140">
        <v>0.249365315057349</v>
      </c>
      <c r="M15" s="141">
        <v>14462.63</v>
      </c>
      <c r="N15" s="141">
        <v>3773.79</v>
      </c>
      <c r="O15" s="140">
        <f t="shared" si="2"/>
        <v>0.260933868874472</v>
      </c>
      <c r="P15" s="140">
        <f t="shared" si="3"/>
        <v>0.644933333333333</v>
      </c>
      <c r="Q15" s="150">
        <f t="shared" si="4"/>
        <v>0.741673333333333</v>
      </c>
      <c r="R15" s="151">
        <v>0</v>
      </c>
      <c r="S15" s="152"/>
      <c r="T15" s="153"/>
      <c r="U15" s="146"/>
      <c r="V15" s="141">
        <v>11720.08</v>
      </c>
      <c r="W15" s="141">
        <v>2483.17</v>
      </c>
      <c r="X15" s="140">
        <f t="shared" si="5"/>
        <v>0.21187312714589</v>
      </c>
      <c r="Y15" s="140">
        <f t="shared" si="6"/>
        <v>0.522634559643255</v>
      </c>
      <c r="Z15" s="140">
        <f t="shared" si="7"/>
        <v>0.601029743589744</v>
      </c>
      <c r="AA15" s="141">
        <v>0</v>
      </c>
      <c r="AB15" s="141"/>
      <c r="AC15" s="167"/>
      <c r="AD15" s="8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40">
        <f t="shared" si="10"/>
        <v>0.702677948717949</v>
      </c>
      <c r="AJ15" s="85">
        <v>0</v>
      </c>
      <c r="AK15" s="141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5">
        <v>200</v>
      </c>
      <c r="AT15" s="141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4">
        <v>14</v>
      </c>
      <c r="B16" s="84">
        <v>373</v>
      </c>
      <c r="C16" s="132" t="s">
        <v>202</v>
      </c>
      <c r="D16" s="132" t="s">
        <v>33</v>
      </c>
      <c r="E16" s="84">
        <v>5</v>
      </c>
      <c r="F16" s="85">
        <v>200</v>
      </c>
      <c r="G16" s="133">
        <v>16000</v>
      </c>
      <c r="H16" s="133">
        <f t="shared" si="0"/>
        <v>4115.52771147979</v>
      </c>
      <c r="I16" s="140">
        <v>0.257220481967487</v>
      </c>
      <c r="J16" s="133">
        <v>18400</v>
      </c>
      <c r="K16" s="133">
        <f t="shared" si="1"/>
        <v>4360.98954284305</v>
      </c>
      <c r="L16" s="140">
        <v>0.23701030124147</v>
      </c>
      <c r="M16" s="141">
        <v>14978.79</v>
      </c>
      <c r="N16" s="141">
        <v>3631.91</v>
      </c>
      <c r="O16" s="140">
        <f t="shared" si="2"/>
        <v>0.242470186176587</v>
      </c>
      <c r="P16" s="140">
        <f t="shared" si="3"/>
        <v>0.814064673913043</v>
      </c>
      <c r="Q16" s="150">
        <f t="shared" si="4"/>
        <v>0.936174375</v>
      </c>
      <c r="R16" s="151">
        <v>0</v>
      </c>
      <c r="S16" s="152"/>
      <c r="T16" s="153"/>
      <c r="U16" s="146"/>
      <c r="V16" s="141">
        <v>16260.18</v>
      </c>
      <c r="W16" s="141">
        <v>3237.53</v>
      </c>
      <c r="X16" s="140">
        <f t="shared" si="5"/>
        <v>0.199107881954566</v>
      </c>
      <c r="Y16" s="140">
        <f t="shared" si="6"/>
        <v>0.883705434782609</v>
      </c>
      <c r="Z16" s="140">
        <f t="shared" si="7"/>
        <v>1.01626125</v>
      </c>
      <c r="AA16" s="141">
        <v>200</v>
      </c>
      <c r="AB16" s="141"/>
      <c r="AC16" s="167"/>
      <c r="AD16" s="8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40">
        <f t="shared" si="10"/>
        <v>0.45484375</v>
      </c>
      <c r="AJ16" s="85">
        <v>0</v>
      </c>
      <c r="AK16" s="141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5">
        <v>0</v>
      </c>
      <c r="AT16" s="141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4">
        <v>15</v>
      </c>
      <c r="B17" s="84">
        <v>311</v>
      </c>
      <c r="C17" s="132" t="s">
        <v>203</v>
      </c>
      <c r="D17" s="132" t="s">
        <v>36</v>
      </c>
      <c r="E17" s="84">
        <v>5</v>
      </c>
      <c r="F17" s="85">
        <v>200</v>
      </c>
      <c r="G17" s="133">
        <v>10743.87726</v>
      </c>
      <c r="H17" s="133">
        <f t="shared" si="0"/>
        <v>2191.4200728</v>
      </c>
      <c r="I17" s="140">
        <v>0.203969202157471</v>
      </c>
      <c r="J17" s="133">
        <v>12355.458849</v>
      </c>
      <c r="K17" s="133">
        <f t="shared" si="1"/>
        <v>2322.122627142</v>
      </c>
      <c r="L17" s="140">
        <v>0.187943050559384</v>
      </c>
      <c r="M17" s="141">
        <v>32475.7</v>
      </c>
      <c r="N17" s="141">
        <v>7237.42</v>
      </c>
      <c r="O17" s="140">
        <f t="shared" si="2"/>
        <v>0.222856474225344</v>
      </c>
      <c r="P17" s="140">
        <f t="shared" si="3"/>
        <v>2.62844952962863</v>
      </c>
      <c r="Q17" s="154">
        <f t="shared" si="4"/>
        <v>3.02271695907293</v>
      </c>
      <c r="R17" s="155">
        <v>200</v>
      </c>
      <c r="S17" s="152">
        <v>400</v>
      </c>
      <c r="T17" s="153" t="s">
        <v>204</v>
      </c>
      <c r="U17" s="146" t="s">
        <v>184</v>
      </c>
      <c r="V17" s="141">
        <v>18243.85</v>
      </c>
      <c r="W17" s="141">
        <v>2721.89</v>
      </c>
      <c r="X17" s="140">
        <f t="shared" si="5"/>
        <v>0.1491949341833</v>
      </c>
      <c r="Y17" s="140">
        <f t="shared" si="6"/>
        <v>1.47658215068853</v>
      </c>
      <c r="Z17" s="166">
        <f t="shared" si="7"/>
        <v>1.6980694732918</v>
      </c>
      <c r="AA17" s="152">
        <v>200</v>
      </c>
      <c r="AB17" s="152">
        <v>200</v>
      </c>
      <c r="AC17" s="167" t="s">
        <v>205</v>
      </c>
      <c r="AD17" s="8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2">
        <v>200</v>
      </c>
      <c r="AK17" s="152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2">
        <v>200</v>
      </c>
      <c r="AT17" s="152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7">
        <v>16</v>
      </c>
      <c r="B18" s="87">
        <v>581</v>
      </c>
      <c r="C18" s="134" t="s">
        <v>208</v>
      </c>
      <c r="D18" s="134" t="s">
        <v>33</v>
      </c>
      <c r="E18" s="87">
        <v>6</v>
      </c>
      <c r="F18" s="88">
        <v>200</v>
      </c>
      <c r="G18" s="135">
        <v>16500</v>
      </c>
      <c r="H18" s="135">
        <f t="shared" si="0"/>
        <v>3851.49932776026</v>
      </c>
      <c r="I18" s="61">
        <v>0.23342420168244</v>
      </c>
      <c r="J18" s="135">
        <v>18975</v>
      </c>
      <c r="K18" s="135">
        <f t="shared" si="1"/>
        <v>4081.21375195167</v>
      </c>
      <c r="L18" s="61">
        <v>0.215083728693105</v>
      </c>
      <c r="M18" s="142">
        <v>16934.99</v>
      </c>
      <c r="N18" s="142">
        <v>3522.58</v>
      </c>
      <c r="O18" s="61">
        <f t="shared" si="2"/>
        <v>0.208006027756733</v>
      </c>
      <c r="P18" s="61">
        <f t="shared" si="3"/>
        <v>0.892489591567853</v>
      </c>
      <c r="Q18" s="156">
        <f t="shared" si="4"/>
        <v>1.02636303030303</v>
      </c>
      <c r="R18" s="157">
        <v>200</v>
      </c>
      <c r="S18" s="158"/>
      <c r="T18" s="159"/>
      <c r="U18" s="146" t="s">
        <v>184</v>
      </c>
      <c r="V18" s="142">
        <v>16698.25</v>
      </c>
      <c r="W18" s="142">
        <v>3805.98</v>
      </c>
      <c r="X18" s="61">
        <f t="shared" si="5"/>
        <v>0.227926878565119</v>
      </c>
      <c r="Y18" s="61">
        <f t="shared" si="6"/>
        <v>0.880013175230567</v>
      </c>
      <c r="Z18" s="61">
        <f t="shared" si="7"/>
        <v>1.01201515151515</v>
      </c>
      <c r="AA18" s="88">
        <v>200</v>
      </c>
      <c r="AB18" s="142"/>
      <c r="AC18" s="168"/>
      <c r="AD18" s="8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61">
        <f t="shared" si="10"/>
        <v>0.532868484848485</v>
      </c>
      <c r="AJ18" s="88">
        <v>0</v>
      </c>
      <c r="AK18" s="142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8">
        <v>200</v>
      </c>
      <c r="AT18" s="142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7">
        <v>17</v>
      </c>
      <c r="B19" s="87">
        <v>585</v>
      </c>
      <c r="C19" s="134" t="s">
        <v>209</v>
      </c>
      <c r="D19" s="134" t="s">
        <v>33</v>
      </c>
      <c r="E19" s="87">
        <v>6</v>
      </c>
      <c r="F19" s="88">
        <v>200</v>
      </c>
      <c r="G19" s="135">
        <v>16500</v>
      </c>
      <c r="H19" s="135">
        <f t="shared" si="0"/>
        <v>4563.78395268866</v>
      </c>
      <c r="I19" s="61">
        <v>0.276592966829616</v>
      </c>
      <c r="J19" s="135">
        <v>18975</v>
      </c>
      <c r="K19" s="135">
        <f t="shared" si="1"/>
        <v>4835.98106700973</v>
      </c>
      <c r="L19" s="61">
        <v>0.254860662293003</v>
      </c>
      <c r="M19" s="142">
        <v>17060.47</v>
      </c>
      <c r="N19" s="142">
        <v>3952.11</v>
      </c>
      <c r="O19" s="61">
        <f t="shared" si="2"/>
        <v>0.231653055279251</v>
      </c>
      <c r="P19" s="61">
        <f t="shared" si="3"/>
        <v>0.899102503293808</v>
      </c>
      <c r="Q19" s="156">
        <f t="shared" si="4"/>
        <v>1.03396787878788</v>
      </c>
      <c r="R19" s="157">
        <v>200</v>
      </c>
      <c r="S19" s="158"/>
      <c r="T19" s="159"/>
      <c r="U19" s="146" t="s">
        <v>184</v>
      </c>
      <c r="V19" s="142">
        <v>10870.17</v>
      </c>
      <c r="W19" s="142">
        <v>2918.51</v>
      </c>
      <c r="X19" s="61">
        <f t="shared" si="5"/>
        <v>0.268487981328719</v>
      </c>
      <c r="Y19" s="61">
        <f t="shared" si="6"/>
        <v>0.572867984189723</v>
      </c>
      <c r="Z19" s="61">
        <f t="shared" si="7"/>
        <v>0.658798181818182</v>
      </c>
      <c r="AA19" s="88">
        <v>0</v>
      </c>
      <c r="AB19" s="142"/>
      <c r="AC19" s="168"/>
      <c r="AD19" s="8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61">
        <f t="shared" si="10"/>
        <v>1.00088060606061</v>
      </c>
      <c r="AJ19" s="88">
        <v>200</v>
      </c>
      <c r="AK19" s="142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8">
        <v>0</v>
      </c>
      <c r="AT19" s="142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7">
        <v>18</v>
      </c>
      <c r="B20" s="87">
        <v>578</v>
      </c>
      <c r="C20" s="134" t="s">
        <v>210</v>
      </c>
      <c r="D20" s="134" t="s">
        <v>33</v>
      </c>
      <c r="E20" s="87">
        <v>6</v>
      </c>
      <c r="F20" s="88">
        <v>200</v>
      </c>
      <c r="G20" s="135">
        <v>15120.36801</v>
      </c>
      <c r="H20" s="135">
        <f t="shared" si="0"/>
        <v>4446.21940560001</v>
      </c>
      <c r="I20" s="61">
        <v>0.294054972911999</v>
      </c>
      <c r="J20" s="135">
        <v>17388.4232115</v>
      </c>
      <c r="K20" s="135">
        <f t="shared" si="1"/>
        <v>4711.404634434</v>
      </c>
      <c r="L20" s="61">
        <v>0.27095065361177</v>
      </c>
      <c r="M20" s="142">
        <v>17232.35</v>
      </c>
      <c r="N20" s="142">
        <v>4370.85</v>
      </c>
      <c r="O20" s="61">
        <f t="shared" si="2"/>
        <v>0.25364213238473</v>
      </c>
      <c r="P20" s="61">
        <f t="shared" si="3"/>
        <v>0.991024303376928</v>
      </c>
      <c r="Q20" s="160">
        <f t="shared" si="4"/>
        <v>1.13967794888347</v>
      </c>
      <c r="R20" s="161">
        <v>200</v>
      </c>
      <c r="S20" s="158">
        <v>200</v>
      </c>
      <c r="T20" s="159" t="s">
        <v>185</v>
      </c>
      <c r="U20" s="146" t="s">
        <v>184</v>
      </c>
      <c r="V20" s="142">
        <v>17931.39</v>
      </c>
      <c r="W20" s="142">
        <v>3981.44</v>
      </c>
      <c r="X20" s="61">
        <f t="shared" si="5"/>
        <v>0.222037443834527</v>
      </c>
      <c r="Y20" s="61">
        <f t="shared" si="6"/>
        <v>1.03122576336542</v>
      </c>
      <c r="Z20" s="169">
        <f t="shared" si="7"/>
        <v>1.18590962787023</v>
      </c>
      <c r="AA20" s="163">
        <v>200</v>
      </c>
      <c r="AB20" s="158">
        <v>200</v>
      </c>
      <c r="AC20" s="168" t="s">
        <v>211</v>
      </c>
      <c r="AD20" s="8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3">
        <v>200</v>
      </c>
      <c r="AK20" s="158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3">
        <v>200</v>
      </c>
      <c r="AT20" s="158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4">
        <v>19</v>
      </c>
      <c r="B21" s="84">
        <v>546</v>
      </c>
      <c r="C21" s="132" t="s">
        <v>213</v>
      </c>
      <c r="D21" s="132" t="s">
        <v>52</v>
      </c>
      <c r="E21" s="84">
        <v>7</v>
      </c>
      <c r="F21" s="85">
        <v>200</v>
      </c>
      <c r="G21" s="133">
        <v>15000</v>
      </c>
      <c r="H21" s="133">
        <f t="shared" si="0"/>
        <v>4380.87956946867</v>
      </c>
      <c r="I21" s="140">
        <v>0.292058637964578</v>
      </c>
      <c r="J21" s="133">
        <v>17250</v>
      </c>
      <c r="K21" s="133">
        <f t="shared" si="1"/>
        <v>4642.16774379054</v>
      </c>
      <c r="L21" s="140">
        <v>0.269111173553075</v>
      </c>
      <c r="M21" s="141">
        <v>19067.54</v>
      </c>
      <c r="N21" s="141">
        <v>5225.5</v>
      </c>
      <c r="O21" s="140">
        <f t="shared" si="2"/>
        <v>0.274052132577144</v>
      </c>
      <c r="P21" s="140">
        <f t="shared" si="3"/>
        <v>1.10536463768116</v>
      </c>
      <c r="Q21" s="150">
        <f t="shared" si="4"/>
        <v>1.27116933333333</v>
      </c>
      <c r="R21" s="151">
        <v>200</v>
      </c>
      <c r="S21" s="152"/>
      <c r="T21" s="153"/>
      <c r="U21" s="146" t="s">
        <v>184</v>
      </c>
      <c r="V21" s="141">
        <v>15521.76</v>
      </c>
      <c r="W21" s="141">
        <v>4026.17</v>
      </c>
      <c r="X21" s="140">
        <f t="shared" si="5"/>
        <v>0.259388754883467</v>
      </c>
      <c r="Y21" s="140">
        <f t="shared" si="6"/>
        <v>0.899812173913043</v>
      </c>
      <c r="Z21" s="140">
        <f t="shared" si="7"/>
        <v>1.034784</v>
      </c>
      <c r="AA21" s="85">
        <v>200</v>
      </c>
      <c r="AB21" s="141"/>
      <c r="AC21" s="167"/>
      <c r="AD21" s="8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40">
        <f t="shared" si="10"/>
        <v>0.713786666666667</v>
      </c>
      <c r="AJ21" s="85">
        <v>0</v>
      </c>
      <c r="AK21" s="141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2">
        <v>200</v>
      </c>
      <c r="AT21" s="152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4">
        <v>20</v>
      </c>
      <c r="B22" s="84">
        <v>730</v>
      </c>
      <c r="C22" s="132" t="s">
        <v>215</v>
      </c>
      <c r="D22" s="132" t="s">
        <v>36</v>
      </c>
      <c r="E22" s="84">
        <v>7</v>
      </c>
      <c r="F22" s="85">
        <v>200</v>
      </c>
      <c r="G22" s="133">
        <v>21000</v>
      </c>
      <c r="H22" s="133">
        <f t="shared" si="0"/>
        <v>5510.93845657664</v>
      </c>
      <c r="I22" s="140">
        <v>0.262425640789364</v>
      </c>
      <c r="J22" s="133">
        <v>24150</v>
      </c>
      <c r="K22" s="133">
        <f t="shared" si="1"/>
        <v>5839.62657166532</v>
      </c>
      <c r="L22" s="140">
        <v>0.241806483298771</v>
      </c>
      <c r="M22" s="141">
        <v>13322.29</v>
      </c>
      <c r="N22" s="141">
        <v>3396.6</v>
      </c>
      <c r="O22" s="140">
        <f t="shared" si="2"/>
        <v>0.254956167445687</v>
      </c>
      <c r="P22" s="140">
        <f t="shared" si="3"/>
        <v>0.551647619047619</v>
      </c>
      <c r="Q22" s="150">
        <f t="shared" si="4"/>
        <v>0.634394761904762</v>
      </c>
      <c r="R22" s="151">
        <v>0</v>
      </c>
      <c r="S22" s="152"/>
      <c r="T22" s="153"/>
      <c r="U22" s="146"/>
      <c r="V22" s="141">
        <v>12842</v>
      </c>
      <c r="W22" s="141">
        <v>2734.29</v>
      </c>
      <c r="X22" s="140">
        <f t="shared" si="5"/>
        <v>0.212917769817785</v>
      </c>
      <c r="Y22" s="140">
        <f t="shared" si="6"/>
        <v>0.53175983436853</v>
      </c>
      <c r="Z22" s="140">
        <f t="shared" si="7"/>
        <v>0.611523809523809</v>
      </c>
      <c r="AA22" s="85">
        <v>0</v>
      </c>
      <c r="AB22" s="141"/>
      <c r="AC22" s="167"/>
      <c r="AD22" s="8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2">
        <v>200</v>
      </c>
      <c r="AK22" s="152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5">
        <v>200</v>
      </c>
      <c r="AT22" s="152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4">
        <v>21</v>
      </c>
      <c r="B23" s="84">
        <v>513</v>
      </c>
      <c r="C23" s="132" t="s">
        <v>217</v>
      </c>
      <c r="D23" s="132" t="s">
        <v>36</v>
      </c>
      <c r="E23" s="84">
        <v>7</v>
      </c>
      <c r="F23" s="85">
        <v>200</v>
      </c>
      <c r="G23" s="133">
        <v>12926.82321</v>
      </c>
      <c r="H23" s="133">
        <f t="shared" si="0"/>
        <v>3648.0176712</v>
      </c>
      <c r="I23" s="140">
        <v>0.282205272860694</v>
      </c>
      <c r="J23" s="133">
        <v>14865.8466915</v>
      </c>
      <c r="K23" s="133">
        <f t="shared" si="1"/>
        <v>3865.595868018</v>
      </c>
      <c r="L23" s="140">
        <v>0.260032001421639</v>
      </c>
      <c r="M23" s="141">
        <v>16522.46</v>
      </c>
      <c r="N23" s="141">
        <v>4286.17</v>
      </c>
      <c r="O23" s="140">
        <f t="shared" si="2"/>
        <v>0.259414760271776</v>
      </c>
      <c r="P23" s="140">
        <f t="shared" si="3"/>
        <v>1.11143753483259</v>
      </c>
      <c r="Q23" s="154">
        <f t="shared" si="4"/>
        <v>1.27815316505748</v>
      </c>
      <c r="R23" s="155">
        <v>200</v>
      </c>
      <c r="S23" s="152">
        <v>200</v>
      </c>
      <c r="T23" s="153" t="s">
        <v>218</v>
      </c>
      <c r="U23" s="146" t="s">
        <v>184</v>
      </c>
      <c r="V23" s="141">
        <v>16869.27</v>
      </c>
      <c r="W23" s="141">
        <v>3735.49</v>
      </c>
      <c r="X23" s="140">
        <f t="shared" si="5"/>
        <v>0.221437560724323</v>
      </c>
      <c r="Y23" s="140">
        <f t="shared" si="6"/>
        <v>1.13476684847325</v>
      </c>
      <c r="Z23" s="166">
        <f t="shared" si="7"/>
        <v>1.30498187574424</v>
      </c>
      <c r="AA23" s="162">
        <v>200</v>
      </c>
      <c r="AB23" s="152">
        <v>200</v>
      </c>
      <c r="AC23" s="167" t="s">
        <v>219</v>
      </c>
      <c r="AD23" s="8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40">
        <f t="shared" si="10"/>
        <v>1.01319634276951</v>
      </c>
      <c r="AJ23" s="85">
        <v>200</v>
      </c>
      <c r="AK23" s="141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5">
        <v>0</v>
      </c>
      <c r="AT23" s="141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7">
        <v>22</v>
      </c>
      <c r="B24" s="87">
        <v>742</v>
      </c>
      <c r="C24" s="134" t="s">
        <v>220</v>
      </c>
      <c r="D24" s="134" t="s">
        <v>33</v>
      </c>
      <c r="E24" s="87">
        <v>8</v>
      </c>
      <c r="F24" s="88">
        <v>200</v>
      </c>
      <c r="G24" s="135">
        <v>13000</v>
      </c>
      <c r="H24" s="135">
        <f t="shared" si="0"/>
        <v>1959.35104319156</v>
      </c>
      <c r="I24" s="61">
        <v>0.150719311014735</v>
      </c>
      <c r="J24" s="135">
        <v>14950</v>
      </c>
      <c r="K24" s="135">
        <f t="shared" si="1"/>
        <v>2242.5</v>
      </c>
      <c r="L24" s="61">
        <v>0.15</v>
      </c>
      <c r="M24" s="142">
        <v>13124</v>
      </c>
      <c r="N24" s="142">
        <v>2726.91</v>
      </c>
      <c r="O24" s="61">
        <f t="shared" si="2"/>
        <v>0.207780402316367</v>
      </c>
      <c r="P24" s="61">
        <f t="shared" si="3"/>
        <v>0.877859531772575</v>
      </c>
      <c r="Q24" s="156">
        <f t="shared" si="4"/>
        <v>1.00953846153846</v>
      </c>
      <c r="R24" s="157">
        <v>200</v>
      </c>
      <c r="S24" s="158"/>
      <c r="T24" s="159"/>
      <c r="U24" s="146" t="s">
        <v>184</v>
      </c>
      <c r="V24" s="142">
        <v>14022</v>
      </c>
      <c r="W24" s="142">
        <v>2567.7</v>
      </c>
      <c r="X24" s="61">
        <f t="shared" si="5"/>
        <v>0.183119383825417</v>
      </c>
      <c r="Y24" s="61">
        <f t="shared" si="6"/>
        <v>0.937926421404682</v>
      </c>
      <c r="Z24" s="169">
        <f t="shared" si="7"/>
        <v>1.07861538461538</v>
      </c>
      <c r="AA24" s="163">
        <v>200</v>
      </c>
      <c r="AB24" s="158">
        <v>200</v>
      </c>
      <c r="AC24" s="168" t="s">
        <v>221</v>
      </c>
      <c r="AD24" s="8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3">
        <v>200</v>
      </c>
      <c r="AK24" s="158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8">
        <v>200</v>
      </c>
      <c r="AT24" s="158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7">
        <v>23</v>
      </c>
      <c r="B25" s="87">
        <v>754</v>
      </c>
      <c r="C25" s="134" t="s">
        <v>223</v>
      </c>
      <c r="D25" s="134" t="s">
        <v>50</v>
      </c>
      <c r="E25" s="87">
        <v>8</v>
      </c>
      <c r="F25" s="88">
        <v>200</v>
      </c>
      <c r="G25" s="135">
        <v>13040.14221</v>
      </c>
      <c r="H25" s="135">
        <f t="shared" si="0"/>
        <v>3387.1795272</v>
      </c>
      <c r="I25" s="61">
        <v>0.259750198475788</v>
      </c>
      <c r="J25" s="135">
        <v>14996.1635415</v>
      </c>
      <c r="K25" s="135">
        <f t="shared" si="1"/>
        <v>3589.200591858</v>
      </c>
      <c r="L25" s="61">
        <v>0.239341254309833</v>
      </c>
      <c r="M25" s="142">
        <v>13271.1</v>
      </c>
      <c r="N25" s="142">
        <v>2810.58</v>
      </c>
      <c r="O25" s="61">
        <f t="shared" si="2"/>
        <v>0.211781992449759</v>
      </c>
      <c r="P25" s="61">
        <f t="shared" si="3"/>
        <v>0.884966342443112</v>
      </c>
      <c r="Q25" s="156">
        <f t="shared" si="4"/>
        <v>1.01771129380958</v>
      </c>
      <c r="R25" s="157">
        <v>200</v>
      </c>
      <c r="S25" s="158"/>
      <c r="T25" s="159"/>
      <c r="U25" s="146" t="s">
        <v>184</v>
      </c>
      <c r="V25" s="142">
        <v>13107.85</v>
      </c>
      <c r="W25" s="142">
        <v>3355.84</v>
      </c>
      <c r="X25" s="61">
        <f t="shared" si="5"/>
        <v>0.256017577253325</v>
      </c>
      <c r="Y25" s="61">
        <f t="shared" si="6"/>
        <v>0.874080224833883</v>
      </c>
      <c r="Z25" s="61">
        <f t="shared" si="7"/>
        <v>1.00519225855897</v>
      </c>
      <c r="AA25" s="88">
        <v>200</v>
      </c>
      <c r="AB25" s="142"/>
      <c r="AC25" s="168"/>
      <c r="AD25" s="8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61">
        <f t="shared" si="10"/>
        <v>0.658210613180115</v>
      </c>
      <c r="AJ25" s="88">
        <v>0</v>
      </c>
      <c r="AK25" s="142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3">
        <v>200</v>
      </c>
      <c r="AT25" s="158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7">
        <v>24</v>
      </c>
      <c r="B26" s="87">
        <v>399</v>
      </c>
      <c r="C26" s="134" t="s">
        <v>224</v>
      </c>
      <c r="D26" s="134" t="s">
        <v>52</v>
      </c>
      <c r="E26" s="87">
        <v>8</v>
      </c>
      <c r="F26" s="88">
        <v>200</v>
      </c>
      <c r="G26" s="135">
        <v>11072.1816</v>
      </c>
      <c r="H26" s="135">
        <f t="shared" si="0"/>
        <v>3006.8175564</v>
      </c>
      <c r="I26" s="61">
        <v>0.271565050594907</v>
      </c>
      <c r="J26" s="135">
        <v>12733.00884</v>
      </c>
      <c r="K26" s="135">
        <f t="shared" si="1"/>
        <v>3186.152746371</v>
      </c>
      <c r="L26" s="61">
        <v>0.250227796619593</v>
      </c>
      <c r="M26" s="142">
        <v>14230.96</v>
      </c>
      <c r="N26" s="142">
        <v>3226.65</v>
      </c>
      <c r="O26" s="61">
        <f t="shared" si="2"/>
        <v>0.226734528099299</v>
      </c>
      <c r="P26" s="61">
        <f t="shared" si="3"/>
        <v>1.11764314144621</v>
      </c>
      <c r="Q26" s="160">
        <f t="shared" si="4"/>
        <v>1.28528961266314</v>
      </c>
      <c r="R26" s="161">
        <v>200</v>
      </c>
      <c r="S26" s="158">
        <v>200</v>
      </c>
      <c r="T26" s="159" t="s">
        <v>185</v>
      </c>
      <c r="U26" s="146" t="s">
        <v>184</v>
      </c>
      <c r="V26" s="142">
        <v>7445.02</v>
      </c>
      <c r="W26" s="142">
        <v>1814.74</v>
      </c>
      <c r="X26" s="61">
        <f t="shared" si="5"/>
        <v>0.243752199456818</v>
      </c>
      <c r="Y26" s="61">
        <f t="shared" si="6"/>
        <v>0.584702334974582</v>
      </c>
      <c r="Z26" s="61">
        <f t="shared" si="7"/>
        <v>0.67240768522077</v>
      </c>
      <c r="AA26" s="88">
        <v>0</v>
      </c>
      <c r="AB26" s="142"/>
      <c r="AC26" s="168"/>
      <c r="AD26" s="8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61">
        <f t="shared" si="10"/>
        <v>0.553329074732662</v>
      </c>
      <c r="AJ26" s="88">
        <v>0</v>
      </c>
      <c r="AK26" s="142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8">
        <v>0</v>
      </c>
      <c r="AT26" s="142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4">
        <v>25</v>
      </c>
      <c r="B27" s="84">
        <v>357</v>
      </c>
      <c r="C27" s="132" t="s">
        <v>225</v>
      </c>
      <c r="D27" s="132" t="s">
        <v>36</v>
      </c>
      <c r="E27" s="84">
        <v>9</v>
      </c>
      <c r="F27" s="85">
        <v>200</v>
      </c>
      <c r="G27" s="133">
        <v>11834.48394</v>
      </c>
      <c r="H27" s="133">
        <f t="shared" si="0"/>
        <v>3052.4737572</v>
      </c>
      <c r="I27" s="140">
        <v>0.257930449073726</v>
      </c>
      <c r="J27" s="133">
        <v>13609.656531</v>
      </c>
      <c r="K27" s="133">
        <f t="shared" si="1"/>
        <v>3234.53201343299</v>
      </c>
      <c r="L27" s="140">
        <v>0.237664485217933</v>
      </c>
      <c r="M27" s="141">
        <v>10409.56</v>
      </c>
      <c r="N27" s="141">
        <v>2935.5</v>
      </c>
      <c r="O27" s="140">
        <f t="shared" si="2"/>
        <v>0.282000391947402</v>
      </c>
      <c r="P27" s="140">
        <f t="shared" si="3"/>
        <v>0.76486573899122</v>
      </c>
      <c r="Q27" s="150">
        <f t="shared" si="4"/>
        <v>0.879595599839903</v>
      </c>
      <c r="R27" s="151">
        <v>0</v>
      </c>
      <c r="S27" s="152"/>
      <c r="T27" s="153"/>
      <c r="U27" s="146"/>
      <c r="V27" s="141">
        <v>8770.26</v>
      </c>
      <c r="W27" s="141">
        <v>1822.67</v>
      </c>
      <c r="X27" s="140">
        <f t="shared" si="5"/>
        <v>0.207823941365478</v>
      </c>
      <c r="Y27" s="140">
        <f t="shared" si="6"/>
        <v>0.644414499368382</v>
      </c>
      <c r="Z27" s="140">
        <f t="shared" si="7"/>
        <v>0.74107667427364</v>
      </c>
      <c r="AA27" s="85">
        <v>0</v>
      </c>
      <c r="AB27" s="141"/>
      <c r="AC27" s="167"/>
      <c r="AD27" s="8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40">
        <f t="shared" si="10"/>
        <v>0.53418129865661</v>
      </c>
      <c r="AJ27" s="85">
        <v>0</v>
      </c>
      <c r="AK27" s="141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2">
        <v>200</v>
      </c>
      <c r="AT27" s="152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4">
        <v>26</v>
      </c>
      <c r="B28" s="84">
        <v>747</v>
      </c>
      <c r="C28" s="132" t="s">
        <v>226</v>
      </c>
      <c r="D28" s="132" t="s">
        <v>33</v>
      </c>
      <c r="E28" s="84">
        <v>9</v>
      </c>
      <c r="F28" s="85">
        <v>200</v>
      </c>
      <c r="G28" s="133">
        <v>13014.78759</v>
      </c>
      <c r="H28" s="133">
        <f t="shared" si="0"/>
        <v>2806.99632360001</v>
      </c>
      <c r="I28" s="140">
        <v>0.215677459519722</v>
      </c>
      <c r="J28" s="133">
        <v>14967.0057285</v>
      </c>
      <c r="K28" s="133">
        <f t="shared" si="1"/>
        <v>2993.4011457</v>
      </c>
      <c r="L28" s="140">
        <v>0.2</v>
      </c>
      <c r="M28" s="141">
        <v>13355.9</v>
      </c>
      <c r="N28" s="141">
        <v>2520.66</v>
      </c>
      <c r="O28" s="140">
        <f t="shared" si="2"/>
        <v>0.188730074349164</v>
      </c>
      <c r="P28" s="140">
        <f t="shared" si="3"/>
        <v>0.892356176129996</v>
      </c>
      <c r="Q28" s="150">
        <f t="shared" si="4"/>
        <v>1.02620960254949</v>
      </c>
      <c r="R28" s="151">
        <v>200</v>
      </c>
      <c r="S28" s="152"/>
      <c r="T28" s="153"/>
      <c r="U28" s="146" t="s">
        <v>184</v>
      </c>
      <c r="V28" s="141">
        <v>16224.22</v>
      </c>
      <c r="W28" s="141">
        <v>2510.51</v>
      </c>
      <c r="X28" s="140">
        <f t="shared" si="5"/>
        <v>0.154738409612296</v>
      </c>
      <c r="Y28" s="140">
        <f t="shared" si="6"/>
        <v>1.08399905059875</v>
      </c>
      <c r="Z28" s="166">
        <f t="shared" si="7"/>
        <v>1.24659890818856</v>
      </c>
      <c r="AA28" s="162">
        <v>200</v>
      </c>
      <c r="AB28" s="152">
        <v>200</v>
      </c>
      <c r="AC28" s="167" t="s">
        <v>227</v>
      </c>
      <c r="AD28" s="8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40">
        <f t="shared" si="10"/>
        <v>1.22625128452058</v>
      </c>
      <c r="AJ28" s="85">
        <v>200</v>
      </c>
      <c r="AK28" s="141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5">
        <v>200</v>
      </c>
      <c r="AT28" s="141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4">
        <v>27</v>
      </c>
      <c r="B29" s="84">
        <v>377</v>
      </c>
      <c r="C29" s="132" t="s">
        <v>228</v>
      </c>
      <c r="D29" s="132" t="s">
        <v>52</v>
      </c>
      <c r="E29" s="84">
        <v>9</v>
      </c>
      <c r="F29" s="85">
        <v>200</v>
      </c>
      <c r="G29" s="133">
        <v>13136.31918</v>
      </c>
      <c r="H29" s="133">
        <f t="shared" si="0"/>
        <v>3834.09754559999</v>
      </c>
      <c r="I29" s="140">
        <v>0.291870005064843</v>
      </c>
      <c r="J29" s="133">
        <v>15106.767057</v>
      </c>
      <c r="K29" s="133">
        <f t="shared" si="1"/>
        <v>4062.77407778401</v>
      </c>
      <c r="L29" s="140">
        <v>0.268937361809749</v>
      </c>
      <c r="M29" s="141">
        <v>14647.33</v>
      </c>
      <c r="N29" s="141">
        <v>3071.94</v>
      </c>
      <c r="O29" s="140">
        <f t="shared" si="2"/>
        <v>0.209726960476756</v>
      </c>
      <c r="P29" s="140">
        <f t="shared" si="3"/>
        <v>0.969587334254478</v>
      </c>
      <c r="Q29" s="154">
        <f t="shared" si="4"/>
        <v>1.11502543439265</v>
      </c>
      <c r="R29" s="155">
        <v>200</v>
      </c>
      <c r="S29" s="152">
        <v>200</v>
      </c>
      <c r="T29" s="153" t="s">
        <v>227</v>
      </c>
      <c r="U29" s="146" t="s">
        <v>184</v>
      </c>
      <c r="V29" s="141">
        <v>14375.53</v>
      </c>
      <c r="W29" s="141">
        <v>3544.47</v>
      </c>
      <c r="X29" s="140">
        <f t="shared" si="5"/>
        <v>0.246562735426103</v>
      </c>
      <c r="Y29" s="140">
        <f t="shared" si="6"/>
        <v>0.951595397331478</v>
      </c>
      <c r="Z29" s="140">
        <f t="shared" si="7"/>
        <v>1.0943347069312</v>
      </c>
      <c r="AA29" s="85">
        <v>200</v>
      </c>
      <c r="AB29" s="141"/>
      <c r="AC29" s="167"/>
      <c r="AD29" s="8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2">
        <v>200</v>
      </c>
      <c r="AK29" s="152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5">
        <v>200</v>
      </c>
      <c r="AT29" s="152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7">
        <v>28</v>
      </c>
      <c r="B30" s="87">
        <v>102934</v>
      </c>
      <c r="C30" s="134" t="s">
        <v>229</v>
      </c>
      <c r="D30" s="134" t="s">
        <v>36</v>
      </c>
      <c r="E30" s="87">
        <v>10</v>
      </c>
      <c r="F30" s="88">
        <v>200</v>
      </c>
      <c r="G30" s="135">
        <v>13037.64417</v>
      </c>
      <c r="H30" s="135">
        <f t="shared" si="0"/>
        <v>3128.7200616</v>
      </c>
      <c r="I30" s="61">
        <v>0.239975874537156</v>
      </c>
      <c r="J30" s="135">
        <v>14993.2907955</v>
      </c>
      <c r="K30" s="135">
        <f t="shared" si="1"/>
        <v>3315.32586527399</v>
      </c>
      <c r="L30" s="61">
        <v>0.221120627252093</v>
      </c>
      <c r="M30" s="142">
        <v>17552.48</v>
      </c>
      <c r="N30" s="142">
        <v>3742.25</v>
      </c>
      <c r="O30" s="61">
        <f t="shared" si="2"/>
        <v>0.21320349033299</v>
      </c>
      <c r="P30" s="61">
        <f t="shared" si="3"/>
        <v>1.17068895944232</v>
      </c>
      <c r="Q30" s="156">
        <f t="shared" si="4"/>
        <v>1.34629230335867</v>
      </c>
      <c r="R30" s="157">
        <v>200</v>
      </c>
      <c r="S30" s="158"/>
      <c r="T30" s="159"/>
      <c r="U30" s="146" t="s">
        <v>184</v>
      </c>
      <c r="V30" s="142">
        <v>13323.83</v>
      </c>
      <c r="W30" s="142">
        <v>3078.94</v>
      </c>
      <c r="X30" s="61">
        <f t="shared" si="5"/>
        <v>0.231085205980563</v>
      </c>
      <c r="Y30" s="61">
        <f t="shared" si="6"/>
        <v>0.888652810228888</v>
      </c>
      <c r="Z30" s="61">
        <f t="shared" si="7"/>
        <v>1.02195073176322</v>
      </c>
      <c r="AA30" s="88">
        <v>200</v>
      </c>
      <c r="AB30" s="142"/>
      <c r="AC30" s="168"/>
      <c r="AD30" s="8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3">
        <v>200</v>
      </c>
      <c r="AK30" s="158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8">
        <v>0</v>
      </c>
      <c r="AT30" s="158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7">
        <v>29</v>
      </c>
      <c r="B31" s="87">
        <v>387</v>
      </c>
      <c r="C31" s="134" t="s">
        <v>231</v>
      </c>
      <c r="D31" s="134" t="s">
        <v>52</v>
      </c>
      <c r="E31" s="87">
        <v>10</v>
      </c>
      <c r="F31" s="88">
        <v>200</v>
      </c>
      <c r="G31" s="135">
        <v>14997.41163</v>
      </c>
      <c r="H31" s="135">
        <f t="shared" si="0"/>
        <v>3418.40444399999</v>
      </c>
      <c r="I31" s="61">
        <v>0.227932961255928</v>
      </c>
      <c r="J31" s="135">
        <v>17247.0233745</v>
      </c>
      <c r="K31" s="135">
        <f t="shared" si="1"/>
        <v>3622.28785191</v>
      </c>
      <c r="L31" s="61">
        <v>0.210023942871534</v>
      </c>
      <c r="M31" s="142">
        <v>15208.57</v>
      </c>
      <c r="N31" s="142">
        <v>3333.17</v>
      </c>
      <c r="O31" s="61">
        <f t="shared" si="2"/>
        <v>0.219163931914703</v>
      </c>
      <c r="P31" s="61">
        <f t="shared" si="3"/>
        <v>0.881808394977078</v>
      </c>
      <c r="Q31" s="156">
        <f t="shared" si="4"/>
        <v>1.01407965422364</v>
      </c>
      <c r="R31" s="157">
        <v>200</v>
      </c>
      <c r="S31" s="158"/>
      <c r="T31" s="159"/>
      <c r="U31" s="146" t="s">
        <v>184</v>
      </c>
      <c r="V31" s="142">
        <v>16001.15</v>
      </c>
      <c r="W31" s="142">
        <v>3408.97</v>
      </c>
      <c r="X31" s="61">
        <f t="shared" si="5"/>
        <v>0.213045312368174</v>
      </c>
      <c r="Y31" s="61">
        <f t="shared" si="6"/>
        <v>0.927762991477008</v>
      </c>
      <c r="Z31" s="169">
        <f t="shared" si="7"/>
        <v>1.06692744019856</v>
      </c>
      <c r="AA31" s="163">
        <v>200</v>
      </c>
      <c r="AB31" s="158">
        <v>200</v>
      </c>
      <c r="AC31" s="168" t="s">
        <v>232</v>
      </c>
      <c r="AD31" s="8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61">
        <f t="shared" si="10"/>
        <v>0.754191475105895</v>
      </c>
      <c r="AJ31" s="88">
        <v>0</v>
      </c>
      <c r="AK31" s="142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8">
        <v>0</v>
      </c>
      <c r="AT31" s="142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7">
        <v>30</v>
      </c>
      <c r="B32" s="87">
        <v>746</v>
      </c>
      <c r="C32" s="134" t="s">
        <v>233</v>
      </c>
      <c r="D32" s="134" t="s">
        <v>85</v>
      </c>
      <c r="E32" s="87">
        <v>10</v>
      </c>
      <c r="F32" s="88">
        <v>200</v>
      </c>
      <c r="G32" s="135">
        <v>12875.04963</v>
      </c>
      <c r="H32" s="135">
        <f t="shared" si="0"/>
        <v>3611.69859959999</v>
      </c>
      <c r="I32" s="61">
        <v>0.28051919824716</v>
      </c>
      <c r="J32" s="135">
        <v>14806.3070745</v>
      </c>
      <c r="K32" s="135">
        <f t="shared" si="1"/>
        <v>3827.110623219</v>
      </c>
      <c r="L32" s="61">
        <v>0.258478404099169</v>
      </c>
      <c r="M32" s="142">
        <v>18695.29</v>
      </c>
      <c r="N32" s="142">
        <v>4287.98</v>
      </c>
      <c r="O32" s="61">
        <f t="shared" si="2"/>
        <v>0.229361512980007</v>
      </c>
      <c r="P32" s="61">
        <f t="shared" si="3"/>
        <v>1.26265718426155</v>
      </c>
      <c r="Q32" s="160">
        <f t="shared" si="4"/>
        <v>1.45205576190078</v>
      </c>
      <c r="R32" s="161">
        <v>200</v>
      </c>
      <c r="S32" s="158">
        <v>200</v>
      </c>
      <c r="T32" s="159" t="s">
        <v>185</v>
      </c>
      <c r="U32" s="146" t="s">
        <v>184</v>
      </c>
      <c r="V32" s="142">
        <v>11301.15</v>
      </c>
      <c r="W32" s="142">
        <v>2130.39</v>
      </c>
      <c r="X32" s="61">
        <f t="shared" si="5"/>
        <v>0.188510903757582</v>
      </c>
      <c r="Y32" s="61">
        <f t="shared" si="6"/>
        <v>0.763265947621962</v>
      </c>
      <c r="Z32" s="61">
        <f t="shared" si="7"/>
        <v>0.877755839765256</v>
      </c>
      <c r="AA32" s="88">
        <v>0</v>
      </c>
      <c r="AB32" s="142"/>
      <c r="AC32" s="168"/>
      <c r="AD32" s="8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61">
        <f t="shared" si="10"/>
        <v>0.703803888948582</v>
      </c>
      <c r="AJ32" s="88">
        <v>0</v>
      </c>
      <c r="AK32" s="142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3">
        <v>200</v>
      </c>
      <c r="AT32" s="158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4">
        <v>31</v>
      </c>
      <c r="B33" s="84">
        <v>724</v>
      </c>
      <c r="C33" s="132" t="s">
        <v>235</v>
      </c>
      <c r="D33" s="132" t="s">
        <v>52</v>
      </c>
      <c r="E33" s="84">
        <v>11</v>
      </c>
      <c r="F33" s="85">
        <v>200</v>
      </c>
      <c r="G33" s="133">
        <v>14770.31679</v>
      </c>
      <c r="H33" s="133">
        <f t="shared" si="0"/>
        <v>4084.57387799999</v>
      </c>
      <c r="I33" s="140">
        <v>0.27653935498292</v>
      </c>
      <c r="J33" s="133">
        <v>16985.8643085</v>
      </c>
      <c r="K33" s="133">
        <f t="shared" si="1"/>
        <v>4328.189534295</v>
      </c>
      <c r="L33" s="140">
        <v>0.254811262805691</v>
      </c>
      <c r="M33" s="141">
        <v>17333.78</v>
      </c>
      <c r="N33" s="141">
        <v>3229.17</v>
      </c>
      <c r="O33" s="140">
        <f t="shared" si="2"/>
        <v>0.186293468591386</v>
      </c>
      <c r="P33" s="140">
        <f t="shared" si="3"/>
        <v>1.02048266047468</v>
      </c>
      <c r="Q33" s="154">
        <f t="shared" si="4"/>
        <v>1.17355505954588</v>
      </c>
      <c r="R33" s="155">
        <v>200</v>
      </c>
      <c r="S33" s="152">
        <v>200</v>
      </c>
      <c r="T33" s="153" t="s">
        <v>185</v>
      </c>
      <c r="U33" s="146" t="s">
        <v>184</v>
      </c>
      <c r="V33" s="141">
        <v>9814.65</v>
      </c>
      <c r="W33" s="141">
        <v>2592.62</v>
      </c>
      <c r="X33" s="140">
        <f t="shared" si="5"/>
        <v>0.264158171712695</v>
      </c>
      <c r="Y33" s="140">
        <f t="shared" si="6"/>
        <v>0.57781281080225</v>
      </c>
      <c r="Z33" s="140">
        <f t="shared" si="7"/>
        <v>0.664484732422587</v>
      </c>
      <c r="AA33" s="141">
        <v>0</v>
      </c>
      <c r="AB33" s="141"/>
      <c r="AC33" s="167"/>
      <c r="AD33" s="8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40">
        <f t="shared" si="10"/>
        <v>0.683929812990829</v>
      </c>
      <c r="AJ33" s="85">
        <v>0</v>
      </c>
      <c r="AK33" s="141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5">
        <v>0</v>
      </c>
      <c r="AT33" s="141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4">
        <v>32</v>
      </c>
      <c r="B34" s="84">
        <v>379</v>
      </c>
      <c r="C34" s="132" t="s">
        <v>236</v>
      </c>
      <c r="D34" s="132" t="s">
        <v>36</v>
      </c>
      <c r="E34" s="84">
        <v>11</v>
      </c>
      <c r="F34" s="85">
        <v>200</v>
      </c>
      <c r="G34" s="133">
        <v>14370.35742</v>
      </c>
      <c r="H34" s="133">
        <f t="shared" si="0"/>
        <v>3508.90444799999</v>
      </c>
      <c r="I34" s="140">
        <v>0.244176560502</v>
      </c>
      <c r="J34" s="133">
        <v>16525.911033</v>
      </c>
      <c r="K34" s="133">
        <f t="shared" si="1"/>
        <v>3718.18553471999</v>
      </c>
      <c r="L34" s="140">
        <v>0.2249912593197</v>
      </c>
      <c r="M34" s="141">
        <v>15953.86</v>
      </c>
      <c r="N34" s="141">
        <v>2592.69</v>
      </c>
      <c r="O34" s="140">
        <f t="shared" si="2"/>
        <v>0.162511768311869</v>
      </c>
      <c r="P34" s="140">
        <f t="shared" si="3"/>
        <v>0.965384599260053</v>
      </c>
      <c r="Q34" s="150">
        <f t="shared" si="4"/>
        <v>1.11019228914906</v>
      </c>
      <c r="R34" s="151">
        <v>200</v>
      </c>
      <c r="S34" s="152"/>
      <c r="T34" s="153"/>
      <c r="U34" s="146" t="s">
        <v>184</v>
      </c>
      <c r="V34" s="141">
        <v>14715.79</v>
      </c>
      <c r="W34" s="141">
        <v>2469.73</v>
      </c>
      <c r="X34" s="140">
        <f t="shared" si="5"/>
        <v>0.167828570535459</v>
      </c>
      <c r="Y34" s="140">
        <f t="shared" si="6"/>
        <v>0.890467700728545</v>
      </c>
      <c r="Z34" s="166">
        <f t="shared" si="7"/>
        <v>1.02403785583783</v>
      </c>
      <c r="AA34" s="152">
        <v>200</v>
      </c>
      <c r="AB34" s="152">
        <v>400</v>
      </c>
      <c r="AC34" s="167" t="s">
        <v>237</v>
      </c>
      <c r="AD34" s="8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2">
        <v>200</v>
      </c>
      <c r="AK34" s="152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5">
        <v>200</v>
      </c>
      <c r="AT34" s="152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4">
        <v>33</v>
      </c>
      <c r="B35" s="84">
        <v>514</v>
      </c>
      <c r="C35" s="132" t="s">
        <v>239</v>
      </c>
      <c r="D35" s="132" t="s">
        <v>41</v>
      </c>
      <c r="E35" s="84">
        <v>11</v>
      </c>
      <c r="F35" s="85">
        <v>200</v>
      </c>
      <c r="G35" s="133">
        <v>18500</v>
      </c>
      <c r="H35" s="133">
        <f t="shared" si="0"/>
        <v>5382.87576071026</v>
      </c>
      <c r="I35" s="140">
        <v>0.29096625733569</v>
      </c>
      <c r="J35" s="133">
        <v>21275</v>
      </c>
      <c r="K35" s="133">
        <f t="shared" si="1"/>
        <v>5703.92585072406</v>
      </c>
      <c r="L35" s="140">
        <v>0.268104622830743</v>
      </c>
      <c r="M35" s="141">
        <v>18507.16</v>
      </c>
      <c r="N35" s="141">
        <v>2619.13</v>
      </c>
      <c r="O35" s="140">
        <f t="shared" si="2"/>
        <v>0.141519822598389</v>
      </c>
      <c r="P35" s="140">
        <f t="shared" si="3"/>
        <v>0.869901762632197</v>
      </c>
      <c r="Q35" s="150">
        <f t="shared" si="4"/>
        <v>1.00038702702703</v>
      </c>
      <c r="R35" s="151">
        <v>200</v>
      </c>
      <c r="S35" s="152"/>
      <c r="T35" s="153"/>
      <c r="U35" s="146" t="s">
        <v>184</v>
      </c>
      <c r="V35" s="141">
        <v>8675.75</v>
      </c>
      <c r="W35" s="141">
        <v>2002.3</v>
      </c>
      <c r="X35" s="140">
        <f t="shared" si="5"/>
        <v>0.230792726853586</v>
      </c>
      <c r="Y35" s="140">
        <f t="shared" si="6"/>
        <v>0.407790834312573</v>
      </c>
      <c r="Z35" s="140">
        <f t="shared" si="7"/>
        <v>0.468959459459459</v>
      </c>
      <c r="AA35" s="141">
        <v>0</v>
      </c>
      <c r="AB35" s="141"/>
      <c r="AC35" s="167"/>
      <c r="AD35" s="8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40">
        <f t="shared" si="10"/>
        <v>1.01301081081081</v>
      </c>
      <c r="AJ35" s="85">
        <v>200</v>
      </c>
      <c r="AK35" s="141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2">
        <v>200</v>
      </c>
      <c r="AT35" s="152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7">
        <v>34</v>
      </c>
      <c r="B36" s="87">
        <v>54</v>
      </c>
      <c r="C36" s="134" t="s">
        <v>240</v>
      </c>
      <c r="D36" s="134" t="s">
        <v>50</v>
      </c>
      <c r="E36" s="87">
        <v>12</v>
      </c>
      <c r="F36" s="88">
        <v>150</v>
      </c>
      <c r="G36" s="135">
        <v>12474.72576</v>
      </c>
      <c r="H36" s="135">
        <f t="shared" si="0"/>
        <v>3488.1842268</v>
      </c>
      <c r="I36" s="61">
        <v>0.279620113011607</v>
      </c>
      <c r="J36" s="135">
        <v>14345.934624</v>
      </c>
      <c r="K36" s="135">
        <f t="shared" si="1"/>
        <v>3696.229500327</v>
      </c>
      <c r="L36" s="61">
        <v>0.25764996127498</v>
      </c>
      <c r="M36" s="142">
        <v>19181.95</v>
      </c>
      <c r="N36" s="142">
        <v>3386.18</v>
      </c>
      <c r="O36" s="61">
        <f t="shared" si="2"/>
        <v>0.176529497783072</v>
      </c>
      <c r="P36" s="61">
        <f t="shared" si="3"/>
        <v>1.33710005675821</v>
      </c>
      <c r="Q36" s="160">
        <f t="shared" si="4"/>
        <v>1.53766506527194</v>
      </c>
      <c r="R36" s="161">
        <v>150</v>
      </c>
      <c r="S36" s="158">
        <v>150</v>
      </c>
      <c r="T36" s="159" t="s">
        <v>185</v>
      </c>
      <c r="U36" s="146" t="s">
        <v>184</v>
      </c>
      <c r="V36" s="142">
        <v>18806.56</v>
      </c>
      <c r="W36" s="142">
        <v>3477.12</v>
      </c>
      <c r="X36" s="61">
        <f t="shared" si="5"/>
        <v>0.184888677142444</v>
      </c>
      <c r="Y36" s="61">
        <f t="shared" si="6"/>
        <v>1.31093306172869</v>
      </c>
      <c r="Z36" s="169">
        <f t="shared" si="7"/>
        <v>1.507573020988</v>
      </c>
      <c r="AA36" s="163">
        <v>150</v>
      </c>
      <c r="AB36" s="158">
        <v>150</v>
      </c>
      <c r="AC36" s="168" t="s">
        <v>185</v>
      </c>
      <c r="AD36" s="8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3">
        <v>150</v>
      </c>
      <c r="AK36" s="158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3">
        <v>150</v>
      </c>
      <c r="AT36" s="158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7">
        <v>35</v>
      </c>
      <c r="B37" s="87">
        <v>515</v>
      </c>
      <c r="C37" s="134" t="s">
        <v>243</v>
      </c>
      <c r="D37" s="134" t="s">
        <v>33</v>
      </c>
      <c r="E37" s="87">
        <v>12</v>
      </c>
      <c r="F37" s="88">
        <v>150</v>
      </c>
      <c r="G37" s="135">
        <v>11325.26205</v>
      </c>
      <c r="H37" s="135">
        <f t="shared" si="0"/>
        <v>3368.1405744</v>
      </c>
      <c r="I37" s="61">
        <v>0.297400674662535</v>
      </c>
      <c r="J37" s="135">
        <v>13024.0513575</v>
      </c>
      <c r="K37" s="135">
        <f t="shared" si="1"/>
        <v>3569.026101516</v>
      </c>
      <c r="L37" s="61">
        <v>0.274033478796193</v>
      </c>
      <c r="M37" s="142">
        <v>13198.06</v>
      </c>
      <c r="N37" s="142">
        <v>3110.45</v>
      </c>
      <c r="O37" s="61">
        <f t="shared" si="2"/>
        <v>0.235674788567411</v>
      </c>
      <c r="P37" s="61">
        <f t="shared" si="3"/>
        <v>1.0133605617579</v>
      </c>
      <c r="Q37" s="156">
        <f t="shared" si="4"/>
        <v>1.16536464602159</v>
      </c>
      <c r="R37" s="157">
        <v>150</v>
      </c>
      <c r="S37" s="158"/>
      <c r="T37" s="159"/>
      <c r="U37" s="146" t="s">
        <v>184</v>
      </c>
      <c r="V37" s="142">
        <v>11903.94</v>
      </c>
      <c r="W37" s="142">
        <v>2392.13</v>
      </c>
      <c r="X37" s="61">
        <f t="shared" si="5"/>
        <v>0.200952793780883</v>
      </c>
      <c r="Y37" s="61">
        <f t="shared" si="6"/>
        <v>0.913996702964859</v>
      </c>
      <c r="Z37" s="61">
        <f t="shared" si="7"/>
        <v>1.05109620840959</v>
      </c>
      <c r="AA37" s="88">
        <v>150</v>
      </c>
      <c r="AB37" s="142"/>
      <c r="AC37" s="168"/>
      <c r="AD37" s="8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61">
        <f t="shared" si="10"/>
        <v>0.824221987870029</v>
      </c>
      <c r="AJ37" s="88">
        <v>0</v>
      </c>
      <c r="AK37" s="142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8">
        <v>150</v>
      </c>
      <c r="AT37" s="142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7">
        <v>36</v>
      </c>
      <c r="B38" s="87">
        <v>101453</v>
      </c>
      <c r="C38" s="134" t="s">
        <v>244</v>
      </c>
      <c r="D38" s="134" t="s">
        <v>50</v>
      </c>
      <c r="E38" s="87">
        <v>12</v>
      </c>
      <c r="F38" s="88">
        <v>150</v>
      </c>
      <c r="G38" s="135">
        <v>11231.905905</v>
      </c>
      <c r="H38" s="135">
        <f t="shared" si="0"/>
        <v>3181.30222410001</v>
      </c>
      <c r="I38" s="61">
        <v>0.283237969673857</v>
      </c>
      <c r="J38" s="135">
        <v>12916.69179075</v>
      </c>
      <c r="K38" s="135">
        <f t="shared" si="1"/>
        <v>3371.04417818025</v>
      </c>
      <c r="L38" s="61">
        <v>0.260983557770911</v>
      </c>
      <c r="M38" s="142">
        <v>11852.03</v>
      </c>
      <c r="N38" s="142">
        <v>2198.14</v>
      </c>
      <c r="O38" s="61">
        <f t="shared" si="2"/>
        <v>0.185465274725089</v>
      </c>
      <c r="P38" s="61">
        <f t="shared" si="3"/>
        <v>0.917574731363302</v>
      </c>
      <c r="Q38" s="156">
        <f t="shared" si="4"/>
        <v>1.0552109410678</v>
      </c>
      <c r="R38" s="157">
        <v>150</v>
      </c>
      <c r="S38" s="158"/>
      <c r="T38" s="159"/>
      <c r="U38" s="146" t="s">
        <v>184</v>
      </c>
      <c r="V38" s="142">
        <v>12502.61</v>
      </c>
      <c r="W38" s="142">
        <v>2708.32</v>
      </c>
      <c r="X38" s="61">
        <f t="shared" si="5"/>
        <v>0.216620369666814</v>
      </c>
      <c r="Y38" s="61">
        <f t="shared" si="6"/>
        <v>0.967942117265155</v>
      </c>
      <c r="Z38" s="61">
        <f t="shared" si="7"/>
        <v>1.11313343485493</v>
      </c>
      <c r="AA38" s="88">
        <v>150</v>
      </c>
      <c r="AB38" s="142"/>
      <c r="AC38" s="168"/>
      <c r="AD38" s="8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61">
        <f t="shared" si="10"/>
        <v>0.679458149360271</v>
      </c>
      <c r="AJ38" s="88">
        <v>0</v>
      </c>
      <c r="AK38" s="142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8">
        <v>0</v>
      </c>
      <c r="AT38" s="142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4">
        <v>37</v>
      </c>
      <c r="B39" s="84">
        <v>598</v>
      </c>
      <c r="C39" s="132" t="s">
        <v>245</v>
      </c>
      <c r="D39" s="132" t="s">
        <v>52</v>
      </c>
      <c r="E39" s="84">
        <v>13</v>
      </c>
      <c r="F39" s="85">
        <v>150</v>
      </c>
      <c r="G39" s="133">
        <v>11260.07649</v>
      </c>
      <c r="H39" s="133">
        <f t="shared" si="0"/>
        <v>3220.115472</v>
      </c>
      <c r="I39" s="140">
        <v>0.285976340823241</v>
      </c>
      <c r="J39" s="133">
        <v>12949.0879635</v>
      </c>
      <c r="K39" s="133">
        <f t="shared" si="1"/>
        <v>3412.17235908</v>
      </c>
      <c r="L39" s="140">
        <v>0.263506771187129</v>
      </c>
      <c r="M39" s="141">
        <v>11441.99</v>
      </c>
      <c r="N39" s="141">
        <v>2655.48</v>
      </c>
      <c r="O39" s="140">
        <f t="shared" si="2"/>
        <v>0.232082006713867</v>
      </c>
      <c r="P39" s="140">
        <f t="shared" si="3"/>
        <v>0.88361358207249</v>
      </c>
      <c r="Q39" s="150">
        <f t="shared" si="4"/>
        <v>1.01615561938336</v>
      </c>
      <c r="R39" s="151">
        <v>150</v>
      </c>
      <c r="S39" s="152"/>
      <c r="T39" s="153"/>
      <c r="U39" s="146" t="s">
        <v>184</v>
      </c>
      <c r="V39" s="141">
        <v>6724.25</v>
      </c>
      <c r="W39" s="141">
        <v>1414.94</v>
      </c>
      <c r="X39" s="140">
        <f t="shared" si="5"/>
        <v>0.210423467301186</v>
      </c>
      <c r="Y39" s="140">
        <f t="shared" si="6"/>
        <v>0.519283676113241</v>
      </c>
      <c r="Z39" s="140">
        <f t="shared" si="7"/>
        <v>0.597176227530227</v>
      </c>
      <c r="AA39" s="85">
        <v>0</v>
      </c>
      <c r="AB39" s="141"/>
      <c r="AC39" s="167"/>
      <c r="AD39" s="8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40">
        <f t="shared" si="10"/>
        <v>1.01891314949673</v>
      </c>
      <c r="AJ39" s="85">
        <v>150</v>
      </c>
      <c r="AK39" s="141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5">
        <v>0</v>
      </c>
      <c r="AT39" s="141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4">
        <v>38</v>
      </c>
      <c r="B40" s="84">
        <v>105751</v>
      </c>
      <c r="C40" s="132" t="s">
        <v>246</v>
      </c>
      <c r="D40" s="132" t="s">
        <v>52</v>
      </c>
      <c r="E40" s="84">
        <v>13</v>
      </c>
      <c r="F40" s="85">
        <v>150</v>
      </c>
      <c r="G40" s="133">
        <v>13024.51731</v>
      </c>
      <c r="H40" s="133">
        <f t="shared" si="0"/>
        <v>4102.8419376</v>
      </c>
      <c r="I40" s="140">
        <v>0.31500913545947</v>
      </c>
      <c r="J40" s="133">
        <v>14978.1949065</v>
      </c>
      <c r="K40" s="133">
        <f t="shared" si="1"/>
        <v>4347.54715316401</v>
      </c>
      <c r="L40" s="140">
        <v>0.290258417673369</v>
      </c>
      <c r="M40" s="141">
        <v>13324.36</v>
      </c>
      <c r="N40" s="141">
        <v>4017.28</v>
      </c>
      <c r="O40" s="140">
        <f t="shared" si="2"/>
        <v>0.301498908765599</v>
      </c>
      <c r="P40" s="140">
        <f t="shared" si="3"/>
        <v>0.889583830573449</v>
      </c>
      <c r="Q40" s="150">
        <f t="shared" si="4"/>
        <v>1.02302140515947</v>
      </c>
      <c r="R40" s="151">
        <v>150</v>
      </c>
      <c r="S40" s="152"/>
      <c r="T40" s="153"/>
      <c r="U40" s="146" t="s">
        <v>184</v>
      </c>
      <c r="V40" s="141">
        <v>9689.62</v>
      </c>
      <c r="W40" s="141">
        <v>2730.05</v>
      </c>
      <c r="X40" s="140">
        <f t="shared" si="5"/>
        <v>0.281749955106599</v>
      </c>
      <c r="Y40" s="140">
        <f t="shared" si="6"/>
        <v>0.646915069571905</v>
      </c>
      <c r="Z40" s="140">
        <f t="shared" si="7"/>
        <v>0.743952330007691</v>
      </c>
      <c r="AA40" s="85">
        <v>0</v>
      </c>
      <c r="AB40" s="141"/>
      <c r="AC40" s="167"/>
      <c r="AD40" s="8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40">
        <f t="shared" si="10"/>
        <v>0.647135690282253</v>
      </c>
      <c r="AJ40" s="85">
        <v>0</v>
      </c>
      <c r="AK40" s="141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5">
        <v>0</v>
      </c>
      <c r="AT40" s="141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4">
        <v>39</v>
      </c>
      <c r="B41" s="84">
        <v>716</v>
      </c>
      <c r="C41" s="132" t="s">
        <v>247</v>
      </c>
      <c r="D41" s="132" t="s">
        <v>85</v>
      </c>
      <c r="E41" s="84">
        <v>13</v>
      </c>
      <c r="F41" s="85">
        <v>150</v>
      </c>
      <c r="G41" s="133">
        <v>10692.1296</v>
      </c>
      <c r="H41" s="133">
        <f t="shared" si="0"/>
        <v>3245.9611464</v>
      </c>
      <c r="I41" s="140">
        <v>0.303584156555678</v>
      </c>
      <c r="J41" s="133">
        <v>12295.94904</v>
      </c>
      <c r="K41" s="133">
        <f t="shared" si="1"/>
        <v>3439.559543346</v>
      </c>
      <c r="L41" s="140">
        <v>0.279731115683446</v>
      </c>
      <c r="M41" s="141">
        <v>13926.32</v>
      </c>
      <c r="N41" s="141">
        <v>3179.38</v>
      </c>
      <c r="O41" s="140">
        <f t="shared" si="2"/>
        <v>0.228300082146612</v>
      </c>
      <c r="P41" s="140">
        <f t="shared" si="3"/>
        <v>1.13259415395235</v>
      </c>
      <c r="Q41" s="154">
        <f t="shared" si="4"/>
        <v>1.3024832770452</v>
      </c>
      <c r="R41" s="155">
        <v>150</v>
      </c>
      <c r="S41" s="152">
        <v>150</v>
      </c>
      <c r="T41" s="153" t="s">
        <v>185</v>
      </c>
      <c r="U41" s="146" t="s">
        <v>184</v>
      </c>
      <c r="V41" s="141">
        <v>13028.34</v>
      </c>
      <c r="W41" s="141">
        <v>2474.68</v>
      </c>
      <c r="X41" s="140">
        <f t="shared" si="5"/>
        <v>0.18994591789898</v>
      </c>
      <c r="Y41" s="140">
        <f t="shared" si="6"/>
        <v>1.05956359754074</v>
      </c>
      <c r="Z41" s="166">
        <f t="shared" si="7"/>
        <v>1.21849813717185</v>
      </c>
      <c r="AA41" s="162">
        <v>150</v>
      </c>
      <c r="AB41" s="152">
        <v>300</v>
      </c>
      <c r="AC41" s="167" t="s">
        <v>248</v>
      </c>
      <c r="AD41" s="8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2">
        <v>150</v>
      </c>
      <c r="AK41" s="152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2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7">
        <v>40</v>
      </c>
      <c r="B42" s="87">
        <v>737</v>
      </c>
      <c r="C42" s="134" t="s">
        <v>250</v>
      </c>
      <c r="D42" s="134" t="s">
        <v>52</v>
      </c>
      <c r="E42" s="87">
        <v>14</v>
      </c>
      <c r="F42" s="88">
        <v>150</v>
      </c>
      <c r="G42" s="135">
        <v>13648.26834</v>
      </c>
      <c r="H42" s="135">
        <f t="shared" si="0"/>
        <v>3971.4771096</v>
      </c>
      <c r="I42" s="61">
        <v>0.290987619137037</v>
      </c>
      <c r="J42" s="135">
        <v>15695.508591</v>
      </c>
      <c r="K42" s="135">
        <f t="shared" si="1"/>
        <v>4208.347351494</v>
      </c>
      <c r="L42" s="61">
        <v>0.268124306204841</v>
      </c>
      <c r="M42" s="142">
        <v>16790.41</v>
      </c>
      <c r="N42" s="142">
        <v>3769.02</v>
      </c>
      <c r="O42" s="61">
        <f t="shared" si="2"/>
        <v>0.224474566136265</v>
      </c>
      <c r="P42" s="61">
        <f t="shared" si="3"/>
        <v>1.06975889966559</v>
      </c>
      <c r="Q42" s="160">
        <f t="shared" si="4"/>
        <v>1.23022273461543</v>
      </c>
      <c r="R42" s="161">
        <v>150</v>
      </c>
      <c r="S42" s="158">
        <v>150</v>
      </c>
      <c r="T42" s="159" t="s">
        <v>251</v>
      </c>
      <c r="U42" s="146" t="s">
        <v>184</v>
      </c>
      <c r="V42" s="142">
        <v>13683.15</v>
      </c>
      <c r="W42" s="142">
        <v>3882.72</v>
      </c>
      <c r="X42" s="61">
        <f t="shared" si="5"/>
        <v>0.283759222108944</v>
      </c>
      <c r="Y42" s="61">
        <f t="shared" si="6"/>
        <v>0.871787614951585</v>
      </c>
      <c r="Z42" s="61">
        <f t="shared" si="7"/>
        <v>1.00255575719432</v>
      </c>
      <c r="AA42" s="88">
        <v>150</v>
      </c>
      <c r="AB42" s="142"/>
      <c r="AC42" s="168"/>
      <c r="AD42" s="8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61">
        <f t="shared" si="10"/>
        <v>1.08354551885957</v>
      </c>
      <c r="AJ42" s="88">
        <v>150</v>
      </c>
      <c r="AK42" s="142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8">
        <v>0</v>
      </c>
      <c r="AT42" s="142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7">
        <v>41</v>
      </c>
      <c r="B43" s="87">
        <v>308</v>
      </c>
      <c r="C43" s="134" t="s">
        <v>251</v>
      </c>
      <c r="D43" s="134" t="s">
        <v>33</v>
      </c>
      <c r="E43" s="87">
        <v>14</v>
      </c>
      <c r="F43" s="88">
        <v>150</v>
      </c>
      <c r="G43" s="135">
        <v>9626.9592375</v>
      </c>
      <c r="H43" s="135">
        <f t="shared" si="0"/>
        <v>2867.2355943</v>
      </c>
      <c r="I43" s="61">
        <v>0.297833980965789</v>
      </c>
      <c r="J43" s="135">
        <v>11071.003123125</v>
      </c>
      <c r="K43" s="135">
        <f t="shared" si="1"/>
        <v>3038.24571724575</v>
      </c>
      <c r="L43" s="61">
        <v>0.274432739604191</v>
      </c>
      <c r="M43" s="142">
        <v>5670.4</v>
      </c>
      <c r="N43" s="142">
        <v>1415.12</v>
      </c>
      <c r="O43" s="61">
        <f t="shared" si="2"/>
        <v>0.249562641083521</v>
      </c>
      <c r="P43" s="61">
        <f t="shared" si="3"/>
        <v>0.512184843318825</v>
      </c>
      <c r="Q43" s="156">
        <f t="shared" si="4"/>
        <v>0.589012569816649</v>
      </c>
      <c r="R43" s="157">
        <v>0</v>
      </c>
      <c r="S43" s="158"/>
      <c r="T43" s="159"/>
      <c r="U43" s="146"/>
      <c r="V43" s="142">
        <v>11124.07</v>
      </c>
      <c r="W43" s="142">
        <v>3145.89</v>
      </c>
      <c r="X43" s="61">
        <f t="shared" si="5"/>
        <v>0.282800270045046</v>
      </c>
      <c r="Y43" s="61">
        <f t="shared" si="6"/>
        <v>1.00479332146191</v>
      </c>
      <c r="Z43" s="169">
        <f t="shared" si="7"/>
        <v>1.1555123196812</v>
      </c>
      <c r="AA43" s="163">
        <v>150</v>
      </c>
      <c r="AB43" s="158">
        <v>150</v>
      </c>
      <c r="AC43" s="168" t="s">
        <v>185</v>
      </c>
      <c r="AD43" s="8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61">
        <f t="shared" si="10"/>
        <v>1.00107310753532</v>
      </c>
      <c r="AJ43" s="88">
        <v>150</v>
      </c>
      <c r="AK43" s="142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8">
        <v>0</v>
      </c>
      <c r="AT43" s="142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7">
        <v>42</v>
      </c>
      <c r="B44" s="87">
        <v>511</v>
      </c>
      <c r="C44" s="134" t="s">
        <v>252</v>
      </c>
      <c r="D44" s="134" t="s">
        <v>33</v>
      </c>
      <c r="E44" s="87">
        <v>14</v>
      </c>
      <c r="F44" s="88">
        <v>150</v>
      </c>
      <c r="G44" s="135">
        <v>12526.70184</v>
      </c>
      <c r="H44" s="135">
        <f t="shared" si="0"/>
        <v>3309.40300319999</v>
      </c>
      <c r="I44" s="61">
        <v>0.264187896021639</v>
      </c>
      <c r="J44" s="135">
        <v>14405.707116</v>
      </c>
      <c r="K44" s="135">
        <f t="shared" si="1"/>
        <v>3506.785253748</v>
      </c>
      <c r="L44" s="61">
        <v>0.243430275619939</v>
      </c>
      <c r="M44" s="142">
        <v>12767.96</v>
      </c>
      <c r="N44" s="142">
        <v>2531.11</v>
      </c>
      <c r="O44" s="61">
        <f t="shared" si="2"/>
        <v>0.198239186212989</v>
      </c>
      <c r="P44" s="61">
        <f t="shared" si="3"/>
        <v>0.886312618824452</v>
      </c>
      <c r="Q44" s="156">
        <f t="shared" si="4"/>
        <v>1.01925951164812</v>
      </c>
      <c r="R44" s="157">
        <v>150</v>
      </c>
      <c r="S44" s="158"/>
      <c r="T44" s="159"/>
      <c r="U44" s="146" t="s">
        <v>184</v>
      </c>
      <c r="V44" s="142">
        <v>13955.51</v>
      </c>
      <c r="W44" s="142">
        <v>3645.06</v>
      </c>
      <c r="X44" s="61">
        <f t="shared" si="5"/>
        <v>0.261191457710969</v>
      </c>
      <c r="Y44" s="61">
        <f t="shared" si="6"/>
        <v>0.968748697139623</v>
      </c>
      <c r="Z44" s="61">
        <f t="shared" si="7"/>
        <v>1.11406100171057</v>
      </c>
      <c r="AA44" s="88">
        <v>150</v>
      </c>
      <c r="AB44" s="142"/>
      <c r="AC44" s="168"/>
      <c r="AD44" s="8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3">
        <v>150</v>
      </c>
      <c r="AK44" s="158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3">
        <v>150</v>
      </c>
      <c r="AT44" s="158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4">
        <v>43</v>
      </c>
      <c r="B45" s="84">
        <v>726</v>
      </c>
      <c r="C45" s="132" t="s">
        <v>254</v>
      </c>
      <c r="D45" s="132" t="s">
        <v>36</v>
      </c>
      <c r="E45" s="84">
        <v>15</v>
      </c>
      <c r="F45" s="85">
        <v>150</v>
      </c>
      <c r="G45" s="133">
        <v>11866.71951</v>
      </c>
      <c r="H45" s="133">
        <f t="shared" si="0"/>
        <v>2775.1223052</v>
      </c>
      <c r="I45" s="140">
        <v>0.233857579835895</v>
      </c>
      <c r="J45" s="133">
        <v>13646.7274365</v>
      </c>
      <c r="K45" s="133">
        <f t="shared" si="1"/>
        <v>2940.638528403</v>
      </c>
      <c r="L45" s="140">
        <v>0.215483055705932</v>
      </c>
      <c r="M45" s="141">
        <v>12074.53</v>
      </c>
      <c r="N45" s="141">
        <v>3064.42</v>
      </c>
      <c r="O45" s="140">
        <f t="shared" si="2"/>
        <v>0.253792073066198</v>
      </c>
      <c r="P45" s="140">
        <f t="shared" si="3"/>
        <v>0.884793079966194</v>
      </c>
      <c r="Q45" s="154">
        <f t="shared" si="4"/>
        <v>1.01751204196112</v>
      </c>
      <c r="R45" s="155">
        <v>150</v>
      </c>
      <c r="S45" s="152">
        <v>300</v>
      </c>
      <c r="T45" s="153" t="s">
        <v>255</v>
      </c>
      <c r="U45" s="146" t="s">
        <v>184</v>
      </c>
      <c r="V45" s="141">
        <v>16056.88</v>
      </c>
      <c r="W45" s="141">
        <v>3102.08</v>
      </c>
      <c r="X45" s="140">
        <f t="shared" si="5"/>
        <v>0.193193198180468</v>
      </c>
      <c r="Y45" s="140">
        <f t="shared" si="6"/>
        <v>1.17661029537776</v>
      </c>
      <c r="Z45" s="166">
        <f t="shared" si="7"/>
        <v>1.35310183968442</v>
      </c>
      <c r="AA45" s="162">
        <v>150</v>
      </c>
      <c r="AB45" s="152">
        <v>300</v>
      </c>
      <c r="AC45" s="167" t="s">
        <v>256</v>
      </c>
      <c r="AD45" s="8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40">
        <f t="shared" si="10"/>
        <v>0.549808225811853</v>
      </c>
      <c r="AJ45" s="141">
        <v>0</v>
      </c>
      <c r="AK45" s="141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5">
        <v>0</v>
      </c>
      <c r="AT45" s="141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4">
        <v>44</v>
      </c>
      <c r="B46" s="84">
        <v>744</v>
      </c>
      <c r="C46" s="132" t="s">
        <v>257</v>
      </c>
      <c r="D46" s="132" t="s">
        <v>33</v>
      </c>
      <c r="E46" s="84">
        <v>15</v>
      </c>
      <c r="F46" s="85">
        <v>150</v>
      </c>
      <c r="G46" s="133">
        <v>16000</v>
      </c>
      <c r="H46" s="133">
        <f t="shared" si="0"/>
        <v>3807.08437569645</v>
      </c>
      <c r="I46" s="140">
        <v>0.237942773481028</v>
      </c>
      <c r="J46" s="133">
        <v>18400</v>
      </c>
      <c r="K46" s="133">
        <f t="shared" si="1"/>
        <v>4034.1497652469</v>
      </c>
      <c r="L46" s="140">
        <v>0.219247269850375</v>
      </c>
      <c r="M46" s="141">
        <v>12714.65</v>
      </c>
      <c r="N46" s="141">
        <v>2704.46</v>
      </c>
      <c r="O46" s="140">
        <f t="shared" si="2"/>
        <v>0.212704242743607</v>
      </c>
      <c r="P46" s="140">
        <f t="shared" si="3"/>
        <v>0.691013586956522</v>
      </c>
      <c r="Q46" s="150">
        <f t="shared" si="4"/>
        <v>0.794665625</v>
      </c>
      <c r="R46" s="151">
        <v>0</v>
      </c>
      <c r="S46" s="152"/>
      <c r="T46" s="153"/>
      <c r="U46" s="146"/>
      <c r="V46" s="141">
        <v>11824.02</v>
      </c>
      <c r="W46" s="141">
        <v>3240.08</v>
      </c>
      <c r="X46" s="140">
        <f t="shared" si="5"/>
        <v>0.274025246912641</v>
      </c>
      <c r="Y46" s="140">
        <f t="shared" si="6"/>
        <v>0.642609782608696</v>
      </c>
      <c r="Z46" s="140">
        <f t="shared" si="7"/>
        <v>0.73900125</v>
      </c>
      <c r="AA46" s="85">
        <v>0</v>
      </c>
      <c r="AB46" s="141"/>
      <c r="AC46" s="167"/>
      <c r="AD46" s="8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40">
        <f t="shared" si="10"/>
        <v>0.63255125</v>
      </c>
      <c r="AJ46" s="141">
        <v>0</v>
      </c>
      <c r="AK46" s="141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5">
        <v>0</v>
      </c>
      <c r="AT46" s="141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4">
        <v>45</v>
      </c>
      <c r="B47" s="84">
        <v>107658</v>
      </c>
      <c r="C47" s="132" t="s">
        <v>258</v>
      </c>
      <c r="D47" s="132" t="s">
        <v>36</v>
      </c>
      <c r="E47" s="84">
        <v>15</v>
      </c>
      <c r="F47" s="85">
        <v>150</v>
      </c>
      <c r="G47" s="133">
        <v>14265.0765</v>
      </c>
      <c r="H47" s="133">
        <f t="shared" si="0"/>
        <v>3816.20484</v>
      </c>
      <c r="I47" s="140">
        <v>0.267520811402589</v>
      </c>
      <c r="J47" s="133">
        <v>16404.837975</v>
      </c>
      <c r="K47" s="133">
        <f t="shared" si="1"/>
        <v>4043.81420010001</v>
      </c>
      <c r="L47" s="140">
        <v>0.2465013190781</v>
      </c>
      <c r="M47" s="141">
        <v>8773.73</v>
      </c>
      <c r="N47" s="141">
        <v>1966.26</v>
      </c>
      <c r="O47" s="140">
        <f t="shared" si="2"/>
        <v>0.224107648628349</v>
      </c>
      <c r="P47" s="140">
        <f t="shared" si="3"/>
        <v>0.534825763800328</v>
      </c>
      <c r="Q47" s="150">
        <f t="shared" si="4"/>
        <v>0.615049628370377</v>
      </c>
      <c r="R47" s="151">
        <v>0</v>
      </c>
      <c r="S47" s="152"/>
      <c r="T47" s="153"/>
      <c r="U47" s="146"/>
      <c r="V47" s="141">
        <v>7780.53</v>
      </c>
      <c r="W47" s="141">
        <v>1645.31</v>
      </c>
      <c r="X47" s="140">
        <f t="shared" si="5"/>
        <v>0.211465028731976</v>
      </c>
      <c r="Y47" s="140">
        <f t="shared" si="6"/>
        <v>0.474282648317348</v>
      </c>
      <c r="Z47" s="140">
        <f t="shared" si="7"/>
        <v>0.54542504556495</v>
      </c>
      <c r="AA47" s="85">
        <v>0</v>
      </c>
      <c r="AB47" s="141"/>
      <c r="AC47" s="167"/>
      <c r="AD47" s="8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40">
        <f t="shared" si="10"/>
        <v>0.773396483362707</v>
      </c>
      <c r="AJ47" s="141">
        <v>0</v>
      </c>
      <c r="AK47" s="141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2">
        <v>150</v>
      </c>
      <c r="AT47" s="152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7">
        <v>46</v>
      </c>
      <c r="B48" s="87">
        <v>391</v>
      </c>
      <c r="C48" s="134" t="s">
        <v>260</v>
      </c>
      <c r="D48" s="134" t="s">
        <v>33</v>
      </c>
      <c r="E48" s="87">
        <v>16</v>
      </c>
      <c r="F48" s="88">
        <v>150</v>
      </c>
      <c r="G48" s="135">
        <v>11806.29837</v>
      </c>
      <c r="H48" s="135">
        <f t="shared" si="0"/>
        <v>3413.87978399999</v>
      </c>
      <c r="I48" s="61">
        <v>0.289157505342633</v>
      </c>
      <c r="J48" s="135">
        <v>13577.2431255</v>
      </c>
      <c r="K48" s="135">
        <f t="shared" si="1"/>
        <v>3617.49332826</v>
      </c>
      <c r="L48" s="61">
        <v>0.266437987065712</v>
      </c>
      <c r="M48" s="142">
        <v>7293.18</v>
      </c>
      <c r="N48" s="142">
        <v>2482.22</v>
      </c>
      <c r="O48" s="61">
        <f t="shared" si="2"/>
        <v>0.340348106038792</v>
      </c>
      <c r="P48" s="61">
        <f t="shared" si="3"/>
        <v>0.53716206836588</v>
      </c>
      <c r="Q48" s="156">
        <f t="shared" si="4"/>
        <v>0.617736378620762</v>
      </c>
      <c r="R48" s="157">
        <v>0</v>
      </c>
      <c r="S48" s="158"/>
      <c r="T48" s="159"/>
      <c r="U48" s="146"/>
      <c r="V48" s="142">
        <v>12024.25</v>
      </c>
      <c r="W48" s="142">
        <v>2965.39</v>
      </c>
      <c r="X48" s="61">
        <f t="shared" si="5"/>
        <v>0.246617460548475</v>
      </c>
      <c r="Y48" s="61">
        <f t="shared" si="6"/>
        <v>0.885617933541806</v>
      </c>
      <c r="Z48" s="61">
        <f t="shared" si="7"/>
        <v>1.01846062357308</v>
      </c>
      <c r="AA48" s="88">
        <v>150</v>
      </c>
      <c r="AB48" s="142"/>
      <c r="AC48" s="168"/>
      <c r="AD48" s="8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61">
        <f t="shared" si="10"/>
        <v>0.528592434683658</v>
      </c>
      <c r="AJ48" s="88">
        <v>0</v>
      </c>
      <c r="AK48" s="142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8">
        <v>0</v>
      </c>
      <c r="AT48" s="142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7">
        <v>47</v>
      </c>
      <c r="B49" s="87">
        <v>106066</v>
      </c>
      <c r="C49" s="134" t="s">
        <v>261</v>
      </c>
      <c r="D49" s="134" t="s">
        <v>66</v>
      </c>
      <c r="E49" s="87">
        <v>16</v>
      </c>
      <c r="F49" s="88">
        <v>150</v>
      </c>
      <c r="G49" s="135">
        <v>11052.09765</v>
      </c>
      <c r="H49" s="135">
        <f t="shared" si="0"/>
        <v>3555.4978998</v>
      </c>
      <c r="I49" s="61">
        <v>0.321703446024113</v>
      </c>
      <c r="J49" s="135">
        <v>12709.9122975</v>
      </c>
      <c r="K49" s="135">
        <f t="shared" si="1"/>
        <v>3767.5579531095</v>
      </c>
      <c r="L49" s="61">
        <v>0.296426746693647</v>
      </c>
      <c r="M49" s="142">
        <v>12984.52</v>
      </c>
      <c r="N49" s="142">
        <v>3961.12</v>
      </c>
      <c r="O49" s="61">
        <f t="shared" si="2"/>
        <v>0.305064800239054</v>
      </c>
      <c r="P49" s="61">
        <f t="shared" si="3"/>
        <v>1.02160579050998</v>
      </c>
      <c r="Q49" s="160">
        <f t="shared" si="4"/>
        <v>1.17484665908648</v>
      </c>
      <c r="R49" s="161">
        <v>150</v>
      </c>
      <c r="S49" s="158">
        <v>150</v>
      </c>
      <c r="T49" s="159" t="s">
        <v>262</v>
      </c>
      <c r="U49" s="146" t="s">
        <v>184</v>
      </c>
      <c r="V49" s="142">
        <v>13336.93</v>
      </c>
      <c r="W49" s="142">
        <v>4325.97</v>
      </c>
      <c r="X49" s="61">
        <f t="shared" si="5"/>
        <v>0.324360253821532</v>
      </c>
      <c r="Y49" s="61">
        <f t="shared" si="6"/>
        <v>1.04933296845985</v>
      </c>
      <c r="Z49" s="169">
        <f t="shared" si="7"/>
        <v>1.20673291372883</v>
      </c>
      <c r="AA49" s="163">
        <v>150</v>
      </c>
      <c r="AB49" s="158">
        <v>150</v>
      </c>
      <c r="AC49" s="168" t="s">
        <v>185</v>
      </c>
      <c r="AD49" s="8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3">
        <v>150</v>
      </c>
      <c r="AK49" s="158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3">
        <v>150</v>
      </c>
      <c r="AT49" s="158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7">
        <v>48</v>
      </c>
      <c r="B50" s="87">
        <v>572</v>
      </c>
      <c r="C50" s="134" t="s">
        <v>265</v>
      </c>
      <c r="D50" s="134" t="s">
        <v>33</v>
      </c>
      <c r="E50" s="87">
        <v>16</v>
      </c>
      <c r="F50" s="88">
        <v>150</v>
      </c>
      <c r="G50" s="135">
        <v>10241.4041775</v>
      </c>
      <c r="H50" s="135">
        <f t="shared" si="0"/>
        <v>2525.8429287</v>
      </c>
      <c r="I50" s="61">
        <v>0.2466305288731</v>
      </c>
      <c r="J50" s="135">
        <v>11777.614804125</v>
      </c>
      <c r="K50" s="135">
        <f t="shared" si="1"/>
        <v>2676.49141766176</v>
      </c>
      <c r="L50" s="61">
        <v>0.227252415890214</v>
      </c>
      <c r="M50" s="142">
        <v>11926.58</v>
      </c>
      <c r="N50" s="142">
        <v>2557.5</v>
      </c>
      <c r="O50" s="61">
        <f t="shared" si="2"/>
        <v>0.214436997026809</v>
      </c>
      <c r="P50" s="61">
        <f t="shared" si="3"/>
        <v>1.01264816334652</v>
      </c>
      <c r="Q50" s="156">
        <f t="shared" si="4"/>
        <v>1.1645453878485</v>
      </c>
      <c r="R50" s="157">
        <v>150</v>
      </c>
      <c r="S50" s="158"/>
      <c r="T50" s="159"/>
      <c r="U50" s="146" t="s">
        <v>184</v>
      </c>
      <c r="V50" s="142">
        <v>11329.3</v>
      </c>
      <c r="W50" s="142">
        <v>2674.03</v>
      </c>
      <c r="X50" s="61">
        <f t="shared" si="5"/>
        <v>0.236027821665946</v>
      </c>
      <c r="Y50" s="61">
        <f t="shared" si="6"/>
        <v>0.961935008778859</v>
      </c>
      <c r="Z50" s="61">
        <f t="shared" si="7"/>
        <v>1.10622526009569</v>
      </c>
      <c r="AA50" s="88">
        <v>150</v>
      </c>
      <c r="AB50" s="142"/>
      <c r="AC50" s="168"/>
      <c r="AD50" s="8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61">
        <f t="shared" si="10"/>
        <v>1.0097394674374</v>
      </c>
      <c r="AJ50" s="88">
        <v>150</v>
      </c>
      <c r="AK50" s="142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8">
        <v>150</v>
      </c>
      <c r="AT50" s="142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4">
        <v>49</v>
      </c>
      <c r="B51" s="84">
        <v>103198</v>
      </c>
      <c r="C51" s="132" t="s">
        <v>266</v>
      </c>
      <c r="D51" s="132" t="s">
        <v>36</v>
      </c>
      <c r="E51" s="84">
        <v>17</v>
      </c>
      <c r="F51" s="85">
        <v>150</v>
      </c>
      <c r="G51" s="133">
        <v>11180.38302</v>
      </c>
      <c r="H51" s="133">
        <f t="shared" si="0"/>
        <v>2752.4520576</v>
      </c>
      <c r="I51" s="140">
        <v>0.246185846466645</v>
      </c>
      <c r="J51" s="133">
        <v>12857.440473</v>
      </c>
      <c r="K51" s="133">
        <f t="shared" si="1"/>
        <v>2916.616162464</v>
      </c>
      <c r="L51" s="140">
        <v>0.226842672815694</v>
      </c>
      <c r="M51" s="141">
        <v>6788.38</v>
      </c>
      <c r="N51" s="141">
        <v>1484.05</v>
      </c>
      <c r="O51" s="140">
        <f t="shared" si="2"/>
        <v>0.218616223605632</v>
      </c>
      <c r="P51" s="140">
        <f t="shared" si="3"/>
        <v>0.527972889647459</v>
      </c>
      <c r="Q51" s="150">
        <f t="shared" si="4"/>
        <v>0.607168823094578</v>
      </c>
      <c r="R51" s="151">
        <v>0</v>
      </c>
      <c r="S51" s="152"/>
      <c r="T51" s="153"/>
      <c r="U51" s="146"/>
      <c r="V51" s="141">
        <v>11427.92</v>
      </c>
      <c r="W51" s="141">
        <v>3289.5</v>
      </c>
      <c r="X51" s="140">
        <f t="shared" si="5"/>
        <v>0.287847657316467</v>
      </c>
      <c r="Y51" s="140">
        <f t="shared" si="6"/>
        <v>0.888817647960189</v>
      </c>
      <c r="Z51" s="140">
        <f t="shared" si="7"/>
        <v>1.02214029515422</v>
      </c>
      <c r="AA51" s="85">
        <v>150</v>
      </c>
      <c r="AB51" s="141"/>
      <c r="AC51" s="167"/>
      <c r="AD51" s="8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2">
        <v>150</v>
      </c>
      <c r="AK51" s="152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5">
        <v>150</v>
      </c>
      <c r="AT51" s="152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4">
        <v>50</v>
      </c>
      <c r="B52" s="84">
        <v>108656</v>
      </c>
      <c r="C52" s="132" t="s">
        <v>267</v>
      </c>
      <c r="D52" s="132" t="s">
        <v>41</v>
      </c>
      <c r="E52" s="84">
        <v>17</v>
      </c>
      <c r="F52" s="85">
        <v>150</v>
      </c>
      <c r="G52" s="133">
        <v>10987.81524</v>
      </c>
      <c r="H52" s="133">
        <f t="shared" si="0"/>
        <v>2012.8164336</v>
      </c>
      <c r="I52" s="140">
        <v>0.183186228529995</v>
      </c>
      <c r="J52" s="133">
        <v>12635.987526</v>
      </c>
      <c r="K52" s="133">
        <f t="shared" si="1"/>
        <v>2274.47775468</v>
      </c>
      <c r="L52" s="140">
        <v>0.18</v>
      </c>
      <c r="M52" s="141">
        <v>11068.49</v>
      </c>
      <c r="N52" s="141">
        <v>1794.55</v>
      </c>
      <c r="O52" s="140">
        <f t="shared" si="2"/>
        <v>0.162131419913647</v>
      </c>
      <c r="P52" s="140">
        <f t="shared" si="3"/>
        <v>0.87594974094627</v>
      </c>
      <c r="Q52" s="150">
        <f t="shared" si="4"/>
        <v>1.00734220208821</v>
      </c>
      <c r="R52" s="151">
        <v>150</v>
      </c>
      <c r="S52" s="152"/>
      <c r="T52" s="153"/>
      <c r="U52" s="146" t="s">
        <v>184</v>
      </c>
      <c r="V52" s="141">
        <v>11013.63</v>
      </c>
      <c r="W52" s="141">
        <v>2357.74</v>
      </c>
      <c r="X52" s="140">
        <f t="shared" si="5"/>
        <v>0.214074741933404</v>
      </c>
      <c r="Y52" s="140">
        <f t="shared" si="6"/>
        <v>0.871608172874355</v>
      </c>
      <c r="Z52" s="140">
        <f t="shared" si="7"/>
        <v>1.00234939880551</v>
      </c>
      <c r="AA52" s="85">
        <v>150</v>
      </c>
      <c r="AB52" s="141"/>
      <c r="AC52" s="167"/>
      <c r="AD52" s="8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40">
        <f t="shared" si="10"/>
        <v>1.00596340205662</v>
      </c>
      <c r="AJ52" s="85">
        <v>150</v>
      </c>
      <c r="AK52" s="141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5">
        <v>0</v>
      </c>
      <c r="AT52" s="141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4">
        <v>51</v>
      </c>
      <c r="B53" s="84">
        <v>104428</v>
      </c>
      <c r="C53" s="132" t="s">
        <v>268</v>
      </c>
      <c r="D53" s="132" t="s">
        <v>50</v>
      </c>
      <c r="E53" s="84">
        <v>17</v>
      </c>
      <c r="F53" s="85">
        <v>150</v>
      </c>
      <c r="G53" s="133">
        <v>8685.400905</v>
      </c>
      <c r="H53" s="133">
        <f t="shared" si="0"/>
        <v>2346.0773742</v>
      </c>
      <c r="I53" s="140">
        <v>0.270117338262349</v>
      </c>
      <c r="J53" s="133">
        <v>9988.21104075</v>
      </c>
      <c r="K53" s="133">
        <f t="shared" si="1"/>
        <v>2486.0041318755</v>
      </c>
      <c r="L53" s="140">
        <v>0.248893833113165</v>
      </c>
      <c r="M53" s="141">
        <v>9044.5</v>
      </c>
      <c r="N53" s="141">
        <v>2503.68</v>
      </c>
      <c r="O53" s="140">
        <f t="shared" si="2"/>
        <v>0.276817955663663</v>
      </c>
      <c r="P53" s="140">
        <f t="shared" si="3"/>
        <v>0.90551751090362</v>
      </c>
      <c r="Q53" s="154">
        <f t="shared" si="4"/>
        <v>1.04134513753916</v>
      </c>
      <c r="R53" s="155">
        <v>150</v>
      </c>
      <c r="S53" s="152">
        <v>150</v>
      </c>
      <c r="T53" s="153" t="s">
        <v>269</v>
      </c>
      <c r="U53" s="146" t="s">
        <v>184</v>
      </c>
      <c r="V53" s="141">
        <v>9989.94</v>
      </c>
      <c r="W53" s="141">
        <v>2616.74</v>
      </c>
      <c r="X53" s="140">
        <f t="shared" si="5"/>
        <v>0.261937509134189</v>
      </c>
      <c r="Y53" s="140">
        <f t="shared" si="6"/>
        <v>1.00017309999187</v>
      </c>
      <c r="Z53" s="166">
        <f t="shared" si="7"/>
        <v>1.15019906499066</v>
      </c>
      <c r="AA53" s="162">
        <v>150</v>
      </c>
      <c r="AB53" s="152">
        <v>150</v>
      </c>
      <c r="AC53" s="167" t="s">
        <v>185</v>
      </c>
      <c r="AD53" s="8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40">
        <f t="shared" si="10"/>
        <v>1.08572881127126</v>
      </c>
      <c r="AJ53" s="85">
        <v>150</v>
      </c>
      <c r="AK53" s="141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2">
        <v>150</v>
      </c>
      <c r="AT53" s="152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7">
        <v>52</v>
      </c>
      <c r="B54" s="87">
        <v>103639</v>
      </c>
      <c r="C54" s="134" t="s">
        <v>271</v>
      </c>
      <c r="D54" s="134" t="s">
        <v>52</v>
      </c>
      <c r="E54" s="87">
        <v>18</v>
      </c>
      <c r="F54" s="88">
        <v>150</v>
      </c>
      <c r="G54" s="135">
        <v>9820.84599</v>
      </c>
      <c r="H54" s="135">
        <f t="shared" si="0"/>
        <v>2456.948592</v>
      </c>
      <c r="I54" s="61">
        <v>0.250176878295594</v>
      </c>
      <c r="J54" s="135">
        <v>11293.9728885</v>
      </c>
      <c r="K54" s="135">
        <f t="shared" si="1"/>
        <v>2603.48802588001</v>
      </c>
      <c r="L54" s="61">
        <v>0.230520123572369</v>
      </c>
      <c r="M54" s="142">
        <v>10658.29</v>
      </c>
      <c r="N54" s="142">
        <v>2030.08</v>
      </c>
      <c r="O54" s="61">
        <f t="shared" si="2"/>
        <v>0.190469578140584</v>
      </c>
      <c r="P54" s="61">
        <f t="shared" si="3"/>
        <v>0.943714856164806</v>
      </c>
      <c r="Q54" s="156">
        <f t="shared" si="4"/>
        <v>1.08527208458953</v>
      </c>
      <c r="R54" s="157">
        <v>150</v>
      </c>
      <c r="S54" s="158"/>
      <c r="T54" s="159"/>
      <c r="U54" s="146" t="s">
        <v>184</v>
      </c>
      <c r="V54" s="142">
        <v>10087.24</v>
      </c>
      <c r="W54" s="142">
        <v>1933.14</v>
      </c>
      <c r="X54" s="61">
        <f t="shared" si="5"/>
        <v>0.191642114195756</v>
      </c>
      <c r="Y54" s="61">
        <f t="shared" si="6"/>
        <v>0.893152489348655</v>
      </c>
      <c r="Z54" s="61">
        <f t="shared" si="7"/>
        <v>1.02712536275095</v>
      </c>
      <c r="AA54" s="88">
        <v>150</v>
      </c>
      <c r="AB54" s="142"/>
      <c r="AC54" s="168"/>
      <c r="AD54" s="8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3">
        <v>150</v>
      </c>
      <c r="AK54" s="158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8">
        <v>0</v>
      </c>
      <c r="AT54" s="158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7">
        <v>53</v>
      </c>
      <c r="B55" s="87">
        <v>103199</v>
      </c>
      <c r="C55" s="134" t="s">
        <v>273</v>
      </c>
      <c r="D55" s="134" t="s">
        <v>33</v>
      </c>
      <c r="E55" s="87">
        <v>18</v>
      </c>
      <c r="F55" s="88">
        <v>150</v>
      </c>
      <c r="G55" s="135">
        <v>10967.89491</v>
      </c>
      <c r="H55" s="135">
        <f t="shared" si="0"/>
        <v>3163.8987828</v>
      </c>
      <c r="I55" s="61">
        <v>0.288469100840427</v>
      </c>
      <c r="J55" s="135">
        <v>12613.0791465</v>
      </c>
      <c r="K55" s="135">
        <f t="shared" si="1"/>
        <v>3352.60274591701</v>
      </c>
      <c r="L55" s="61">
        <v>0.26580367148868</v>
      </c>
      <c r="M55" s="142">
        <v>10968.66</v>
      </c>
      <c r="N55" s="142">
        <v>2505.88</v>
      </c>
      <c r="O55" s="61">
        <f t="shared" si="2"/>
        <v>0.228458170824877</v>
      </c>
      <c r="P55" s="61">
        <f t="shared" si="3"/>
        <v>0.869625875854723</v>
      </c>
      <c r="Q55" s="156">
        <f t="shared" si="4"/>
        <v>1.00006975723293</v>
      </c>
      <c r="R55" s="157">
        <v>150</v>
      </c>
      <c r="S55" s="158"/>
      <c r="T55" s="159"/>
      <c r="U55" s="146" t="s">
        <v>184</v>
      </c>
      <c r="V55" s="142">
        <v>8179.24</v>
      </c>
      <c r="W55" s="142">
        <v>1841.82</v>
      </c>
      <c r="X55" s="61">
        <f t="shared" si="5"/>
        <v>0.225182290775182</v>
      </c>
      <c r="Y55" s="61">
        <f t="shared" si="6"/>
        <v>0.64847289904382</v>
      </c>
      <c r="Z55" s="61">
        <f t="shared" si="7"/>
        <v>0.745743833900392</v>
      </c>
      <c r="AA55" s="88">
        <v>0</v>
      </c>
      <c r="AB55" s="142"/>
      <c r="AC55" s="168"/>
      <c r="AD55" s="8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61">
        <f t="shared" si="10"/>
        <v>0.766891921286653</v>
      </c>
      <c r="AJ55" s="88">
        <v>0</v>
      </c>
      <c r="AK55" s="142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8">
        <v>0</v>
      </c>
      <c r="AT55" s="142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7">
        <v>54</v>
      </c>
      <c r="B56" s="87">
        <v>102565</v>
      </c>
      <c r="C56" s="134" t="s">
        <v>274</v>
      </c>
      <c r="D56" s="134" t="s">
        <v>36</v>
      </c>
      <c r="E56" s="87">
        <v>18</v>
      </c>
      <c r="F56" s="88">
        <v>150</v>
      </c>
      <c r="G56" s="135">
        <v>11562.76701</v>
      </c>
      <c r="H56" s="135">
        <f t="shared" si="0"/>
        <v>3171.8894004</v>
      </c>
      <c r="I56" s="61">
        <v>0.274319234976957</v>
      </c>
      <c r="J56" s="135">
        <v>13297.1820615</v>
      </c>
      <c r="K56" s="135">
        <f t="shared" si="1"/>
        <v>3361.06994678099</v>
      </c>
      <c r="L56" s="61">
        <v>0.252765580800196</v>
      </c>
      <c r="M56" s="142">
        <v>13517.91</v>
      </c>
      <c r="N56" s="142">
        <v>3092.54</v>
      </c>
      <c r="O56" s="61">
        <f t="shared" si="2"/>
        <v>0.228773530819483</v>
      </c>
      <c r="P56" s="61">
        <f t="shared" si="3"/>
        <v>1.01659960264356</v>
      </c>
      <c r="Q56" s="160">
        <f t="shared" si="4"/>
        <v>1.1690895430401</v>
      </c>
      <c r="R56" s="161">
        <v>150</v>
      </c>
      <c r="S56" s="158">
        <v>150</v>
      </c>
      <c r="T56" s="159" t="s">
        <v>185</v>
      </c>
      <c r="U56" s="146" t="s">
        <v>184</v>
      </c>
      <c r="V56" s="142">
        <v>15042.11</v>
      </c>
      <c r="W56" s="142">
        <v>4023.83</v>
      </c>
      <c r="X56" s="61">
        <f t="shared" si="5"/>
        <v>0.267504359428298</v>
      </c>
      <c r="Y56" s="61">
        <f t="shared" si="6"/>
        <v>1.13122539275086</v>
      </c>
      <c r="Z56" s="169">
        <f t="shared" si="7"/>
        <v>1.30090920166349</v>
      </c>
      <c r="AA56" s="163">
        <v>150</v>
      </c>
      <c r="AB56" s="158">
        <v>150</v>
      </c>
      <c r="AC56" s="168" t="s">
        <v>275</v>
      </c>
      <c r="AD56" s="8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61">
        <f t="shared" si="10"/>
        <v>0.726940185920083</v>
      </c>
      <c r="AJ56" s="88">
        <v>0</v>
      </c>
      <c r="AK56" s="142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3">
        <v>150</v>
      </c>
      <c r="AT56" s="158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4">
        <v>55</v>
      </c>
      <c r="B57" s="84">
        <v>355</v>
      </c>
      <c r="C57" s="132" t="s">
        <v>277</v>
      </c>
      <c r="D57" s="132" t="s">
        <v>33</v>
      </c>
      <c r="E57" s="84">
        <v>19</v>
      </c>
      <c r="F57" s="85">
        <v>150</v>
      </c>
      <c r="G57" s="133">
        <v>10593.72513</v>
      </c>
      <c r="H57" s="133">
        <f t="shared" si="0"/>
        <v>2999.33928</v>
      </c>
      <c r="I57" s="140">
        <v>0.283124136523637</v>
      </c>
      <c r="J57" s="133">
        <v>12182.7838995</v>
      </c>
      <c r="K57" s="133">
        <f t="shared" si="1"/>
        <v>3178.2284442</v>
      </c>
      <c r="L57" s="140">
        <v>0.260878668653922</v>
      </c>
      <c r="M57" s="141">
        <v>10628.5</v>
      </c>
      <c r="N57" s="141">
        <v>2659.06</v>
      </c>
      <c r="O57" s="140">
        <f t="shared" si="2"/>
        <v>0.250182057675119</v>
      </c>
      <c r="P57" s="140">
        <f t="shared" si="3"/>
        <v>0.872419644613101</v>
      </c>
      <c r="Q57" s="150">
        <f t="shared" si="4"/>
        <v>1.00328259130507</v>
      </c>
      <c r="R57" s="85">
        <v>150</v>
      </c>
      <c r="S57" s="152"/>
      <c r="T57" s="153"/>
      <c r="U57" s="146" t="s">
        <v>184</v>
      </c>
      <c r="V57" s="141">
        <v>10714.76</v>
      </c>
      <c r="W57" s="141">
        <v>2718.97</v>
      </c>
      <c r="X57" s="140">
        <f t="shared" si="5"/>
        <v>0.253759300254975</v>
      </c>
      <c r="Y57" s="140">
        <f t="shared" si="6"/>
        <v>0.879500128081542</v>
      </c>
      <c r="Z57" s="140">
        <f t="shared" si="7"/>
        <v>1.01142514729377</v>
      </c>
      <c r="AA57" s="85">
        <v>150</v>
      </c>
      <c r="AB57" s="141"/>
      <c r="AC57" s="167"/>
      <c r="AD57" s="8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40">
        <f t="shared" si="10"/>
        <v>1.09190108843234</v>
      </c>
      <c r="AJ57" s="85">
        <v>150</v>
      </c>
      <c r="AK57" s="141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2">
        <v>150</v>
      </c>
      <c r="AT57" s="152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4">
        <v>56</v>
      </c>
      <c r="B58" s="84">
        <v>359</v>
      </c>
      <c r="C58" s="132" t="s">
        <v>279</v>
      </c>
      <c r="D58" s="132" t="s">
        <v>36</v>
      </c>
      <c r="E58" s="84">
        <v>19</v>
      </c>
      <c r="F58" s="85">
        <v>150</v>
      </c>
      <c r="G58" s="133">
        <v>10760.75523</v>
      </c>
      <c r="H58" s="133">
        <f t="shared" si="0"/>
        <v>2842.6588092</v>
      </c>
      <c r="I58" s="140">
        <v>0.264169079998672</v>
      </c>
      <c r="J58" s="133">
        <v>12374.8685145</v>
      </c>
      <c r="K58" s="133">
        <f t="shared" si="1"/>
        <v>3012.20310246301</v>
      </c>
      <c r="L58" s="140">
        <v>0.243412937998777</v>
      </c>
      <c r="M58" s="141">
        <v>18350.32</v>
      </c>
      <c r="N58" s="141">
        <v>3116.13</v>
      </c>
      <c r="O58" s="140">
        <f t="shared" si="2"/>
        <v>0.169813387450464</v>
      </c>
      <c r="P58" s="140">
        <f t="shared" si="3"/>
        <v>1.4828698970416</v>
      </c>
      <c r="Q58" s="154">
        <f t="shared" si="4"/>
        <v>1.70530038159784</v>
      </c>
      <c r="R58" s="162">
        <v>150</v>
      </c>
      <c r="S58" s="152">
        <v>150</v>
      </c>
      <c r="T58" s="153" t="s">
        <v>185</v>
      </c>
      <c r="U58" s="146" t="s">
        <v>184</v>
      </c>
      <c r="V58" s="141">
        <v>11472.71</v>
      </c>
      <c r="W58" s="141">
        <v>3163.84</v>
      </c>
      <c r="X58" s="140">
        <f t="shared" si="5"/>
        <v>0.275770938165438</v>
      </c>
      <c r="Y58" s="140">
        <f t="shared" si="6"/>
        <v>0.927097527263186</v>
      </c>
      <c r="Z58" s="166">
        <f t="shared" si="7"/>
        <v>1.06616215635266</v>
      </c>
      <c r="AA58" s="162">
        <v>150</v>
      </c>
      <c r="AB58" s="152">
        <v>150</v>
      </c>
      <c r="AC58" s="167" t="s">
        <v>185</v>
      </c>
      <c r="AD58" s="8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2">
        <v>150</v>
      </c>
      <c r="AK58" s="152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5">
        <v>0</v>
      </c>
      <c r="AT58" s="152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4">
        <v>57</v>
      </c>
      <c r="B59" s="84">
        <v>106399</v>
      </c>
      <c r="C59" s="132" t="s">
        <v>281</v>
      </c>
      <c r="D59" s="132" t="s">
        <v>36</v>
      </c>
      <c r="E59" s="84">
        <v>19</v>
      </c>
      <c r="F59" s="85">
        <v>150</v>
      </c>
      <c r="G59" s="133">
        <v>9194.28651</v>
      </c>
      <c r="H59" s="133">
        <f t="shared" si="0"/>
        <v>2425.54512690001</v>
      </c>
      <c r="I59" s="140">
        <v>0.263810043798603</v>
      </c>
      <c r="J59" s="133">
        <v>10573.4294865</v>
      </c>
      <c r="K59" s="133">
        <f t="shared" si="1"/>
        <v>2570.21156839725</v>
      </c>
      <c r="L59" s="140">
        <v>0.243082111785855</v>
      </c>
      <c r="M59" s="141">
        <v>10597.29</v>
      </c>
      <c r="N59" s="141">
        <v>2632.31</v>
      </c>
      <c r="O59" s="140">
        <f t="shared" si="2"/>
        <v>0.248394636742035</v>
      </c>
      <c r="P59" s="140">
        <f t="shared" si="3"/>
        <v>1.00225664847252</v>
      </c>
      <c r="Q59" s="150">
        <f t="shared" si="4"/>
        <v>1.1525951457434</v>
      </c>
      <c r="R59" s="85">
        <v>150</v>
      </c>
      <c r="S59" s="152"/>
      <c r="T59" s="153"/>
      <c r="U59" s="146" t="s">
        <v>184</v>
      </c>
      <c r="V59" s="141">
        <v>9285.61</v>
      </c>
      <c r="W59" s="141">
        <v>2514.1</v>
      </c>
      <c r="X59" s="140">
        <f t="shared" si="5"/>
        <v>0.270752271525511</v>
      </c>
      <c r="Y59" s="140">
        <f t="shared" si="6"/>
        <v>0.878202291116211</v>
      </c>
      <c r="Z59" s="140">
        <f t="shared" si="7"/>
        <v>1.00993263478364</v>
      </c>
      <c r="AA59" s="85">
        <v>150</v>
      </c>
      <c r="AB59" s="141"/>
      <c r="AC59" s="167"/>
      <c r="AD59" s="8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40">
        <f t="shared" si="10"/>
        <v>0.618920238542795</v>
      </c>
      <c r="AJ59" s="85">
        <v>0</v>
      </c>
      <c r="AK59" s="141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5">
        <v>0</v>
      </c>
      <c r="AT59" s="141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7">
        <v>58</v>
      </c>
      <c r="B60" s="87">
        <v>367</v>
      </c>
      <c r="C60" s="134" t="s">
        <v>282</v>
      </c>
      <c r="D60" s="134" t="s">
        <v>50</v>
      </c>
      <c r="E60" s="87">
        <v>20</v>
      </c>
      <c r="F60" s="88">
        <v>150</v>
      </c>
      <c r="G60" s="135">
        <v>9770.29875</v>
      </c>
      <c r="H60" s="135">
        <f t="shared" si="0"/>
        <v>2435.4068634</v>
      </c>
      <c r="I60" s="61">
        <v>0.24926636592356</v>
      </c>
      <c r="J60" s="135">
        <v>11235.8435625</v>
      </c>
      <c r="K60" s="135">
        <f t="shared" si="1"/>
        <v>2580.6614870385</v>
      </c>
      <c r="L60" s="61">
        <v>0.229681151458137</v>
      </c>
      <c r="M60" s="142">
        <v>11784.06</v>
      </c>
      <c r="N60" s="142">
        <v>2592.87</v>
      </c>
      <c r="O60" s="61">
        <f t="shared" si="2"/>
        <v>0.220031975397274</v>
      </c>
      <c r="P60" s="140">
        <f t="shared" si="3"/>
        <v>1.04879174709496</v>
      </c>
      <c r="Q60" s="156">
        <f t="shared" si="4"/>
        <v>1.2061105091592</v>
      </c>
      <c r="R60" s="88">
        <v>150</v>
      </c>
      <c r="S60" s="158"/>
      <c r="T60" s="159"/>
      <c r="U60" s="146" t="s">
        <v>184</v>
      </c>
      <c r="V60" s="142">
        <v>9834.57</v>
      </c>
      <c r="W60" s="142">
        <v>2365.64</v>
      </c>
      <c r="X60" s="61">
        <f t="shared" si="5"/>
        <v>0.240543307943306</v>
      </c>
      <c r="Y60" s="61">
        <f t="shared" si="6"/>
        <v>0.875285415402472</v>
      </c>
      <c r="Z60" s="61">
        <f t="shared" si="7"/>
        <v>1.00657822771284</v>
      </c>
      <c r="AA60" s="88">
        <v>150</v>
      </c>
      <c r="AB60" s="142"/>
      <c r="AC60" s="168"/>
      <c r="AD60" s="8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3">
        <v>150</v>
      </c>
      <c r="AK60" s="158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3">
        <v>150</v>
      </c>
      <c r="AT60" s="158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7">
        <v>59</v>
      </c>
      <c r="B61" s="87">
        <v>349</v>
      </c>
      <c r="C61" s="134" t="s">
        <v>285</v>
      </c>
      <c r="D61" s="134" t="s">
        <v>33</v>
      </c>
      <c r="E61" s="87">
        <v>20</v>
      </c>
      <c r="F61" s="88">
        <v>150</v>
      </c>
      <c r="G61" s="135">
        <v>8548.4388375</v>
      </c>
      <c r="H61" s="135">
        <f t="shared" si="0"/>
        <v>2559.8198178</v>
      </c>
      <c r="I61" s="61">
        <v>0.299448807725063</v>
      </c>
      <c r="J61" s="135">
        <v>9830.704663125</v>
      </c>
      <c r="K61" s="135">
        <f t="shared" si="1"/>
        <v>2712.4947855045</v>
      </c>
      <c r="L61" s="61">
        <v>0.275920687118094</v>
      </c>
      <c r="M61" s="142">
        <v>10565.22</v>
      </c>
      <c r="N61" s="142">
        <v>3029.48</v>
      </c>
      <c r="O61" s="61">
        <f t="shared" si="2"/>
        <v>0.286740834549588</v>
      </c>
      <c r="P61" s="140">
        <f t="shared" si="3"/>
        <v>1.07471644831628</v>
      </c>
      <c r="Q61" s="160">
        <f t="shared" si="4"/>
        <v>1.23592391556372</v>
      </c>
      <c r="R61" s="163">
        <v>150</v>
      </c>
      <c r="S61" s="158">
        <v>150</v>
      </c>
      <c r="T61" s="159" t="s">
        <v>185</v>
      </c>
      <c r="U61" s="146" t="s">
        <v>184</v>
      </c>
      <c r="V61" s="142">
        <v>4106.44</v>
      </c>
      <c r="W61" s="142">
        <v>1419.08</v>
      </c>
      <c r="X61" s="61">
        <f t="shared" si="5"/>
        <v>0.345574268709637</v>
      </c>
      <c r="Y61" s="61">
        <f t="shared" si="6"/>
        <v>0.41771573256628</v>
      </c>
      <c r="Z61" s="61">
        <f t="shared" si="7"/>
        <v>0.480373092451221</v>
      </c>
      <c r="AA61" s="88">
        <v>0</v>
      </c>
      <c r="AB61" s="142"/>
      <c r="AC61" s="168"/>
      <c r="AD61" s="8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61">
        <f t="shared" si="10"/>
        <v>0.493490107397636</v>
      </c>
      <c r="AJ61" s="88">
        <v>0</v>
      </c>
      <c r="AK61" s="142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8">
        <v>0</v>
      </c>
      <c r="AT61" s="142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7">
        <v>60</v>
      </c>
      <c r="B62" s="87">
        <v>102479</v>
      </c>
      <c r="C62" s="134" t="s">
        <v>286</v>
      </c>
      <c r="D62" s="134" t="s">
        <v>33</v>
      </c>
      <c r="E62" s="87">
        <v>20</v>
      </c>
      <c r="F62" s="88">
        <v>150</v>
      </c>
      <c r="G62" s="135">
        <v>8280.915795</v>
      </c>
      <c r="H62" s="135">
        <f t="shared" si="0"/>
        <v>2241.5096466</v>
      </c>
      <c r="I62" s="61">
        <v>0.270683786925284</v>
      </c>
      <c r="J62" s="135">
        <v>9523.05316425</v>
      </c>
      <c r="K62" s="135">
        <f t="shared" si="1"/>
        <v>2375.1996862365</v>
      </c>
      <c r="L62" s="61">
        <v>0.24941577509544</v>
      </c>
      <c r="M62" s="142">
        <v>8366.45</v>
      </c>
      <c r="N62" s="142">
        <v>1673.64</v>
      </c>
      <c r="O62" s="61">
        <f t="shared" si="2"/>
        <v>0.200041833752667</v>
      </c>
      <c r="P62" s="140">
        <f t="shared" si="3"/>
        <v>0.87854702223107</v>
      </c>
      <c r="Q62" s="156">
        <f t="shared" si="4"/>
        <v>1.01032907556573</v>
      </c>
      <c r="R62" s="88">
        <v>150</v>
      </c>
      <c r="S62" s="158"/>
      <c r="T62" s="159"/>
      <c r="U62" s="146" t="s">
        <v>184</v>
      </c>
      <c r="V62" s="142">
        <v>8751.11</v>
      </c>
      <c r="W62" s="142">
        <v>1673.99</v>
      </c>
      <c r="X62" s="61">
        <f t="shared" si="5"/>
        <v>0.19128887649681</v>
      </c>
      <c r="Y62" s="61">
        <f t="shared" si="6"/>
        <v>0.918939530113314</v>
      </c>
      <c r="Z62" s="169">
        <f t="shared" si="7"/>
        <v>1.05678045963031</v>
      </c>
      <c r="AA62" s="163">
        <v>150</v>
      </c>
      <c r="AB62" s="158">
        <v>150</v>
      </c>
      <c r="AC62" s="168" t="s">
        <v>287</v>
      </c>
      <c r="AD62" s="8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61">
        <f t="shared" si="10"/>
        <v>0.596623625008132</v>
      </c>
      <c r="AJ62" s="88">
        <v>0</v>
      </c>
      <c r="AK62" s="142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8">
        <v>0</v>
      </c>
      <c r="AT62" s="142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4">
        <v>61</v>
      </c>
      <c r="B63" s="84">
        <v>106569</v>
      </c>
      <c r="C63" s="132" t="s">
        <v>288</v>
      </c>
      <c r="D63" s="132" t="s">
        <v>36</v>
      </c>
      <c r="E63" s="84">
        <v>21</v>
      </c>
      <c r="F63" s="85">
        <v>150</v>
      </c>
      <c r="G63" s="133">
        <v>9246.80205</v>
      </c>
      <c r="H63" s="133">
        <f t="shared" si="0"/>
        <v>2573.2204092</v>
      </c>
      <c r="I63" s="140">
        <v>0.278282199109042</v>
      </c>
      <c r="J63" s="133">
        <v>10633.8223575</v>
      </c>
      <c r="K63" s="133">
        <f t="shared" si="1"/>
        <v>2726.694626463</v>
      </c>
      <c r="L63" s="140">
        <v>0.256417169179046</v>
      </c>
      <c r="M63" s="141">
        <v>12135.6</v>
      </c>
      <c r="N63" s="141">
        <v>4665.89</v>
      </c>
      <c r="O63" s="140">
        <f t="shared" si="2"/>
        <v>0.384479547776789</v>
      </c>
      <c r="P63" s="140">
        <f t="shared" si="3"/>
        <v>1.141226512162</v>
      </c>
      <c r="Q63" s="154">
        <f t="shared" si="4"/>
        <v>1.3124104889863</v>
      </c>
      <c r="R63" s="162">
        <v>150</v>
      </c>
      <c r="S63" s="152">
        <v>150</v>
      </c>
      <c r="T63" s="153" t="s">
        <v>289</v>
      </c>
      <c r="U63" s="146" t="s">
        <v>184</v>
      </c>
      <c r="V63" s="141">
        <v>6948.27</v>
      </c>
      <c r="W63" s="141">
        <v>1772.66</v>
      </c>
      <c r="X63" s="140">
        <f t="shared" si="5"/>
        <v>0.255122498118237</v>
      </c>
      <c r="Y63" s="140">
        <f t="shared" si="6"/>
        <v>0.653412269493049</v>
      </c>
      <c r="Z63" s="140">
        <f t="shared" si="7"/>
        <v>0.751424109917006</v>
      </c>
      <c r="AA63" s="85">
        <v>0</v>
      </c>
      <c r="AB63" s="141"/>
      <c r="AC63" s="167"/>
      <c r="AD63" s="8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40">
        <f t="shared" si="10"/>
        <v>1.0763072407287</v>
      </c>
      <c r="AJ63" s="85">
        <v>150</v>
      </c>
      <c r="AK63" s="141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2">
        <v>150</v>
      </c>
      <c r="AT63" s="152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4">
        <v>62</v>
      </c>
      <c r="B64" s="84">
        <v>743</v>
      </c>
      <c r="C64" s="132" t="s">
        <v>290</v>
      </c>
      <c r="D64" s="132" t="s">
        <v>52</v>
      </c>
      <c r="E64" s="84">
        <v>21</v>
      </c>
      <c r="F64" s="85">
        <v>150</v>
      </c>
      <c r="G64" s="133">
        <v>9769.09113</v>
      </c>
      <c r="H64" s="133">
        <f t="shared" si="0"/>
        <v>2731.1112549</v>
      </c>
      <c r="I64" s="140">
        <v>0.279566565462063</v>
      </c>
      <c r="J64" s="133">
        <v>11234.4547995</v>
      </c>
      <c r="K64" s="133">
        <f t="shared" si="1"/>
        <v>2894.00253331724</v>
      </c>
      <c r="L64" s="140">
        <v>0.2576006210329</v>
      </c>
      <c r="M64" s="141">
        <v>8315.3</v>
      </c>
      <c r="N64" s="141">
        <v>2104.73</v>
      </c>
      <c r="O64" s="140">
        <f t="shared" si="2"/>
        <v>0.253115341599221</v>
      </c>
      <c r="P64" s="140">
        <f t="shared" si="3"/>
        <v>0.74016052833913</v>
      </c>
      <c r="Q64" s="150">
        <f t="shared" si="4"/>
        <v>0.85118460759</v>
      </c>
      <c r="R64" s="85">
        <v>0</v>
      </c>
      <c r="S64" s="152"/>
      <c r="T64" s="153"/>
      <c r="U64" s="146"/>
      <c r="V64" s="141">
        <v>7144.35</v>
      </c>
      <c r="W64" s="141">
        <v>2173.9</v>
      </c>
      <c r="X64" s="140">
        <f t="shared" si="5"/>
        <v>0.30428240497736</v>
      </c>
      <c r="Y64" s="140">
        <f t="shared" si="6"/>
        <v>0.635932061457755</v>
      </c>
      <c r="Z64" s="140">
        <f t="shared" si="7"/>
        <v>0.731321870676418</v>
      </c>
      <c r="AA64" s="85">
        <v>0</v>
      </c>
      <c r="AB64" s="141"/>
      <c r="AC64" s="167"/>
      <c r="AD64" s="8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40">
        <f t="shared" si="10"/>
        <v>0.598883757162781</v>
      </c>
      <c r="AJ64" s="85">
        <v>0</v>
      </c>
      <c r="AK64" s="141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5">
        <v>0</v>
      </c>
      <c r="AT64" s="141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4">
        <v>63</v>
      </c>
      <c r="B65" s="84">
        <v>745</v>
      </c>
      <c r="C65" s="132" t="s">
        <v>291</v>
      </c>
      <c r="D65" s="132" t="s">
        <v>36</v>
      </c>
      <c r="E65" s="84">
        <v>21</v>
      </c>
      <c r="F65" s="85">
        <v>150</v>
      </c>
      <c r="G65" s="133">
        <v>9055.61532</v>
      </c>
      <c r="H65" s="133">
        <f t="shared" si="0"/>
        <v>2265.5515806</v>
      </c>
      <c r="I65" s="140">
        <v>0.250181958988072</v>
      </c>
      <c r="J65" s="133">
        <v>10413.957618</v>
      </c>
      <c r="K65" s="133">
        <f t="shared" si="1"/>
        <v>2400.6755498715</v>
      </c>
      <c r="L65" s="140">
        <v>0.230524805067581</v>
      </c>
      <c r="M65" s="141">
        <v>9226.28</v>
      </c>
      <c r="N65" s="141">
        <v>2011.97</v>
      </c>
      <c r="O65" s="140">
        <f t="shared" si="2"/>
        <v>0.218069471119454</v>
      </c>
      <c r="P65" s="140">
        <f t="shared" si="3"/>
        <v>0.885953288695245</v>
      </c>
      <c r="Q65" s="150">
        <f t="shared" si="4"/>
        <v>1.01884628199953</v>
      </c>
      <c r="R65" s="85">
        <v>150</v>
      </c>
      <c r="S65" s="152"/>
      <c r="T65" s="153"/>
      <c r="U65" s="146" t="s">
        <v>184</v>
      </c>
      <c r="V65" s="141">
        <v>9200.52</v>
      </c>
      <c r="W65" s="141">
        <v>2014.84</v>
      </c>
      <c r="X65" s="140">
        <f t="shared" si="5"/>
        <v>0.218991970019086</v>
      </c>
      <c r="Y65" s="140">
        <f t="shared" si="6"/>
        <v>0.883479685388518</v>
      </c>
      <c r="Z65" s="166">
        <f t="shared" si="7"/>
        <v>1.0160016381968</v>
      </c>
      <c r="AA65" s="162">
        <v>150</v>
      </c>
      <c r="AB65" s="152">
        <v>300</v>
      </c>
      <c r="AC65" s="167" t="s">
        <v>292</v>
      </c>
      <c r="AD65" s="8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2">
        <v>150</v>
      </c>
      <c r="AK65" s="152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5">
        <v>150</v>
      </c>
      <c r="AT65" s="152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7">
        <v>64</v>
      </c>
      <c r="B66" s="87">
        <v>748</v>
      </c>
      <c r="C66" s="134" t="s">
        <v>294</v>
      </c>
      <c r="D66" s="134" t="s">
        <v>85</v>
      </c>
      <c r="E66" s="87">
        <v>22</v>
      </c>
      <c r="F66" s="88">
        <v>150</v>
      </c>
      <c r="G66" s="135">
        <v>9610.978905</v>
      </c>
      <c r="H66" s="135">
        <f t="shared" si="0"/>
        <v>2473.9347024</v>
      </c>
      <c r="I66" s="61">
        <v>0.257407151431054</v>
      </c>
      <c r="J66" s="135">
        <v>11052.62574075</v>
      </c>
      <c r="K66" s="135">
        <f t="shared" si="1"/>
        <v>2621.487236436</v>
      </c>
      <c r="L66" s="61">
        <v>0.237182303818614</v>
      </c>
      <c r="M66" s="142">
        <v>11681.46</v>
      </c>
      <c r="N66" s="142">
        <v>3038.74</v>
      </c>
      <c r="O66" s="61">
        <f t="shared" si="2"/>
        <v>0.260133579193012</v>
      </c>
      <c r="P66" s="61">
        <f t="shared" si="3"/>
        <v>1.05689455827058</v>
      </c>
      <c r="Q66" s="156">
        <f t="shared" si="4"/>
        <v>1.21542874201117</v>
      </c>
      <c r="R66" s="88">
        <v>150</v>
      </c>
      <c r="S66" s="158"/>
      <c r="T66" s="159"/>
      <c r="U66" s="146" t="s">
        <v>184</v>
      </c>
      <c r="V66" s="142">
        <v>7254.76</v>
      </c>
      <c r="W66" s="142">
        <v>1983.75</v>
      </c>
      <c r="X66" s="61">
        <f t="shared" si="5"/>
        <v>0.273441161389212</v>
      </c>
      <c r="Y66" s="61">
        <f t="shared" si="6"/>
        <v>0.656383394332478</v>
      </c>
      <c r="Z66" s="61">
        <f t="shared" si="7"/>
        <v>0.754840903482349</v>
      </c>
      <c r="AA66" s="88">
        <v>0</v>
      </c>
      <c r="AB66" s="142"/>
      <c r="AC66" s="168"/>
      <c r="AD66" s="8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61">
        <f t="shared" si="10"/>
        <v>0.702973137989631</v>
      </c>
      <c r="AJ66" s="142">
        <v>0</v>
      </c>
      <c r="AK66" s="142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8">
        <v>0</v>
      </c>
      <c r="AT66" s="142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7">
        <v>65</v>
      </c>
      <c r="B67" s="87">
        <v>111400</v>
      </c>
      <c r="C67" s="134" t="s">
        <v>295</v>
      </c>
      <c r="D67" s="134" t="s">
        <v>39</v>
      </c>
      <c r="E67" s="87">
        <v>22</v>
      </c>
      <c r="F67" s="88">
        <v>150</v>
      </c>
      <c r="G67" s="135">
        <v>8544.99978</v>
      </c>
      <c r="H67" s="135">
        <f t="shared" ref="H67:H127" si="22">G67*I67</f>
        <v>1934.68338</v>
      </c>
      <c r="I67" s="61">
        <v>0.226411167912283</v>
      </c>
      <c r="J67" s="135">
        <v>9826.749747</v>
      </c>
      <c r="K67" s="135">
        <f t="shared" ref="K67:K127" si="23">J67*L67</f>
        <v>2050.07342445</v>
      </c>
      <c r="L67" s="61">
        <v>0.208621719004889</v>
      </c>
      <c r="M67" s="142">
        <v>10751.42</v>
      </c>
      <c r="N67" s="142">
        <v>3080.07</v>
      </c>
      <c r="O67" s="61">
        <f t="shared" ref="O67:O128" si="24">N67/M67</f>
        <v>0.286480297486286</v>
      </c>
      <c r="P67" s="61">
        <f t="shared" ref="P67:P128" si="25">M67/J67</f>
        <v>1.09409726275794</v>
      </c>
      <c r="Q67" s="160">
        <f t="shared" ref="Q67:Q128" si="26">M67/G67</f>
        <v>1.25821185217163</v>
      </c>
      <c r="R67" s="163">
        <v>150</v>
      </c>
      <c r="S67" s="158">
        <v>150</v>
      </c>
      <c r="T67" s="159" t="s">
        <v>185</v>
      </c>
      <c r="U67" s="146" t="s">
        <v>184</v>
      </c>
      <c r="V67" s="142">
        <v>8603.8</v>
      </c>
      <c r="W67" s="142">
        <v>2417.58</v>
      </c>
      <c r="X67" s="61">
        <f t="shared" ref="X67:X128" si="27">W67/V67</f>
        <v>0.280989795206769</v>
      </c>
      <c r="Y67" s="61">
        <f t="shared" ref="Y67:Y128" si="28">V67/J67</f>
        <v>0.875548906964548</v>
      </c>
      <c r="Z67" s="61">
        <f t="shared" ref="Z67:Z128" si="29">V67/G67</f>
        <v>1.00688124300923</v>
      </c>
      <c r="AA67" s="88">
        <v>150</v>
      </c>
      <c r="AB67" s="142"/>
      <c r="AC67" s="168"/>
      <c r="AD67" s="8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61">
        <f t="shared" ref="AI67:AI128" si="32">AE67/G67</f>
        <v>0.567104754214517</v>
      </c>
      <c r="AJ67" s="142">
        <v>0</v>
      </c>
      <c r="AK67" s="142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8">
        <v>150</v>
      </c>
      <c r="AT67" s="142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7">
        <v>66</v>
      </c>
      <c r="B68" s="87">
        <v>717</v>
      </c>
      <c r="C68" s="134" t="s">
        <v>296</v>
      </c>
      <c r="D68" s="134" t="s">
        <v>85</v>
      </c>
      <c r="E68" s="87">
        <v>22</v>
      </c>
      <c r="F68" s="88">
        <v>150</v>
      </c>
      <c r="G68" s="135">
        <v>9683.50428</v>
      </c>
      <c r="H68" s="135">
        <f t="shared" si="22"/>
        <v>2831.3713512</v>
      </c>
      <c r="I68" s="61">
        <v>0.292391191177333</v>
      </c>
      <c r="J68" s="135">
        <v>11136.029922</v>
      </c>
      <c r="K68" s="135">
        <f t="shared" si="23"/>
        <v>3000.242428218</v>
      </c>
      <c r="L68" s="61">
        <v>0.269417597584828</v>
      </c>
      <c r="M68" s="142">
        <v>9835.94</v>
      </c>
      <c r="N68" s="142">
        <v>2319.33</v>
      </c>
      <c r="O68" s="61">
        <f t="shared" si="24"/>
        <v>0.235801560399921</v>
      </c>
      <c r="P68" s="61">
        <f t="shared" si="25"/>
        <v>0.883253733053323</v>
      </c>
      <c r="Q68" s="156">
        <f t="shared" si="26"/>
        <v>1.01574179301132</v>
      </c>
      <c r="R68" s="88">
        <v>150</v>
      </c>
      <c r="S68" s="158"/>
      <c r="T68" s="159"/>
      <c r="U68" s="146" t="s">
        <v>184</v>
      </c>
      <c r="V68" s="142">
        <v>10298.89</v>
      </c>
      <c r="W68" s="142">
        <v>2463.15</v>
      </c>
      <c r="X68" s="61">
        <f t="shared" si="27"/>
        <v>0.239166550958404</v>
      </c>
      <c r="Y68" s="61">
        <f t="shared" si="28"/>
        <v>0.924825999223819</v>
      </c>
      <c r="Z68" s="169">
        <f t="shared" si="29"/>
        <v>1.06354989910739</v>
      </c>
      <c r="AA68" s="163">
        <v>150</v>
      </c>
      <c r="AB68" s="158">
        <v>150</v>
      </c>
      <c r="AC68" s="168" t="s">
        <v>297</v>
      </c>
      <c r="AD68" s="8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8">
        <v>150</v>
      </c>
      <c r="AK68" s="158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3">
        <v>150</v>
      </c>
      <c r="AT68" s="158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4">
        <v>67</v>
      </c>
      <c r="B69" s="84">
        <v>721</v>
      </c>
      <c r="C69" s="132" t="s">
        <v>299</v>
      </c>
      <c r="D69" s="132" t="s">
        <v>39</v>
      </c>
      <c r="E69" s="84">
        <v>23</v>
      </c>
      <c r="F69" s="85">
        <v>150</v>
      </c>
      <c r="G69" s="133">
        <v>9784.93122</v>
      </c>
      <c r="H69" s="133">
        <f t="shared" si="22"/>
        <v>2876.926059</v>
      </c>
      <c r="I69" s="140">
        <v>0.294015971529742</v>
      </c>
      <c r="J69" s="133">
        <v>11252.670903</v>
      </c>
      <c r="K69" s="133">
        <f t="shared" si="23"/>
        <v>3048.5141489475</v>
      </c>
      <c r="L69" s="140">
        <v>0.270914716623833</v>
      </c>
      <c r="M69" s="141">
        <v>10870.06</v>
      </c>
      <c r="N69" s="141">
        <v>3007.38</v>
      </c>
      <c r="O69" s="140">
        <f t="shared" si="24"/>
        <v>0.276666366147013</v>
      </c>
      <c r="P69" s="140">
        <f t="shared" si="25"/>
        <v>0.965998214441871</v>
      </c>
      <c r="Q69" s="150">
        <f t="shared" si="26"/>
        <v>1.11089794660815</v>
      </c>
      <c r="R69" s="85">
        <v>150</v>
      </c>
      <c r="S69" s="152"/>
      <c r="T69" s="153"/>
      <c r="U69" s="146" t="s">
        <v>184</v>
      </c>
      <c r="V69" s="141">
        <v>10099.32</v>
      </c>
      <c r="W69" s="141">
        <v>2941.13</v>
      </c>
      <c r="X69" s="140">
        <f t="shared" si="27"/>
        <v>0.291220597030295</v>
      </c>
      <c r="Y69" s="140">
        <f t="shared" si="28"/>
        <v>0.897504253617467</v>
      </c>
      <c r="Z69" s="140">
        <f t="shared" si="29"/>
        <v>1.03212989166009</v>
      </c>
      <c r="AA69" s="85">
        <v>150</v>
      </c>
      <c r="AB69" s="141"/>
      <c r="AC69" s="167"/>
      <c r="AD69" s="8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40">
        <f t="shared" si="32"/>
        <v>0.705683039027023</v>
      </c>
      <c r="AJ69" s="85">
        <v>0</v>
      </c>
      <c r="AK69" s="141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5">
        <v>0</v>
      </c>
      <c r="AT69" s="141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4">
        <v>68</v>
      </c>
      <c r="B70" s="84">
        <v>105267</v>
      </c>
      <c r="C70" s="132" t="s">
        <v>300</v>
      </c>
      <c r="D70" s="132" t="s">
        <v>36</v>
      </c>
      <c r="E70" s="84">
        <v>23</v>
      </c>
      <c r="F70" s="85">
        <v>150</v>
      </c>
      <c r="G70" s="133">
        <v>10424.73645</v>
      </c>
      <c r="H70" s="133">
        <f t="shared" si="22"/>
        <v>2980.8718632</v>
      </c>
      <c r="I70" s="140">
        <v>0.285942179689348</v>
      </c>
      <c r="J70" s="133">
        <v>11988.4469175</v>
      </c>
      <c r="K70" s="133">
        <f t="shared" si="23"/>
        <v>3158.659577898</v>
      </c>
      <c r="L70" s="140">
        <v>0.263475294142328</v>
      </c>
      <c r="M70" s="141">
        <v>11599.97</v>
      </c>
      <c r="N70" s="141">
        <v>3360.39</v>
      </c>
      <c r="O70" s="140">
        <f t="shared" si="24"/>
        <v>0.28968954230054</v>
      </c>
      <c r="P70" s="140">
        <f t="shared" si="25"/>
        <v>0.967595726104194</v>
      </c>
      <c r="Q70" s="154">
        <f t="shared" si="26"/>
        <v>1.11273508501982</v>
      </c>
      <c r="R70" s="162">
        <v>150</v>
      </c>
      <c r="S70" s="152">
        <v>150</v>
      </c>
      <c r="T70" s="153" t="s">
        <v>301</v>
      </c>
      <c r="U70" s="146" t="s">
        <v>184</v>
      </c>
      <c r="V70" s="141">
        <v>12726.76</v>
      </c>
      <c r="W70" s="141">
        <v>3195.5</v>
      </c>
      <c r="X70" s="140">
        <f t="shared" si="27"/>
        <v>0.25108511514321</v>
      </c>
      <c r="Y70" s="140">
        <f t="shared" si="28"/>
        <v>1.06158538195821</v>
      </c>
      <c r="Z70" s="166">
        <f t="shared" si="29"/>
        <v>1.22082318925194</v>
      </c>
      <c r="AA70" s="162">
        <v>150</v>
      </c>
      <c r="AB70" s="152">
        <v>150</v>
      </c>
      <c r="AC70" s="167" t="s">
        <v>185</v>
      </c>
      <c r="AD70" s="8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40">
        <f t="shared" si="32"/>
        <v>1.00132123723857</v>
      </c>
      <c r="AJ70" s="85">
        <v>150</v>
      </c>
      <c r="AK70" s="141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2">
        <v>150</v>
      </c>
      <c r="AT70" s="152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4">
        <v>69</v>
      </c>
      <c r="B71" s="84">
        <v>111219</v>
      </c>
      <c r="C71" s="132" t="s">
        <v>303</v>
      </c>
      <c r="D71" s="132" t="s">
        <v>36</v>
      </c>
      <c r="E71" s="84">
        <v>23</v>
      </c>
      <c r="F71" s="85">
        <v>150</v>
      </c>
      <c r="G71" s="133">
        <v>11148.5818125</v>
      </c>
      <c r="H71" s="133">
        <f t="shared" si="22"/>
        <v>2938.7253357</v>
      </c>
      <c r="I71" s="140">
        <v>0.263596337644044</v>
      </c>
      <c r="J71" s="133">
        <v>12820.869084375</v>
      </c>
      <c r="K71" s="133">
        <f t="shared" si="23"/>
        <v>3113.99931107925</v>
      </c>
      <c r="L71" s="140">
        <v>0.242885196829155</v>
      </c>
      <c r="M71" s="141">
        <v>8272.4</v>
      </c>
      <c r="N71" s="141">
        <v>2521.47</v>
      </c>
      <c r="O71" s="140">
        <f t="shared" si="24"/>
        <v>0.304805135148204</v>
      </c>
      <c r="P71" s="140">
        <f t="shared" si="25"/>
        <v>0.645229269994006</v>
      </c>
      <c r="Q71" s="150">
        <f t="shared" si="26"/>
        <v>0.742013660493107</v>
      </c>
      <c r="R71" s="85">
        <v>0</v>
      </c>
      <c r="S71" s="152"/>
      <c r="T71" s="153"/>
      <c r="U71" s="146"/>
      <c r="V71" s="141">
        <v>11377.88</v>
      </c>
      <c r="W71" s="141">
        <v>3070.48</v>
      </c>
      <c r="X71" s="140">
        <f t="shared" si="27"/>
        <v>0.26986398169079</v>
      </c>
      <c r="Y71" s="140">
        <f t="shared" si="28"/>
        <v>0.887449979024153</v>
      </c>
      <c r="Z71" s="140">
        <f t="shared" si="29"/>
        <v>1.02056747587778</v>
      </c>
      <c r="AA71" s="85">
        <v>150</v>
      </c>
      <c r="AB71" s="141"/>
      <c r="AC71" s="167"/>
      <c r="AD71" s="8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2">
        <v>150</v>
      </c>
      <c r="AK71" s="152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5">
        <v>150</v>
      </c>
      <c r="AT71" s="152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7">
        <v>70</v>
      </c>
      <c r="B72" s="87">
        <v>329</v>
      </c>
      <c r="C72" s="134" t="s">
        <v>305</v>
      </c>
      <c r="D72" s="134" t="s">
        <v>50</v>
      </c>
      <c r="E72" s="87">
        <v>24</v>
      </c>
      <c r="F72" s="88">
        <v>100</v>
      </c>
      <c r="G72" s="135">
        <v>8599.96116</v>
      </c>
      <c r="H72" s="135">
        <f t="shared" si="22"/>
        <v>1657.6639632</v>
      </c>
      <c r="I72" s="61">
        <v>0.192752494151962</v>
      </c>
      <c r="J72" s="135">
        <v>9889.955334</v>
      </c>
      <c r="K72" s="135">
        <f t="shared" si="23"/>
        <v>1780.19196012</v>
      </c>
      <c r="L72" s="61">
        <v>0.18</v>
      </c>
      <c r="M72" s="142">
        <v>9268.43</v>
      </c>
      <c r="N72" s="142">
        <v>1958.21</v>
      </c>
      <c r="O72" s="61">
        <f t="shared" si="24"/>
        <v>0.211277422389768</v>
      </c>
      <c r="P72" s="61">
        <f t="shared" si="25"/>
        <v>0.937155900809451</v>
      </c>
      <c r="Q72" s="160">
        <f t="shared" si="26"/>
        <v>1.07772928593087</v>
      </c>
      <c r="R72" s="163">
        <v>100</v>
      </c>
      <c r="S72" s="158">
        <v>100</v>
      </c>
      <c r="T72" s="159" t="s">
        <v>306</v>
      </c>
      <c r="U72" s="146" t="s">
        <v>184</v>
      </c>
      <c r="V72" s="142">
        <v>10884.82</v>
      </c>
      <c r="W72" s="142">
        <v>2335.01</v>
      </c>
      <c r="X72" s="61">
        <f t="shared" si="27"/>
        <v>0.214519854255743</v>
      </c>
      <c r="Y72" s="61">
        <f t="shared" si="28"/>
        <v>1.10059344379239</v>
      </c>
      <c r="Z72" s="169">
        <f t="shared" si="29"/>
        <v>1.26568246036125</v>
      </c>
      <c r="AA72" s="163">
        <v>100</v>
      </c>
      <c r="AB72" s="158">
        <v>100</v>
      </c>
      <c r="AC72" s="168" t="s">
        <v>185</v>
      </c>
      <c r="AD72" s="8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3">
        <v>100</v>
      </c>
      <c r="AK72" s="158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3">
        <v>100</v>
      </c>
      <c r="AT72" s="158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7">
        <v>71</v>
      </c>
      <c r="B73" s="87">
        <v>102935</v>
      </c>
      <c r="C73" s="134" t="s">
        <v>308</v>
      </c>
      <c r="D73" s="134" t="s">
        <v>33</v>
      </c>
      <c r="E73" s="87">
        <v>24</v>
      </c>
      <c r="F73" s="88">
        <v>100</v>
      </c>
      <c r="G73" s="135">
        <v>8446.3227225</v>
      </c>
      <c r="H73" s="135">
        <f t="shared" si="22"/>
        <v>2687.6525571</v>
      </c>
      <c r="I73" s="61">
        <v>0.318203867576645</v>
      </c>
      <c r="J73" s="135">
        <v>9713.271130875</v>
      </c>
      <c r="K73" s="135">
        <f t="shared" si="23"/>
        <v>2847.95183461275</v>
      </c>
      <c r="L73" s="61">
        <v>0.293202135124195</v>
      </c>
      <c r="M73" s="142">
        <v>6658.07</v>
      </c>
      <c r="N73" s="142">
        <v>1862.91</v>
      </c>
      <c r="O73" s="61">
        <f t="shared" si="24"/>
        <v>0.279797298616566</v>
      </c>
      <c r="P73" s="61">
        <f t="shared" si="25"/>
        <v>0.68546115003795</v>
      </c>
      <c r="Q73" s="156">
        <f t="shared" si="26"/>
        <v>0.788280322543643</v>
      </c>
      <c r="R73" s="88">
        <v>0</v>
      </c>
      <c r="S73" s="158"/>
      <c r="T73" s="159"/>
      <c r="U73" s="146"/>
      <c r="V73" s="142">
        <v>8495.49</v>
      </c>
      <c r="W73" s="142">
        <v>2676.89</v>
      </c>
      <c r="X73" s="61">
        <f t="shared" si="27"/>
        <v>0.315095421217611</v>
      </c>
      <c r="Y73" s="61">
        <f t="shared" si="28"/>
        <v>0.874627083454501</v>
      </c>
      <c r="Z73" s="61">
        <f t="shared" si="29"/>
        <v>1.00582114597268</v>
      </c>
      <c r="AA73" s="88">
        <v>100</v>
      </c>
      <c r="AB73" s="142"/>
      <c r="AC73" s="168"/>
      <c r="AD73" s="8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61">
        <f t="shared" si="32"/>
        <v>0.695982167996068</v>
      </c>
      <c r="AJ73" s="88">
        <v>0</v>
      </c>
      <c r="AK73" s="142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8">
        <v>0</v>
      </c>
      <c r="AT73" s="142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7">
        <v>72</v>
      </c>
      <c r="B74" s="87">
        <v>704</v>
      </c>
      <c r="C74" s="134" t="s">
        <v>309</v>
      </c>
      <c r="D74" s="134" t="s">
        <v>50</v>
      </c>
      <c r="E74" s="87">
        <v>24</v>
      </c>
      <c r="F74" s="88">
        <v>100</v>
      </c>
      <c r="G74" s="135">
        <v>7757.6166</v>
      </c>
      <c r="H74" s="135">
        <f t="shared" si="22"/>
        <v>2043.575352</v>
      </c>
      <c r="I74" s="61">
        <v>0.263428248310183</v>
      </c>
      <c r="J74" s="135">
        <v>8921.25909</v>
      </c>
      <c r="K74" s="135">
        <f t="shared" si="23"/>
        <v>2165.46002478</v>
      </c>
      <c r="L74" s="61">
        <v>0.242730314514383</v>
      </c>
      <c r="M74" s="142">
        <v>7778.86</v>
      </c>
      <c r="N74" s="142">
        <v>2216.3</v>
      </c>
      <c r="O74" s="61">
        <f t="shared" si="24"/>
        <v>0.284913213504292</v>
      </c>
      <c r="P74" s="61">
        <f t="shared" si="25"/>
        <v>0.871946428360035</v>
      </c>
      <c r="Q74" s="156">
        <f t="shared" si="26"/>
        <v>1.00273839261404</v>
      </c>
      <c r="R74" s="88">
        <v>100</v>
      </c>
      <c r="S74" s="158"/>
      <c r="T74" s="159"/>
      <c r="U74" s="146" t="s">
        <v>184</v>
      </c>
      <c r="V74" s="142">
        <v>8898.5</v>
      </c>
      <c r="W74" s="142">
        <v>2109.84</v>
      </c>
      <c r="X74" s="61">
        <f t="shared" si="27"/>
        <v>0.237100634938473</v>
      </c>
      <c r="Y74" s="61">
        <f t="shared" si="28"/>
        <v>0.997448892609171</v>
      </c>
      <c r="Z74" s="61">
        <f t="shared" si="29"/>
        <v>1.14706622650055</v>
      </c>
      <c r="AA74" s="88">
        <v>100</v>
      </c>
      <c r="AB74" s="142"/>
      <c r="AC74" s="168"/>
      <c r="AD74" s="8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61">
        <f t="shared" si="32"/>
        <v>0.532252393086815</v>
      </c>
      <c r="AJ74" s="88">
        <v>0</v>
      </c>
      <c r="AK74" s="142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8">
        <v>0</v>
      </c>
      <c r="AT74" s="142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4">
        <v>73</v>
      </c>
      <c r="B75" s="84">
        <v>347</v>
      </c>
      <c r="C75" s="132" t="s">
        <v>310</v>
      </c>
      <c r="D75" s="132" t="s">
        <v>36</v>
      </c>
      <c r="E75" s="84">
        <v>25</v>
      </c>
      <c r="F75" s="85">
        <v>100</v>
      </c>
      <c r="G75" s="133">
        <v>7677.779535</v>
      </c>
      <c r="H75" s="133">
        <f t="shared" si="22"/>
        <v>2027.0916792</v>
      </c>
      <c r="I75" s="140">
        <v>0.264020563492255</v>
      </c>
      <c r="J75" s="133">
        <v>8829.44646525</v>
      </c>
      <c r="K75" s="133">
        <f t="shared" si="23"/>
        <v>2147.993218638</v>
      </c>
      <c r="L75" s="140">
        <v>0.243276090646435</v>
      </c>
      <c r="M75" s="141">
        <v>8950.6</v>
      </c>
      <c r="N75" s="141">
        <v>1356.25</v>
      </c>
      <c r="O75" s="140">
        <f t="shared" si="24"/>
        <v>0.151526154671195</v>
      </c>
      <c r="P75" s="140">
        <f t="shared" si="25"/>
        <v>1.01372153228708</v>
      </c>
      <c r="Q75" s="150">
        <f t="shared" si="26"/>
        <v>1.16577976213015</v>
      </c>
      <c r="R75" s="85">
        <v>100</v>
      </c>
      <c r="S75" s="152"/>
      <c r="T75" s="153"/>
      <c r="U75" s="146" t="s">
        <v>184</v>
      </c>
      <c r="V75" s="141">
        <v>5072.67</v>
      </c>
      <c r="W75" s="141">
        <v>1150.33</v>
      </c>
      <c r="X75" s="140">
        <f t="shared" si="27"/>
        <v>0.226770123031855</v>
      </c>
      <c r="Y75" s="140">
        <f t="shared" si="28"/>
        <v>0.574517329026738</v>
      </c>
      <c r="Z75" s="140">
        <f t="shared" si="29"/>
        <v>0.660694928380748</v>
      </c>
      <c r="AA75" s="85">
        <v>0</v>
      </c>
      <c r="AB75" s="141"/>
      <c r="AC75" s="167"/>
      <c r="AD75" s="8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40">
        <f t="shared" si="32"/>
        <v>0.665360339758701</v>
      </c>
      <c r="AJ75" s="141">
        <v>0</v>
      </c>
      <c r="AK75" s="141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41">
        <v>0</v>
      </c>
      <c r="AT75" s="141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4">
        <v>74</v>
      </c>
      <c r="B76" s="84">
        <v>107728</v>
      </c>
      <c r="C76" s="132" t="s">
        <v>311</v>
      </c>
      <c r="D76" s="132" t="s">
        <v>85</v>
      </c>
      <c r="E76" s="84">
        <v>25</v>
      </c>
      <c r="F76" s="85">
        <v>100</v>
      </c>
      <c r="G76" s="133">
        <v>7733.12022</v>
      </c>
      <c r="H76" s="133">
        <f t="shared" si="22"/>
        <v>2035.4000436</v>
      </c>
      <c r="I76" s="140">
        <v>0.263205534854597</v>
      </c>
      <c r="J76" s="133">
        <v>8893.088253</v>
      </c>
      <c r="K76" s="133">
        <f t="shared" si="23"/>
        <v>2156.797117629</v>
      </c>
      <c r="L76" s="140">
        <v>0.242525099973165</v>
      </c>
      <c r="M76" s="141">
        <v>10084.21</v>
      </c>
      <c r="N76" s="141">
        <v>1835.34</v>
      </c>
      <c r="O76" s="140">
        <f t="shared" si="24"/>
        <v>0.182001366492764</v>
      </c>
      <c r="P76" s="140">
        <f t="shared" si="25"/>
        <v>1.13393792045167</v>
      </c>
      <c r="Q76" s="154">
        <f t="shared" si="26"/>
        <v>1.30402860851942</v>
      </c>
      <c r="R76" s="162">
        <v>100</v>
      </c>
      <c r="S76" s="152">
        <v>100</v>
      </c>
      <c r="T76" s="153" t="s">
        <v>312</v>
      </c>
      <c r="U76" s="146" t="s">
        <v>184</v>
      </c>
      <c r="V76" s="141">
        <v>7891.46</v>
      </c>
      <c r="W76" s="141">
        <v>1610.59</v>
      </c>
      <c r="X76" s="140">
        <f t="shared" si="27"/>
        <v>0.204092778776044</v>
      </c>
      <c r="Y76" s="140">
        <f t="shared" si="28"/>
        <v>0.88737003114052</v>
      </c>
      <c r="Z76" s="166">
        <f t="shared" si="29"/>
        <v>1.0204755358116</v>
      </c>
      <c r="AA76" s="162">
        <v>100</v>
      </c>
      <c r="AB76" s="152">
        <v>200</v>
      </c>
      <c r="AC76" s="167" t="s">
        <v>313</v>
      </c>
      <c r="AD76" s="8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40">
        <f t="shared" si="32"/>
        <v>0.660812176019682</v>
      </c>
      <c r="AJ76" s="141">
        <v>0</v>
      </c>
      <c r="AK76" s="141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41">
        <v>0</v>
      </c>
      <c r="AT76" s="141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4">
        <v>75</v>
      </c>
      <c r="B77" s="84">
        <v>104429</v>
      </c>
      <c r="C77" s="132" t="s">
        <v>314</v>
      </c>
      <c r="D77" s="132" t="s">
        <v>36</v>
      </c>
      <c r="E77" s="84">
        <v>25</v>
      </c>
      <c r="F77" s="85">
        <v>100</v>
      </c>
      <c r="G77" s="133">
        <v>6340.53231</v>
      </c>
      <c r="H77" s="133">
        <f t="shared" si="22"/>
        <v>1241.1150318</v>
      </c>
      <c r="I77" s="140">
        <v>0.195743034041885</v>
      </c>
      <c r="J77" s="133">
        <v>7291.6121565</v>
      </c>
      <c r="K77" s="133">
        <f t="shared" si="23"/>
        <v>1315.1386783395</v>
      </c>
      <c r="L77" s="140">
        <v>0.180363224224308</v>
      </c>
      <c r="M77" s="141">
        <v>3830.68</v>
      </c>
      <c r="N77" s="141">
        <v>320.53</v>
      </c>
      <c r="O77" s="140">
        <f t="shared" si="24"/>
        <v>0.0836744390029969</v>
      </c>
      <c r="P77" s="140">
        <f t="shared" si="25"/>
        <v>0.525354327380838</v>
      </c>
      <c r="Q77" s="150">
        <f t="shared" si="26"/>
        <v>0.604157476487964</v>
      </c>
      <c r="R77" s="85">
        <v>0</v>
      </c>
      <c r="S77" s="152"/>
      <c r="T77" s="153"/>
      <c r="U77" s="146"/>
      <c r="V77" s="141">
        <v>4778.5</v>
      </c>
      <c r="W77" s="141">
        <v>1135</v>
      </c>
      <c r="X77" s="140">
        <f t="shared" si="27"/>
        <v>0.237522235010987</v>
      </c>
      <c r="Y77" s="140">
        <f t="shared" si="28"/>
        <v>0.655342041984539</v>
      </c>
      <c r="Z77" s="140">
        <f t="shared" si="29"/>
        <v>0.75364334828222</v>
      </c>
      <c r="AA77" s="85">
        <v>0</v>
      </c>
      <c r="AB77" s="141"/>
      <c r="AC77" s="167"/>
      <c r="AD77" s="8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40">
        <f t="shared" si="32"/>
        <v>0.37624128123085</v>
      </c>
      <c r="AJ77" s="141">
        <v>0</v>
      </c>
      <c r="AK77" s="141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41">
        <v>0</v>
      </c>
      <c r="AT77" s="141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7">
        <v>76</v>
      </c>
      <c r="B78" s="87">
        <v>594</v>
      </c>
      <c r="C78" s="134" t="s">
        <v>315</v>
      </c>
      <c r="D78" s="134" t="s">
        <v>85</v>
      </c>
      <c r="E78" s="87">
        <v>26</v>
      </c>
      <c r="F78" s="88">
        <v>100</v>
      </c>
      <c r="G78" s="135">
        <v>7476.837345</v>
      </c>
      <c r="H78" s="135">
        <f t="shared" si="22"/>
        <v>1966.1278014</v>
      </c>
      <c r="I78" s="61">
        <v>0.262962494792643</v>
      </c>
      <c r="J78" s="135">
        <v>8598.36294675</v>
      </c>
      <c r="K78" s="135">
        <f t="shared" si="23"/>
        <v>2083.3932809835</v>
      </c>
      <c r="L78" s="61">
        <v>0.242301155916078</v>
      </c>
      <c r="M78" s="142">
        <v>7845.05</v>
      </c>
      <c r="N78" s="142">
        <v>1475.86</v>
      </c>
      <c r="O78" s="61">
        <f t="shared" si="24"/>
        <v>0.188126270705732</v>
      </c>
      <c r="P78" s="61">
        <f t="shared" si="25"/>
        <v>0.912388794074489</v>
      </c>
      <c r="Q78" s="156">
        <f t="shared" si="26"/>
        <v>1.04924711318566</v>
      </c>
      <c r="R78" s="88">
        <v>100</v>
      </c>
      <c r="S78" s="158"/>
      <c r="T78" s="159"/>
      <c r="U78" s="146" t="s">
        <v>184</v>
      </c>
      <c r="V78" s="142">
        <v>5193.97</v>
      </c>
      <c r="W78" s="142">
        <v>1158.58</v>
      </c>
      <c r="X78" s="61">
        <f t="shared" si="27"/>
        <v>0.223062512875508</v>
      </c>
      <c r="Y78" s="61">
        <f t="shared" si="28"/>
        <v>0.604064986808124</v>
      </c>
      <c r="Z78" s="61">
        <f t="shared" si="29"/>
        <v>0.694674734829342</v>
      </c>
      <c r="AA78" s="88">
        <v>0</v>
      </c>
      <c r="AB78" s="142"/>
      <c r="AC78" s="168"/>
      <c r="AD78" s="8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61">
        <f t="shared" si="32"/>
        <v>0.387752182671027</v>
      </c>
      <c r="AJ78" s="142">
        <v>0</v>
      </c>
      <c r="AK78" s="142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2">
        <v>0</v>
      </c>
      <c r="AT78" s="142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7">
        <v>77</v>
      </c>
      <c r="B79" s="87">
        <v>52</v>
      </c>
      <c r="C79" s="134" t="s">
        <v>316</v>
      </c>
      <c r="D79" s="134" t="s">
        <v>50</v>
      </c>
      <c r="E79" s="87">
        <v>26</v>
      </c>
      <c r="F79" s="88">
        <v>100</v>
      </c>
      <c r="G79" s="135">
        <v>7504.07166</v>
      </c>
      <c r="H79" s="135">
        <f t="shared" si="22"/>
        <v>2043.0190116</v>
      </c>
      <c r="I79" s="61">
        <v>0.272254731053568</v>
      </c>
      <c r="J79" s="135">
        <v>8629.682409</v>
      </c>
      <c r="K79" s="135">
        <f t="shared" si="23"/>
        <v>2164.870502649</v>
      </c>
      <c r="L79" s="61">
        <v>0.250863287899359</v>
      </c>
      <c r="M79" s="142">
        <v>8315.83</v>
      </c>
      <c r="N79" s="142">
        <v>1859.03</v>
      </c>
      <c r="O79" s="61">
        <f t="shared" si="24"/>
        <v>0.223553151038441</v>
      </c>
      <c r="P79" s="61">
        <f t="shared" si="25"/>
        <v>0.963631059160105</v>
      </c>
      <c r="Q79" s="160">
        <f t="shared" si="26"/>
        <v>1.10817571803412</v>
      </c>
      <c r="R79" s="163">
        <v>100</v>
      </c>
      <c r="S79" s="158">
        <v>100</v>
      </c>
      <c r="T79" s="159" t="s">
        <v>317</v>
      </c>
      <c r="U79" s="146" t="s">
        <v>184</v>
      </c>
      <c r="V79" s="142">
        <v>7588.51</v>
      </c>
      <c r="W79" s="142">
        <v>1906.21</v>
      </c>
      <c r="X79" s="61">
        <f t="shared" si="27"/>
        <v>0.251196875275911</v>
      </c>
      <c r="Y79" s="61">
        <f t="shared" si="28"/>
        <v>0.879349857891161</v>
      </c>
      <c r="Z79" s="169">
        <f t="shared" si="29"/>
        <v>1.01125233657483</v>
      </c>
      <c r="AA79" s="163">
        <v>100</v>
      </c>
      <c r="AB79" s="158">
        <v>200</v>
      </c>
      <c r="AC79" s="168" t="s">
        <v>318</v>
      </c>
      <c r="AD79" s="8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8">
        <v>100</v>
      </c>
      <c r="AK79" s="158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8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7">
        <v>78</v>
      </c>
      <c r="B80" s="87">
        <v>106485</v>
      </c>
      <c r="C80" s="134" t="s">
        <v>319</v>
      </c>
      <c r="D80" s="134" t="s">
        <v>52</v>
      </c>
      <c r="E80" s="87">
        <v>26</v>
      </c>
      <c r="F80" s="88">
        <v>100</v>
      </c>
      <c r="G80" s="135">
        <v>5772.525885</v>
      </c>
      <c r="H80" s="135">
        <f t="shared" si="22"/>
        <v>1014.4160712</v>
      </c>
      <c r="I80" s="61">
        <v>0.175731749221944</v>
      </c>
      <c r="J80" s="135">
        <v>6638.40476775</v>
      </c>
      <c r="K80" s="135">
        <f t="shared" si="23"/>
        <v>1128.5288105175</v>
      </c>
      <c r="L80" s="61">
        <v>0.17</v>
      </c>
      <c r="M80" s="142">
        <v>4544.45</v>
      </c>
      <c r="N80" s="142">
        <v>863</v>
      </c>
      <c r="O80" s="61">
        <f t="shared" si="24"/>
        <v>0.189901968335002</v>
      </c>
      <c r="P80" s="61">
        <f t="shared" si="25"/>
        <v>0.684569585463871</v>
      </c>
      <c r="Q80" s="156">
        <f t="shared" si="26"/>
        <v>0.787255023283451</v>
      </c>
      <c r="R80" s="88">
        <v>0</v>
      </c>
      <c r="S80" s="158"/>
      <c r="T80" s="159"/>
      <c r="U80" s="146"/>
      <c r="V80" s="142">
        <v>4571.07</v>
      </c>
      <c r="W80" s="142">
        <v>1256.63</v>
      </c>
      <c r="X80" s="61">
        <f t="shared" si="27"/>
        <v>0.274909375704157</v>
      </c>
      <c r="Y80" s="61">
        <f t="shared" si="28"/>
        <v>0.688579584994077</v>
      </c>
      <c r="Z80" s="61">
        <f t="shared" si="29"/>
        <v>0.791866522743189</v>
      </c>
      <c r="AA80" s="88">
        <v>0</v>
      </c>
      <c r="AB80" s="142"/>
      <c r="AC80" s="168"/>
      <c r="AD80" s="8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61">
        <f t="shared" si="32"/>
        <v>0.666240407859167</v>
      </c>
      <c r="AJ80" s="142">
        <v>0</v>
      </c>
      <c r="AK80" s="142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8">
        <v>100</v>
      </c>
      <c r="AT80" s="158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4">
        <v>79</v>
      </c>
      <c r="B81" s="84">
        <v>549</v>
      </c>
      <c r="C81" s="132" t="s">
        <v>321</v>
      </c>
      <c r="D81" s="132" t="s">
        <v>85</v>
      </c>
      <c r="E81" s="84">
        <v>27</v>
      </c>
      <c r="F81" s="85">
        <v>100</v>
      </c>
      <c r="G81" s="133">
        <v>7630.8804</v>
      </c>
      <c r="H81" s="133">
        <f t="shared" si="22"/>
        <v>1929.737628</v>
      </c>
      <c r="I81" s="140">
        <v>0.252885319497341</v>
      </c>
      <c r="J81" s="133">
        <v>8775.51246</v>
      </c>
      <c r="K81" s="133">
        <f t="shared" si="23"/>
        <v>2044.83269367</v>
      </c>
      <c r="L81" s="140">
        <v>0.233015758679693</v>
      </c>
      <c r="M81" s="141">
        <v>7717.14</v>
      </c>
      <c r="N81" s="141">
        <v>1581.98</v>
      </c>
      <c r="O81" s="140">
        <f t="shared" si="24"/>
        <v>0.204995633097236</v>
      </c>
      <c r="P81" s="140">
        <f t="shared" si="25"/>
        <v>0.879394797189998</v>
      </c>
      <c r="Q81" s="150">
        <f t="shared" si="26"/>
        <v>1.0113040167685</v>
      </c>
      <c r="R81" s="85">
        <v>100</v>
      </c>
      <c r="S81" s="152"/>
      <c r="T81" s="153"/>
      <c r="U81" s="146" t="s">
        <v>184</v>
      </c>
      <c r="V81" s="141">
        <v>8910.14</v>
      </c>
      <c r="W81" s="141">
        <v>2096.76</v>
      </c>
      <c r="X81" s="140">
        <f t="shared" si="27"/>
        <v>0.235322901772587</v>
      </c>
      <c r="Y81" s="140">
        <f t="shared" si="28"/>
        <v>1.01534127387018</v>
      </c>
      <c r="Z81" s="166">
        <f t="shared" si="29"/>
        <v>1.1676424649507</v>
      </c>
      <c r="AA81" s="162">
        <v>100</v>
      </c>
      <c r="AB81" s="152">
        <v>100</v>
      </c>
      <c r="AC81" s="167" t="s">
        <v>322</v>
      </c>
      <c r="AD81" s="8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40">
        <f t="shared" si="32"/>
        <v>0.777340187378641</v>
      </c>
      <c r="AJ81" s="141">
        <v>0</v>
      </c>
      <c r="AK81" s="141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41">
        <v>0</v>
      </c>
      <c r="AT81" s="141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4">
        <v>80</v>
      </c>
      <c r="B82" s="84">
        <v>539</v>
      </c>
      <c r="C82" s="132" t="s">
        <v>323</v>
      </c>
      <c r="D82" s="132" t="s">
        <v>85</v>
      </c>
      <c r="E82" s="84">
        <v>27</v>
      </c>
      <c r="F82" s="85">
        <v>100</v>
      </c>
      <c r="G82" s="133">
        <v>8767.22733</v>
      </c>
      <c r="H82" s="133">
        <f t="shared" si="22"/>
        <v>2094.7223808</v>
      </c>
      <c r="I82" s="140">
        <v>0.238926436141585</v>
      </c>
      <c r="J82" s="133">
        <v>10082.3114295</v>
      </c>
      <c r="K82" s="133">
        <f t="shared" si="23"/>
        <v>2219.657608512</v>
      </c>
      <c r="L82" s="140">
        <v>0.22015364473046</v>
      </c>
      <c r="M82" s="141">
        <v>9764.18</v>
      </c>
      <c r="N82" s="141">
        <v>1906.11</v>
      </c>
      <c r="O82" s="140">
        <f t="shared" si="24"/>
        <v>0.195214549506461</v>
      </c>
      <c r="P82" s="140">
        <f t="shared" si="25"/>
        <v>0.968446577778864</v>
      </c>
      <c r="Q82" s="154">
        <f t="shared" si="26"/>
        <v>1.11371356444569</v>
      </c>
      <c r="R82" s="162">
        <v>100</v>
      </c>
      <c r="S82" s="152">
        <v>100</v>
      </c>
      <c r="T82" s="153" t="s">
        <v>185</v>
      </c>
      <c r="U82" s="146" t="s">
        <v>184</v>
      </c>
      <c r="V82" s="141">
        <v>5791.16</v>
      </c>
      <c r="W82" s="141">
        <v>1503.59</v>
      </c>
      <c r="X82" s="140">
        <f t="shared" si="27"/>
        <v>0.259635375296141</v>
      </c>
      <c r="Y82" s="140">
        <f t="shared" si="28"/>
        <v>0.574388129199774</v>
      </c>
      <c r="Z82" s="140">
        <f t="shared" si="29"/>
        <v>0.66054634857974</v>
      </c>
      <c r="AA82" s="85">
        <v>0</v>
      </c>
      <c r="AB82" s="141"/>
      <c r="AC82" s="167"/>
      <c r="AD82" s="8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40">
        <f t="shared" si="32"/>
        <v>0.594368071439069</v>
      </c>
      <c r="AJ82" s="141">
        <v>0</v>
      </c>
      <c r="AK82" s="141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41">
        <v>0</v>
      </c>
      <c r="AT82" s="141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4">
        <v>81</v>
      </c>
      <c r="B83" s="84">
        <v>727</v>
      </c>
      <c r="C83" s="132" t="s">
        <v>324</v>
      </c>
      <c r="D83" s="132" t="s">
        <v>36</v>
      </c>
      <c r="E83" s="84">
        <v>27</v>
      </c>
      <c r="F83" s="85">
        <v>100</v>
      </c>
      <c r="G83" s="133">
        <v>8314.19082</v>
      </c>
      <c r="H83" s="133">
        <f t="shared" si="22"/>
        <v>2207.4914988</v>
      </c>
      <c r="I83" s="140">
        <v>0.265508880730741</v>
      </c>
      <c r="J83" s="133">
        <v>9561.319443</v>
      </c>
      <c r="K83" s="133">
        <f t="shared" si="23"/>
        <v>2339.152598907</v>
      </c>
      <c r="L83" s="140">
        <v>0.244647468673325</v>
      </c>
      <c r="M83" s="141">
        <v>9068.7</v>
      </c>
      <c r="N83" s="141">
        <v>1704.42</v>
      </c>
      <c r="O83" s="140">
        <f t="shared" si="24"/>
        <v>0.18794535049125</v>
      </c>
      <c r="P83" s="140">
        <f t="shared" si="25"/>
        <v>0.948477880491625</v>
      </c>
      <c r="Q83" s="150">
        <f t="shared" si="26"/>
        <v>1.09074956256537</v>
      </c>
      <c r="R83" s="85">
        <v>100</v>
      </c>
      <c r="S83" s="152"/>
      <c r="T83" s="153"/>
      <c r="U83" s="146" t="s">
        <v>184</v>
      </c>
      <c r="V83" s="141">
        <v>8556.51</v>
      </c>
      <c r="W83" s="141">
        <v>2358.82</v>
      </c>
      <c r="X83" s="140">
        <f t="shared" si="27"/>
        <v>0.275675479839327</v>
      </c>
      <c r="Y83" s="140">
        <f t="shared" si="28"/>
        <v>0.894908914089714</v>
      </c>
      <c r="Z83" s="140">
        <f t="shared" si="29"/>
        <v>1.02914525120317</v>
      </c>
      <c r="AA83" s="85">
        <v>100</v>
      </c>
      <c r="AB83" s="141"/>
      <c r="AC83" s="167"/>
      <c r="AD83" s="8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40">
        <f t="shared" si="32"/>
        <v>0.625747004445106</v>
      </c>
      <c r="AJ83" s="141">
        <v>0</v>
      </c>
      <c r="AK83" s="141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41">
        <v>0</v>
      </c>
      <c r="AT83" s="141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7">
        <v>82</v>
      </c>
      <c r="B84" s="87">
        <v>752</v>
      </c>
      <c r="C84" s="134" t="s">
        <v>325</v>
      </c>
      <c r="D84" s="134" t="s">
        <v>36</v>
      </c>
      <c r="E84" s="87">
        <v>28</v>
      </c>
      <c r="F84" s="88">
        <v>100</v>
      </c>
      <c r="G84" s="135">
        <v>7622.5040325</v>
      </c>
      <c r="H84" s="135">
        <f t="shared" si="22"/>
        <v>2063.0650698</v>
      </c>
      <c r="I84" s="61">
        <v>0.270654506839712</v>
      </c>
      <c r="J84" s="135">
        <v>8765.879637375</v>
      </c>
      <c r="K84" s="135">
        <f t="shared" si="23"/>
        <v>2186.1121650345</v>
      </c>
      <c r="L84" s="61">
        <v>0.24938879558802</v>
      </c>
      <c r="M84" s="142">
        <v>7730.65</v>
      </c>
      <c r="N84" s="142">
        <v>1559.18</v>
      </c>
      <c r="O84" s="61">
        <f t="shared" si="24"/>
        <v>0.201688085736646</v>
      </c>
      <c r="P84" s="61">
        <f t="shared" si="25"/>
        <v>0.881902366881573</v>
      </c>
      <c r="Q84" s="156">
        <f t="shared" si="26"/>
        <v>1.01418772191381</v>
      </c>
      <c r="R84" s="88">
        <v>100</v>
      </c>
      <c r="S84" s="158"/>
      <c r="T84" s="159"/>
      <c r="U84" s="146" t="s">
        <v>184</v>
      </c>
      <c r="V84" s="142">
        <v>6302.23</v>
      </c>
      <c r="W84" s="142">
        <v>1693.95</v>
      </c>
      <c r="X84" s="61">
        <f t="shared" si="27"/>
        <v>0.268785810736834</v>
      </c>
      <c r="Y84" s="61">
        <f t="shared" si="28"/>
        <v>0.718950095222531</v>
      </c>
      <c r="Z84" s="61">
        <f t="shared" si="29"/>
        <v>0.82679260950591</v>
      </c>
      <c r="AA84" s="88">
        <v>0</v>
      </c>
      <c r="AB84" s="142"/>
      <c r="AC84" s="168"/>
      <c r="AD84" s="8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61">
        <f t="shared" si="32"/>
        <v>0.556218793971494</v>
      </c>
      <c r="AJ84" s="142">
        <v>0</v>
      </c>
      <c r="AK84" s="142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3">
        <v>100</v>
      </c>
      <c r="AT84" s="158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7">
        <v>83</v>
      </c>
      <c r="B85" s="87">
        <v>733</v>
      </c>
      <c r="C85" s="134" t="s">
        <v>326</v>
      </c>
      <c r="D85" s="134" t="s">
        <v>52</v>
      </c>
      <c r="E85" s="87">
        <v>28</v>
      </c>
      <c r="F85" s="88">
        <v>100</v>
      </c>
      <c r="G85" s="135">
        <v>7402.686615</v>
      </c>
      <c r="H85" s="135">
        <f t="shared" si="22"/>
        <v>2232.6676218</v>
      </c>
      <c r="I85" s="61">
        <v>0.301602342219373</v>
      </c>
      <c r="J85" s="135">
        <v>8513.08960725</v>
      </c>
      <c r="K85" s="135">
        <f t="shared" si="23"/>
        <v>2365.8302978145</v>
      </c>
      <c r="L85" s="61">
        <v>0.277905015330708</v>
      </c>
      <c r="M85" s="142">
        <v>7462.52</v>
      </c>
      <c r="N85" s="142">
        <v>1970.48</v>
      </c>
      <c r="O85" s="61">
        <f t="shared" si="24"/>
        <v>0.264050213600768</v>
      </c>
      <c r="P85" s="61">
        <f t="shared" si="25"/>
        <v>0.876593615747295</v>
      </c>
      <c r="Q85" s="156">
        <f t="shared" si="26"/>
        <v>1.00808265810939</v>
      </c>
      <c r="R85" s="88">
        <v>100</v>
      </c>
      <c r="S85" s="158"/>
      <c r="T85" s="159"/>
      <c r="U85" s="146" t="s">
        <v>184</v>
      </c>
      <c r="V85" s="142">
        <v>5670.21</v>
      </c>
      <c r="W85" s="142">
        <v>1898.74</v>
      </c>
      <c r="X85" s="61">
        <f t="shared" si="27"/>
        <v>0.334862377231178</v>
      </c>
      <c r="Y85" s="61">
        <f t="shared" si="28"/>
        <v>0.666057831127618</v>
      </c>
      <c r="Z85" s="61">
        <f t="shared" si="29"/>
        <v>0.765966505796761</v>
      </c>
      <c r="AA85" s="88">
        <v>0</v>
      </c>
      <c r="AB85" s="142"/>
      <c r="AC85" s="168"/>
      <c r="AD85" s="8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61">
        <f t="shared" si="32"/>
        <v>0.561236780114594</v>
      </c>
      <c r="AJ85" s="142">
        <v>0</v>
      </c>
      <c r="AK85" s="142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8">
        <v>100</v>
      </c>
      <c r="AT85" s="142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7">
        <v>84</v>
      </c>
      <c r="B86" s="87">
        <v>706</v>
      </c>
      <c r="C86" s="134" t="s">
        <v>328</v>
      </c>
      <c r="D86" s="134" t="s">
        <v>50</v>
      </c>
      <c r="E86" s="87">
        <v>28</v>
      </c>
      <c r="F86" s="88">
        <v>100</v>
      </c>
      <c r="G86" s="135">
        <v>9036.8415</v>
      </c>
      <c r="H86" s="135">
        <f t="shared" si="22"/>
        <v>2532.18231</v>
      </c>
      <c r="I86" s="61">
        <v>0.280206564428512</v>
      </c>
      <c r="J86" s="135">
        <v>10392.367725</v>
      </c>
      <c r="K86" s="135">
        <f t="shared" si="23"/>
        <v>2683.208897775</v>
      </c>
      <c r="L86" s="61">
        <v>0.258190334366272</v>
      </c>
      <c r="M86" s="142">
        <v>9174.77</v>
      </c>
      <c r="N86" s="142">
        <v>1800.43</v>
      </c>
      <c r="O86" s="61">
        <f t="shared" si="24"/>
        <v>0.196237071883001</v>
      </c>
      <c r="P86" s="61">
        <f t="shared" si="25"/>
        <v>0.882837313187934</v>
      </c>
      <c r="Q86" s="160">
        <f t="shared" si="26"/>
        <v>1.01526291016612</v>
      </c>
      <c r="R86" s="163">
        <v>100</v>
      </c>
      <c r="S86" s="158">
        <v>100</v>
      </c>
      <c r="T86" s="159" t="s">
        <v>185</v>
      </c>
      <c r="U86" s="146" t="s">
        <v>184</v>
      </c>
      <c r="V86" s="142">
        <v>9076.01</v>
      </c>
      <c r="W86" s="142">
        <v>1920.64</v>
      </c>
      <c r="X86" s="61">
        <f t="shared" si="27"/>
        <v>0.211617219460975</v>
      </c>
      <c r="Y86" s="61">
        <f t="shared" si="28"/>
        <v>0.873334185256613</v>
      </c>
      <c r="Z86" s="169">
        <f t="shared" si="29"/>
        <v>1.00433431304511</v>
      </c>
      <c r="AA86" s="163">
        <v>100</v>
      </c>
      <c r="AB86" s="158">
        <v>200</v>
      </c>
      <c r="AC86" s="168" t="s">
        <v>329</v>
      </c>
      <c r="AD86" s="8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8">
        <v>100</v>
      </c>
      <c r="AK86" s="158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8">
        <v>100</v>
      </c>
      <c r="AT86" s="158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4">
        <v>85</v>
      </c>
      <c r="B87" s="84">
        <v>570</v>
      </c>
      <c r="C87" s="132" t="s">
        <v>331</v>
      </c>
      <c r="D87" s="132" t="s">
        <v>36</v>
      </c>
      <c r="E87" s="84">
        <v>29</v>
      </c>
      <c r="F87" s="85">
        <v>100</v>
      </c>
      <c r="G87" s="133">
        <v>7757.106795</v>
      </c>
      <c r="H87" s="133">
        <f t="shared" si="22"/>
        <v>1925.536536</v>
      </c>
      <c r="I87" s="140">
        <v>0.248228700066518</v>
      </c>
      <c r="J87" s="133">
        <v>8920.67281425</v>
      </c>
      <c r="K87" s="133">
        <f t="shared" si="23"/>
        <v>2040.38103654</v>
      </c>
      <c r="L87" s="140">
        <v>0.228725016489863</v>
      </c>
      <c r="M87" s="141">
        <v>8715.1</v>
      </c>
      <c r="N87" s="141">
        <v>1627.06</v>
      </c>
      <c r="O87" s="140">
        <f t="shared" si="24"/>
        <v>0.18669435806818</v>
      </c>
      <c r="P87" s="140">
        <f t="shared" si="25"/>
        <v>0.976955458570164</v>
      </c>
      <c r="Q87" s="150">
        <f t="shared" si="26"/>
        <v>1.12349877735569</v>
      </c>
      <c r="R87" s="85">
        <v>100</v>
      </c>
      <c r="S87" s="152"/>
      <c r="T87" s="153"/>
      <c r="U87" s="146" t="s">
        <v>184</v>
      </c>
      <c r="V87" s="141">
        <v>5488.99</v>
      </c>
      <c r="W87" s="141">
        <v>1533.15</v>
      </c>
      <c r="X87" s="140">
        <f t="shared" si="27"/>
        <v>0.279313680658919</v>
      </c>
      <c r="Y87" s="140">
        <f t="shared" si="28"/>
        <v>0.615311211866421</v>
      </c>
      <c r="Z87" s="140">
        <f t="shared" si="29"/>
        <v>0.707607893646384</v>
      </c>
      <c r="AA87" s="85">
        <v>0</v>
      </c>
      <c r="AB87" s="141"/>
      <c r="AC87" s="167"/>
      <c r="AD87" s="8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40">
        <f t="shared" si="32"/>
        <v>0.655855351028463</v>
      </c>
      <c r="AJ87" s="141">
        <v>0</v>
      </c>
      <c r="AK87" s="141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5">
        <v>0</v>
      </c>
      <c r="AT87" s="141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4">
        <v>86</v>
      </c>
      <c r="B88" s="84">
        <v>740</v>
      </c>
      <c r="C88" s="132" t="s">
        <v>332</v>
      </c>
      <c r="D88" s="132" t="s">
        <v>52</v>
      </c>
      <c r="E88" s="84">
        <v>29</v>
      </c>
      <c r="F88" s="85">
        <v>100</v>
      </c>
      <c r="G88" s="133">
        <v>7706.0214</v>
      </c>
      <c r="H88" s="133">
        <f t="shared" si="22"/>
        <v>2300.433156</v>
      </c>
      <c r="I88" s="140">
        <v>0.298524106875696</v>
      </c>
      <c r="J88" s="133">
        <v>8861.92461</v>
      </c>
      <c r="K88" s="133">
        <f t="shared" si="23"/>
        <v>2437.63756209</v>
      </c>
      <c r="L88" s="140">
        <v>0.275068641335463</v>
      </c>
      <c r="M88" s="141">
        <v>7786.42</v>
      </c>
      <c r="N88" s="141">
        <v>1947.62</v>
      </c>
      <c r="O88" s="140">
        <f t="shared" si="24"/>
        <v>0.250130355156799</v>
      </c>
      <c r="P88" s="140">
        <f t="shared" si="25"/>
        <v>0.878637580736539</v>
      </c>
      <c r="Q88" s="150">
        <f t="shared" si="26"/>
        <v>1.01043321784702</v>
      </c>
      <c r="R88" s="85">
        <v>100</v>
      </c>
      <c r="S88" s="152"/>
      <c r="T88" s="153"/>
      <c r="U88" s="146" t="s">
        <v>184</v>
      </c>
      <c r="V88" s="141">
        <v>7737.78</v>
      </c>
      <c r="W88" s="141">
        <v>1917.26</v>
      </c>
      <c r="X88" s="140">
        <f t="shared" si="27"/>
        <v>0.247779078753854</v>
      </c>
      <c r="Y88" s="140">
        <f t="shared" si="28"/>
        <v>0.87314893101985</v>
      </c>
      <c r="Z88" s="166">
        <f t="shared" si="29"/>
        <v>1.00412127067283</v>
      </c>
      <c r="AA88" s="162">
        <v>100</v>
      </c>
      <c r="AB88" s="152">
        <v>200</v>
      </c>
      <c r="AC88" s="167" t="s">
        <v>333</v>
      </c>
      <c r="AD88" s="8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40">
        <f t="shared" si="32"/>
        <v>0.823127742676655</v>
      </c>
      <c r="AJ88" s="141">
        <v>0</v>
      </c>
      <c r="AK88" s="141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2">
        <v>100</v>
      </c>
      <c r="AT88" s="152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4">
        <v>87</v>
      </c>
      <c r="B89" s="84">
        <v>573</v>
      </c>
      <c r="C89" s="132" t="s">
        <v>335</v>
      </c>
      <c r="D89" s="132" t="s">
        <v>52</v>
      </c>
      <c r="E89" s="84">
        <v>29</v>
      </c>
      <c r="F89" s="85">
        <v>100</v>
      </c>
      <c r="G89" s="133">
        <v>7169.83596</v>
      </c>
      <c r="H89" s="133">
        <f t="shared" si="22"/>
        <v>1856.1123756</v>
      </c>
      <c r="I89" s="140">
        <v>0.258877941692825</v>
      </c>
      <c r="J89" s="133">
        <v>8245.311354</v>
      </c>
      <c r="K89" s="133">
        <f t="shared" si="23"/>
        <v>1966.816220859</v>
      </c>
      <c r="L89" s="140">
        <v>0.238537531988389</v>
      </c>
      <c r="M89" s="141">
        <v>9497.86</v>
      </c>
      <c r="N89" s="141">
        <v>1558.9</v>
      </c>
      <c r="O89" s="140">
        <f t="shared" si="24"/>
        <v>0.164131709669336</v>
      </c>
      <c r="P89" s="140">
        <f t="shared" si="25"/>
        <v>1.15191041213894</v>
      </c>
      <c r="Q89" s="154">
        <f t="shared" si="26"/>
        <v>1.32469697395978</v>
      </c>
      <c r="R89" s="162">
        <v>100</v>
      </c>
      <c r="S89" s="152">
        <v>100</v>
      </c>
      <c r="T89" s="153" t="s">
        <v>185</v>
      </c>
      <c r="U89" s="146" t="s">
        <v>184</v>
      </c>
      <c r="V89" s="141">
        <v>6667.75</v>
      </c>
      <c r="W89" s="141">
        <v>1539.75</v>
      </c>
      <c r="X89" s="140">
        <f t="shared" si="27"/>
        <v>0.230924974691613</v>
      </c>
      <c r="Y89" s="140">
        <f t="shared" si="28"/>
        <v>0.808671706104259</v>
      </c>
      <c r="Z89" s="140">
        <f t="shared" si="29"/>
        <v>0.929972462019898</v>
      </c>
      <c r="AA89" s="85">
        <v>0</v>
      </c>
      <c r="AB89" s="141"/>
      <c r="AC89" s="167"/>
      <c r="AD89" s="8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40">
        <f t="shared" si="32"/>
        <v>0.764165321294185</v>
      </c>
      <c r="AJ89" s="141">
        <v>0</v>
      </c>
      <c r="AK89" s="141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5">
        <v>0</v>
      </c>
      <c r="AT89" s="141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7">
        <v>88</v>
      </c>
      <c r="B90" s="87">
        <v>102564</v>
      </c>
      <c r="C90" s="134" t="s">
        <v>336</v>
      </c>
      <c r="D90" s="134" t="s">
        <v>39</v>
      </c>
      <c r="E90" s="87">
        <v>30</v>
      </c>
      <c r="F90" s="88">
        <v>100</v>
      </c>
      <c r="G90" s="135">
        <v>7909.55919</v>
      </c>
      <c r="H90" s="135">
        <f t="shared" si="22"/>
        <v>2149.3132353</v>
      </c>
      <c r="I90" s="61">
        <v>0.271736159205605</v>
      </c>
      <c r="J90" s="135">
        <v>9095.9930685</v>
      </c>
      <c r="K90" s="135">
        <f t="shared" si="23"/>
        <v>2277.50441754825</v>
      </c>
      <c r="L90" s="61">
        <v>0.250385460982308</v>
      </c>
      <c r="M90" s="142">
        <v>10219.58</v>
      </c>
      <c r="N90" s="142">
        <v>2711.31</v>
      </c>
      <c r="O90" s="61">
        <f t="shared" si="24"/>
        <v>0.265305423510555</v>
      </c>
      <c r="P90" s="61">
        <f t="shared" si="25"/>
        <v>1.12352548237872</v>
      </c>
      <c r="Q90" s="156">
        <f t="shared" si="26"/>
        <v>1.29205430473553</v>
      </c>
      <c r="R90" s="88">
        <v>100</v>
      </c>
      <c r="S90" s="158"/>
      <c r="T90" s="159"/>
      <c r="U90" s="146" t="s">
        <v>184</v>
      </c>
      <c r="V90" s="142">
        <v>7940.87</v>
      </c>
      <c r="W90" s="142">
        <v>2236.44</v>
      </c>
      <c r="X90" s="61">
        <f t="shared" si="27"/>
        <v>0.281636646866149</v>
      </c>
      <c r="Y90" s="61">
        <f t="shared" si="28"/>
        <v>0.873007481448038</v>
      </c>
      <c r="Z90" s="61">
        <f t="shared" si="29"/>
        <v>1.00395860366524</v>
      </c>
      <c r="AA90" s="88">
        <v>100</v>
      </c>
      <c r="AB90" s="142"/>
      <c r="AC90" s="168"/>
      <c r="AD90" s="8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61">
        <f t="shared" si="32"/>
        <v>0.734951197703851</v>
      </c>
      <c r="AJ90" s="142">
        <v>0</v>
      </c>
      <c r="AK90" s="142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8">
        <v>0</v>
      </c>
      <c r="AT90" s="142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7">
        <v>89</v>
      </c>
      <c r="B91" s="87">
        <v>591</v>
      </c>
      <c r="C91" s="134" t="s">
        <v>337</v>
      </c>
      <c r="D91" s="134" t="s">
        <v>39</v>
      </c>
      <c r="E91" s="87">
        <v>30</v>
      </c>
      <c r="F91" s="88">
        <v>100</v>
      </c>
      <c r="G91" s="135">
        <v>6158.35332</v>
      </c>
      <c r="H91" s="135">
        <f t="shared" si="22"/>
        <v>1666.86093</v>
      </c>
      <c r="I91" s="61">
        <v>0.270666660937863</v>
      </c>
      <c r="J91" s="135">
        <v>7082.106318</v>
      </c>
      <c r="K91" s="135">
        <f t="shared" si="23"/>
        <v>1766.277278325</v>
      </c>
      <c r="L91" s="61">
        <v>0.249399994721316</v>
      </c>
      <c r="M91" s="142">
        <v>8117.91</v>
      </c>
      <c r="N91" s="142">
        <v>2185.15</v>
      </c>
      <c r="O91" s="61">
        <f t="shared" si="24"/>
        <v>0.269176425952</v>
      </c>
      <c r="P91" s="61">
        <f t="shared" si="25"/>
        <v>1.14625644342099</v>
      </c>
      <c r="Q91" s="160">
        <f t="shared" si="26"/>
        <v>1.31819490993414</v>
      </c>
      <c r="R91" s="163">
        <v>100</v>
      </c>
      <c r="S91" s="158">
        <v>100</v>
      </c>
      <c r="T91" s="159" t="s">
        <v>185</v>
      </c>
      <c r="U91" s="146" t="s">
        <v>184</v>
      </c>
      <c r="V91" s="142">
        <v>6993.9</v>
      </c>
      <c r="W91" s="142">
        <v>814.3</v>
      </c>
      <c r="X91" s="61">
        <f t="shared" si="27"/>
        <v>0.116430031884928</v>
      </c>
      <c r="Y91" s="61">
        <f t="shared" si="28"/>
        <v>0.98754518584735</v>
      </c>
      <c r="Z91" s="169">
        <f t="shared" si="29"/>
        <v>1.13567696372445</v>
      </c>
      <c r="AA91" s="163">
        <v>100</v>
      </c>
      <c r="AB91" s="158">
        <v>100</v>
      </c>
      <c r="AC91" s="168" t="s">
        <v>185</v>
      </c>
      <c r="AD91" s="8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8">
        <v>100</v>
      </c>
      <c r="AK91" s="158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3">
        <v>100</v>
      </c>
      <c r="AT91" s="158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7">
        <v>90</v>
      </c>
      <c r="B92" s="87">
        <v>56</v>
      </c>
      <c r="C92" s="134" t="s">
        <v>339</v>
      </c>
      <c r="D92" s="134" t="s">
        <v>50</v>
      </c>
      <c r="E92" s="87">
        <v>30</v>
      </c>
      <c r="F92" s="88">
        <v>100</v>
      </c>
      <c r="G92" s="135">
        <v>7654.61466</v>
      </c>
      <c r="H92" s="135">
        <f t="shared" si="22"/>
        <v>1874.7864828</v>
      </c>
      <c r="I92" s="61">
        <v>0.24492238552476</v>
      </c>
      <c r="J92" s="135">
        <v>8802.806859</v>
      </c>
      <c r="K92" s="135">
        <f t="shared" si="23"/>
        <v>1986.604105167</v>
      </c>
      <c r="L92" s="61">
        <v>0.225678483804958</v>
      </c>
      <c r="M92" s="142">
        <v>7785.14</v>
      </c>
      <c r="N92" s="142">
        <v>1156.81</v>
      </c>
      <c r="O92" s="61">
        <f t="shared" si="24"/>
        <v>0.148592061285988</v>
      </c>
      <c r="P92" s="61">
        <f t="shared" si="25"/>
        <v>0.884392912931</v>
      </c>
      <c r="Q92" s="156">
        <f t="shared" si="26"/>
        <v>1.01705184987065</v>
      </c>
      <c r="R92" s="88">
        <v>100</v>
      </c>
      <c r="S92" s="158"/>
      <c r="T92" s="159"/>
      <c r="U92" s="146" t="s">
        <v>184</v>
      </c>
      <c r="V92" s="142">
        <v>8567.09</v>
      </c>
      <c r="W92" s="142">
        <v>1218.84</v>
      </c>
      <c r="X92" s="61">
        <f t="shared" si="27"/>
        <v>0.142270012337912</v>
      </c>
      <c r="Y92" s="61">
        <f t="shared" si="28"/>
        <v>0.973222534269396</v>
      </c>
      <c r="Z92" s="61">
        <f t="shared" si="29"/>
        <v>1.11920591440981</v>
      </c>
      <c r="AA92" s="88">
        <v>100</v>
      </c>
      <c r="AB92" s="142"/>
      <c r="AC92" s="168"/>
      <c r="AD92" s="8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61">
        <f t="shared" si="32"/>
        <v>1.09800824382713</v>
      </c>
      <c r="AJ92" s="142">
        <v>100</v>
      </c>
      <c r="AK92" s="142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8">
        <v>100</v>
      </c>
      <c r="AT92" s="142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4">
        <v>91</v>
      </c>
      <c r="B93" s="84">
        <v>723</v>
      </c>
      <c r="C93" s="132" t="s">
        <v>340</v>
      </c>
      <c r="D93" s="132" t="s">
        <v>33</v>
      </c>
      <c r="E93" s="84">
        <v>31</v>
      </c>
      <c r="F93" s="85">
        <v>100</v>
      </c>
      <c r="G93" s="133">
        <v>6961.377465</v>
      </c>
      <c r="H93" s="133">
        <f t="shared" si="22"/>
        <v>1774.5930846</v>
      </c>
      <c r="I93" s="140">
        <v>0.254919819176908</v>
      </c>
      <c r="J93" s="133">
        <v>8005.58408475</v>
      </c>
      <c r="K93" s="133">
        <f t="shared" si="23"/>
        <v>1880.4348864315</v>
      </c>
      <c r="L93" s="140">
        <v>0.234890404813008</v>
      </c>
      <c r="M93" s="141">
        <v>4222.95</v>
      </c>
      <c r="N93" s="141">
        <v>1197.5</v>
      </c>
      <c r="O93" s="140">
        <f t="shared" si="24"/>
        <v>0.283569542618312</v>
      </c>
      <c r="P93" s="140">
        <f t="shared" si="25"/>
        <v>0.527500549028569</v>
      </c>
      <c r="Q93" s="150">
        <f t="shared" si="26"/>
        <v>0.606625631382855</v>
      </c>
      <c r="R93" s="151">
        <v>0</v>
      </c>
      <c r="S93" s="152"/>
      <c r="T93" s="153"/>
      <c r="U93" s="146"/>
      <c r="V93" s="141">
        <v>4372.48</v>
      </c>
      <c r="W93" s="141">
        <v>1139.62</v>
      </c>
      <c r="X93" s="140">
        <f t="shared" si="27"/>
        <v>0.260634697014052</v>
      </c>
      <c r="Y93" s="140">
        <f t="shared" si="28"/>
        <v>0.546178761438435</v>
      </c>
      <c r="Z93" s="140">
        <f t="shared" si="29"/>
        <v>0.6281055756542</v>
      </c>
      <c r="AA93" s="85">
        <v>0</v>
      </c>
      <c r="AB93" s="141"/>
      <c r="AC93" s="167"/>
      <c r="AD93" s="8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40">
        <f t="shared" si="32"/>
        <v>0.525107282054271</v>
      </c>
      <c r="AJ93" s="141">
        <v>0</v>
      </c>
      <c r="AK93" s="141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5">
        <v>0</v>
      </c>
      <c r="AT93" s="141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4">
        <v>92</v>
      </c>
      <c r="B94" s="84">
        <v>351</v>
      </c>
      <c r="C94" s="132" t="s">
        <v>341</v>
      </c>
      <c r="D94" s="132" t="s">
        <v>50</v>
      </c>
      <c r="E94" s="84">
        <v>31</v>
      </c>
      <c r="F94" s="85">
        <v>100</v>
      </c>
      <c r="G94" s="133">
        <v>7416.70479</v>
      </c>
      <c r="H94" s="133">
        <f t="shared" si="22"/>
        <v>1830.7041984</v>
      </c>
      <c r="I94" s="140">
        <v>0.246835252343919</v>
      </c>
      <c r="J94" s="133">
        <v>8529.2105085</v>
      </c>
      <c r="K94" s="133">
        <f t="shared" si="23"/>
        <v>1939.892627376</v>
      </c>
      <c r="L94" s="140">
        <v>0.227441053945468</v>
      </c>
      <c r="M94" s="141">
        <v>8089.81</v>
      </c>
      <c r="N94" s="141">
        <v>1852.8</v>
      </c>
      <c r="O94" s="140">
        <f t="shared" si="24"/>
        <v>0.229028864707577</v>
      </c>
      <c r="P94" s="140">
        <f t="shared" si="25"/>
        <v>0.948482862738338</v>
      </c>
      <c r="Q94" s="154">
        <f t="shared" si="26"/>
        <v>1.09075529214909</v>
      </c>
      <c r="R94" s="155">
        <v>100</v>
      </c>
      <c r="S94" s="152">
        <v>200</v>
      </c>
      <c r="T94" s="153" t="s">
        <v>342</v>
      </c>
      <c r="U94" s="146" t="s">
        <v>184</v>
      </c>
      <c r="V94" s="141">
        <v>7771.83</v>
      </c>
      <c r="W94" s="141">
        <v>1949.47</v>
      </c>
      <c r="X94" s="140">
        <f t="shared" si="27"/>
        <v>0.25083796223026</v>
      </c>
      <c r="Y94" s="140">
        <f t="shared" si="28"/>
        <v>0.911201569272418</v>
      </c>
      <c r="Z94" s="166">
        <f t="shared" si="29"/>
        <v>1.04788180466328</v>
      </c>
      <c r="AA94" s="162">
        <v>100</v>
      </c>
      <c r="AB94" s="152">
        <v>200</v>
      </c>
      <c r="AC94" s="167" t="s">
        <v>343</v>
      </c>
      <c r="AD94" s="8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2">
        <v>100</v>
      </c>
      <c r="AK94" s="152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2">
        <v>100</v>
      </c>
      <c r="AT94" s="152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4">
        <v>93</v>
      </c>
      <c r="B95" s="84">
        <v>104533</v>
      </c>
      <c r="C95" s="132" t="s">
        <v>345</v>
      </c>
      <c r="D95" s="132" t="s">
        <v>85</v>
      </c>
      <c r="E95" s="84">
        <v>31</v>
      </c>
      <c r="F95" s="85">
        <v>100</v>
      </c>
      <c r="G95" s="133">
        <v>7723.0359</v>
      </c>
      <c r="H95" s="133">
        <f t="shared" si="22"/>
        <v>2004.7581351</v>
      </c>
      <c r="I95" s="140">
        <v>0.259581615449955</v>
      </c>
      <c r="J95" s="133">
        <v>8881.491285</v>
      </c>
      <c r="K95" s="133">
        <f t="shared" si="23"/>
        <v>2124.32763815775</v>
      </c>
      <c r="L95" s="140">
        <v>0.239185917093173</v>
      </c>
      <c r="M95" s="141">
        <v>5461.89</v>
      </c>
      <c r="N95" s="141">
        <v>1369.06</v>
      </c>
      <c r="O95" s="140">
        <f t="shared" si="24"/>
        <v>0.250656823919925</v>
      </c>
      <c r="P95" s="140">
        <f t="shared" si="25"/>
        <v>0.614974425435131</v>
      </c>
      <c r="Q95" s="150">
        <f t="shared" si="26"/>
        <v>0.707220589250401</v>
      </c>
      <c r="R95" s="151">
        <v>0</v>
      </c>
      <c r="S95" s="152"/>
      <c r="T95" s="153"/>
      <c r="U95" s="146"/>
      <c r="V95" s="141">
        <v>5233.98</v>
      </c>
      <c r="W95" s="141">
        <v>1107.79</v>
      </c>
      <c r="X95" s="140">
        <f t="shared" si="27"/>
        <v>0.211653464476364</v>
      </c>
      <c r="Y95" s="140">
        <f t="shared" si="28"/>
        <v>0.589313194377581</v>
      </c>
      <c r="Z95" s="140">
        <f t="shared" si="29"/>
        <v>0.677710173534219</v>
      </c>
      <c r="AA95" s="85">
        <v>0</v>
      </c>
      <c r="AB95" s="141"/>
      <c r="AC95" s="167"/>
      <c r="AD95" s="8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40">
        <f t="shared" si="32"/>
        <v>0.512530312075851</v>
      </c>
      <c r="AJ95" s="141">
        <v>0</v>
      </c>
      <c r="AK95" s="141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5">
        <v>0</v>
      </c>
      <c r="AT95" s="141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7">
        <v>94</v>
      </c>
      <c r="B96" s="87">
        <v>720</v>
      </c>
      <c r="C96" s="134" t="s">
        <v>346</v>
      </c>
      <c r="D96" s="134" t="s">
        <v>85</v>
      </c>
      <c r="E96" s="87">
        <v>32</v>
      </c>
      <c r="F96" s="88">
        <v>100</v>
      </c>
      <c r="G96" s="135">
        <v>7769.95443</v>
      </c>
      <c r="H96" s="135">
        <f t="shared" si="22"/>
        <v>2024.7821748</v>
      </c>
      <c r="I96" s="61">
        <v>0.260591254818981</v>
      </c>
      <c r="J96" s="135">
        <v>8935.4475945</v>
      </c>
      <c r="K96" s="135">
        <f t="shared" si="23"/>
        <v>2145.545968797</v>
      </c>
      <c r="L96" s="61">
        <v>0.240116227654632</v>
      </c>
      <c r="M96" s="142">
        <v>8022.36</v>
      </c>
      <c r="N96" s="142">
        <v>1399.67</v>
      </c>
      <c r="O96" s="61">
        <f t="shared" si="24"/>
        <v>0.17447110326637</v>
      </c>
      <c r="P96" s="61">
        <f t="shared" si="25"/>
        <v>0.897812886837137</v>
      </c>
      <c r="Q96" s="156">
        <f t="shared" si="26"/>
        <v>1.03248481986271</v>
      </c>
      <c r="R96" s="88">
        <v>100</v>
      </c>
      <c r="S96" s="158"/>
      <c r="T96" s="159"/>
      <c r="U96" s="146" t="s">
        <v>184</v>
      </c>
      <c r="V96" s="142">
        <v>7994.39</v>
      </c>
      <c r="W96" s="142">
        <v>1135.91</v>
      </c>
      <c r="X96" s="61">
        <f t="shared" si="27"/>
        <v>0.142088389483125</v>
      </c>
      <c r="Y96" s="61">
        <f t="shared" si="28"/>
        <v>0.894682657522468</v>
      </c>
      <c r="Z96" s="61">
        <f t="shared" si="29"/>
        <v>1.02888505615084</v>
      </c>
      <c r="AA96" s="88">
        <v>100</v>
      </c>
      <c r="AB96" s="142"/>
      <c r="AC96" s="168"/>
      <c r="AD96" s="8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61">
        <f t="shared" si="32"/>
        <v>1.00690938029092</v>
      </c>
      <c r="AJ96" s="88">
        <v>100</v>
      </c>
      <c r="AK96" s="142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8">
        <v>0</v>
      </c>
      <c r="AT96" s="142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7">
        <v>95</v>
      </c>
      <c r="B97" s="87">
        <v>738</v>
      </c>
      <c r="C97" s="134" t="s">
        <v>347</v>
      </c>
      <c r="D97" s="134" t="s">
        <v>50</v>
      </c>
      <c r="E97" s="87">
        <v>32</v>
      </c>
      <c r="F97" s="88">
        <v>100</v>
      </c>
      <c r="G97" s="135">
        <v>7226.096535</v>
      </c>
      <c r="H97" s="135">
        <f t="shared" si="22"/>
        <v>1985.7097512</v>
      </c>
      <c r="I97" s="61">
        <v>0.274797014070059</v>
      </c>
      <c r="J97" s="135">
        <v>8310.01101525</v>
      </c>
      <c r="K97" s="135">
        <f t="shared" si="23"/>
        <v>2104.143154218</v>
      </c>
      <c r="L97" s="61">
        <v>0.253205820107412</v>
      </c>
      <c r="M97" s="142">
        <v>8928.22</v>
      </c>
      <c r="N97" s="142">
        <v>1779.36</v>
      </c>
      <c r="O97" s="61">
        <f t="shared" si="24"/>
        <v>0.199296164297027</v>
      </c>
      <c r="P97" s="61">
        <f t="shared" si="25"/>
        <v>1.07439328102159</v>
      </c>
      <c r="Q97" s="160">
        <f t="shared" si="26"/>
        <v>1.23555227317483</v>
      </c>
      <c r="R97" s="163">
        <v>100</v>
      </c>
      <c r="S97" s="158">
        <v>100</v>
      </c>
      <c r="T97" s="159" t="s">
        <v>185</v>
      </c>
      <c r="U97" s="146" t="s">
        <v>184</v>
      </c>
      <c r="V97" s="142">
        <v>10114.49</v>
      </c>
      <c r="W97" s="142">
        <v>2556.68</v>
      </c>
      <c r="X97" s="61">
        <f t="shared" si="27"/>
        <v>0.252773990581829</v>
      </c>
      <c r="Y97" s="61">
        <f t="shared" si="28"/>
        <v>1.21714519769451</v>
      </c>
      <c r="Z97" s="169">
        <f t="shared" si="29"/>
        <v>1.39971697734868</v>
      </c>
      <c r="AA97" s="163">
        <v>100</v>
      </c>
      <c r="AB97" s="158">
        <v>100</v>
      </c>
      <c r="AC97" s="168" t="s">
        <v>185</v>
      </c>
      <c r="AD97" s="8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3">
        <v>100</v>
      </c>
      <c r="AK97" s="158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8">
        <v>100</v>
      </c>
      <c r="AT97" s="158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7">
        <v>96</v>
      </c>
      <c r="B98" s="87">
        <v>339</v>
      </c>
      <c r="C98" s="134" t="s">
        <v>348</v>
      </c>
      <c r="D98" s="134" t="s">
        <v>36</v>
      </c>
      <c r="E98" s="87">
        <v>32</v>
      </c>
      <c r="F98" s="88">
        <v>100</v>
      </c>
      <c r="G98" s="135">
        <v>7710.624</v>
      </c>
      <c r="H98" s="135">
        <f t="shared" si="22"/>
        <v>2118.11922</v>
      </c>
      <c r="I98" s="61">
        <v>0.274701401598625</v>
      </c>
      <c r="J98" s="135">
        <v>8867.2176</v>
      </c>
      <c r="K98" s="135">
        <f t="shared" si="23"/>
        <v>2244.44990205</v>
      </c>
      <c r="L98" s="61">
        <v>0.253117720044448</v>
      </c>
      <c r="M98" s="142">
        <v>9354.73</v>
      </c>
      <c r="N98" s="142">
        <v>2554.68</v>
      </c>
      <c r="O98" s="61">
        <f t="shared" si="24"/>
        <v>0.273089656248764</v>
      </c>
      <c r="P98" s="61">
        <f t="shared" si="25"/>
        <v>1.05497918535348</v>
      </c>
      <c r="Q98" s="156">
        <f t="shared" si="26"/>
        <v>1.2132260631565</v>
      </c>
      <c r="R98" s="88">
        <v>100</v>
      </c>
      <c r="S98" s="158"/>
      <c r="T98" s="159"/>
      <c r="U98" s="146" t="s">
        <v>184</v>
      </c>
      <c r="V98" s="142">
        <v>8322.05</v>
      </c>
      <c r="W98" s="142">
        <v>1357.31</v>
      </c>
      <c r="X98" s="61">
        <f t="shared" si="27"/>
        <v>0.163098034739037</v>
      </c>
      <c r="Y98" s="61">
        <f t="shared" si="28"/>
        <v>0.938518752488943</v>
      </c>
      <c r="Z98" s="61">
        <f t="shared" si="29"/>
        <v>1.07929656536228</v>
      </c>
      <c r="AA98" s="88">
        <v>100</v>
      </c>
      <c r="AB98" s="142"/>
      <c r="AC98" s="168"/>
      <c r="AD98" s="8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61">
        <f t="shared" si="32"/>
        <v>1.10336854708516</v>
      </c>
      <c r="AJ98" s="88">
        <v>100</v>
      </c>
      <c r="AK98" s="142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3">
        <v>100</v>
      </c>
      <c r="AT98" s="158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4">
        <v>97</v>
      </c>
      <c r="B99" s="84">
        <v>108277</v>
      </c>
      <c r="C99" s="132" t="s">
        <v>350</v>
      </c>
      <c r="D99" s="132" t="s">
        <v>36</v>
      </c>
      <c r="E99" s="84">
        <v>33</v>
      </c>
      <c r="F99" s="85">
        <v>100</v>
      </c>
      <c r="G99" s="133">
        <v>6086.772405</v>
      </c>
      <c r="H99" s="133">
        <f t="shared" si="22"/>
        <v>1296.2261844</v>
      </c>
      <c r="I99" s="140">
        <v>0.212957886076899</v>
      </c>
      <c r="J99" s="133">
        <v>6999.78826575</v>
      </c>
      <c r="K99" s="133">
        <f t="shared" si="23"/>
        <v>1373.536817541</v>
      </c>
      <c r="L99" s="140">
        <v>0.196225480742285</v>
      </c>
      <c r="M99" s="141">
        <v>4584.54</v>
      </c>
      <c r="N99" s="141">
        <v>705.39</v>
      </c>
      <c r="O99" s="140">
        <f t="shared" si="24"/>
        <v>0.153862764857543</v>
      </c>
      <c r="P99" s="140">
        <f t="shared" si="25"/>
        <v>0.654954096602061</v>
      </c>
      <c r="Q99" s="150">
        <f t="shared" si="26"/>
        <v>0.75319721109237</v>
      </c>
      <c r="R99" s="151">
        <v>0</v>
      </c>
      <c r="S99" s="152"/>
      <c r="T99" s="153"/>
      <c r="U99" s="146"/>
      <c r="V99" s="141">
        <v>7484.01</v>
      </c>
      <c r="W99" s="141">
        <v>1066</v>
      </c>
      <c r="X99" s="140">
        <f t="shared" si="27"/>
        <v>0.142437009036599</v>
      </c>
      <c r="Y99" s="140">
        <f t="shared" si="28"/>
        <v>1.06917662590157</v>
      </c>
      <c r="Z99" s="166">
        <f t="shared" si="29"/>
        <v>1.22955311978681</v>
      </c>
      <c r="AA99" s="162">
        <v>100</v>
      </c>
      <c r="AB99" s="152">
        <v>200</v>
      </c>
      <c r="AC99" s="167" t="s">
        <v>351</v>
      </c>
      <c r="AD99" s="8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40">
        <f t="shared" si="32"/>
        <v>0.355426465136575</v>
      </c>
      <c r="AJ99" s="141">
        <v>0</v>
      </c>
      <c r="AK99" s="141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2">
        <v>100</v>
      </c>
      <c r="AT99" s="152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4">
        <v>98</v>
      </c>
      <c r="B100" s="84">
        <v>104430</v>
      </c>
      <c r="C100" s="132" t="s">
        <v>353</v>
      </c>
      <c r="D100" s="132" t="s">
        <v>52</v>
      </c>
      <c r="E100" s="84">
        <v>33</v>
      </c>
      <c r="F100" s="85">
        <v>100</v>
      </c>
      <c r="G100" s="133">
        <v>5179.44834</v>
      </c>
      <c r="H100" s="133">
        <f t="shared" si="22"/>
        <v>1356.8909508</v>
      </c>
      <c r="I100" s="140">
        <v>0.261975959933988</v>
      </c>
      <c r="J100" s="133">
        <v>5956.365591</v>
      </c>
      <c r="K100" s="133">
        <f t="shared" si="23"/>
        <v>1437.819803937</v>
      </c>
      <c r="L100" s="140">
        <v>0.241392134510603</v>
      </c>
      <c r="M100" s="141">
        <v>2491.87</v>
      </c>
      <c r="N100" s="141">
        <v>627.09</v>
      </c>
      <c r="O100" s="140">
        <f t="shared" si="24"/>
        <v>0.251654380043903</v>
      </c>
      <c r="P100" s="140">
        <f t="shared" si="25"/>
        <v>0.418354105692435</v>
      </c>
      <c r="Q100" s="150">
        <f t="shared" si="26"/>
        <v>0.481107221546301</v>
      </c>
      <c r="R100" s="151">
        <v>0</v>
      </c>
      <c r="S100" s="152"/>
      <c r="T100" s="153"/>
      <c r="U100" s="146"/>
      <c r="V100" s="141">
        <v>2770.67</v>
      </c>
      <c r="W100" s="141">
        <v>646.47</v>
      </c>
      <c r="X100" s="140">
        <f t="shared" si="27"/>
        <v>0.233326235170554</v>
      </c>
      <c r="Y100" s="140">
        <f t="shared" si="28"/>
        <v>0.465161172139341</v>
      </c>
      <c r="Z100" s="140">
        <f t="shared" si="29"/>
        <v>0.534935347960242</v>
      </c>
      <c r="AA100" s="85">
        <v>0</v>
      </c>
      <c r="AB100" s="141"/>
      <c r="AC100" s="167"/>
      <c r="AD100" s="8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40">
        <f t="shared" si="32"/>
        <v>0.700225151777457</v>
      </c>
      <c r="AJ100" s="141">
        <v>0</v>
      </c>
      <c r="AK100" s="141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5">
        <v>0</v>
      </c>
      <c r="AT100" s="141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4">
        <v>99</v>
      </c>
      <c r="B101" s="84">
        <v>105910</v>
      </c>
      <c r="C101" s="132" t="s">
        <v>354</v>
      </c>
      <c r="D101" s="132" t="s">
        <v>52</v>
      </c>
      <c r="E101" s="84">
        <v>33</v>
      </c>
      <c r="F101" s="85">
        <v>100</v>
      </c>
      <c r="G101" s="133">
        <v>7629.464565</v>
      </c>
      <c r="H101" s="133">
        <f t="shared" si="22"/>
        <v>2054.0336103</v>
      </c>
      <c r="I101" s="140">
        <v>0.269223822038945</v>
      </c>
      <c r="J101" s="133">
        <v>8773.88424975</v>
      </c>
      <c r="K101" s="133">
        <f t="shared" si="23"/>
        <v>2176.54204348575</v>
      </c>
      <c r="L101" s="140">
        <v>0.248070521735885</v>
      </c>
      <c r="M101" s="141">
        <v>14213.15</v>
      </c>
      <c r="N101" s="141">
        <v>3637.39</v>
      </c>
      <c r="O101" s="140">
        <f t="shared" si="24"/>
        <v>0.255917231577799</v>
      </c>
      <c r="P101" s="140">
        <f t="shared" si="25"/>
        <v>1.61993817053205</v>
      </c>
      <c r="Q101" s="154">
        <f t="shared" si="26"/>
        <v>1.86292889611186</v>
      </c>
      <c r="R101" s="155">
        <v>100</v>
      </c>
      <c r="S101" s="152">
        <v>200</v>
      </c>
      <c r="T101" s="153" t="s">
        <v>355</v>
      </c>
      <c r="U101" s="146" t="s">
        <v>184</v>
      </c>
      <c r="V101" s="141">
        <v>5869.22</v>
      </c>
      <c r="W101" s="141">
        <v>1993.1</v>
      </c>
      <c r="X101" s="140">
        <f t="shared" si="27"/>
        <v>0.339585157823356</v>
      </c>
      <c r="Y101" s="140">
        <f t="shared" si="28"/>
        <v>0.668942036723044</v>
      </c>
      <c r="Z101" s="140">
        <f t="shared" si="29"/>
        <v>0.7692833422315</v>
      </c>
      <c r="AA101" s="85">
        <v>0</v>
      </c>
      <c r="AB101" s="141"/>
      <c r="AC101" s="167"/>
      <c r="AD101" s="8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40">
        <f t="shared" si="32"/>
        <v>0.526836446483974</v>
      </c>
      <c r="AJ101" s="141">
        <v>0</v>
      </c>
      <c r="AK101" s="141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5">
        <v>0</v>
      </c>
      <c r="AT101" s="141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7">
        <v>100</v>
      </c>
      <c r="B102" s="87">
        <v>732</v>
      </c>
      <c r="C102" s="134" t="s">
        <v>356</v>
      </c>
      <c r="D102" s="134" t="s">
        <v>39</v>
      </c>
      <c r="E102" s="87">
        <v>34</v>
      </c>
      <c r="F102" s="88">
        <v>100</v>
      </c>
      <c r="G102" s="135">
        <v>7682.420025</v>
      </c>
      <c r="H102" s="135">
        <f t="shared" si="22"/>
        <v>2021.2037244</v>
      </c>
      <c r="I102" s="61">
        <v>0.26309466519959</v>
      </c>
      <c r="J102" s="135">
        <v>8834.78302875</v>
      </c>
      <c r="K102" s="135">
        <f t="shared" si="23"/>
        <v>2141.754089391</v>
      </c>
      <c r="L102" s="61">
        <v>0.242422941505336</v>
      </c>
      <c r="M102" s="142">
        <v>8128.67</v>
      </c>
      <c r="N102" s="142">
        <v>1663.51</v>
      </c>
      <c r="O102" s="61">
        <f t="shared" si="24"/>
        <v>0.204647254716946</v>
      </c>
      <c r="P102" s="61">
        <f t="shared" si="25"/>
        <v>0.92007579286869</v>
      </c>
      <c r="Q102" s="156">
        <f t="shared" si="26"/>
        <v>1.05808716179899</v>
      </c>
      <c r="R102" s="88">
        <v>100</v>
      </c>
      <c r="S102" s="158"/>
      <c r="T102" s="159"/>
      <c r="U102" s="146" t="s">
        <v>184</v>
      </c>
      <c r="V102" s="142">
        <v>5060.66</v>
      </c>
      <c r="W102" s="142">
        <v>1519.16</v>
      </c>
      <c r="X102" s="61">
        <f t="shared" si="27"/>
        <v>0.300190093782234</v>
      </c>
      <c r="Y102" s="61">
        <f t="shared" si="28"/>
        <v>0.572810897962257</v>
      </c>
      <c r="Z102" s="61">
        <f t="shared" si="29"/>
        <v>0.658732532656596</v>
      </c>
      <c r="AA102" s="88">
        <v>0</v>
      </c>
      <c r="AB102" s="142"/>
      <c r="AC102" s="168"/>
      <c r="AD102" s="8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61">
        <f t="shared" si="32"/>
        <v>0.556050044920578</v>
      </c>
      <c r="AJ102" s="142">
        <v>0</v>
      </c>
      <c r="AK102" s="142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8">
        <v>0</v>
      </c>
      <c r="AT102" s="142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7">
        <v>101</v>
      </c>
      <c r="B103" s="87">
        <v>371</v>
      </c>
      <c r="C103" s="134" t="s">
        <v>357</v>
      </c>
      <c r="D103" s="134" t="s">
        <v>41</v>
      </c>
      <c r="E103" s="87">
        <v>34</v>
      </c>
      <c r="F103" s="88">
        <v>100</v>
      </c>
      <c r="G103" s="135">
        <v>5951.46636</v>
      </c>
      <c r="H103" s="135">
        <f t="shared" si="22"/>
        <v>1749.5494884</v>
      </c>
      <c r="I103" s="61">
        <v>0.293969482909083</v>
      </c>
      <c r="J103" s="135">
        <v>6844.186314</v>
      </c>
      <c r="K103" s="135">
        <f t="shared" si="23"/>
        <v>1853.897618601</v>
      </c>
      <c r="L103" s="61">
        <v>0.270871880680512</v>
      </c>
      <c r="M103" s="142">
        <v>5995.34</v>
      </c>
      <c r="N103" s="142">
        <v>1051.56</v>
      </c>
      <c r="O103" s="61">
        <f t="shared" si="24"/>
        <v>0.175396224400951</v>
      </c>
      <c r="P103" s="61">
        <f t="shared" si="25"/>
        <v>0.875975568890687</v>
      </c>
      <c r="Q103" s="156">
        <f t="shared" si="26"/>
        <v>1.00737190422429</v>
      </c>
      <c r="R103" s="88">
        <v>100</v>
      </c>
      <c r="S103" s="158"/>
      <c r="T103" s="159"/>
      <c r="U103" s="146" t="s">
        <v>184</v>
      </c>
      <c r="V103" s="142">
        <v>6010.42</v>
      </c>
      <c r="W103" s="142">
        <v>990.66</v>
      </c>
      <c r="X103" s="61">
        <f t="shared" si="27"/>
        <v>0.164823756076946</v>
      </c>
      <c r="Y103" s="61">
        <f t="shared" si="28"/>
        <v>0.878178898740015</v>
      </c>
      <c r="Z103" s="61">
        <f t="shared" si="29"/>
        <v>1.00990573355102</v>
      </c>
      <c r="AA103" s="88">
        <v>100</v>
      </c>
      <c r="AB103" s="142"/>
      <c r="AC103" s="168"/>
      <c r="AD103" s="8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61">
        <f t="shared" si="32"/>
        <v>0.505171300338157</v>
      </c>
      <c r="AJ103" s="142">
        <v>0</v>
      </c>
      <c r="AK103" s="142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8">
        <v>0</v>
      </c>
      <c r="AT103" s="142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7">
        <v>102</v>
      </c>
      <c r="B104" s="87">
        <v>545</v>
      </c>
      <c r="C104" s="134" t="s">
        <v>358</v>
      </c>
      <c r="D104" s="134" t="s">
        <v>52</v>
      </c>
      <c r="E104" s="87">
        <v>34</v>
      </c>
      <c r="F104" s="88">
        <v>100</v>
      </c>
      <c r="G104" s="135">
        <v>5440.798755</v>
      </c>
      <c r="H104" s="135">
        <f t="shared" si="22"/>
        <v>1509.0360264</v>
      </c>
      <c r="I104" s="61">
        <v>0.277355604269175</v>
      </c>
      <c r="J104" s="135">
        <v>6256.91856825</v>
      </c>
      <c r="K104" s="135">
        <f t="shared" si="23"/>
        <v>1599.039246546</v>
      </c>
      <c r="L104" s="61">
        <v>0.255563378219454</v>
      </c>
      <c r="M104" s="142">
        <v>6847.95</v>
      </c>
      <c r="N104" s="142">
        <v>1570.5</v>
      </c>
      <c r="O104" s="61">
        <f t="shared" si="24"/>
        <v>0.229338707204346</v>
      </c>
      <c r="P104" s="61">
        <f t="shared" si="25"/>
        <v>1.09446046409316</v>
      </c>
      <c r="Q104" s="160">
        <f t="shared" si="26"/>
        <v>1.25862953370713</v>
      </c>
      <c r="R104" s="163">
        <v>100</v>
      </c>
      <c r="S104" s="158">
        <v>100</v>
      </c>
      <c r="T104" s="159" t="s">
        <v>185</v>
      </c>
      <c r="U104" s="146" t="s">
        <v>184</v>
      </c>
      <c r="V104" s="142">
        <v>6036.97</v>
      </c>
      <c r="W104" s="142">
        <v>1157.34</v>
      </c>
      <c r="X104" s="61">
        <f t="shared" si="27"/>
        <v>0.191708754557336</v>
      </c>
      <c r="Y104" s="61">
        <f t="shared" si="28"/>
        <v>0.964847142271261</v>
      </c>
      <c r="Z104" s="169">
        <f t="shared" si="29"/>
        <v>1.10957421361195</v>
      </c>
      <c r="AA104" s="163">
        <v>100</v>
      </c>
      <c r="AB104" s="158">
        <v>100</v>
      </c>
      <c r="AC104" s="168" t="s">
        <v>359</v>
      </c>
      <c r="AD104" s="8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8">
        <v>100</v>
      </c>
      <c r="AK104" s="158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3">
        <v>100</v>
      </c>
      <c r="AT104" s="158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4">
        <v>103</v>
      </c>
      <c r="B105" s="84">
        <v>710</v>
      </c>
      <c r="C105" s="132" t="s">
        <v>361</v>
      </c>
      <c r="D105" s="132" t="s">
        <v>50</v>
      </c>
      <c r="E105" s="84">
        <v>35</v>
      </c>
      <c r="F105" s="85">
        <v>100</v>
      </c>
      <c r="G105" s="133">
        <v>7063.753095</v>
      </c>
      <c r="H105" s="133">
        <f t="shared" si="22"/>
        <v>2078.4668688</v>
      </c>
      <c r="I105" s="140">
        <v>0.294243986284178</v>
      </c>
      <c r="J105" s="133">
        <v>8123.31605925</v>
      </c>
      <c r="K105" s="133">
        <f t="shared" si="23"/>
        <v>2202.432571332</v>
      </c>
      <c r="L105" s="140">
        <v>0.271124815933278</v>
      </c>
      <c r="M105" s="141">
        <v>8151.79</v>
      </c>
      <c r="N105" s="141">
        <v>1363.8</v>
      </c>
      <c r="O105" s="140">
        <f t="shared" si="24"/>
        <v>0.167300678746631</v>
      </c>
      <c r="P105" s="140">
        <f t="shared" si="25"/>
        <v>1.00350521148535</v>
      </c>
      <c r="Q105" s="154">
        <f t="shared" si="26"/>
        <v>1.15403099320815</v>
      </c>
      <c r="R105" s="162">
        <v>100</v>
      </c>
      <c r="S105" s="152">
        <v>100</v>
      </c>
      <c r="T105" s="153" t="s">
        <v>185</v>
      </c>
      <c r="U105" s="146" t="s">
        <v>184</v>
      </c>
      <c r="V105" s="141">
        <v>7127.12</v>
      </c>
      <c r="W105" s="141">
        <v>1458.61</v>
      </c>
      <c r="X105" s="140">
        <f t="shared" si="27"/>
        <v>0.204656298757422</v>
      </c>
      <c r="Y105" s="140">
        <f t="shared" si="28"/>
        <v>0.877365837795313</v>
      </c>
      <c r="Z105" s="140">
        <f t="shared" si="29"/>
        <v>1.00897071346461</v>
      </c>
      <c r="AA105" s="85">
        <v>100</v>
      </c>
      <c r="AB105" s="141"/>
      <c r="AC105" s="167"/>
      <c r="AD105" s="8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40">
        <f t="shared" si="32"/>
        <v>0.657627742295825</v>
      </c>
      <c r="AJ105" s="85">
        <v>0</v>
      </c>
      <c r="AK105" s="141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2">
        <v>100</v>
      </c>
      <c r="AT105" s="152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4">
        <v>104</v>
      </c>
      <c r="B106" s="84">
        <v>104838</v>
      </c>
      <c r="C106" s="132" t="s">
        <v>363</v>
      </c>
      <c r="D106" s="132" t="s">
        <v>50</v>
      </c>
      <c r="E106" s="84">
        <v>35</v>
      </c>
      <c r="F106" s="85">
        <v>100</v>
      </c>
      <c r="G106" s="133">
        <v>6652.593045</v>
      </c>
      <c r="H106" s="133">
        <f t="shared" si="22"/>
        <v>1615.2726618</v>
      </c>
      <c r="I106" s="140">
        <v>0.24280346789197</v>
      </c>
      <c r="J106" s="133">
        <v>7650.48200175</v>
      </c>
      <c r="K106" s="133">
        <f t="shared" si="23"/>
        <v>1711.6121384145</v>
      </c>
      <c r="L106" s="140">
        <v>0.223726052557601</v>
      </c>
      <c r="M106" s="141">
        <v>6911.6</v>
      </c>
      <c r="N106" s="141">
        <v>1243.33</v>
      </c>
      <c r="O106" s="140">
        <f t="shared" si="24"/>
        <v>0.179890329301464</v>
      </c>
      <c r="P106" s="140">
        <f t="shared" si="25"/>
        <v>0.903420202598871</v>
      </c>
      <c r="Q106" s="150">
        <f t="shared" si="26"/>
        <v>1.0389332329887</v>
      </c>
      <c r="R106" s="85">
        <v>100</v>
      </c>
      <c r="S106" s="152"/>
      <c r="T106" s="153"/>
      <c r="U106" s="146" t="s">
        <v>184</v>
      </c>
      <c r="V106" s="141">
        <v>7165.94</v>
      </c>
      <c r="W106" s="141">
        <v>894.19</v>
      </c>
      <c r="X106" s="140">
        <f t="shared" si="27"/>
        <v>0.124783350125734</v>
      </c>
      <c r="Y106" s="140">
        <f t="shared" si="28"/>
        <v>0.936665166764765</v>
      </c>
      <c r="Z106" s="140">
        <f t="shared" si="29"/>
        <v>1.07716494177948</v>
      </c>
      <c r="AA106" s="85">
        <v>100</v>
      </c>
      <c r="AB106" s="141"/>
      <c r="AC106" s="167"/>
      <c r="AD106" s="8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40">
        <f t="shared" si="32"/>
        <v>1.05274288576298</v>
      </c>
      <c r="AJ106" s="85">
        <v>100</v>
      </c>
      <c r="AK106" s="141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5">
        <v>0</v>
      </c>
      <c r="AT106" s="141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4">
        <v>105</v>
      </c>
      <c r="B107" s="84">
        <v>102567</v>
      </c>
      <c r="C107" s="132" t="s">
        <v>364</v>
      </c>
      <c r="D107" s="132" t="s">
        <v>41</v>
      </c>
      <c r="E107" s="84">
        <v>35</v>
      </c>
      <c r="F107" s="85">
        <v>100</v>
      </c>
      <c r="G107" s="133">
        <v>4855.8195</v>
      </c>
      <c r="H107" s="133">
        <f t="shared" si="22"/>
        <v>1279.90233</v>
      </c>
      <c r="I107" s="140">
        <v>0.263581117461224</v>
      </c>
      <c r="J107" s="133">
        <v>5584.192425</v>
      </c>
      <c r="K107" s="133">
        <f t="shared" si="23"/>
        <v>1356.239361825</v>
      </c>
      <c r="L107" s="140">
        <v>0.242871172517842</v>
      </c>
      <c r="M107" s="141">
        <v>5068.54</v>
      </c>
      <c r="N107" s="141">
        <v>1147.2</v>
      </c>
      <c r="O107" s="140">
        <f t="shared" si="24"/>
        <v>0.226337367368118</v>
      </c>
      <c r="P107" s="140">
        <f t="shared" si="25"/>
        <v>0.907658550108076</v>
      </c>
      <c r="Q107" s="150">
        <f t="shared" si="26"/>
        <v>1.04380733262429</v>
      </c>
      <c r="R107" s="85">
        <v>100</v>
      </c>
      <c r="S107" s="152"/>
      <c r="T107" s="153"/>
      <c r="U107" s="146" t="s">
        <v>184</v>
      </c>
      <c r="V107" s="141">
        <v>6473.79</v>
      </c>
      <c r="W107" s="141">
        <v>1142.43</v>
      </c>
      <c r="X107" s="140">
        <f t="shared" si="27"/>
        <v>0.176470043050516</v>
      </c>
      <c r="Y107" s="140">
        <f t="shared" si="28"/>
        <v>1.15930639693169</v>
      </c>
      <c r="Z107" s="166">
        <f t="shared" si="29"/>
        <v>1.33320235647145</v>
      </c>
      <c r="AA107" s="162">
        <v>100</v>
      </c>
      <c r="AB107" s="152">
        <v>100</v>
      </c>
      <c r="AC107" s="167" t="s">
        <v>185</v>
      </c>
      <c r="AD107" s="8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2">
        <v>100</v>
      </c>
      <c r="AK107" s="152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5">
        <v>0</v>
      </c>
      <c r="AT107" s="152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7">
        <v>106</v>
      </c>
      <c r="B108" s="87">
        <v>587</v>
      </c>
      <c r="C108" s="134" t="s">
        <v>366</v>
      </c>
      <c r="D108" s="134" t="s">
        <v>50</v>
      </c>
      <c r="E108" s="87">
        <v>36</v>
      </c>
      <c r="F108" s="88">
        <v>100</v>
      </c>
      <c r="G108" s="135">
        <v>11184.32205</v>
      </c>
      <c r="H108" s="135">
        <f t="shared" si="22"/>
        <v>2864.6025408</v>
      </c>
      <c r="I108" s="61">
        <v>0.256126614379814</v>
      </c>
      <c r="J108" s="135">
        <v>12861.9703575</v>
      </c>
      <c r="K108" s="135">
        <f t="shared" si="23"/>
        <v>3035.45562091201</v>
      </c>
      <c r="L108" s="61">
        <v>0.236002380392829</v>
      </c>
      <c r="M108" s="142">
        <v>11444.25</v>
      </c>
      <c r="N108" s="142">
        <v>3014.61</v>
      </c>
      <c r="O108" s="61">
        <f t="shared" si="24"/>
        <v>0.263416999803395</v>
      </c>
      <c r="P108" s="61">
        <f t="shared" si="25"/>
        <v>0.889774247794522</v>
      </c>
      <c r="Q108" s="156">
        <f t="shared" si="26"/>
        <v>1.0232403849637</v>
      </c>
      <c r="R108" s="88">
        <v>100</v>
      </c>
      <c r="S108" s="158"/>
      <c r="T108" s="159"/>
      <c r="U108" s="146" t="s">
        <v>184</v>
      </c>
      <c r="V108" s="142">
        <v>11549.37</v>
      </c>
      <c r="W108" s="142">
        <v>2189.13</v>
      </c>
      <c r="X108" s="61">
        <f t="shared" si="27"/>
        <v>0.189545403775271</v>
      </c>
      <c r="Y108" s="61">
        <f t="shared" si="28"/>
        <v>0.897947179085621</v>
      </c>
      <c r="Z108" s="61">
        <f t="shared" si="29"/>
        <v>1.03263925594846</v>
      </c>
      <c r="AA108" s="88">
        <v>100</v>
      </c>
      <c r="AB108" s="142"/>
      <c r="AC108" s="168"/>
      <c r="AD108" s="8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61">
        <f t="shared" si="32"/>
        <v>1.02512963671321</v>
      </c>
      <c r="AJ108" s="88">
        <v>100</v>
      </c>
      <c r="AK108" s="142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3">
        <v>100</v>
      </c>
      <c r="AT108" s="158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7">
        <v>107</v>
      </c>
      <c r="B109" s="87">
        <v>106865</v>
      </c>
      <c r="C109" s="134" t="s">
        <v>368</v>
      </c>
      <c r="D109" s="134" t="s">
        <v>33</v>
      </c>
      <c r="E109" s="87">
        <v>36</v>
      </c>
      <c r="F109" s="88">
        <v>100</v>
      </c>
      <c r="G109" s="135">
        <v>5908.64301</v>
      </c>
      <c r="H109" s="135">
        <f t="shared" si="22"/>
        <v>1482.3378108</v>
      </c>
      <c r="I109" s="61">
        <v>0.250876183971724</v>
      </c>
      <c r="J109" s="135">
        <v>6794.9394615</v>
      </c>
      <c r="K109" s="135">
        <f t="shared" si="23"/>
        <v>1570.748673087</v>
      </c>
      <c r="L109" s="61">
        <v>0.231164483802517</v>
      </c>
      <c r="M109" s="142">
        <v>5967.91</v>
      </c>
      <c r="N109" s="142">
        <v>1391.43</v>
      </c>
      <c r="O109" s="61">
        <f t="shared" si="24"/>
        <v>0.233151974476827</v>
      </c>
      <c r="P109" s="61">
        <f t="shared" si="25"/>
        <v>0.878287442267009</v>
      </c>
      <c r="Q109" s="156">
        <f t="shared" si="26"/>
        <v>1.01003055860706</v>
      </c>
      <c r="R109" s="88">
        <v>100</v>
      </c>
      <c r="S109" s="158"/>
      <c r="T109" s="159"/>
      <c r="U109" s="146" t="s">
        <v>184</v>
      </c>
      <c r="V109" s="142">
        <v>4596.38</v>
      </c>
      <c r="W109" s="142">
        <v>1343.71</v>
      </c>
      <c r="X109" s="61">
        <f t="shared" si="27"/>
        <v>0.292340929165996</v>
      </c>
      <c r="Y109" s="61">
        <f t="shared" si="28"/>
        <v>0.676441641024619</v>
      </c>
      <c r="Z109" s="61">
        <f t="shared" si="29"/>
        <v>0.777907887178312</v>
      </c>
      <c r="AA109" s="88">
        <v>0</v>
      </c>
      <c r="AB109" s="142"/>
      <c r="AC109" s="168"/>
      <c r="AD109" s="8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61">
        <f t="shared" si="32"/>
        <v>1.0104028945218</v>
      </c>
      <c r="AJ109" s="88">
        <v>100</v>
      </c>
      <c r="AK109" s="142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8">
        <v>0</v>
      </c>
      <c r="AT109" s="142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7">
        <v>108</v>
      </c>
      <c r="B110" s="87">
        <v>713</v>
      </c>
      <c r="C110" s="134" t="s">
        <v>369</v>
      </c>
      <c r="D110" s="134" t="s">
        <v>50</v>
      </c>
      <c r="E110" s="87">
        <v>36</v>
      </c>
      <c r="F110" s="88">
        <v>100</v>
      </c>
      <c r="G110" s="135">
        <v>6355.795005</v>
      </c>
      <c r="H110" s="135">
        <f t="shared" si="22"/>
        <v>1862.9501688</v>
      </c>
      <c r="I110" s="61">
        <v>0.293110486938998</v>
      </c>
      <c r="J110" s="135">
        <v>7309.16425575</v>
      </c>
      <c r="K110" s="135">
        <f t="shared" si="23"/>
        <v>1974.061839582</v>
      </c>
      <c r="L110" s="61">
        <v>0.270080377250934</v>
      </c>
      <c r="M110" s="142">
        <v>7898.22</v>
      </c>
      <c r="N110" s="142">
        <v>2009.82</v>
      </c>
      <c r="O110" s="61">
        <f t="shared" si="24"/>
        <v>0.254464930072852</v>
      </c>
      <c r="P110" s="61">
        <f t="shared" si="25"/>
        <v>1.0805913950814</v>
      </c>
      <c r="Q110" s="160">
        <f t="shared" si="26"/>
        <v>1.24268010434361</v>
      </c>
      <c r="R110" s="163">
        <v>100</v>
      </c>
      <c r="S110" s="158">
        <v>100</v>
      </c>
      <c r="T110" s="159" t="s">
        <v>185</v>
      </c>
      <c r="U110" s="146" t="s">
        <v>184</v>
      </c>
      <c r="V110" s="142">
        <v>7361.45</v>
      </c>
      <c r="W110" s="142">
        <v>1673.45</v>
      </c>
      <c r="X110" s="61">
        <f t="shared" si="27"/>
        <v>0.227326138192883</v>
      </c>
      <c r="Y110" s="61">
        <f t="shared" si="28"/>
        <v>1.00715345043845</v>
      </c>
      <c r="Z110" s="169">
        <f t="shared" si="29"/>
        <v>1.15822646800422</v>
      </c>
      <c r="AA110" s="163">
        <v>100</v>
      </c>
      <c r="AB110" s="158">
        <v>100</v>
      </c>
      <c r="AC110" s="168" t="s">
        <v>370</v>
      </c>
      <c r="AD110" s="8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3">
        <v>100</v>
      </c>
      <c r="AK110" s="158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8">
        <v>100</v>
      </c>
      <c r="AT110" s="158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4">
        <v>109</v>
      </c>
      <c r="B111" s="84">
        <v>111064</v>
      </c>
      <c r="C111" s="132" t="s">
        <v>371</v>
      </c>
      <c r="D111" s="132" t="s">
        <v>39</v>
      </c>
      <c r="E111" s="84">
        <v>37</v>
      </c>
      <c r="F111" s="85">
        <v>100</v>
      </c>
      <c r="G111" s="133">
        <v>2000</v>
      </c>
      <c r="H111" s="133">
        <f t="shared" si="22"/>
        <v>524.490637417118</v>
      </c>
      <c r="I111" s="140">
        <v>0.262245318708559</v>
      </c>
      <c r="J111" s="133">
        <v>2300</v>
      </c>
      <c r="K111" s="133">
        <f t="shared" si="23"/>
        <v>555.772757577353</v>
      </c>
      <c r="L111" s="140">
        <v>0.241640329381458</v>
      </c>
      <c r="M111" s="141">
        <v>3256.08</v>
      </c>
      <c r="N111" s="141">
        <v>401.79</v>
      </c>
      <c r="O111" s="140">
        <f t="shared" si="24"/>
        <v>0.123396845286357</v>
      </c>
      <c r="P111" s="140">
        <f t="shared" si="25"/>
        <v>1.41568695652174</v>
      </c>
      <c r="Q111" s="154">
        <f t="shared" si="26"/>
        <v>1.62804</v>
      </c>
      <c r="R111" s="162">
        <v>100</v>
      </c>
      <c r="S111" s="152">
        <v>200</v>
      </c>
      <c r="T111" s="153" t="s">
        <v>372</v>
      </c>
      <c r="U111" s="146" t="s">
        <v>184</v>
      </c>
      <c r="V111" s="141">
        <v>3471.62</v>
      </c>
      <c r="W111" s="141">
        <v>993.88</v>
      </c>
      <c r="X111" s="140">
        <f t="shared" si="27"/>
        <v>0.28628709363352</v>
      </c>
      <c r="Y111" s="140">
        <f t="shared" si="28"/>
        <v>1.5094</v>
      </c>
      <c r="Z111" s="166">
        <f t="shared" si="29"/>
        <v>1.73581</v>
      </c>
      <c r="AA111" s="162">
        <v>100</v>
      </c>
      <c r="AB111" s="152">
        <v>200</v>
      </c>
      <c r="AC111" s="167" t="s">
        <v>373</v>
      </c>
      <c r="AD111" s="8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2">
        <v>100</v>
      </c>
      <c r="AK111" s="152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2">
        <v>100</v>
      </c>
      <c r="AT111" s="152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4">
        <v>110</v>
      </c>
      <c r="B112" s="84">
        <v>753</v>
      </c>
      <c r="C112" s="132" t="s">
        <v>374</v>
      </c>
      <c r="D112" s="132" t="s">
        <v>52</v>
      </c>
      <c r="E112" s="84">
        <v>37</v>
      </c>
      <c r="F112" s="85">
        <v>100</v>
      </c>
      <c r="G112" s="133">
        <v>4188.167235</v>
      </c>
      <c r="H112" s="133">
        <f t="shared" si="22"/>
        <v>1048.7002932</v>
      </c>
      <c r="I112" s="140">
        <v>0.250395992890671</v>
      </c>
      <c r="J112" s="133">
        <v>4816.39232025</v>
      </c>
      <c r="K112" s="133">
        <f t="shared" si="23"/>
        <v>1111.247774973</v>
      </c>
      <c r="L112" s="140">
        <v>0.230722022020689</v>
      </c>
      <c r="M112" s="152">
        <v>4018.83</v>
      </c>
      <c r="N112" s="141">
        <v>1023.1</v>
      </c>
      <c r="O112" s="140">
        <f t="shared" si="24"/>
        <v>0.254576580746138</v>
      </c>
      <c r="P112" s="140">
        <f t="shared" si="25"/>
        <v>0.834406695464417</v>
      </c>
      <c r="Q112" s="150">
        <f t="shared" si="26"/>
        <v>0.95956769978408</v>
      </c>
      <c r="R112" s="85">
        <v>0</v>
      </c>
      <c r="S112" s="152"/>
      <c r="T112" s="153"/>
      <c r="U112" s="146"/>
      <c r="V112" s="141">
        <v>4715.84</v>
      </c>
      <c r="W112" s="141">
        <v>977.67</v>
      </c>
      <c r="X112" s="140">
        <f t="shared" si="27"/>
        <v>0.207316193933636</v>
      </c>
      <c r="Y112" s="140">
        <f t="shared" si="28"/>
        <v>0.979122896648755</v>
      </c>
      <c r="Z112" s="140">
        <f t="shared" si="29"/>
        <v>1.12599133114607</v>
      </c>
      <c r="AA112" s="85">
        <v>100</v>
      </c>
      <c r="AB112" s="141"/>
      <c r="AC112" s="167"/>
      <c r="AD112" s="8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40">
        <f t="shared" si="32"/>
        <v>1.08536496871764</v>
      </c>
      <c r="AJ112" s="85">
        <v>100</v>
      </c>
      <c r="AK112" s="141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5">
        <v>100</v>
      </c>
      <c r="AT112" s="141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4">
        <v>111</v>
      </c>
      <c r="B113" s="84">
        <v>102478</v>
      </c>
      <c r="C113" s="132" t="s">
        <v>375</v>
      </c>
      <c r="D113" s="132" t="s">
        <v>33</v>
      </c>
      <c r="E113" s="84">
        <v>37</v>
      </c>
      <c r="F113" s="85">
        <v>100</v>
      </c>
      <c r="G113" s="133">
        <v>3838.9293</v>
      </c>
      <c r="H113" s="133">
        <f t="shared" si="22"/>
        <v>982.376640000001</v>
      </c>
      <c r="I113" s="140">
        <v>0.25589860172731</v>
      </c>
      <c r="J113" s="133">
        <v>4414.768695</v>
      </c>
      <c r="K113" s="133">
        <f t="shared" si="23"/>
        <v>1040.9683896</v>
      </c>
      <c r="L113" s="140">
        <v>0.235792283020164</v>
      </c>
      <c r="M113" s="141">
        <v>3037.12</v>
      </c>
      <c r="N113" s="141">
        <v>861.57</v>
      </c>
      <c r="O113" s="140">
        <f t="shared" si="24"/>
        <v>0.283679933621325</v>
      </c>
      <c r="P113" s="140">
        <f t="shared" si="25"/>
        <v>0.687945441726025</v>
      </c>
      <c r="Q113" s="150">
        <f t="shared" si="26"/>
        <v>0.791137257984928</v>
      </c>
      <c r="R113" s="85">
        <v>0</v>
      </c>
      <c r="S113" s="152"/>
      <c r="T113" s="153"/>
      <c r="U113" s="146"/>
      <c r="V113" s="141">
        <v>1732.14</v>
      </c>
      <c r="W113" s="141">
        <v>393.16</v>
      </c>
      <c r="X113" s="140">
        <f t="shared" si="27"/>
        <v>0.226979343471082</v>
      </c>
      <c r="Y113" s="140">
        <f t="shared" si="28"/>
        <v>0.392351246388459</v>
      </c>
      <c r="Z113" s="140">
        <f t="shared" si="29"/>
        <v>0.451203933346728</v>
      </c>
      <c r="AA113" s="85">
        <v>0</v>
      </c>
      <c r="AB113" s="141"/>
      <c r="AC113" s="167"/>
      <c r="AD113" s="8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40">
        <f t="shared" si="32"/>
        <v>0.339967188246994</v>
      </c>
      <c r="AJ113" s="85">
        <v>0</v>
      </c>
      <c r="AK113" s="141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5">
        <v>0</v>
      </c>
      <c r="AT113" s="141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4">
        <v>112</v>
      </c>
      <c r="B114" s="84">
        <v>107829</v>
      </c>
      <c r="C114" s="132" t="s">
        <v>376</v>
      </c>
      <c r="D114" s="132" t="s">
        <v>33</v>
      </c>
      <c r="E114" s="84">
        <v>37</v>
      </c>
      <c r="F114" s="85">
        <v>100</v>
      </c>
      <c r="G114" s="133">
        <v>5636.9961</v>
      </c>
      <c r="H114" s="133">
        <f t="shared" si="22"/>
        <v>1788.876684</v>
      </c>
      <c r="I114" s="140">
        <v>0.31734573738662</v>
      </c>
      <c r="J114" s="133">
        <v>6482.545515</v>
      </c>
      <c r="K114" s="133">
        <f t="shared" si="23"/>
        <v>1895.57040051</v>
      </c>
      <c r="L114" s="140">
        <v>0.2924114294491</v>
      </c>
      <c r="M114" s="141">
        <v>6479.85</v>
      </c>
      <c r="N114" s="141">
        <v>1665</v>
      </c>
      <c r="O114" s="140">
        <f t="shared" si="24"/>
        <v>0.256950392370194</v>
      </c>
      <c r="P114" s="140">
        <f t="shared" si="25"/>
        <v>0.999584188804573</v>
      </c>
      <c r="Q114" s="150">
        <f t="shared" si="26"/>
        <v>1.14952181712526</v>
      </c>
      <c r="R114" s="85">
        <v>100</v>
      </c>
      <c r="S114" s="152"/>
      <c r="T114" s="153"/>
      <c r="U114" s="146" t="s">
        <v>184</v>
      </c>
      <c r="V114" s="141">
        <v>2999.23</v>
      </c>
      <c r="W114" s="141">
        <v>764.14</v>
      </c>
      <c r="X114" s="140">
        <f t="shared" si="27"/>
        <v>0.254778726539812</v>
      </c>
      <c r="Y114" s="140">
        <f t="shared" si="28"/>
        <v>0.462662389806607</v>
      </c>
      <c r="Z114" s="140">
        <f t="shared" si="29"/>
        <v>0.532061748277598</v>
      </c>
      <c r="AA114" s="85">
        <v>0</v>
      </c>
      <c r="AB114" s="141"/>
      <c r="AC114" s="167"/>
      <c r="AD114" s="8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40">
        <f t="shared" si="32"/>
        <v>0.239719874917068</v>
      </c>
      <c r="AJ114" s="85">
        <v>0</v>
      </c>
      <c r="AK114" s="141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5">
        <v>0</v>
      </c>
      <c r="AT114" s="141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7">
        <v>113</v>
      </c>
      <c r="B115" s="87">
        <v>105396</v>
      </c>
      <c r="C115" s="134" t="s">
        <v>377</v>
      </c>
      <c r="D115" s="134" t="s">
        <v>52</v>
      </c>
      <c r="E115" s="87">
        <v>38</v>
      </c>
      <c r="F115" s="88">
        <v>100</v>
      </c>
      <c r="G115" s="135">
        <v>6140.593935</v>
      </c>
      <c r="H115" s="135">
        <f t="shared" si="22"/>
        <v>2004.8982786</v>
      </c>
      <c r="I115" s="61">
        <v>0.326499081330314</v>
      </c>
      <c r="J115" s="135">
        <v>7061.68302525</v>
      </c>
      <c r="K115" s="135">
        <f t="shared" si="23"/>
        <v>2124.4761402165</v>
      </c>
      <c r="L115" s="61">
        <v>0.300845582082933</v>
      </c>
      <c r="M115" s="142">
        <v>6485.83</v>
      </c>
      <c r="N115" s="142">
        <v>1942.97</v>
      </c>
      <c r="O115" s="61">
        <f t="shared" si="24"/>
        <v>0.299571527468343</v>
      </c>
      <c r="P115" s="61">
        <f t="shared" si="25"/>
        <v>0.918453855378249</v>
      </c>
      <c r="Q115" s="156">
        <f t="shared" si="26"/>
        <v>1.05622193368499</v>
      </c>
      <c r="R115" s="88">
        <v>100</v>
      </c>
      <c r="S115" s="158"/>
      <c r="T115" s="159"/>
      <c r="U115" s="146" t="s">
        <v>184</v>
      </c>
      <c r="V115" s="142">
        <v>6215.13</v>
      </c>
      <c r="W115" s="142">
        <v>1511.92</v>
      </c>
      <c r="X115" s="61">
        <f t="shared" si="27"/>
        <v>0.243264420856845</v>
      </c>
      <c r="Y115" s="61">
        <f t="shared" si="28"/>
        <v>0.880120217485968</v>
      </c>
      <c r="Z115" s="61">
        <f t="shared" si="29"/>
        <v>1.01213825010886</v>
      </c>
      <c r="AA115" s="88">
        <v>100</v>
      </c>
      <c r="AB115" s="142"/>
      <c r="AC115" s="168"/>
      <c r="AD115" s="8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3">
        <v>100</v>
      </c>
      <c r="AK115" s="142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3">
        <v>100</v>
      </c>
      <c r="AT115" s="142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7">
        <v>114</v>
      </c>
      <c r="B116" s="87">
        <v>106568</v>
      </c>
      <c r="C116" s="134" t="s">
        <v>378</v>
      </c>
      <c r="D116" s="134" t="s">
        <v>52</v>
      </c>
      <c r="E116" s="87">
        <v>38</v>
      </c>
      <c r="F116" s="88">
        <v>100</v>
      </c>
      <c r="G116" s="135">
        <v>6035.812335</v>
      </c>
      <c r="H116" s="135">
        <f t="shared" si="22"/>
        <v>1837.377108</v>
      </c>
      <c r="I116" s="61">
        <v>0.304412563880683</v>
      </c>
      <c r="J116" s="135">
        <v>6941.18418525</v>
      </c>
      <c r="K116" s="135">
        <f t="shared" si="23"/>
        <v>1946.96352837</v>
      </c>
      <c r="L116" s="61">
        <v>0.280494433861486</v>
      </c>
      <c r="M116" s="142">
        <v>3978.36</v>
      </c>
      <c r="N116" s="142">
        <v>1370.81</v>
      </c>
      <c r="O116" s="61">
        <f t="shared" si="24"/>
        <v>0.344566605334862</v>
      </c>
      <c r="P116" s="61">
        <f t="shared" si="25"/>
        <v>0.573152922300204</v>
      </c>
      <c r="Q116" s="156">
        <f t="shared" si="26"/>
        <v>0.659125860645235</v>
      </c>
      <c r="R116" s="88">
        <v>0</v>
      </c>
      <c r="S116" s="158"/>
      <c r="T116" s="159"/>
      <c r="U116" s="146"/>
      <c r="V116" s="142">
        <v>9916.66</v>
      </c>
      <c r="W116" s="142">
        <v>2960.7</v>
      </c>
      <c r="X116" s="61">
        <f t="shared" si="27"/>
        <v>0.298558183904661</v>
      </c>
      <c r="Y116" s="61">
        <f t="shared" si="28"/>
        <v>1.42866976805959</v>
      </c>
      <c r="Z116" s="169">
        <f t="shared" si="29"/>
        <v>1.64297023326853</v>
      </c>
      <c r="AA116" s="163">
        <v>100</v>
      </c>
      <c r="AB116" s="158">
        <v>100</v>
      </c>
      <c r="AC116" s="168" t="s">
        <v>185</v>
      </c>
      <c r="AD116" s="8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3">
        <v>100</v>
      </c>
      <c r="AK116" s="158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3">
        <v>100</v>
      </c>
      <c r="AT116" s="158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7">
        <v>115</v>
      </c>
      <c r="B117" s="87">
        <v>113023</v>
      </c>
      <c r="C117" s="134" t="s">
        <v>380</v>
      </c>
      <c r="D117" s="134" t="s">
        <v>33</v>
      </c>
      <c r="E117" s="87">
        <v>38</v>
      </c>
      <c r="F117" s="88">
        <v>100</v>
      </c>
      <c r="G117" s="135">
        <v>4200.89769</v>
      </c>
      <c r="H117" s="135">
        <f t="shared" si="22"/>
        <v>645.0796044</v>
      </c>
      <c r="I117" s="61">
        <v>0.153557561264959</v>
      </c>
      <c r="J117" s="135">
        <v>4831.0323435</v>
      </c>
      <c r="K117" s="135">
        <f t="shared" si="23"/>
        <v>724.654851525</v>
      </c>
      <c r="L117" s="61">
        <v>0.15</v>
      </c>
      <c r="M117" s="142">
        <v>6916.82</v>
      </c>
      <c r="N117" s="142">
        <v>1392.78</v>
      </c>
      <c r="O117" s="61">
        <f t="shared" si="24"/>
        <v>0.201361319218947</v>
      </c>
      <c r="P117" s="61">
        <f t="shared" si="25"/>
        <v>1.43174781458592</v>
      </c>
      <c r="Q117" s="160">
        <f t="shared" si="26"/>
        <v>1.6465099867738</v>
      </c>
      <c r="R117" s="163">
        <v>100</v>
      </c>
      <c r="S117" s="158">
        <v>100</v>
      </c>
      <c r="T117" s="159" t="s">
        <v>381</v>
      </c>
      <c r="U117" s="146" t="s">
        <v>184</v>
      </c>
      <c r="V117" s="142">
        <v>5481.32</v>
      </c>
      <c r="W117" s="142">
        <v>789.69</v>
      </c>
      <c r="X117" s="61">
        <f t="shared" si="27"/>
        <v>0.144069311771617</v>
      </c>
      <c r="Y117" s="61">
        <f t="shared" si="28"/>
        <v>1.13460635538384</v>
      </c>
      <c r="Z117" s="61">
        <f t="shared" si="29"/>
        <v>1.30479730869142</v>
      </c>
      <c r="AA117" s="88">
        <v>100</v>
      </c>
      <c r="AB117" s="142"/>
      <c r="AC117" s="168"/>
      <c r="AD117" s="8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61">
        <f t="shared" si="32"/>
        <v>0.718979661701783</v>
      </c>
      <c r="AJ117" s="88">
        <v>0</v>
      </c>
      <c r="AK117" s="142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8">
        <v>0</v>
      </c>
      <c r="AT117" s="142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7">
        <v>116</v>
      </c>
      <c r="B118" s="87">
        <v>110378</v>
      </c>
      <c r="C118" s="134" t="s">
        <v>382</v>
      </c>
      <c r="D118" s="134" t="s">
        <v>50</v>
      </c>
      <c r="E118" s="87">
        <v>38</v>
      </c>
      <c r="F118" s="88">
        <v>100</v>
      </c>
      <c r="G118" s="135">
        <v>3973.12245</v>
      </c>
      <c r="H118" s="135">
        <f t="shared" si="22"/>
        <v>892.714284000001</v>
      </c>
      <c r="I118" s="61">
        <v>0.224688339016584</v>
      </c>
      <c r="J118" s="135">
        <v>4569.0908175</v>
      </c>
      <c r="K118" s="135">
        <f t="shared" si="23"/>
        <v>945.958314509999</v>
      </c>
      <c r="L118" s="61">
        <v>0.207034255236709</v>
      </c>
      <c r="M118" s="142">
        <v>4099.75</v>
      </c>
      <c r="N118" s="142">
        <v>709.64</v>
      </c>
      <c r="O118" s="61">
        <f t="shared" si="24"/>
        <v>0.173093481309836</v>
      </c>
      <c r="P118" s="61">
        <f t="shared" si="25"/>
        <v>0.897279166414818</v>
      </c>
      <c r="Q118" s="156">
        <f t="shared" si="26"/>
        <v>1.03187104137704</v>
      </c>
      <c r="R118" s="88">
        <v>100</v>
      </c>
      <c r="S118" s="158"/>
      <c r="T118" s="159"/>
      <c r="U118" s="146" t="s">
        <v>184</v>
      </c>
      <c r="V118" s="142">
        <v>4555.53</v>
      </c>
      <c r="W118" s="142">
        <v>796.06</v>
      </c>
      <c r="X118" s="61">
        <f t="shared" si="27"/>
        <v>0.174745858330425</v>
      </c>
      <c r="Y118" s="61">
        <f t="shared" si="28"/>
        <v>0.997032053412451</v>
      </c>
      <c r="Z118" s="61">
        <f t="shared" si="29"/>
        <v>1.14658686142432</v>
      </c>
      <c r="AA118" s="88">
        <v>100</v>
      </c>
      <c r="AB118" s="142"/>
      <c r="AC118" s="168"/>
      <c r="AD118" s="8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61">
        <f t="shared" si="32"/>
        <v>1.00131321147678</v>
      </c>
      <c r="AJ118" s="88">
        <v>100</v>
      </c>
      <c r="AK118" s="142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8">
        <v>100</v>
      </c>
      <c r="AT118" s="142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6">
        <v>117</v>
      </c>
      <c r="B119" s="116">
        <v>113298</v>
      </c>
      <c r="C119" s="178" t="s">
        <v>383</v>
      </c>
      <c r="D119" s="178" t="s">
        <v>36</v>
      </c>
      <c r="E119" s="116">
        <v>39</v>
      </c>
      <c r="F119" s="85">
        <v>100</v>
      </c>
      <c r="G119" s="133">
        <v>2500</v>
      </c>
      <c r="H119" s="133">
        <f t="shared" si="22"/>
        <v>668.577842559395</v>
      </c>
      <c r="I119" s="140">
        <v>0.267431137023758</v>
      </c>
      <c r="J119" s="133">
        <v>2875</v>
      </c>
      <c r="K119" s="133">
        <f t="shared" si="23"/>
        <v>708.453735312042</v>
      </c>
      <c r="L119" s="140">
        <v>0.246418690543319</v>
      </c>
      <c r="M119" s="141">
        <v>5622.49</v>
      </c>
      <c r="N119" s="141">
        <v>1572.73</v>
      </c>
      <c r="O119" s="140">
        <f t="shared" si="24"/>
        <v>0.279721262287705</v>
      </c>
      <c r="P119" s="140">
        <f t="shared" si="25"/>
        <v>1.95564869565217</v>
      </c>
      <c r="Q119" s="154">
        <f t="shared" si="26"/>
        <v>2.248996</v>
      </c>
      <c r="R119" s="162">
        <v>100</v>
      </c>
      <c r="S119" s="152">
        <v>100</v>
      </c>
      <c r="T119" s="153" t="s">
        <v>185</v>
      </c>
      <c r="U119" s="146" t="s">
        <v>184</v>
      </c>
      <c r="V119" s="141">
        <v>2515.51</v>
      </c>
      <c r="W119" s="141">
        <v>708.84</v>
      </c>
      <c r="X119" s="140">
        <f t="shared" si="27"/>
        <v>0.281787788559775</v>
      </c>
      <c r="Y119" s="140">
        <f t="shared" si="28"/>
        <v>0.87496</v>
      </c>
      <c r="Z119" s="140">
        <f t="shared" si="29"/>
        <v>1.006204</v>
      </c>
      <c r="AA119" s="85">
        <v>100</v>
      </c>
      <c r="AB119" s="141"/>
      <c r="AC119" s="167"/>
      <c r="AD119" s="8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40">
        <f t="shared" si="32"/>
        <v>0.866228</v>
      </c>
      <c r="AJ119" s="85">
        <v>0</v>
      </c>
      <c r="AK119" s="141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2">
        <v>100</v>
      </c>
      <c r="AT119" s="152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6">
        <v>118</v>
      </c>
      <c r="B120" s="116">
        <v>113025</v>
      </c>
      <c r="C120" s="178" t="s">
        <v>384</v>
      </c>
      <c r="D120" s="178" t="s">
        <v>36</v>
      </c>
      <c r="E120" s="116">
        <v>39</v>
      </c>
      <c r="F120" s="85">
        <v>100</v>
      </c>
      <c r="G120" s="133">
        <v>2500</v>
      </c>
      <c r="H120" s="133">
        <f t="shared" si="22"/>
        <v>623.586683142078</v>
      </c>
      <c r="I120" s="140">
        <v>0.249434673256831</v>
      </c>
      <c r="J120" s="133">
        <v>2875</v>
      </c>
      <c r="K120" s="133">
        <f t="shared" si="23"/>
        <v>660.779174600911</v>
      </c>
      <c r="L120" s="140">
        <v>0.229836234643795</v>
      </c>
      <c r="M120" s="141">
        <v>2822.18</v>
      </c>
      <c r="N120" s="141">
        <v>710.4</v>
      </c>
      <c r="O120" s="140">
        <f t="shared" si="24"/>
        <v>0.251720301327343</v>
      </c>
      <c r="P120" s="140">
        <f t="shared" si="25"/>
        <v>0.981627826086956</v>
      </c>
      <c r="Q120" s="150">
        <f t="shared" si="26"/>
        <v>1.128872</v>
      </c>
      <c r="R120" s="85">
        <v>100</v>
      </c>
      <c r="S120" s="152"/>
      <c r="T120" s="153"/>
      <c r="U120" s="146" t="s">
        <v>184</v>
      </c>
      <c r="V120" s="141">
        <v>3097.22</v>
      </c>
      <c r="W120" s="141">
        <v>863.06</v>
      </c>
      <c r="X120" s="140">
        <f t="shared" si="27"/>
        <v>0.27865634343056</v>
      </c>
      <c r="Y120" s="140">
        <f t="shared" si="28"/>
        <v>1.07729391304348</v>
      </c>
      <c r="Z120" s="140">
        <f t="shared" si="29"/>
        <v>1.238888</v>
      </c>
      <c r="AA120" s="85">
        <v>100</v>
      </c>
      <c r="AB120" s="141"/>
      <c r="AC120" s="167"/>
      <c r="AD120" s="8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40">
        <f t="shared" si="32"/>
        <v>1.01124</v>
      </c>
      <c r="AJ120" s="85">
        <v>100</v>
      </c>
      <c r="AK120" s="141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5">
        <v>100</v>
      </c>
      <c r="AT120" s="141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6">
        <v>119</v>
      </c>
      <c r="B121" s="116">
        <v>113299</v>
      </c>
      <c r="C121" s="178" t="s">
        <v>385</v>
      </c>
      <c r="D121" s="178" t="s">
        <v>33</v>
      </c>
      <c r="E121" s="116">
        <v>39</v>
      </c>
      <c r="F121" s="85">
        <v>100</v>
      </c>
      <c r="G121" s="133">
        <v>3780</v>
      </c>
      <c r="H121" s="133">
        <f t="shared" si="22"/>
        <v>846.104170959901</v>
      </c>
      <c r="I121" s="140">
        <v>0.223837082264524</v>
      </c>
      <c r="J121" s="133">
        <v>4347</v>
      </c>
      <c r="K121" s="133">
        <f t="shared" si="23"/>
        <v>896.568241156438</v>
      </c>
      <c r="L121" s="140">
        <v>0.20624988294374</v>
      </c>
      <c r="M121" s="141">
        <v>6642.86</v>
      </c>
      <c r="N121" s="141">
        <v>793.18</v>
      </c>
      <c r="O121" s="140">
        <f t="shared" si="24"/>
        <v>0.119403389503918</v>
      </c>
      <c r="P121" s="140">
        <f t="shared" si="25"/>
        <v>1.52814814814815</v>
      </c>
      <c r="Q121" s="150">
        <f t="shared" si="26"/>
        <v>1.75737037037037</v>
      </c>
      <c r="R121" s="85">
        <v>100</v>
      </c>
      <c r="S121" s="152"/>
      <c r="T121" s="153"/>
      <c r="U121" s="146" t="s">
        <v>184</v>
      </c>
      <c r="V121" s="141">
        <v>6684.39</v>
      </c>
      <c r="W121" s="141">
        <v>1492.29</v>
      </c>
      <c r="X121" s="140">
        <f t="shared" si="27"/>
        <v>0.223249989901846</v>
      </c>
      <c r="Y121" s="140">
        <f t="shared" si="28"/>
        <v>1.53770186335404</v>
      </c>
      <c r="Z121" s="166">
        <f t="shared" si="29"/>
        <v>1.76835714285714</v>
      </c>
      <c r="AA121" s="162">
        <v>100</v>
      </c>
      <c r="AB121" s="152">
        <v>100</v>
      </c>
      <c r="AC121" s="167" t="s">
        <v>185</v>
      </c>
      <c r="AD121" s="8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2">
        <v>100</v>
      </c>
      <c r="AK121" s="152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5">
        <v>100</v>
      </c>
      <c r="AT121" s="152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5">
        <v>120</v>
      </c>
      <c r="B122" s="115">
        <v>112415</v>
      </c>
      <c r="C122" s="179" t="s">
        <v>387</v>
      </c>
      <c r="D122" s="179" t="s">
        <v>36</v>
      </c>
      <c r="E122" s="115">
        <v>40</v>
      </c>
      <c r="F122" s="88">
        <v>100</v>
      </c>
      <c r="G122" s="135">
        <v>3780</v>
      </c>
      <c r="H122" s="135">
        <f t="shared" si="22"/>
        <v>781.089826525741</v>
      </c>
      <c r="I122" s="61">
        <v>0.206637520244905</v>
      </c>
      <c r="J122" s="135">
        <v>4347</v>
      </c>
      <c r="K122" s="135">
        <f t="shared" si="23"/>
        <v>869.4</v>
      </c>
      <c r="L122" s="61">
        <v>0.2</v>
      </c>
      <c r="M122" s="142">
        <v>4132.98</v>
      </c>
      <c r="N122" s="142">
        <v>428.18</v>
      </c>
      <c r="O122" s="61">
        <f t="shared" si="24"/>
        <v>0.103600791680579</v>
      </c>
      <c r="P122" s="61">
        <f t="shared" si="25"/>
        <v>0.950766045548654</v>
      </c>
      <c r="Q122" s="156">
        <f t="shared" si="26"/>
        <v>1.09338095238095</v>
      </c>
      <c r="R122" s="88">
        <v>100</v>
      </c>
      <c r="S122" s="158"/>
      <c r="T122" s="159"/>
      <c r="U122" s="146" t="s">
        <v>184</v>
      </c>
      <c r="V122" s="142">
        <v>5450.44</v>
      </c>
      <c r="W122" s="142">
        <v>744.91</v>
      </c>
      <c r="X122" s="61">
        <f t="shared" si="27"/>
        <v>0.136669700060913</v>
      </c>
      <c r="Y122" s="61">
        <f t="shared" si="28"/>
        <v>1.2538394294916</v>
      </c>
      <c r="Z122" s="169">
        <f t="shared" si="29"/>
        <v>1.44191534391534</v>
      </c>
      <c r="AA122" s="163">
        <v>100</v>
      </c>
      <c r="AB122" s="158">
        <v>100</v>
      </c>
      <c r="AC122" s="168" t="s">
        <v>388</v>
      </c>
      <c r="AD122" s="8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61">
        <f t="shared" si="32"/>
        <v>1.01878306878307</v>
      </c>
      <c r="AJ122" s="88">
        <v>100</v>
      </c>
      <c r="AK122" s="142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3">
        <v>100</v>
      </c>
      <c r="AT122" s="158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5">
        <v>121</v>
      </c>
      <c r="B123" s="115">
        <v>112888</v>
      </c>
      <c r="C123" s="179" t="s">
        <v>390</v>
      </c>
      <c r="D123" s="179" t="s">
        <v>36</v>
      </c>
      <c r="E123" s="115">
        <v>40</v>
      </c>
      <c r="F123" s="88">
        <v>100</v>
      </c>
      <c r="G123" s="135">
        <v>3780</v>
      </c>
      <c r="H123" s="135">
        <f t="shared" si="22"/>
        <v>714.397313091891</v>
      </c>
      <c r="I123" s="61">
        <v>0.188993998172458</v>
      </c>
      <c r="J123" s="135">
        <v>4347</v>
      </c>
      <c r="K123" s="135">
        <f t="shared" si="23"/>
        <v>782.46</v>
      </c>
      <c r="L123" s="61">
        <v>0.18</v>
      </c>
      <c r="M123" s="142">
        <v>14281.36</v>
      </c>
      <c r="N123" s="142">
        <v>5586.43</v>
      </c>
      <c r="O123" s="61">
        <f t="shared" si="24"/>
        <v>0.3911693284113</v>
      </c>
      <c r="P123" s="61">
        <f t="shared" si="25"/>
        <v>3.28533701403267</v>
      </c>
      <c r="Q123" s="160">
        <f t="shared" si="26"/>
        <v>3.77813756613757</v>
      </c>
      <c r="R123" s="163">
        <v>100</v>
      </c>
      <c r="S123" s="158">
        <v>100</v>
      </c>
      <c r="T123" s="159" t="s">
        <v>185</v>
      </c>
      <c r="U123" s="146" t="s">
        <v>184</v>
      </c>
      <c r="V123" s="142">
        <v>5070.06</v>
      </c>
      <c r="W123" s="142">
        <v>728.29</v>
      </c>
      <c r="X123" s="61">
        <f t="shared" si="27"/>
        <v>0.143645242857086</v>
      </c>
      <c r="Y123" s="61">
        <f t="shared" si="28"/>
        <v>1.16633540372671</v>
      </c>
      <c r="Z123" s="61">
        <f t="shared" si="29"/>
        <v>1.34128571428571</v>
      </c>
      <c r="AA123" s="88">
        <v>100</v>
      </c>
      <c r="AB123" s="142"/>
      <c r="AC123" s="168"/>
      <c r="AD123" s="8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3">
        <v>100</v>
      </c>
      <c r="AK123" s="158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8">
        <v>0</v>
      </c>
      <c r="AT123" s="158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5">
        <v>122</v>
      </c>
      <c r="B124" s="115">
        <v>113008</v>
      </c>
      <c r="C124" s="179" t="s">
        <v>391</v>
      </c>
      <c r="D124" s="179" t="s">
        <v>52</v>
      </c>
      <c r="E124" s="115">
        <v>40</v>
      </c>
      <c r="F124" s="88">
        <v>100</v>
      </c>
      <c r="G124" s="135">
        <v>1500</v>
      </c>
      <c r="H124" s="135">
        <f t="shared" si="22"/>
        <v>377.4917570544</v>
      </c>
      <c r="I124" s="61">
        <v>0.2516611713696</v>
      </c>
      <c r="J124" s="135">
        <v>1725</v>
      </c>
      <c r="K124" s="135">
        <f t="shared" si="23"/>
        <v>400.006443993001</v>
      </c>
      <c r="L124" s="61">
        <v>0.231887793619131</v>
      </c>
      <c r="M124" s="142">
        <v>4001.52</v>
      </c>
      <c r="N124" s="142">
        <v>628.58</v>
      </c>
      <c r="O124" s="61">
        <f t="shared" si="24"/>
        <v>0.157085307583118</v>
      </c>
      <c r="P124" s="61">
        <f t="shared" si="25"/>
        <v>2.31972173913043</v>
      </c>
      <c r="Q124" s="156">
        <f t="shared" si="26"/>
        <v>2.66768</v>
      </c>
      <c r="R124" s="88">
        <v>100</v>
      </c>
      <c r="S124" s="158"/>
      <c r="T124" s="159"/>
      <c r="U124" s="146" t="s">
        <v>184</v>
      </c>
      <c r="V124" s="142">
        <v>1081.5</v>
      </c>
      <c r="W124" s="142">
        <v>427.6</v>
      </c>
      <c r="X124" s="61">
        <f t="shared" si="27"/>
        <v>0.395376791493296</v>
      </c>
      <c r="Y124" s="61">
        <f t="shared" si="28"/>
        <v>0.62695652173913</v>
      </c>
      <c r="Z124" s="61">
        <f t="shared" si="29"/>
        <v>0.721</v>
      </c>
      <c r="AA124" s="88">
        <v>0</v>
      </c>
      <c r="AB124" s="142"/>
      <c r="AC124" s="168"/>
      <c r="AD124" s="8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61">
        <f t="shared" si="32"/>
        <v>0.5672</v>
      </c>
      <c r="AJ124" s="88">
        <v>0</v>
      </c>
      <c r="AK124" s="142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8">
        <v>0</v>
      </c>
      <c r="AT124" s="142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6">
        <v>123</v>
      </c>
      <c r="B125" s="116">
        <v>114622</v>
      </c>
      <c r="C125" s="178" t="s">
        <v>393</v>
      </c>
      <c r="D125" s="178" t="s">
        <v>33</v>
      </c>
      <c r="E125" s="116">
        <v>41</v>
      </c>
      <c r="F125" s="85">
        <v>100</v>
      </c>
      <c r="G125" s="133">
        <v>3000</v>
      </c>
      <c r="H125" s="133">
        <f t="shared" si="22"/>
        <v>1150.4490831309</v>
      </c>
      <c r="I125" s="140">
        <v>0.383483027710299</v>
      </c>
      <c r="J125" s="133">
        <v>3450</v>
      </c>
      <c r="K125" s="133">
        <f t="shared" si="23"/>
        <v>1219.06515344621</v>
      </c>
      <c r="L125" s="140">
        <v>0.353352218390205</v>
      </c>
      <c r="M125" s="141">
        <v>10785.5</v>
      </c>
      <c r="N125" s="141">
        <v>2612.25</v>
      </c>
      <c r="O125" s="140">
        <f t="shared" si="24"/>
        <v>0.24220017616244</v>
      </c>
      <c r="P125" s="140">
        <f t="shared" si="25"/>
        <v>3.12623188405797</v>
      </c>
      <c r="Q125" s="154">
        <f t="shared" si="26"/>
        <v>3.59516666666667</v>
      </c>
      <c r="R125" s="162">
        <v>100</v>
      </c>
      <c r="S125" s="152">
        <v>100</v>
      </c>
      <c r="T125" s="153" t="s">
        <v>185</v>
      </c>
      <c r="U125" s="146" t="s">
        <v>184</v>
      </c>
      <c r="V125" s="141">
        <v>7145.01</v>
      </c>
      <c r="W125" s="141">
        <v>1617.37</v>
      </c>
      <c r="X125" s="140">
        <f t="shared" si="27"/>
        <v>0.226363574018791</v>
      </c>
      <c r="Y125" s="140">
        <f t="shared" si="28"/>
        <v>2.07101739130435</v>
      </c>
      <c r="Z125" s="166">
        <f t="shared" si="29"/>
        <v>2.38167</v>
      </c>
      <c r="AA125" s="162">
        <v>100</v>
      </c>
      <c r="AB125" s="152">
        <v>100</v>
      </c>
      <c r="AC125" s="167" t="s">
        <v>394</v>
      </c>
      <c r="AD125" s="8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2">
        <v>100</v>
      </c>
      <c r="AK125" s="152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5">
        <v>100</v>
      </c>
      <c r="AT125" s="152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6">
        <v>124</v>
      </c>
      <c r="B126" s="116">
        <v>114069</v>
      </c>
      <c r="C126" s="178" t="s">
        <v>395</v>
      </c>
      <c r="D126" s="178" t="s">
        <v>52</v>
      </c>
      <c r="E126" s="116">
        <v>41</v>
      </c>
      <c r="F126" s="85">
        <v>100</v>
      </c>
      <c r="G126" s="133">
        <v>2500</v>
      </c>
      <c r="H126" s="133">
        <f t="shared" si="22"/>
        <v>329.54425659463</v>
      </c>
      <c r="I126" s="140">
        <v>0.131817702637852</v>
      </c>
      <c r="J126" s="133">
        <v>2875</v>
      </c>
      <c r="K126" s="133">
        <f t="shared" si="23"/>
        <v>373.75</v>
      </c>
      <c r="L126" s="140">
        <v>0.13</v>
      </c>
      <c r="M126" s="141">
        <v>2689.44</v>
      </c>
      <c r="N126" s="141">
        <v>670.9</v>
      </c>
      <c r="O126" s="140">
        <f t="shared" si="24"/>
        <v>0.249457136058064</v>
      </c>
      <c r="P126" s="140">
        <f t="shared" si="25"/>
        <v>0.935457391304348</v>
      </c>
      <c r="Q126" s="182">
        <f t="shared" si="26"/>
        <v>1.075776</v>
      </c>
      <c r="R126" s="85">
        <v>100</v>
      </c>
      <c r="S126" s="152"/>
      <c r="T126" s="153"/>
      <c r="U126" s="146" t="s">
        <v>184</v>
      </c>
      <c r="V126" s="141">
        <v>1431.51</v>
      </c>
      <c r="W126" s="141">
        <v>473.01</v>
      </c>
      <c r="X126" s="140">
        <f t="shared" si="27"/>
        <v>0.330427311021229</v>
      </c>
      <c r="Y126" s="140">
        <f t="shared" si="28"/>
        <v>0.49791652173913</v>
      </c>
      <c r="Z126" s="140">
        <f t="shared" si="29"/>
        <v>0.572604</v>
      </c>
      <c r="AA126" s="85">
        <v>0</v>
      </c>
      <c r="AB126" s="141"/>
      <c r="AC126" s="167"/>
      <c r="AD126" s="8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40">
        <f t="shared" si="32"/>
        <v>0.38984</v>
      </c>
      <c r="AJ126" s="85">
        <v>0</v>
      </c>
      <c r="AK126" s="141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5">
        <v>0</v>
      </c>
      <c r="AT126" s="141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6">
        <v>125</v>
      </c>
      <c r="B127" s="116">
        <v>113833</v>
      </c>
      <c r="C127" s="178" t="s">
        <v>396</v>
      </c>
      <c r="D127" s="178" t="s">
        <v>36</v>
      </c>
      <c r="E127" s="116">
        <v>41</v>
      </c>
      <c r="F127" s="85">
        <v>100</v>
      </c>
      <c r="G127" s="133">
        <v>2000</v>
      </c>
      <c r="H127" s="133">
        <f t="shared" si="22"/>
        <v>505.971395885242</v>
      </c>
      <c r="I127" s="140">
        <v>0.252985697942621</v>
      </c>
      <c r="J127" s="133">
        <v>2300</v>
      </c>
      <c r="K127" s="133">
        <f t="shared" si="23"/>
        <v>536.148975568399</v>
      </c>
      <c r="L127" s="140">
        <v>0.23310825024713</v>
      </c>
      <c r="M127" s="141">
        <v>2325.71</v>
      </c>
      <c r="N127" s="141">
        <v>553.99</v>
      </c>
      <c r="O127" s="140">
        <f t="shared" si="24"/>
        <v>0.238202527400235</v>
      </c>
      <c r="P127" s="140">
        <f t="shared" si="25"/>
        <v>1.01117826086957</v>
      </c>
      <c r="Q127" s="182">
        <f t="shared" si="26"/>
        <v>1.162855</v>
      </c>
      <c r="R127" s="85">
        <v>100</v>
      </c>
      <c r="S127" s="152"/>
      <c r="T127" s="153"/>
      <c r="U127" s="146" t="s">
        <v>184</v>
      </c>
      <c r="V127" s="141">
        <v>2650.35</v>
      </c>
      <c r="W127" s="141">
        <v>625.33</v>
      </c>
      <c r="X127" s="140">
        <f t="shared" si="27"/>
        <v>0.235942422698889</v>
      </c>
      <c r="Y127" s="140">
        <f t="shared" si="28"/>
        <v>1.15232608695652</v>
      </c>
      <c r="Z127" s="140">
        <f t="shared" si="29"/>
        <v>1.325175</v>
      </c>
      <c r="AA127" s="85">
        <v>100</v>
      </c>
      <c r="AB127" s="141"/>
      <c r="AC127" s="167"/>
      <c r="AD127" s="8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40">
        <f t="shared" si="32"/>
        <v>1.00127</v>
      </c>
      <c r="AJ127" s="85">
        <v>100</v>
      </c>
      <c r="AK127" s="141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2">
        <v>100</v>
      </c>
      <c r="AT127" s="152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6">
        <f t="shared" si="44"/>
        <v>1398564.630495</v>
      </c>
      <c r="H128" s="86">
        <f t="shared" si="44"/>
        <v>356576.21855617</v>
      </c>
      <c r="I128" s="95">
        <f>H128/G128</f>
        <v>0.254958698926889</v>
      </c>
      <c r="J128" s="53">
        <f t="shared" ref="J128:N128" si="45">SUM(J3:J127)</f>
        <v>1606674.32506925</v>
      </c>
      <c r="K128" s="53">
        <f t="shared" si="45"/>
        <v>378624.089055651</v>
      </c>
      <c r="L128" s="63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40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6"/>
      <c r="V128" s="4">
        <f t="shared" si="46"/>
        <v>1476022.44</v>
      </c>
      <c r="W128" s="4">
        <f t="shared" si="46"/>
        <v>335565.31</v>
      </c>
      <c r="X128" s="140">
        <f t="shared" si="27"/>
        <v>0.227344314629797</v>
      </c>
      <c r="Y128" s="140">
        <f t="shared" si="28"/>
        <v>0.918681786949188</v>
      </c>
      <c r="Z128" s="140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8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3">
        <f>R128+S128</f>
        <v>21500</v>
      </c>
      <c r="Y129" s="193"/>
      <c r="Z129" s="193"/>
      <c r="AA129" s="69">
        <f>AA128+AB128</f>
        <v>20600</v>
      </c>
      <c r="AK129" s="69">
        <f>AJ128+AK128</f>
        <v>18250</v>
      </c>
      <c r="AT129" s="69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9"/>
      <c r="S132" s="69"/>
      <c r="T132" s="69" t="s">
        <v>398</v>
      </c>
    </row>
    <row r="133" spans="18:20">
      <c r="R133" s="69"/>
      <c r="S133" s="69"/>
      <c r="T133" s="191">
        <v>20600</v>
      </c>
    </row>
    <row r="134" spans="19:20">
      <c r="S134" s="69"/>
      <c r="T134" s="192"/>
    </row>
    <row r="135" spans="18:20">
      <c r="R135" s="69"/>
      <c r="S135" s="69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2" customWidth="1"/>
    <col min="2" max="2" width="6.5" style="12" customWidth="1"/>
    <col min="3" max="3" width="15.25" style="66" customWidth="1"/>
    <col min="4" max="4" width="13.375" style="66" customWidth="1"/>
    <col min="5" max="5" width="4.75" style="67" hidden="1" customWidth="1"/>
    <col min="6" max="6" width="6.125" style="68" hidden="1" customWidth="1"/>
    <col min="7" max="8" width="10.375" style="45" hidden="1" customWidth="1"/>
    <col min="9" max="10" width="9" style="45" hidden="1" customWidth="1"/>
    <col min="11" max="11" width="7.75" style="46" hidden="1" customWidth="1"/>
    <col min="12" max="13" width="10.25" style="45" hidden="1" customWidth="1"/>
    <col min="14" max="15" width="9.875" style="69" hidden="1" customWidth="1"/>
    <col min="16" max="16" width="9" style="46" hidden="1" customWidth="1"/>
    <col min="17" max="23" width="5.5" style="68" customWidth="1"/>
    <col min="24" max="24" width="5.5" style="70" customWidth="1"/>
    <col min="25" max="27" width="5.5" style="68" customWidth="1"/>
    <col min="28" max="28" width="5.5" style="70" customWidth="1"/>
    <col min="29" max="31" width="5.375" style="71" customWidth="1"/>
    <col min="32" max="32" width="5.375" style="72" customWidth="1"/>
    <col min="33" max="35" width="5.75" style="68" customWidth="1"/>
    <col min="36" max="36" width="6" style="68" customWidth="1"/>
    <col min="37" max="39" width="6.375" style="68" customWidth="1"/>
    <col min="40" max="40" width="6.125" style="70" customWidth="1"/>
    <col min="41" max="41" width="5.625" style="68" customWidth="1"/>
    <col min="42" max="42" width="6" customWidth="1"/>
    <col min="43" max="43" width="6.125" customWidth="1"/>
    <col min="44" max="44" width="6" customWidth="1"/>
    <col min="45" max="45" width="8" style="73" customWidth="1"/>
  </cols>
  <sheetData>
    <row r="1" spans="1:44">
      <c r="A1" s="74" t="s">
        <v>0</v>
      </c>
      <c r="B1" s="75"/>
      <c r="C1" s="75"/>
      <c r="D1" s="76"/>
      <c r="E1" s="31"/>
      <c r="F1" s="31"/>
      <c r="G1" s="77" t="s">
        <v>1</v>
      </c>
      <c r="H1" s="78"/>
      <c r="I1" s="78"/>
      <c r="J1" s="78"/>
      <c r="K1" s="89"/>
      <c r="L1" s="90" t="s">
        <v>2</v>
      </c>
      <c r="M1" s="91"/>
      <c r="N1" s="91"/>
      <c r="O1" s="91"/>
      <c r="P1" s="92"/>
      <c r="Q1" s="80" t="s">
        <v>3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ht="24" spans="1:45">
      <c r="A2" s="79" t="s">
        <v>9</v>
      </c>
      <c r="B2" s="79" t="s">
        <v>10</v>
      </c>
      <c r="C2" s="79" t="s">
        <v>11</v>
      </c>
      <c r="D2" s="79" t="s">
        <v>12</v>
      </c>
      <c r="E2" s="29" t="s">
        <v>14</v>
      </c>
      <c r="F2" s="80" t="s">
        <v>15</v>
      </c>
      <c r="G2" s="81" t="s">
        <v>16</v>
      </c>
      <c r="H2" s="81" t="s">
        <v>17</v>
      </c>
      <c r="I2" s="81" t="s">
        <v>18</v>
      </c>
      <c r="J2" s="81" t="s">
        <v>19</v>
      </c>
      <c r="K2" s="93" t="s">
        <v>20</v>
      </c>
      <c r="L2" s="51" t="s">
        <v>16</v>
      </c>
      <c r="M2" s="51" t="s">
        <v>17</v>
      </c>
      <c r="N2" s="94" t="s">
        <v>18</v>
      </c>
      <c r="O2" s="94" t="s">
        <v>19</v>
      </c>
      <c r="P2" s="59" t="s">
        <v>20</v>
      </c>
      <c r="Q2" s="96" t="s">
        <v>21</v>
      </c>
      <c r="R2" s="96"/>
      <c r="S2" s="96"/>
      <c r="T2" s="96"/>
      <c r="U2" s="97" t="s">
        <v>399</v>
      </c>
      <c r="V2" s="98"/>
      <c r="W2" s="98"/>
      <c r="X2" s="99"/>
      <c r="Y2" s="105" t="s">
        <v>400</v>
      </c>
      <c r="Z2" s="106"/>
      <c r="AA2" s="106"/>
      <c r="AB2" s="107"/>
      <c r="AC2" s="97" t="s">
        <v>24</v>
      </c>
      <c r="AD2" s="98"/>
      <c r="AE2" s="98"/>
      <c r="AF2" s="99"/>
      <c r="AG2" s="105" t="s">
        <v>401</v>
      </c>
      <c r="AH2" s="106"/>
      <c r="AI2" s="106"/>
      <c r="AJ2" s="106"/>
      <c r="AK2" s="97" t="s">
        <v>26</v>
      </c>
      <c r="AL2" s="98"/>
      <c r="AM2" s="98"/>
      <c r="AN2" s="108"/>
      <c r="AO2" s="96" t="s">
        <v>27</v>
      </c>
      <c r="AP2" s="96"/>
      <c r="AQ2" s="96"/>
      <c r="AR2" s="96"/>
      <c r="AS2" s="109" t="s">
        <v>402</v>
      </c>
    </row>
    <row r="3" spans="1:45">
      <c r="A3" s="82"/>
      <c r="B3" s="82"/>
      <c r="C3" s="82"/>
      <c r="D3" s="82"/>
      <c r="E3" s="29"/>
      <c r="F3" s="80"/>
      <c r="G3" s="81"/>
      <c r="H3" s="81"/>
      <c r="I3" s="81"/>
      <c r="J3" s="81"/>
      <c r="K3" s="93"/>
      <c r="L3" s="51"/>
      <c r="M3" s="51"/>
      <c r="N3" s="94"/>
      <c r="O3" s="94"/>
      <c r="P3" s="59"/>
      <c r="Q3" s="96" t="s">
        <v>403</v>
      </c>
      <c r="R3" s="96" t="s">
        <v>16</v>
      </c>
      <c r="S3" s="96" t="s">
        <v>404</v>
      </c>
      <c r="T3" s="100" t="s">
        <v>405</v>
      </c>
      <c r="U3" s="80" t="s">
        <v>403</v>
      </c>
      <c r="V3" s="80" t="s">
        <v>16</v>
      </c>
      <c r="W3" s="80" t="s">
        <v>404</v>
      </c>
      <c r="X3" s="101" t="s">
        <v>405</v>
      </c>
      <c r="Y3" s="96" t="s">
        <v>403</v>
      </c>
      <c r="Z3" s="96" t="s">
        <v>16</v>
      </c>
      <c r="AA3" s="96" t="s">
        <v>404</v>
      </c>
      <c r="AB3" s="100" t="s">
        <v>405</v>
      </c>
      <c r="AC3" s="80" t="s">
        <v>403</v>
      </c>
      <c r="AD3" s="80" t="s">
        <v>16</v>
      </c>
      <c r="AE3" s="80" t="s">
        <v>404</v>
      </c>
      <c r="AF3" s="101" t="s">
        <v>405</v>
      </c>
      <c r="AG3" s="96" t="s">
        <v>403</v>
      </c>
      <c r="AH3" s="96" t="s">
        <v>16</v>
      </c>
      <c r="AI3" s="96" t="s">
        <v>404</v>
      </c>
      <c r="AJ3" s="101" t="s">
        <v>405</v>
      </c>
      <c r="AK3" s="80" t="s">
        <v>403</v>
      </c>
      <c r="AL3" s="80" t="s">
        <v>16</v>
      </c>
      <c r="AM3" s="80" t="s">
        <v>404</v>
      </c>
      <c r="AN3" s="101" t="s">
        <v>405</v>
      </c>
      <c r="AO3" s="96" t="s">
        <v>403</v>
      </c>
      <c r="AP3" s="96" t="s">
        <v>16</v>
      </c>
      <c r="AQ3" s="96" t="s">
        <v>404</v>
      </c>
      <c r="AR3" s="100" t="s">
        <v>405</v>
      </c>
      <c r="AS3" s="109"/>
    </row>
    <row r="4" spans="1:45">
      <c r="A4" s="40">
        <v>1</v>
      </c>
      <c r="B4" s="40">
        <v>517</v>
      </c>
      <c r="C4" s="83" t="s">
        <v>183</v>
      </c>
      <c r="D4" s="83" t="s">
        <v>33</v>
      </c>
      <c r="E4" s="84">
        <v>1</v>
      </c>
      <c r="F4" s="85">
        <v>200</v>
      </c>
      <c r="G4" s="86">
        <v>33000</v>
      </c>
      <c r="H4" s="86">
        <f t="shared" ref="H4:M4" si="0">G4*4</f>
        <v>132000</v>
      </c>
      <c r="I4" s="86">
        <f t="shared" ref="I4:I67" si="1">G4*K4</f>
        <v>6105</v>
      </c>
      <c r="J4" s="86">
        <f t="shared" si="0"/>
        <v>24420</v>
      </c>
      <c r="K4" s="95">
        <v>0.185</v>
      </c>
      <c r="L4" s="53">
        <v>38000</v>
      </c>
      <c r="M4" s="53">
        <f t="shared" si="0"/>
        <v>152000</v>
      </c>
      <c r="N4" s="53">
        <f t="shared" ref="N4:N67" si="2">L4*P4</f>
        <v>6460</v>
      </c>
      <c r="O4" s="53">
        <f t="shared" ref="O4:O67" si="3">N4*4</f>
        <v>25840</v>
      </c>
      <c r="P4" s="63">
        <v>0.17</v>
      </c>
      <c r="Q4" s="102">
        <v>10</v>
      </c>
      <c r="R4" s="102">
        <v>1</v>
      </c>
      <c r="S4" s="102">
        <f>R4-Q4</f>
        <v>-9</v>
      </c>
      <c r="T4" s="103">
        <f>S4*10</f>
        <v>-90</v>
      </c>
      <c r="U4" s="11">
        <v>10</v>
      </c>
      <c r="V4" s="11">
        <v>4</v>
      </c>
      <c r="W4" s="11">
        <f>V4-U4</f>
        <v>-6</v>
      </c>
      <c r="X4" s="104">
        <f>W4*10</f>
        <v>-60</v>
      </c>
      <c r="Y4" s="102">
        <v>10</v>
      </c>
      <c r="Z4" s="102">
        <v>12</v>
      </c>
      <c r="AA4" s="102">
        <f>Z4-Y4</f>
        <v>2</v>
      </c>
      <c r="AB4" s="103"/>
      <c r="AC4" s="11">
        <v>4</v>
      </c>
      <c r="AD4" s="11">
        <v>18</v>
      </c>
      <c r="AE4" s="11">
        <f>AD4-AC4</f>
        <v>14</v>
      </c>
      <c r="AF4" s="104"/>
      <c r="AG4" s="102">
        <v>4</v>
      </c>
      <c r="AH4" s="102">
        <v>9</v>
      </c>
      <c r="AI4" s="102">
        <f>AH4-AG4</f>
        <v>5</v>
      </c>
      <c r="AJ4" s="102"/>
      <c r="AK4" s="11">
        <v>12</v>
      </c>
      <c r="AL4" s="11">
        <v>6</v>
      </c>
      <c r="AM4" s="11">
        <f>AL4-AK4</f>
        <v>-6</v>
      </c>
      <c r="AN4" s="104">
        <f>AM4*3</f>
        <v>-18</v>
      </c>
      <c r="AO4" s="102">
        <v>12</v>
      </c>
      <c r="AP4" s="110">
        <v>7</v>
      </c>
      <c r="AQ4" s="110">
        <f>AP4-AO4</f>
        <v>-5</v>
      </c>
      <c r="AR4" s="111">
        <f>AQ4*3</f>
        <v>-15</v>
      </c>
      <c r="AS4" s="112">
        <f>T4+X4+AB4+AF4+AJ4+AN4+AR4</f>
        <v>-183</v>
      </c>
    </row>
    <row r="5" spans="1:45">
      <c r="A5" s="40">
        <v>2</v>
      </c>
      <c r="B5" s="40">
        <v>707</v>
      </c>
      <c r="C5" s="83" t="s">
        <v>188</v>
      </c>
      <c r="D5" s="83" t="s">
        <v>52</v>
      </c>
      <c r="E5" s="84">
        <v>1</v>
      </c>
      <c r="F5" s="85">
        <v>200</v>
      </c>
      <c r="G5" s="86">
        <v>17000</v>
      </c>
      <c r="H5" s="86">
        <f t="shared" ref="H5:M5" si="4">G5*4</f>
        <v>68000</v>
      </c>
      <c r="I5" s="86">
        <f t="shared" si="1"/>
        <v>5099.69696437264</v>
      </c>
      <c r="J5" s="86">
        <f t="shared" si="4"/>
        <v>20398.7878574905</v>
      </c>
      <c r="K5" s="95">
        <v>0.299982174374861</v>
      </c>
      <c r="L5" s="53">
        <v>19550</v>
      </c>
      <c r="M5" s="53">
        <f t="shared" si="4"/>
        <v>78200</v>
      </c>
      <c r="N5" s="53">
        <f t="shared" si="2"/>
        <v>5403.85746189058</v>
      </c>
      <c r="O5" s="53">
        <f t="shared" si="3"/>
        <v>21615.4298475623</v>
      </c>
      <c r="P5" s="63">
        <v>0.276412146388265</v>
      </c>
      <c r="Q5" s="102">
        <v>7</v>
      </c>
      <c r="R5" s="102">
        <v>8</v>
      </c>
      <c r="S5" s="102">
        <f t="shared" ref="S5:S36" si="5">R5-Q5</f>
        <v>1</v>
      </c>
      <c r="T5" s="103"/>
      <c r="U5" s="11">
        <v>12</v>
      </c>
      <c r="V5" s="11">
        <v>20</v>
      </c>
      <c r="W5" s="11">
        <f t="shared" ref="W5:W36" si="6">V5-U5</f>
        <v>8</v>
      </c>
      <c r="X5" s="104"/>
      <c r="Y5" s="102">
        <v>16</v>
      </c>
      <c r="Z5" s="102">
        <v>20</v>
      </c>
      <c r="AA5" s="102">
        <f t="shared" ref="AA5:AA36" si="7">Z5-Y5</f>
        <v>4</v>
      </c>
      <c r="AB5" s="103"/>
      <c r="AC5" s="11">
        <v>4</v>
      </c>
      <c r="AD5" s="11">
        <v>4</v>
      </c>
      <c r="AE5" s="11">
        <f t="shared" ref="AE5:AE36" si="8">AD5-AC5</f>
        <v>0</v>
      </c>
      <c r="AF5" s="104"/>
      <c r="AG5" s="102">
        <v>4</v>
      </c>
      <c r="AH5" s="102">
        <v>5</v>
      </c>
      <c r="AI5" s="102">
        <f t="shared" ref="AI5:AI36" si="9">AH5-AG5</f>
        <v>1</v>
      </c>
      <c r="AJ5" s="102"/>
      <c r="AK5" s="11">
        <v>12</v>
      </c>
      <c r="AL5" s="11">
        <v>26</v>
      </c>
      <c r="AM5" s="11">
        <f t="shared" ref="AM5:AM36" si="10">AL5-AK5</f>
        <v>14</v>
      </c>
      <c r="AN5" s="104"/>
      <c r="AO5" s="102">
        <v>12</v>
      </c>
      <c r="AP5" s="110">
        <v>16</v>
      </c>
      <c r="AQ5" s="110">
        <f t="shared" ref="AQ5:AQ36" si="11">AP5-AO5</f>
        <v>4</v>
      </c>
      <c r="AR5" s="113"/>
      <c r="AS5" s="112">
        <f t="shared" ref="AS5:AS36" si="12">T5+X5+AB5+AF5+AJ5+AN5+AR5</f>
        <v>0</v>
      </c>
    </row>
    <row r="6" spans="1:45">
      <c r="A6" s="40">
        <v>3</v>
      </c>
      <c r="B6" s="40">
        <v>712</v>
      </c>
      <c r="C6" s="83" t="s">
        <v>189</v>
      </c>
      <c r="D6" s="83" t="s">
        <v>52</v>
      </c>
      <c r="E6" s="84">
        <v>1</v>
      </c>
      <c r="F6" s="85">
        <v>200</v>
      </c>
      <c r="G6" s="86">
        <v>17000</v>
      </c>
      <c r="H6" s="86">
        <f t="shared" ref="H6:M6" si="13">G6*4</f>
        <v>68000</v>
      </c>
      <c r="I6" s="86">
        <f t="shared" si="1"/>
        <v>5099.41541815405</v>
      </c>
      <c r="J6" s="86">
        <f t="shared" si="13"/>
        <v>20397.6616726162</v>
      </c>
      <c r="K6" s="95">
        <v>0.299965612832591</v>
      </c>
      <c r="L6" s="53">
        <v>19550</v>
      </c>
      <c r="M6" s="53">
        <f t="shared" si="13"/>
        <v>78200</v>
      </c>
      <c r="N6" s="53">
        <f t="shared" si="2"/>
        <v>5403.55912345109</v>
      </c>
      <c r="O6" s="53">
        <f t="shared" si="3"/>
        <v>21614.2364938043</v>
      </c>
      <c r="P6" s="63">
        <v>0.27639688611003</v>
      </c>
      <c r="Q6" s="102">
        <v>5</v>
      </c>
      <c r="R6" s="102">
        <v>7</v>
      </c>
      <c r="S6" s="102">
        <f t="shared" si="5"/>
        <v>2</v>
      </c>
      <c r="T6" s="103"/>
      <c r="U6" s="11">
        <v>12</v>
      </c>
      <c r="V6" s="11">
        <v>10</v>
      </c>
      <c r="W6" s="11">
        <f t="shared" si="6"/>
        <v>-2</v>
      </c>
      <c r="X6" s="104">
        <f>W6*10</f>
        <v>-20</v>
      </c>
      <c r="Y6" s="102">
        <v>12</v>
      </c>
      <c r="Z6" s="102">
        <v>43</v>
      </c>
      <c r="AA6" s="102">
        <f t="shared" si="7"/>
        <v>31</v>
      </c>
      <c r="AB6" s="103"/>
      <c r="AC6" s="11">
        <v>4</v>
      </c>
      <c r="AD6" s="11">
        <v>4</v>
      </c>
      <c r="AE6" s="11">
        <f t="shared" si="8"/>
        <v>0</v>
      </c>
      <c r="AF6" s="104"/>
      <c r="AG6" s="102">
        <v>5</v>
      </c>
      <c r="AH6" s="102">
        <v>2</v>
      </c>
      <c r="AI6" s="102">
        <f t="shared" si="9"/>
        <v>-3</v>
      </c>
      <c r="AJ6" s="103">
        <f>AI6*5</f>
        <v>-15</v>
      </c>
      <c r="AK6" s="11">
        <v>12</v>
      </c>
      <c r="AL6" s="11">
        <v>19</v>
      </c>
      <c r="AM6" s="11">
        <f t="shared" si="10"/>
        <v>7</v>
      </c>
      <c r="AN6" s="104"/>
      <c r="AO6" s="102">
        <v>12</v>
      </c>
      <c r="AP6" s="110">
        <v>16</v>
      </c>
      <c r="AQ6" s="110">
        <f t="shared" si="11"/>
        <v>4</v>
      </c>
      <c r="AR6" s="113"/>
      <c r="AS6" s="112">
        <f t="shared" si="12"/>
        <v>-35</v>
      </c>
    </row>
    <row r="7" spans="1:45">
      <c r="A7" s="40">
        <v>4</v>
      </c>
      <c r="B7" s="40">
        <v>307</v>
      </c>
      <c r="C7" s="83" t="s">
        <v>190</v>
      </c>
      <c r="D7" s="83" t="s">
        <v>66</v>
      </c>
      <c r="E7" s="87">
        <v>2</v>
      </c>
      <c r="F7" s="88">
        <v>400</v>
      </c>
      <c r="G7" s="86">
        <v>85000</v>
      </c>
      <c r="H7" s="86">
        <f t="shared" ref="H7:M7" si="14">G7*4</f>
        <v>340000</v>
      </c>
      <c r="I7" s="86">
        <f t="shared" si="1"/>
        <v>19620.8212744527</v>
      </c>
      <c r="J7" s="86">
        <f t="shared" si="14"/>
        <v>78483.2850978107</v>
      </c>
      <c r="K7" s="95">
        <v>0.230833191464149</v>
      </c>
      <c r="L7" s="53">
        <v>97750</v>
      </c>
      <c r="M7" s="53">
        <f t="shared" si="14"/>
        <v>391000</v>
      </c>
      <c r="N7" s="53">
        <f t="shared" si="2"/>
        <v>20791.0631147504</v>
      </c>
      <c r="O7" s="53">
        <f t="shared" si="3"/>
        <v>83164.2524590016</v>
      </c>
      <c r="P7" s="63">
        <v>0.212696297849109</v>
      </c>
      <c r="Q7" s="102">
        <v>64</v>
      </c>
      <c r="R7" s="102">
        <v>83</v>
      </c>
      <c r="S7" s="102">
        <f t="shared" si="5"/>
        <v>19</v>
      </c>
      <c r="T7" s="103"/>
      <c r="U7" s="11">
        <v>24</v>
      </c>
      <c r="V7" s="11">
        <v>31</v>
      </c>
      <c r="W7" s="11">
        <f t="shared" si="6"/>
        <v>7</v>
      </c>
      <c r="X7" s="104"/>
      <c r="Y7" s="102">
        <v>10</v>
      </c>
      <c r="Z7" s="102">
        <v>4</v>
      </c>
      <c r="AA7" s="102">
        <f t="shared" si="7"/>
        <v>-6</v>
      </c>
      <c r="AB7" s="103">
        <f>AA7*5</f>
        <v>-30</v>
      </c>
      <c r="AC7" s="11">
        <v>10</v>
      </c>
      <c r="AD7" s="11">
        <v>6</v>
      </c>
      <c r="AE7" s="11">
        <f t="shared" si="8"/>
        <v>-4</v>
      </c>
      <c r="AF7" s="104">
        <f>AE7*5</f>
        <v>-20</v>
      </c>
      <c r="AG7" s="102">
        <v>19</v>
      </c>
      <c r="AH7" s="102">
        <v>0</v>
      </c>
      <c r="AI7" s="102">
        <f t="shared" si="9"/>
        <v>-19</v>
      </c>
      <c r="AJ7" s="103">
        <f>AI7*5</f>
        <v>-95</v>
      </c>
      <c r="AK7" s="11">
        <v>20</v>
      </c>
      <c r="AL7" s="11">
        <v>30</v>
      </c>
      <c r="AM7" s="11">
        <f t="shared" si="10"/>
        <v>10</v>
      </c>
      <c r="AN7" s="104"/>
      <c r="AO7" s="102">
        <v>20</v>
      </c>
      <c r="AP7" s="110">
        <v>18</v>
      </c>
      <c r="AQ7" s="110">
        <f t="shared" si="11"/>
        <v>-2</v>
      </c>
      <c r="AR7" s="111">
        <f>AQ7*3</f>
        <v>-6</v>
      </c>
      <c r="AS7" s="112">
        <f t="shared" si="12"/>
        <v>-151</v>
      </c>
    </row>
    <row r="8" spans="1:45">
      <c r="A8" s="40">
        <v>5</v>
      </c>
      <c r="B8" s="40">
        <v>341</v>
      </c>
      <c r="C8" s="83" t="s">
        <v>191</v>
      </c>
      <c r="D8" s="83" t="s">
        <v>39</v>
      </c>
      <c r="E8" s="87">
        <v>2</v>
      </c>
      <c r="F8" s="88">
        <v>300</v>
      </c>
      <c r="G8" s="86">
        <v>25000</v>
      </c>
      <c r="H8" s="86">
        <f t="shared" ref="H8:M8" si="15">G8*4</f>
        <v>100000</v>
      </c>
      <c r="I8" s="86">
        <f t="shared" si="1"/>
        <v>6376.82964773113</v>
      </c>
      <c r="J8" s="86">
        <f t="shared" si="15"/>
        <v>25507.3185909245</v>
      </c>
      <c r="K8" s="95">
        <v>0.255073185909245</v>
      </c>
      <c r="L8" s="53">
        <v>28750</v>
      </c>
      <c r="M8" s="53">
        <f t="shared" si="15"/>
        <v>115000</v>
      </c>
      <c r="N8" s="53">
        <f t="shared" si="2"/>
        <v>6757.16198743509</v>
      </c>
      <c r="O8" s="53">
        <f t="shared" si="3"/>
        <v>27028.6479497403</v>
      </c>
      <c r="P8" s="63">
        <v>0.23503172130209</v>
      </c>
      <c r="Q8" s="102">
        <v>10</v>
      </c>
      <c r="R8" s="102">
        <v>3</v>
      </c>
      <c r="S8" s="102">
        <f t="shared" si="5"/>
        <v>-7</v>
      </c>
      <c r="T8" s="103">
        <f>S8*10</f>
        <v>-70</v>
      </c>
      <c r="U8" s="11">
        <v>12</v>
      </c>
      <c r="V8" s="11">
        <v>36</v>
      </c>
      <c r="W8" s="11">
        <f t="shared" si="6"/>
        <v>24</v>
      </c>
      <c r="X8" s="104"/>
      <c r="Y8" s="102">
        <v>20</v>
      </c>
      <c r="Z8" s="102">
        <v>7</v>
      </c>
      <c r="AA8" s="102">
        <f t="shared" si="7"/>
        <v>-13</v>
      </c>
      <c r="AB8" s="103">
        <f>AA8*5</f>
        <v>-65</v>
      </c>
      <c r="AC8" s="11">
        <v>4</v>
      </c>
      <c r="AD8" s="11">
        <v>6</v>
      </c>
      <c r="AE8" s="11">
        <f t="shared" si="8"/>
        <v>2</v>
      </c>
      <c r="AF8" s="104"/>
      <c r="AG8" s="102">
        <v>5</v>
      </c>
      <c r="AH8" s="102">
        <v>3</v>
      </c>
      <c r="AI8" s="102">
        <f t="shared" si="9"/>
        <v>-2</v>
      </c>
      <c r="AJ8" s="103">
        <f>AI8*5</f>
        <v>-10</v>
      </c>
      <c r="AK8" s="11">
        <v>12</v>
      </c>
      <c r="AL8" s="11">
        <v>1</v>
      </c>
      <c r="AM8" s="11">
        <f t="shared" si="10"/>
        <v>-11</v>
      </c>
      <c r="AN8" s="104">
        <f>AM8*3</f>
        <v>-33</v>
      </c>
      <c r="AO8" s="102">
        <v>12</v>
      </c>
      <c r="AP8" s="110">
        <v>2</v>
      </c>
      <c r="AQ8" s="110">
        <f t="shared" si="11"/>
        <v>-10</v>
      </c>
      <c r="AR8" s="111">
        <f>AQ8*3</f>
        <v>-30</v>
      </c>
      <c r="AS8" s="112">
        <f t="shared" si="12"/>
        <v>-208</v>
      </c>
    </row>
    <row r="9" spans="1:45">
      <c r="A9" s="40">
        <v>6</v>
      </c>
      <c r="B9" s="40">
        <v>571</v>
      </c>
      <c r="C9" s="83" t="s">
        <v>193</v>
      </c>
      <c r="D9" s="83" t="s">
        <v>52</v>
      </c>
      <c r="E9" s="87">
        <v>2</v>
      </c>
      <c r="F9" s="88">
        <v>200</v>
      </c>
      <c r="G9" s="86">
        <v>18500</v>
      </c>
      <c r="H9" s="86">
        <f t="shared" ref="H9:M9" si="16">G9*4</f>
        <v>74000</v>
      </c>
      <c r="I9" s="86">
        <f t="shared" si="1"/>
        <v>4555.04383424885</v>
      </c>
      <c r="J9" s="86">
        <f t="shared" si="16"/>
        <v>18220.1753369954</v>
      </c>
      <c r="K9" s="95">
        <v>0.246218585635073</v>
      </c>
      <c r="L9" s="53">
        <v>21275</v>
      </c>
      <c r="M9" s="53">
        <f t="shared" si="16"/>
        <v>85100</v>
      </c>
      <c r="N9" s="53">
        <f t="shared" si="2"/>
        <v>4826.71966293439</v>
      </c>
      <c r="O9" s="53">
        <f t="shared" si="3"/>
        <v>19306.8786517376</v>
      </c>
      <c r="P9" s="63">
        <v>0.226872839620888</v>
      </c>
      <c r="Q9" s="102">
        <v>10</v>
      </c>
      <c r="R9" s="102">
        <v>23</v>
      </c>
      <c r="S9" s="102">
        <f t="shared" si="5"/>
        <v>13</v>
      </c>
      <c r="T9" s="103"/>
      <c r="U9" s="11">
        <v>12</v>
      </c>
      <c r="V9" s="11">
        <v>0</v>
      </c>
      <c r="W9" s="11">
        <f t="shared" si="6"/>
        <v>-12</v>
      </c>
      <c r="X9" s="104">
        <f>W9*10</f>
        <v>-120</v>
      </c>
      <c r="Y9" s="102">
        <v>16</v>
      </c>
      <c r="Z9" s="102">
        <v>26</v>
      </c>
      <c r="AA9" s="102">
        <f t="shared" si="7"/>
        <v>10</v>
      </c>
      <c r="AB9" s="103"/>
      <c r="AC9" s="11">
        <v>4</v>
      </c>
      <c r="AD9" s="11">
        <v>8</v>
      </c>
      <c r="AE9" s="11">
        <f t="shared" si="8"/>
        <v>4</v>
      </c>
      <c r="AF9" s="104"/>
      <c r="AG9" s="102">
        <v>4</v>
      </c>
      <c r="AH9" s="102">
        <v>6</v>
      </c>
      <c r="AI9" s="102">
        <f t="shared" si="9"/>
        <v>2</v>
      </c>
      <c r="AJ9" s="102"/>
      <c r="AK9" s="11">
        <v>12</v>
      </c>
      <c r="AL9" s="11">
        <v>7</v>
      </c>
      <c r="AM9" s="11">
        <f t="shared" si="10"/>
        <v>-5</v>
      </c>
      <c r="AN9" s="104">
        <f>AM9*3</f>
        <v>-15</v>
      </c>
      <c r="AO9" s="102">
        <v>12</v>
      </c>
      <c r="AP9" s="110">
        <v>43</v>
      </c>
      <c r="AQ9" s="110">
        <f t="shared" si="11"/>
        <v>31</v>
      </c>
      <c r="AR9" s="113"/>
      <c r="AS9" s="112">
        <f t="shared" si="12"/>
        <v>-135</v>
      </c>
    </row>
    <row r="10" spans="1:45">
      <c r="A10" s="40">
        <v>7</v>
      </c>
      <c r="B10" s="40">
        <v>750</v>
      </c>
      <c r="C10" s="83" t="s">
        <v>115</v>
      </c>
      <c r="D10" s="83" t="s">
        <v>52</v>
      </c>
      <c r="E10" s="84">
        <v>3</v>
      </c>
      <c r="F10" s="85">
        <v>300</v>
      </c>
      <c r="G10" s="86">
        <v>30000</v>
      </c>
      <c r="H10" s="86">
        <f t="shared" ref="H10:M10" si="17">G10*4</f>
        <v>120000</v>
      </c>
      <c r="I10" s="86">
        <f t="shared" si="1"/>
        <v>7015.56851034555</v>
      </c>
      <c r="J10" s="86">
        <f t="shared" si="17"/>
        <v>28062.2740413822</v>
      </c>
      <c r="K10" s="95">
        <v>0.233852283678185</v>
      </c>
      <c r="L10" s="53">
        <v>34500</v>
      </c>
      <c r="M10" s="53">
        <f t="shared" si="17"/>
        <v>138000</v>
      </c>
      <c r="N10" s="53">
        <f t="shared" si="2"/>
        <v>7433.99706078402</v>
      </c>
      <c r="O10" s="53">
        <f t="shared" si="3"/>
        <v>29735.9882431361</v>
      </c>
      <c r="P10" s="63">
        <v>0.215478175674899</v>
      </c>
      <c r="Q10" s="102">
        <v>5</v>
      </c>
      <c r="R10" s="102">
        <v>12</v>
      </c>
      <c r="S10" s="102">
        <f t="shared" si="5"/>
        <v>7</v>
      </c>
      <c r="T10" s="103"/>
      <c r="U10" s="11">
        <v>12</v>
      </c>
      <c r="V10" s="11">
        <v>8</v>
      </c>
      <c r="W10" s="11">
        <f t="shared" si="6"/>
        <v>-4</v>
      </c>
      <c r="X10" s="104">
        <f>W10*10</f>
        <v>-40</v>
      </c>
      <c r="Y10" s="102">
        <v>16</v>
      </c>
      <c r="Z10" s="102">
        <v>39</v>
      </c>
      <c r="AA10" s="102">
        <f t="shared" si="7"/>
        <v>23</v>
      </c>
      <c r="AB10" s="103"/>
      <c r="AC10" s="11">
        <v>4</v>
      </c>
      <c r="AD10" s="11">
        <v>2</v>
      </c>
      <c r="AE10" s="11">
        <f t="shared" si="8"/>
        <v>-2</v>
      </c>
      <c r="AF10" s="104">
        <f>AE10*5</f>
        <v>-10</v>
      </c>
      <c r="AG10" s="102">
        <v>8</v>
      </c>
      <c r="AH10" s="102">
        <v>8</v>
      </c>
      <c r="AI10" s="102">
        <f t="shared" si="9"/>
        <v>0</v>
      </c>
      <c r="AJ10" s="102"/>
      <c r="AK10" s="11">
        <v>12</v>
      </c>
      <c r="AL10" s="11">
        <v>32</v>
      </c>
      <c r="AM10" s="11">
        <f t="shared" si="10"/>
        <v>20</v>
      </c>
      <c r="AN10" s="104"/>
      <c r="AO10" s="102">
        <v>12</v>
      </c>
      <c r="AP10" s="110">
        <v>25</v>
      </c>
      <c r="AQ10" s="110">
        <f t="shared" si="11"/>
        <v>13</v>
      </c>
      <c r="AR10" s="113"/>
      <c r="AS10" s="112">
        <f t="shared" si="12"/>
        <v>-50</v>
      </c>
    </row>
    <row r="11" spans="1:45">
      <c r="A11" s="40">
        <v>8</v>
      </c>
      <c r="B11" s="40">
        <v>385</v>
      </c>
      <c r="C11" s="83" t="s">
        <v>194</v>
      </c>
      <c r="D11" s="83" t="s">
        <v>41</v>
      </c>
      <c r="E11" s="84">
        <v>3</v>
      </c>
      <c r="F11" s="85">
        <v>200</v>
      </c>
      <c r="G11" s="86">
        <v>18500</v>
      </c>
      <c r="H11" s="86">
        <f t="shared" ref="H11:M11" si="18">G11*4</f>
        <v>74000</v>
      </c>
      <c r="I11" s="86">
        <f t="shared" si="1"/>
        <v>3787.49161257716</v>
      </c>
      <c r="J11" s="86">
        <f t="shared" si="18"/>
        <v>15149.9664503086</v>
      </c>
      <c r="K11" s="95">
        <v>0.204729276355522</v>
      </c>
      <c r="L11" s="53">
        <v>21275</v>
      </c>
      <c r="M11" s="53">
        <f t="shared" si="18"/>
        <v>85100</v>
      </c>
      <c r="N11" s="53">
        <f t="shared" si="2"/>
        <v>4013.38843375587</v>
      </c>
      <c r="O11" s="53">
        <f t="shared" si="3"/>
        <v>16053.5537350235</v>
      </c>
      <c r="P11" s="63">
        <v>0.188643404641874</v>
      </c>
      <c r="Q11" s="102">
        <v>7</v>
      </c>
      <c r="R11" s="102">
        <v>4</v>
      </c>
      <c r="S11" s="102">
        <f t="shared" si="5"/>
        <v>-3</v>
      </c>
      <c r="T11" s="103">
        <f t="shared" ref="T11:T17" si="19">S11*10</f>
        <v>-30</v>
      </c>
      <c r="U11" s="11">
        <v>10</v>
      </c>
      <c r="V11" s="11">
        <v>14</v>
      </c>
      <c r="W11" s="11">
        <f t="shared" si="6"/>
        <v>4</v>
      </c>
      <c r="X11" s="104"/>
      <c r="Y11" s="102">
        <v>20</v>
      </c>
      <c r="Z11" s="102">
        <v>20</v>
      </c>
      <c r="AA11" s="102">
        <f t="shared" si="7"/>
        <v>0</v>
      </c>
      <c r="AB11" s="103"/>
      <c r="AC11" s="11">
        <v>4</v>
      </c>
      <c r="AD11" s="11">
        <v>8</v>
      </c>
      <c r="AE11" s="11">
        <f t="shared" si="8"/>
        <v>4</v>
      </c>
      <c r="AF11" s="104"/>
      <c r="AG11" s="102">
        <v>4</v>
      </c>
      <c r="AH11" s="102">
        <v>5</v>
      </c>
      <c r="AI11" s="102">
        <f t="shared" si="9"/>
        <v>1</v>
      </c>
      <c r="AJ11" s="102"/>
      <c r="AK11" s="11">
        <v>12</v>
      </c>
      <c r="AL11" s="11">
        <v>10</v>
      </c>
      <c r="AM11" s="11">
        <f t="shared" si="10"/>
        <v>-2</v>
      </c>
      <c r="AN11" s="104">
        <f>AM11*3</f>
        <v>-6</v>
      </c>
      <c r="AO11" s="102">
        <v>12</v>
      </c>
      <c r="AP11" s="110">
        <v>19</v>
      </c>
      <c r="AQ11" s="110">
        <f t="shared" si="11"/>
        <v>7</v>
      </c>
      <c r="AR11" s="113"/>
      <c r="AS11" s="112">
        <f t="shared" si="12"/>
        <v>-36</v>
      </c>
    </row>
    <row r="12" spans="1:45">
      <c r="A12" s="40">
        <v>9</v>
      </c>
      <c r="B12" s="40">
        <v>365</v>
      </c>
      <c r="C12" s="83" t="s">
        <v>196</v>
      </c>
      <c r="D12" s="83" t="s">
        <v>36</v>
      </c>
      <c r="E12" s="84">
        <v>3</v>
      </c>
      <c r="F12" s="85">
        <v>200</v>
      </c>
      <c r="G12" s="86">
        <v>15867.75906</v>
      </c>
      <c r="H12" s="86">
        <f t="shared" ref="H12:M12" si="20">G12*4</f>
        <v>63471.03624</v>
      </c>
      <c r="I12" s="86">
        <f t="shared" si="1"/>
        <v>4236.88413959999</v>
      </c>
      <c r="J12" s="86">
        <f t="shared" si="20"/>
        <v>16947.5365584</v>
      </c>
      <c r="K12" s="95">
        <v>0.267012129663632</v>
      </c>
      <c r="L12" s="53">
        <v>18247.922919</v>
      </c>
      <c r="M12" s="53">
        <f t="shared" si="20"/>
        <v>72991.691676</v>
      </c>
      <c r="N12" s="53">
        <f t="shared" si="2"/>
        <v>4489.58401506899</v>
      </c>
      <c r="O12" s="53">
        <f t="shared" si="3"/>
        <v>17958.336060276</v>
      </c>
      <c r="P12" s="63">
        <v>0.246032605190061</v>
      </c>
      <c r="Q12" s="102">
        <v>9</v>
      </c>
      <c r="R12" s="102">
        <v>0</v>
      </c>
      <c r="S12" s="102">
        <f t="shared" si="5"/>
        <v>-9</v>
      </c>
      <c r="T12" s="103">
        <f t="shared" si="19"/>
        <v>-90</v>
      </c>
      <c r="U12" s="11">
        <v>12</v>
      </c>
      <c r="V12" s="11">
        <v>4</v>
      </c>
      <c r="W12" s="11">
        <f t="shared" si="6"/>
        <v>-8</v>
      </c>
      <c r="X12" s="104">
        <f>W12*10</f>
        <v>-80</v>
      </c>
      <c r="Y12" s="102">
        <v>16</v>
      </c>
      <c r="Z12" s="102">
        <v>13</v>
      </c>
      <c r="AA12" s="102">
        <f t="shared" si="7"/>
        <v>-3</v>
      </c>
      <c r="AB12" s="103">
        <f>AA12*5</f>
        <v>-15</v>
      </c>
      <c r="AC12" s="11">
        <v>4</v>
      </c>
      <c r="AD12" s="11">
        <v>8</v>
      </c>
      <c r="AE12" s="11">
        <f t="shared" si="8"/>
        <v>4</v>
      </c>
      <c r="AF12" s="104"/>
      <c r="AG12" s="102">
        <v>4</v>
      </c>
      <c r="AH12" s="102">
        <v>5</v>
      </c>
      <c r="AI12" s="102">
        <f t="shared" si="9"/>
        <v>1</v>
      </c>
      <c r="AJ12" s="102"/>
      <c r="AK12" s="11">
        <v>12</v>
      </c>
      <c r="AL12" s="11">
        <v>17</v>
      </c>
      <c r="AM12" s="11">
        <f t="shared" si="10"/>
        <v>5</v>
      </c>
      <c r="AN12" s="104"/>
      <c r="AO12" s="102">
        <v>12</v>
      </c>
      <c r="AP12" s="110">
        <v>15</v>
      </c>
      <c r="AQ12" s="110">
        <f t="shared" si="11"/>
        <v>3</v>
      </c>
      <c r="AR12" s="113"/>
      <c r="AS12" s="112">
        <f t="shared" si="12"/>
        <v>-185</v>
      </c>
    </row>
    <row r="13" spans="1:45">
      <c r="A13" s="40">
        <v>10</v>
      </c>
      <c r="B13" s="40">
        <v>582</v>
      </c>
      <c r="C13" s="83" t="s">
        <v>198</v>
      </c>
      <c r="D13" s="83" t="s">
        <v>36</v>
      </c>
      <c r="E13" s="87">
        <v>4</v>
      </c>
      <c r="F13" s="88">
        <v>300</v>
      </c>
      <c r="G13" s="86">
        <v>39500</v>
      </c>
      <c r="H13" s="86">
        <f t="shared" ref="H13:M13" si="21">G13*4</f>
        <v>158000</v>
      </c>
      <c r="I13" s="86">
        <f t="shared" si="1"/>
        <v>6407.85387494825</v>
      </c>
      <c r="J13" s="86">
        <f t="shared" si="21"/>
        <v>25631.415499793</v>
      </c>
      <c r="K13" s="95">
        <v>0.162224148732867</v>
      </c>
      <c r="L13" s="53">
        <v>45425</v>
      </c>
      <c r="M13" s="53">
        <f t="shared" si="21"/>
        <v>181700</v>
      </c>
      <c r="N13" s="53">
        <f t="shared" si="2"/>
        <v>7268</v>
      </c>
      <c r="O13" s="53">
        <f t="shared" si="3"/>
        <v>29072</v>
      </c>
      <c r="P13" s="63">
        <v>0.16</v>
      </c>
      <c r="Q13" s="102">
        <v>10</v>
      </c>
      <c r="R13" s="102">
        <v>8</v>
      </c>
      <c r="S13" s="102">
        <f t="shared" si="5"/>
        <v>-2</v>
      </c>
      <c r="T13" s="103">
        <f t="shared" si="19"/>
        <v>-20</v>
      </c>
      <c r="U13" s="11">
        <v>10</v>
      </c>
      <c r="V13" s="11">
        <v>14</v>
      </c>
      <c r="W13" s="11">
        <f t="shared" si="6"/>
        <v>4</v>
      </c>
      <c r="X13" s="104"/>
      <c r="Y13" s="102">
        <v>12</v>
      </c>
      <c r="Z13" s="102">
        <v>14</v>
      </c>
      <c r="AA13" s="102">
        <f t="shared" si="7"/>
        <v>2</v>
      </c>
      <c r="AB13" s="103"/>
      <c r="AC13" s="11">
        <v>4</v>
      </c>
      <c r="AD13" s="11">
        <v>6</v>
      </c>
      <c r="AE13" s="11">
        <f t="shared" si="8"/>
        <v>2</v>
      </c>
      <c r="AF13" s="104"/>
      <c r="AG13" s="102">
        <v>5</v>
      </c>
      <c r="AH13" s="102">
        <v>3</v>
      </c>
      <c r="AI13" s="102">
        <f t="shared" si="9"/>
        <v>-2</v>
      </c>
      <c r="AJ13" s="103">
        <f>AI13*5</f>
        <v>-10</v>
      </c>
      <c r="AK13" s="11">
        <v>12</v>
      </c>
      <c r="AL13" s="11">
        <v>21</v>
      </c>
      <c r="AM13" s="11">
        <f t="shared" si="10"/>
        <v>9</v>
      </c>
      <c r="AN13" s="104"/>
      <c r="AO13" s="102">
        <v>12</v>
      </c>
      <c r="AP13" s="110">
        <v>12</v>
      </c>
      <c r="AQ13" s="110">
        <f t="shared" si="11"/>
        <v>0</v>
      </c>
      <c r="AR13" s="113"/>
      <c r="AS13" s="112">
        <f t="shared" si="12"/>
        <v>-30</v>
      </c>
    </row>
    <row r="14" spans="1:45">
      <c r="A14" s="40">
        <v>11</v>
      </c>
      <c r="B14" s="40">
        <v>337</v>
      </c>
      <c r="C14" s="83" t="s">
        <v>199</v>
      </c>
      <c r="D14" s="83" t="s">
        <v>33</v>
      </c>
      <c r="E14" s="87">
        <v>4</v>
      </c>
      <c r="F14" s="88">
        <v>300</v>
      </c>
      <c r="G14" s="86">
        <v>35000</v>
      </c>
      <c r="H14" s="86">
        <f t="shared" ref="H14:M14" si="22">G14*4</f>
        <v>140000</v>
      </c>
      <c r="I14" s="86">
        <f t="shared" si="1"/>
        <v>7483.82693624489</v>
      </c>
      <c r="J14" s="86">
        <f t="shared" si="22"/>
        <v>29935.3077449796</v>
      </c>
      <c r="K14" s="95">
        <v>0.213823626749854</v>
      </c>
      <c r="L14" s="53">
        <v>38525</v>
      </c>
      <c r="M14" s="53">
        <f t="shared" si="22"/>
        <v>154100</v>
      </c>
      <c r="N14" s="53">
        <f t="shared" si="2"/>
        <v>7705</v>
      </c>
      <c r="O14" s="53">
        <f t="shared" si="3"/>
        <v>30820</v>
      </c>
      <c r="P14" s="63">
        <v>0.2</v>
      </c>
      <c r="Q14" s="102">
        <v>10</v>
      </c>
      <c r="R14" s="102">
        <v>2</v>
      </c>
      <c r="S14" s="102">
        <f t="shared" si="5"/>
        <v>-8</v>
      </c>
      <c r="T14" s="103">
        <f t="shared" si="19"/>
        <v>-80</v>
      </c>
      <c r="U14" s="11">
        <v>10</v>
      </c>
      <c r="V14" s="11">
        <v>15</v>
      </c>
      <c r="W14" s="11">
        <f t="shared" si="6"/>
        <v>5</v>
      </c>
      <c r="X14" s="104"/>
      <c r="Y14" s="102">
        <v>12</v>
      </c>
      <c r="Z14" s="102">
        <v>18</v>
      </c>
      <c r="AA14" s="102">
        <f t="shared" si="7"/>
        <v>6</v>
      </c>
      <c r="AB14" s="103"/>
      <c r="AC14" s="11">
        <v>4</v>
      </c>
      <c r="AD14" s="11">
        <v>6</v>
      </c>
      <c r="AE14" s="11">
        <f t="shared" si="8"/>
        <v>2</v>
      </c>
      <c r="AF14" s="104"/>
      <c r="AG14" s="102">
        <v>5</v>
      </c>
      <c r="AH14" s="102">
        <v>10</v>
      </c>
      <c r="AI14" s="102">
        <f t="shared" si="9"/>
        <v>5</v>
      </c>
      <c r="AJ14" s="102"/>
      <c r="AK14" s="11">
        <v>12</v>
      </c>
      <c r="AL14" s="11">
        <v>44</v>
      </c>
      <c r="AM14" s="11">
        <f t="shared" si="10"/>
        <v>32</v>
      </c>
      <c r="AN14" s="104"/>
      <c r="AO14" s="102">
        <v>12</v>
      </c>
      <c r="AP14" s="110">
        <v>63</v>
      </c>
      <c r="AQ14" s="110">
        <f t="shared" si="11"/>
        <v>51</v>
      </c>
      <c r="AR14" s="113"/>
      <c r="AS14" s="112">
        <f t="shared" si="12"/>
        <v>-80</v>
      </c>
    </row>
    <row r="15" spans="1:45">
      <c r="A15" s="40">
        <v>12</v>
      </c>
      <c r="B15" s="40">
        <v>343</v>
      </c>
      <c r="C15" s="83" t="s">
        <v>200</v>
      </c>
      <c r="D15" s="83" t="s">
        <v>36</v>
      </c>
      <c r="E15" s="87">
        <v>4</v>
      </c>
      <c r="F15" s="88">
        <v>200</v>
      </c>
      <c r="G15" s="86">
        <v>22000</v>
      </c>
      <c r="H15" s="86">
        <f t="shared" ref="H15:M15" si="23">G15*4</f>
        <v>88000</v>
      </c>
      <c r="I15" s="86">
        <f t="shared" si="1"/>
        <v>5777.25419414315</v>
      </c>
      <c r="J15" s="86">
        <f t="shared" si="23"/>
        <v>23109.0167765726</v>
      </c>
      <c r="K15" s="95">
        <v>0.262602463370143</v>
      </c>
      <c r="L15" s="53">
        <v>25300</v>
      </c>
      <c r="M15" s="53">
        <f t="shared" si="23"/>
        <v>101200</v>
      </c>
      <c r="N15" s="53">
        <f t="shared" si="2"/>
        <v>6121.82614072238</v>
      </c>
      <c r="O15" s="53">
        <f t="shared" si="3"/>
        <v>24487.3045628895</v>
      </c>
      <c r="P15" s="63">
        <v>0.241969412676774</v>
      </c>
      <c r="Q15" s="102">
        <v>13</v>
      </c>
      <c r="R15" s="102">
        <v>7</v>
      </c>
      <c r="S15" s="102">
        <f t="shared" si="5"/>
        <v>-6</v>
      </c>
      <c r="T15" s="103">
        <f t="shared" si="19"/>
        <v>-60</v>
      </c>
      <c r="U15" s="11">
        <v>12</v>
      </c>
      <c r="V15" s="11">
        <v>6</v>
      </c>
      <c r="W15" s="11">
        <f t="shared" si="6"/>
        <v>-6</v>
      </c>
      <c r="X15" s="104">
        <f>W15*10</f>
        <v>-60</v>
      </c>
      <c r="Y15" s="102">
        <v>16</v>
      </c>
      <c r="Z15" s="102">
        <v>36</v>
      </c>
      <c r="AA15" s="102">
        <f t="shared" si="7"/>
        <v>20</v>
      </c>
      <c r="AB15" s="103"/>
      <c r="AC15" s="11">
        <v>4</v>
      </c>
      <c r="AD15" s="11">
        <v>4</v>
      </c>
      <c r="AE15" s="11">
        <f t="shared" si="8"/>
        <v>0</v>
      </c>
      <c r="AF15" s="104"/>
      <c r="AG15" s="102">
        <v>4</v>
      </c>
      <c r="AH15" s="102">
        <v>6</v>
      </c>
      <c r="AI15" s="102">
        <f t="shared" si="9"/>
        <v>2</v>
      </c>
      <c r="AJ15" s="102"/>
      <c r="AK15" s="11">
        <v>12</v>
      </c>
      <c r="AL15" s="11">
        <v>4</v>
      </c>
      <c r="AM15" s="11">
        <f t="shared" si="10"/>
        <v>-8</v>
      </c>
      <c r="AN15" s="104">
        <f>AM15*3</f>
        <v>-24</v>
      </c>
      <c r="AO15" s="102">
        <v>12</v>
      </c>
      <c r="AP15" s="110">
        <v>19</v>
      </c>
      <c r="AQ15" s="110">
        <f t="shared" si="11"/>
        <v>7</v>
      </c>
      <c r="AR15" s="113"/>
      <c r="AS15" s="112">
        <f t="shared" si="12"/>
        <v>-144</v>
      </c>
    </row>
    <row r="16" spans="1:45">
      <c r="A16" s="40">
        <v>13</v>
      </c>
      <c r="B16" s="40">
        <v>709</v>
      </c>
      <c r="C16" s="83" t="s">
        <v>201</v>
      </c>
      <c r="D16" s="83" t="s">
        <v>36</v>
      </c>
      <c r="E16" s="84">
        <v>5</v>
      </c>
      <c r="F16" s="85">
        <v>200</v>
      </c>
      <c r="G16" s="86">
        <v>19500</v>
      </c>
      <c r="H16" s="86">
        <f t="shared" ref="H16:M16" si="24">G16*4</f>
        <v>78000</v>
      </c>
      <c r="I16" s="86">
        <f t="shared" si="1"/>
        <v>5277.26596981832</v>
      </c>
      <c r="J16" s="86">
        <f t="shared" si="24"/>
        <v>21109.0638792733</v>
      </c>
      <c r="K16" s="95">
        <v>0.270629024093247</v>
      </c>
      <c r="L16" s="53">
        <v>22425</v>
      </c>
      <c r="M16" s="53">
        <f t="shared" si="24"/>
        <v>89700</v>
      </c>
      <c r="N16" s="53">
        <f t="shared" si="2"/>
        <v>5592.01719016105</v>
      </c>
      <c r="O16" s="53">
        <f t="shared" si="3"/>
        <v>22368.0687606442</v>
      </c>
      <c r="P16" s="63">
        <v>0.249365315057349</v>
      </c>
      <c r="Q16" s="102">
        <v>7</v>
      </c>
      <c r="R16" s="102">
        <v>4</v>
      </c>
      <c r="S16" s="102">
        <f t="shared" si="5"/>
        <v>-3</v>
      </c>
      <c r="T16" s="103">
        <f t="shared" si="19"/>
        <v>-30</v>
      </c>
      <c r="U16" s="11">
        <v>20</v>
      </c>
      <c r="V16" s="11">
        <v>12</v>
      </c>
      <c r="W16" s="11">
        <f t="shared" si="6"/>
        <v>-8</v>
      </c>
      <c r="X16" s="104">
        <f>W16*10</f>
        <v>-80</v>
      </c>
      <c r="Y16" s="102">
        <v>10</v>
      </c>
      <c r="Z16" s="102">
        <v>0</v>
      </c>
      <c r="AA16" s="102">
        <f t="shared" si="7"/>
        <v>-10</v>
      </c>
      <c r="AB16" s="103">
        <f>AA16*5</f>
        <v>-50</v>
      </c>
      <c r="AC16" s="11">
        <v>4</v>
      </c>
      <c r="AD16" s="11">
        <v>2</v>
      </c>
      <c r="AE16" s="11">
        <f t="shared" si="8"/>
        <v>-2</v>
      </c>
      <c r="AF16" s="104">
        <f>AE16*5</f>
        <v>-10</v>
      </c>
      <c r="AG16" s="102">
        <v>4</v>
      </c>
      <c r="AH16" s="102">
        <v>1</v>
      </c>
      <c r="AI16" s="102">
        <f t="shared" si="9"/>
        <v>-3</v>
      </c>
      <c r="AJ16" s="103">
        <f>AI16*5</f>
        <v>-15</v>
      </c>
      <c r="AK16" s="11">
        <v>12</v>
      </c>
      <c r="AL16" s="11">
        <v>15</v>
      </c>
      <c r="AM16" s="11">
        <f t="shared" si="10"/>
        <v>3</v>
      </c>
      <c r="AN16" s="104"/>
      <c r="AO16" s="102">
        <v>12</v>
      </c>
      <c r="AP16" s="110">
        <v>15</v>
      </c>
      <c r="AQ16" s="110">
        <f t="shared" si="11"/>
        <v>3</v>
      </c>
      <c r="AR16" s="113"/>
      <c r="AS16" s="112">
        <f t="shared" si="12"/>
        <v>-185</v>
      </c>
    </row>
    <row r="17" spans="1:45">
      <c r="A17" s="40">
        <v>14</v>
      </c>
      <c r="B17" s="40">
        <v>373</v>
      </c>
      <c r="C17" s="83" t="s">
        <v>202</v>
      </c>
      <c r="D17" s="83" t="s">
        <v>33</v>
      </c>
      <c r="E17" s="84">
        <v>5</v>
      </c>
      <c r="F17" s="85">
        <v>200</v>
      </c>
      <c r="G17" s="86">
        <v>16000</v>
      </c>
      <c r="H17" s="86">
        <f t="shared" ref="H17:M17" si="25">G17*4</f>
        <v>64000</v>
      </c>
      <c r="I17" s="86">
        <f t="shared" si="1"/>
        <v>4115.52771147979</v>
      </c>
      <c r="J17" s="86">
        <f t="shared" si="25"/>
        <v>16462.1108459192</v>
      </c>
      <c r="K17" s="95">
        <v>0.257220481967487</v>
      </c>
      <c r="L17" s="53">
        <v>18400</v>
      </c>
      <c r="M17" s="53">
        <f t="shared" si="25"/>
        <v>73600</v>
      </c>
      <c r="N17" s="53">
        <f t="shared" si="2"/>
        <v>4360.98954284305</v>
      </c>
      <c r="O17" s="53">
        <f t="shared" si="3"/>
        <v>17443.9581713722</v>
      </c>
      <c r="P17" s="63">
        <v>0.23701030124147</v>
      </c>
      <c r="Q17" s="102">
        <v>10</v>
      </c>
      <c r="R17" s="102">
        <v>8</v>
      </c>
      <c r="S17" s="102">
        <f t="shared" si="5"/>
        <v>-2</v>
      </c>
      <c r="T17" s="103">
        <f t="shared" si="19"/>
        <v>-20</v>
      </c>
      <c r="U17" s="11">
        <v>12</v>
      </c>
      <c r="V17" s="11">
        <v>4</v>
      </c>
      <c r="W17" s="11">
        <f t="shared" si="6"/>
        <v>-8</v>
      </c>
      <c r="X17" s="104">
        <f>W17*10</f>
        <v>-80</v>
      </c>
      <c r="Y17" s="102">
        <v>10</v>
      </c>
      <c r="Z17" s="102">
        <v>16</v>
      </c>
      <c r="AA17" s="102">
        <f t="shared" si="7"/>
        <v>6</v>
      </c>
      <c r="AB17" s="103"/>
      <c r="AC17" s="11">
        <v>4</v>
      </c>
      <c r="AD17" s="11">
        <v>4</v>
      </c>
      <c r="AE17" s="11">
        <f t="shared" si="8"/>
        <v>0</v>
      </c>
      <c r="AF17" s="104"/>
      <c r="AG17" s="102">
        <v>5</v>
      </c>
      <c r="AH17" s="102">
        <v>5</v>
      </c>
      <c r="AI17" s="102">
        <f t="shared" si="9"/>
        <v>0</v>
      </c>
      <c r="AJ17" s="102"/>
      <c r="AK17" s="11">
        <v>12</v>
      </c>
      <c r="AL17" s="11">
        <v>8</v>
      </c>
      <c r="AM17" s="11">
        <f t="shared" si="10"/>
        <v>-4</v>
      </c>
      <c r="AN17" s="104">
        <f>AM17*3</f>
        <v>-12</v>
      </c>
      <c r="AO17" s="102">
        <v>12</v>
      </c>
      <c r="AP17" s="110">
        <v>17</v>
      </c>
      <c r="AQ17" s="110">
        <f t="shared" si="11"/>
        <v>5</v>
      </c>
      <c r="AR17" s="113"/>
      <c r="AS17" s="112">
        <f t="shared" si="12"/>
        <v>-112</v>
      </c>
    </row>
    <row r="18" spans="1:45">
      <c r="A18" s="40">
        <v>15</v>
      </c>
      <c r="B18" s="40">
        <v>311</v>
      </c>
      <c r="C18" s="83" t="s">
        <v>203</v>
      </c>
      <c r="D18" s="83" t="s">
        <v>36</v>
      </c>
      <c r="E18" s="84">
        <v>5</v>
      </c>
      <c r="F18" s="85">
        <v>200</v>
      </c>
      <c r="G18" s="86">
        <v>10743.87726</v>
      </c>
      <c r="H18" s="86">
        <f t="shared" ref="H18:M18" si="26">G18*4</f>
        <v>42975.50904</v>
      </c>
      <c r="I18" s="86">
        <f t="shared" si="1"/>
        <v>2191.4200728</v>
      </c>
      <c r="J18" s="86">
        <f t="shared" si="26"/>
        <v>8765.68029119998</v>
      </c>
      <c r="K18" s="95">
        <v>0.203969202157471</v>
      </c>
      <c r="L18" s="53">
        <v>12355.458849</v>
      </c>
      <c r="M18" s="53">
        <f t="shared" si="26"/>
        <v>49421.835396</v>
      </c>
      <c r="N18" s="53">
        <f t="shared" si="2"/>
        <v>2322.122627142</v>
      </c>
      <c r="O18" s="53">
        <f t="shared" si="3"/>
        <v>9288.49050856798</v>
      </c>
      <c r="P18" s="63">
        <v>0.187943050559384</v>
      </c>
      <c r="Q18" s="102">
        <v>7</v>
      </c>
      <c r="R18" s="102">
        <v>8</v>
      </c>
      <c r="S18" s="102">
        <f t="shared" si="5"/>
        <v>1</v>
      </c>
      <c r="T18" s="103"/>
      <c r="U18" s="11">
        <v>8</v>
      </c>
      <c r="V18" s="11">
        <v>8</v>
      </c>
      <c r="W18" s="11">
        <f t="shared" si="6"/>
        <v>0</v>
      </c>
      <c r="X18" s="104"/>
      <c r="Y18" s="102">
        <v>10</v>
      </c>
      <c r="Z18" s="102">
        <v>10</v>
      </c>
      <c r="AA18" s="102">
        <f t="shared" si="7"/>
        <v>0</v>
      </c>
      <c r="AB18" s="103"/>
      <c r="AC18" s="11">
        <v>4</v>
      </c>
      <c r="AD18" s="11">
        <v>4</v>
      </c>
      <c r="AE18" s="11">
        <f t="shared" si="8"/>
        <v>0</v>
      </c>
      <c r="AF18" s="104"/>
      <c r="AG18" s="102">
        <v>2</v>
      </c>
      <c r="AH18" s="102">
        <v>4</v>
      </c>
      <c r="AI18" s="102">
        <f t="shared" si="9"/>
        <v>2</v>
      </c>
      <c r="AJ18" s="102"/>
      <c r="AK18" s="11">
        <v>12</v>
      </c>
      <c r="AL18" s="11">
        <v>12</v>
      </c>
      <c r="AM18" s="11">
        <f t="shared" si="10"/>
        <v>0</v>
      </c>
      <c r="AN18" s="104"/>
      <c r="AO18" s="102">
        <v>12</v>
      </c>
      <c r="AP18" s="110">
        <v>13</v>
      </c>
      <c r="AQ18" s="110">
        <f t="shared" si="11"/>
        <v>1</v>
      </c>
      <c r="AR18" s="113"/>
      <c r="AS18" s="112">
        <f t="shared" si="12"/>
        <v>0</v>
      </c>
    </row>
    <row r="19" spans="1:45">
      <c r="A19" s="40">
        <v>16</v>
      </c>
      <c r="B19" s="40">
        <v>581</v>
      </c>
      <c r="C19" s="83" t="s">
        <v>208</v>
      </c>
      <c r="D19" s="83" t="s">
        <v>33</v>
      </c>
      <c r="E19" s="87">
        <v>6</v>
      </c>
      <c r="F19" s="88">
        <v>200</v>
      </c>
      <c r="G19" s="86">
        <v>16500</v>
      </c>
      <c r="H19" s="86">
        <f t="shared" ref="H19:M19" si="27">G19*4</f>
        <v>66000</v>
      </c>
      <c r="I19" s="86">
        <f t="shared" si="1"/>
        <v>3851.49932776026</v>
      </c>
      <c r="J19" s="86">
        <f t="shared" si="27"/>
        <v>15405.997311041</v>
      </c>
      <c r="K19" s="95">
        <v>0.23342420168244</v>
      </c>
      <c r="L19" s="53">
        <v>18975</v>
      </c>
      <c r="M19" s="53">
        <f t="shared" si="27"/>
        <v>75900</v>
      </c>
      <c r="N19" s="53">
        <f t="shared" si="2"/>
        <v>4081.21375195167</v>
      </c>
      <c r="O19" s="53">
        <f t="shared" si="3"/>
        <v>16324.8550078067</v>
      </c>
      <c r="P19" s="63">
        <v>0.215083728693105</v>
      </c>
      <c r="Q19" s="102">
        <v>7</v>
      </c>
      <c r="R19" s="102">
        <v>3</v>
      </c>
      <c r="S19" s="102">
        <f t="shared" si="5"/>
        <v>-4</v>
      </c>
      <c r="T19" s="103">
        <f>S19*10</f>
        <v>-40</v>
      </c>
      <c r="U19" s="11">
        <v>12</v>
      </c>
      <c r="V19" s="11">
        <v>10</v>
      </c>
      <c r="W19" s="11">
        <f t="shared" si="6"/>
        <v>-2</v>
      </c>
      <c r="X19" s="104">
        <f>W19*10</f>
        <v>-20</v>
      </c>
      <c r="Y19" s="102">
        <v>10</v>
      </c>
      <c r="Z19" s="102">
        <v>7</v>
      </c>
      <c r="AA19" s="102">
        <f t="shared" si="7"/>
        <v>-3</v>
      </c>
      <c r="AB19" s="103">
        <f>AA19*5</f>
        <v>-15</v>
      </c>
      <c r="AC19" s="11">
        <v>4</v>
      </c>
      <c r="AD19" s="11">
        <v>20</v>
      </c>
      <c r="AE19" s="11">
        <f t="shared" si="8"/>
        <v>16</v>
      </c>
      <c r="AF19" s="104"/>
      <c r="AG19" s="102">
        <v>4</v>
      </c>
      <c r="AH19" s="102">
        <v>2</v>
      </c>
      <c r="AI19" s="102">
        <f t="shared" si="9"/>
        <v>-2</v>
      </c>
      <c r="AJ19" s="103">
        <f>AI19*5</f>
        <v>-10</v>
      </c>
      <c r="AK19" s="11">
        <v>12</v>
      </c>
      <c r="AL19" s="11">
        <v>23</v>
      </c>
      <c r="AM19" s="11">
        <f t="shared" si="10"/>
        <v>11</v>
      </c>
      <c r="AN19" s="104"/>
      <c r="AO19" s="102">
        <v>12</v>
      </c>
      <c r="AP19" s="110">
        <v>11</v>
      </c>
      <c r="AQ19" s="110">
        <f t="shared" si="11"/>
        <v>-1</v>
      </c>
      <c r="AR19" s="111">
        <f>AQ19*3</f>
        <v>-3</v>
      </c>
      <c r="AS19" s="112">
        <f t="shared" si="12"/>
        <v>-88</v>
      </c>
    </row>
    <row r="20" spans="1:45">
      <c r="A20" s="40">
        <v>17</v>
      </c>
      <c r="B20" s="40">
        <v>585</v>
      </c>
      <c r="C20" s="83" t="s">
        <v>209</v>
      </c>
      <c r="D20" s="83" t="s">
        <v>33</v>
      </c>
      <c r="E20" s="87">
        <v>6</v>
      </c>
      <c r="F20" s="88">
        <v>200</v>
      </c>
      <c r="G20" s="86">
        <v>16500</v>
      </c>
      <c r="H20" s="86">
        <f t="shared" ref="H20:M20" si="28">G20*4</f>
        <v>66000</v>
      </c>
      <c r="I20" s="86">
        <f t="shared" si="1"/>
        <v>4563.78395268866</v>
      </c>
      <c r="J20" s="86">
        <f t="shared" si="28"/>
        <v>18255.1358107547</v>
      </c>
      <c r="K20" s="95">
        <v>0.276592966829616</v>
      </c>
      <c r="L20" s="53">
        <v>18975</v>
      </c>
      <c r="M20" s="53">
        <f t="shared" si="28"/>
        <v>75900</v>
      </c>
      <c r="N20" s="53">
        <f t="shared" si="2"/>
        <v>4835.98106700973</v>
      </c>
      <c r="O20" s="53">
        <f t="shared" si="3"/>
        <v>19343.9242680389</v>
      </c>
      <c r="P20" s="63">
        <v>0.254860662293003</v>
      </c>
      <c r="Q20" s="102">
        <v>10</v>
      </c>
      <c r="R20" s="102">
        <v>3</v>
      </c>
      <c r="S20" s="102">
        <f t="shared" si="5"/>
        <v>-7</v>
      </c>
      <c r="T20" s="103">
        <f>S20*10</f>
        <v>-70</v>
      </c>
      <c r="U20" s="11">
        <v>12</v>
      </c>
      <c r="V20" s="11">
        <v>8</v>
      </c>
      <c r="W20" s="11">
        <f t="shared" si="6"/>
        <v>-4</v>
      </c>
      <c r="X20" s="104">
        <f>W20*10</f>
        <v>-40</v>
      </c>
      <c r="Y20" s="102">
        <v>10</v>
      </c>
      <c r="Z20" s="102">
        <v>8</v>
      </c>
      <c r="AA20" s="102">
        <f t="shared" si="7"/>
        <v>-2</v>
      </c>
      <c r="AB20" s="103">
        <f>AA20*5</f>
        <v>-10</v>
      </c>
      <c r="AC20" s="11">
        <v>4</v>
      </c>
      <c r="AD20" s="11">
        <v>8</v>
      </c>
      <c r="AE20" s="11">
        <f t="shared" si="8"/>
        <v>4</v>
      </c>
      <c r="AF20" s="104"/>
      <c r="AG20" s="102">
        <v>6</v>
      </c>
      <c r="AH20" s="102">
        <v>10</v>
      </c>
      <c r="AI20" s="102">
        <f t="shared" si="9"/>
        <v>4</v>
      </c>
      <c r="AJ20" s="102"/>
      <c r="AK20" s="11">
        <v>12</v>
      </c>
      <c r="AL20" s="11">
        <v>16</v>
      </c>
      <c r="AM20" s="11">
        <f t="shared" si="10"/>
        <v>4</v>
      </c>
      <c r="AN20" s="104"/>
      <c r="AO20" s="102">
        <v>12</v>
      </c>
      <c r="AP20" s="110">
        <v>8</v>
      </c>
      <c r="AQ20" s="110">
        <f t="shared" si="11"/>
        <v>-4</v>
      </c>
      <c r="AR20" s="111">
        <f>AQ20*3</f>
        <v>-12</v>
      </c>
      <c r="AS20" s="112">
        <f t="shared" si="12"/>
        <v>-132</v>
      </c>
    </row>
    <row r="21" spans="1:45">
      <c r="A21" s="40">
        <v>18</v>
      </c>
      <c r="B21" s="40">
        <v>578</v>
      </c>
      <c r="C21" s="83" t="s">
        <v>210</v>
      </c>
      <c r="D21" s="83" t="s">
        <v>33</v>
      </c>
      <c r="E21" s="87">
        <v>6</v>
      </c>
      <c r="F21" s="88">
        <v>200</v>
      </c>
      <c r="G21" s="86">
        <v>15120.36801</v>
      </c>
      <c r="H21" s="86">
        <f t="shared" ref="H21:M21" si="29">G21*4</f>
        <v>60481.47204</v>
      </c>
      <c r="I21" s="86">
        <f t="shared" si="1"/>
        <v>4446.21940560001</v>
      </c>
      <c r="J21" s="86">
        <f t="shared" si="29"/>
        <v>17784.8776224</v>
      </c>
      <c r="K21" s="95">
        <v>0.294054972911999</v>
      </c>
      <c r="L21" s="53">
        <v>17388.4232115</v>
      </c>
      <c r="M21" s="53">
        <f t="shared" si="29"/>
        <v>69553.692846</v>
      </c>
      <c r="N21" s="53">
        <f t="shared" si="2"/>
        <v>4711.404634434</v>
      </c>
      <c r="O21" s="53">
        <f t="shared" si="3"/>
        <v>18845.618537736</v>
      </c>
      <c r="P21" s="63">
        <v>0.27095065361177</v>
      </c>
      <c r="Q21" s="102">
        <v>10</v>
      </c>
      <c r="R21" s="102">
        <v>8</v>
      </c>
      <c r="S21" s="102">
        <f t="shared" si="5"/>
        <v>-2</v>
      </c>
      <c r="T21" s="103">
        <f>S21*10</f>
        <v>-20</v>
      </c>
      <c r="U21" s="11">
        <v>12</v>
      </c>
      <c r="V21" s="11">
        <v>4</v>
      </c>
      <c r="W21" s="11">
        <f t="shared" si="6"/>
        <v>-8</v>
      </c>
      <c r="X21" s="104">
        <f>W21*10</f>
        <v>-80</v>
      </c>
      <c r="Y21" s="102">
        <v>16</v>
      </c>
      <c r="Z21" s="102">
        <v>18</v>
      </c>
      <c r="AA21" s="102">
        <f t="shared" si="7"/>
        <v>2</v>
      </c>
      <c r="AB21" s="103"/>
      <c r="AC21" s="11">
        <v>4</v>
      </c>
      <c r="AD21" s="11">
        <v>7</v>
      </c>
      <c r="AE21" s="11">
        <f t="shared" si="8"/>
        <v>3</v>
      </c>
      <c r="AF21" s="104"/>
      <c r="AG21" s="102">
        <v>4</v>
      </c>
      <c r="AH21" s="102">
        <v>5</v>
      </c>
      <c r="AI21" s="102">
        <f t="shared" si="9"/>
        <v>1</v>
      </c>
      <c r="AJ21" s="102"/>
      <c r="AK21" s="11">
        <v>12</v>
      </c>
      <c r="AL21" s="11">
        <v>27</v>
      </c>
      <c r="AM21" s="11">
        <f t="shared" si="10"/>
        <v>15</v>
      </c>
      <c r="AN21" s="104"/>
      <c r="AO21" s="102">
        <v>12</v>
      </c>
      <c r="AP21" s="110">
        <v>16</v>
      </c>
      <c r="AQ21" s="110">
        <f t="shared" si="11"/>
        <v>4</v>
      </c>
      <c r="AR21" s="113"/>
      <c r="AS21" s="112">
        <f t="shared" si="12"/>
        <v>-100</v>
      </c>
    </row>
    <row r="22" spans="1:45">
      <c r="A22" s="40">
        <v>19</v>
      </c>
      <c r="B22" s="40">
        <v>546</v>
      </c>
      <c r="C22" s="83" t="s">
        <v>213</v>
      </c>
      <c r="D22" s="83" t="s">
        <v>52</v>
      </c>
      <c r="E22" s="84">
        <v>7</v>
      </c>
      <c r="F22" s="85">
        <v>200</v>
      </c>
      <c r="G22" s="86">
        <v>15000</v>
      </c>
      <c r="H22" s="86">
        <f t="shared" ref="H22:M22" si="30">G22*4</f>
        <v>60000</v>
      </c>
      <c r="I22" s="86">
        <f t="shared" si="1"/>
        <v>4380.87956946867</v>
      </c>
      <c r="J22" s="86">
        <f t="shared" si="30"/>
        <v>17523.5182778747</v>
      </c>
      <c r="K22" s="95">
        <v>0.292058637964578</v>
      </c>
      <c r="L22" s="53">
        <v>17250</v>
      </c>
      <c r="M22" s="53">
        <f t="shared" si="30"/>
        <v>69000</v>
      </c>
      <c r="N22" s="53">
        <f t="shared" si="2"/>
        <v>4642.16774379054</v>
      </c>
      <c r="O22" s="53">
        <f t="shared" si="3"/>
        <v>18568.6709751622</v>
      </c>
      <c r="P22" s="63">
        <v>0.269111173553075</v>
      </c>
      <c r="Q22" s="102">
        <v>7</v>
      </c>
      <c r="R22" s="102">
        <v>2</v>
      </c>
      <c r="S22" s="102">
        <f t="shared" si="5"/>
        <v>-5</v>
      </c>
      <c r="T22" s="103">
        <f>S22*10</f>
        <v>-50</v>
      </c>
      <c r="U22" s="11">
        <v>12</v>
      </c>
      <c r="V22" s="11">
        <v>8</v>
      </c>
      <c r="W22" s="11">
        <f t="shared" si="6"/>
        <v>-4</v>
      </c>
      <c r="X22" s="104">
        <f>W22*10</f>
        <v>-40</v>
      </c>
      <c r="Y22" s="102">
        <v>16</v>
      </c>
      <c r="Z22" s="102">
        <v>27</v>
      </c>
      <c r="AA22" s="102">
        <f t="shared" si="7"/>
        <v>11</v>
      </c>
      <c r="AB22" s="103"/>
      <c r="AC22" s="11">
        <v>4</v>
      </c>
      <c r="AD22" s="11">
        <v>4</v>
      </c>
      <c r="AE22" s="11">
        <f t="shared" si="8"/>
        <v>0</v>
      </c>
      <c r="AF22" s="104"/>
      <c r="AG22" s="102">
        <v>4</v>
      </c>
      <c r="AH22" s="102">
        <v>1</v>
      </c>
      <c r="AI22" s="102">
        <f t="shared" si="9"/>
        <v>-3</v>
      </c>
      <c r="AJ22" s="103">
        <f>AI22*5</f>
        <v>-15</v>
      </c>
      <c r="AK22" s="11">
        <v>12</v>
      </c>
      <c r="AL22" s="11">
        <v>10</v>
      </c>
      <c r="AM22" s="11">
        <f t="shared" si="10"/>
        <v>-2</v>
      </c>
      <c r="AN22" s="104">
        <f>AM22*3</f>
        <v>-6</v>
      </c>
      <c r="AO22" s="102">
        <v>12</v>
      </c>
      <c r="AP22" s="110">
        <v>14</v>
      </c>
      <c r="AQ22" s="110">
        <f t="shared" si="11"/>
        <v>2</v>
      </c>
      <c r="AR22" s="113"/>
      <c r="AS22" s="112">
        <f t="shared" si="12"/>
        <v>-111</v>
      </c>
    </row>
    <row r="23" spans="1:45">
      <c r="A23" s="40">
        <v>20</v>
      </c>
      <c r="B23" s="40">
        <v>730</v>
      </c>
      <c r="C23" s="83" t="s">
        <v>215</v>
      </c>
      <c r="D23" s="83" t="s">
        <v>36</v>
      </c>
      <c r="E23" s="84">
        <v>7</v>
      </c>
      <c r="F23" s="85">
        <v>200</v>
      </c>
      <c r="G23" s="86">
        <v>21000</v>
      </c>
      <c r="H23" s="86">
        <f t="shared" ref="H23:M23" si="31">G23*4</f>
        <v>84000</v>
      </c>
      <c r="I23" s="86">
        <f t="shared" si="1"/>
        <v>5510.93845657664</v>
      </c>
      <c r="J23" s="86">
        <f t="shared" si="31"/>
        <v>22043.7538263066</v>
      </c>
      <c r="K23" s="95">
        <v>0.262425640789364</v>
      </c>
      <c r="L23" s="53">
        <v>24150</v>
      </c>
      <c r="M23" s="53">
        <f t="shared" si="31"/>
        <v>96600</v>
      </c>
      <c r="N23" s="53">
        <f t="shared" si="2"/>
        <v>5839.62657166532</v>
      </c>
      <c r="O23" s="53">
        <f t="shared" si="3"/>
        <v>23358.5062866613</v>
      </c>
      <c r="P23" s="63">
        <v>0.241806483298771</v>
      </c>
      <c r="Q23" s="102">
        <v>9</v>
      </c>
      <c r="R23" s="102">
        <v>9</v>
      </c>
      <c r="S23" s="102">
        <f t="shared" si="5"/>
        <v>0</v>
      </c>
      <c r="T23" s="103"/>
      <c r="U23" s="11">
        <v>20</v>
      </c>
      <c r="V23" s="11">
        <v>20</v>
      </c>
      <c r="W23" s="11">
        <f t="shared" si="6"/>
        <v>0</v>
      </c>
      <c r="X23" s="104"/>
      <c r="Y23" s="102">
        <v>10</v>
      </c>
      <c r="Z23" s="102">
        <v>1</v>
      </c>
      <c r="AA23" s="102">
        <f t="shared" si="7"/>
        <v>-9</v>
      </c>
      <c r="AB23" s="103">
        <f>AA23*5</f>
        <v>-45</v>
      </c>
      <c r="AC23" s="11">
        <v>4</v>
      </c>
      <c r="AD23" s="11">
        <v>4</v>
      </c>
      <c r="AE23" s="11">
        <f t="shared" si="8"/>
        <v>0</v>
      </c>
      <c r="AF23" s="104"/>
      <c r="AG23" s="102">
        <v>4</v>
      </c>
      <c r="AH23" s="102">
        <v>2</v>
      </c>
      <c r="AI23" s="102">
        <f t="shared" si="9"/>
        <v>-2</v>
      </c>
      <c r="AJ23" s="103">
        <f>AI23*5</f>
        <v>-10</v>
      </c>
      <c r="AK23" s="11">
        <v>12</v>
      </c>
      <c r="AL23" s="11">
        <v>18</v>
      </c>
      <c r="AM23" s="11">
        <f t="shared" si="10"/>
        <v>6</v>
      </c>
      <c r="AN23" s="104"/>
      <c r="AO23" s="102">
        <v>12</v>
      </c>
      <c r="AP23" s="110">
        <v>22</v>
      </c>
      <c r="AQ23" s="110">
        <f t="shared" si="11"/>
        <v>10</v>
      </c>
      <c r="AR23" s="113"/>
      <c r="AS23" s="112">
        <f t="shared" si="12"/>
        <v>-55</v>
      </c>
    </row>
    <row r="24" spans="1:45">
      <c r="A24" s="40">
        <v>21</v>
      </c>
      <c r="B24" s="40">
        <v>513</v>
      </c>
      <c r="C24" s="83" t="s">
        <v>217</v>
      </c>
      <c r="D24" s="83" t="s">
        <v>36</v>
      </c>
      <c r="E24" s="84">
        <v>7</v>
      </c>
      <c r="F24" s="85">
        <v>200</v>
      </c>
      <c r="G24" s="86">
        <v>12926.82321</v>
      </c>
      <c r="H24" s="86">
        <f t="shared" ref="H24:M24" si="32">G24*4</f>
        <v>51707.29284</v>
      </c>
      <c r="I24" s="86">
        <f t="shared" si="1"/>
        <v>3648.0176712</v>
      </c>
      <c r="J24" s="86">
        <f t="shared" si="32"/>
        <v>14592.0706848</v>
      </c>
      <c r="K24" s="95">
        <v>0.282205272860694</v>
      </c>
      <c r="L24" s="53">
        <v>14865.8466915</v>
      </c>
      <c r="M24" s="53">
        <f t="shared" si="32"/>
        <v>59463.386766</v>
      </c>
      <c r="N24" s="53">
        <f t="shared" si="2"/>
        <v>3865.595868018</v>
      </c>
      <c r="O24" s="53">
        <f t="shared" si="3"/>
        <v>15462.383472072</v>
      </c>
      <c r="P24" s="63">
        <v>0.260032001421639</v>
      </c>
      <c r="Q24" s="102">
        <v>10</v>
      </c>
      <c r="R24" s="102">
        <v>2</v>
      </c>
      <c r="S24" s="102">
        <f t="shared" si="5"/>
        <v>-8</v>
      </c>
      <c r="T24" s="103">
        <f t="shared" ref="T24:T31" si="33">S24*10</f>
        <v>-80</v>
      </c>
      <c r="U24" s="11">
        <v>10</v>
      </c>
      <c r="V24" s="11">
        <v>8</v>
      </c>
      <c r="W24" s="11">
        <f t="shared" si="6"/>
        <v>-2</v>
      </c>
      <c r="X24" s="104">
        <f>W24*10</f>
        <v>-20</v>
      </c>
      <c r="Y24" s="102">
        <v>10</v>
      </c>
      <c r="Z24" s="102">
        <v>8</v>
      </c>
      <c r="AA24" s="102">
        <f t="shared" si="7"/>
        <v>-2</v>
      </c>
      <c r="AB24" s="103">
        <f>AA24*5</f>
        <v>-10</v>
      </c>
      <c r="AC24" s="11">
        <v>4</v>
      </c>
      <c r="AD24" s="11">
        <v>5</v>
      </c>
      <c r="AE24" s="11">
        <f t="shared" si="8"/>
        <v>1</v>
      </c>
      <c r="AF24" s="104"/>
      <c r="AG24" s="102">
        <v>3</v>
      </c>
      <c r="AH24" s="102">
        <v>9</v>
      </c>
      <c r="AI24" s="102">
        <f t="shared" si="9"/>
        <v>6</v>
      </c>
      <c r="AJ24" s="102"/>
      <c r="AK24" s="11">
        <v>12</v>
      </c>
      <c r="AL24" s="11">
        <v>8</v>
      </c>
      <c r="AM24" s="11">
        <f t="shared" si="10"/>
        <v>-4</v>
      </c>
      <c r="AN24" s="104">
        <f>AM24*3</f>
        <v>-12</v>
      </c>
      <c r="AO24" s="102">
        <v>12</v>
      </c>
      <c r="AP24" s="110">
        <v>19</v>
      </c>
      <c r="AQ24" s="110">
        <f t="shared" si="11"/>
        <v>7</v>
      </c>
      <c r="AR24" s="113"/>
      <c r="AS24" s="112">
        <f t="shared" si="12"/>
        <v>-122</v>
      </c>
    </row>
    <row r="25" spans="1:45">
      <c r="A25" s="40">
        <v>22</v>
      </c>
      <c r="B25" s="40">
        <v>742</v>
      </c>
      <c r="C25" s="83" t="s">
        <v>220</v>
      </c>
      <c r="D25" s="83" t="s">
        <v>33</v>
      </c>
      <c r="E25" s="87">
        <v>8</v>
      </c>
      <c r="F25" s="88">
        <v>200</v>
      </c>
      <c r="G25" s="86">
        <v>13000</v>
      </c>
      <c r="H25" s="86">
        <f t="shared" ref="H25:M25" si="34">G25*4</f>
        <v>52000</v>
      </c>
      <c r="I25" s="86">
        <f t="shared" si="1"/>
        <v>1959.35104319156</v>
      </c>
      <c r="J25" s="86">
        <f t="shared" si="34"/>
        <v>7837.40417276622</v>
      </c>
      <c r="K25" s="95">
        <v>0.150719311014735</v>
      </c>
      <c r="L25" s="53">
        <v>14950</v>
      </c>
      <c r="M25" s="53">
        <f t="shared" si="34"/>
        <v>59800</v>
      </c>
      <c r="N25" s="53">
        <f t="shared" si="2"/>
        <v>2242.5</v>
      </c>
      <c r="O25" s="53">
        <f t="shared" si="3"/>
        <v>8970</v>
      </c>
      <c r="P25" s="63">
        <v>0.15</v>
      </c>
      <c r="Q25" s="103">
        <v>5</v>
      </c>
      <c r="R25" s="102">
        <v>0</v>
      </c>
      <c r="S25" s="102">
        <f t="shared" si="5"/>
        <v>-5</v>
      </c>
      <c r="T25" s="103">
        <f t="shared" si="33"/>
        <v>-50</v>
      </c>
      <c r="U25" s="11">
        <v>8</v>
      </c>
      <c r="V25" s="11">
        <v>12</v>
      </c>
      <c r="W25" s="11">
        <f t="shared" si="6"/>
        <v>4</v>
      </c>
      <c r="X25" s="104"/>
      <c r="Y25" s="102">
        <v>10</v>
      </c>
      <c r="Z25" s="102">
        <v>4</v>
      </c>
      <c r="AA25" s="102">
        <f t="shared" si="7"/>
        <v>-6</v>
      </c>
      <c r="AB25" s="103">
        <f>AA25*5</f>
        <v>-30</v>
      </c>
      <c r="AC25" s="11">
        <v>2</v>
      </c>
      <c r="AD25" s="11">
        <v>2</v>
      </c>
      <c r="AE25" s="11">
        <f t="shared" si="8"/>
        <v>0</v>
      </c>
      <c r="AF25" s="104"/>
      <c r="AG25" s="102">
        <v>4</v>
      </c>
      <c r="AH25" s="102">
        <v>0</v>
      </c>
      <c r="AI25" s="102">
        <f t="shared" si="9"/>
        <v>-4</v>
      </c>
      <c r="AJ25" s="103">
        <f>AI25*5</f>
        <v>-20</v>
      </c>
      <c r="AK25" s="11">
        <v>12</v>
      </c>
      <c r="AL25" s="11">
        <v>6</v>
      </c>
      <c r="AM25" s="11">
        <f t="shared" si="10"/>
        <v>-6</v>
      </c>
      <c r="AN25" s="104">
        <f>AM25*3</f>
        <v>-18</v>
      </c>
      <c r="AO25" s="102">
        <v>12</v>
      </c>
      <c r="AP25" s="110">
        <v>2</v>
      </c>
      <c r="AQ25" s="110">
        <f t="shared" si="11"/>
        <v>-10</v>
      </c>
      <c r="AR25" s="111">
        <f>AQ25*3</f>
        <v>-30</v>
      </c>
      <c r="AS25" s="112">
        <f t="shared" si="12"/>
        <v>-148</v>
      </c>
    </row>
    <row r="26" spans="1:45">
      <c r="A26" s="40">
        <v>23</v>
      </c>
      <c r="B26" s="40">
        <v>754</v>
      </c>
      <c r="C26" s="83" t="s">
        <v>223</v>
      </c>
      <c r="D26" s="83" t="s">
        <v>50</v>
      </c>
      <c r="E26" s="87">
        <v>8</v>
      </c>
      <c r="F26" s="88">
        <v>200</v>
      </c>
      <c r="G26" s="86">
        <v>13040.14221</v>
      </c>
      <c r="H26" s="86">
        <f t="shared" ref="H26:M26" si="35">G26*4</f>
        <v>52160.56884</v>
      </c>
      <c r="I26" s="86">
        <f t="shared" si="1"/>
        <v>3387.1795272</v>
      </c>
      <c r="J26" s="86">
        <f t="shared" si="35"/>
        <v>13548.7181088</v>
      </c>
      <c r="K26" s="95">
        <v>0.259750198475788</v>
      </c>
      <c r="L26" s="53">
        <v>14996.1635415</v>
      </c>
      <c r="M26" s="53">
        <f t="shared" si="35"/>
        <v>59984.654166</v>
      </c>
      <c r="N26" s="53">
        <f t="shared" si="2"/>
        <v>3589.200591858</v>
      </c>
      <c r="O26" s="53">
        <f t="shared" si="3"/>
        <v>14356.802367432</v>
      </c>
      <c r="P26" s="63">
        <v>0.239341254309833</v>
      </c>
      <c r="Q26" s="102">
        <v>5</v>
      </c>
      <c r="R26" s="102">
        <v>3</v>
      </c>
      <c r="S26" s="102">
        <f t="shared" si="5"/>
        <v>-2</v>
      </c>
      <c r="T26" s="103">
        <f t="shared" si="33"/>
        <v>-20</v>
      </c>
      <c r="U26" s="11">
        <v>8</v>
      </c>
      <c r="V26" s="11">
        <v>6</v>
      </c>
      <c r="W26" s="11">
        <f t="shared" si="6"/>
        <v>-2</v>
      </c>
      <c r="X26" s="104">
        <f>W26*10</f>
        <v>-20</v>
      </c>
      <c r="Y26" s="102">
        <v>10</v>
      </c>
      <c r="Z26" s="102">
        <v>2</v>
      </c>
      <c r="AA26" s="102">
        <f t="shared" si="7"/>
        <v>-8</v>
      </c>
      <c r="AB26" s="103">
        <f>AA26*5</f>
        <v>-40</v>
      </c>
      <c r="AC26" s="11">
        <v>2</v>
      </c>
      <c r="AD26" s="11">
        <v>4</v>
      </c>
      <c r="AE26" s="11">
        <f t="shared" si="8"/>
        <v>2</v>
      </c>
      <c r="AF26" s="104"/>
      <c r="AG26" s="102">
        <v>4</v>
      </c>
      <c r="AH26" s="102">
        <v>4</v>
      </c>
      <c r="AI26" s="102">
        <f t="shared" si="9"/>
        <v>0</v>
      </c>
      <c r="AJ26" s="102"/>
      <c r="AK26" s="11">
        <v>12</v>
      </c>
      <c r="AL26" s="11">
        <v>12</v>
      </c>
      <c r="AM26" s="11">
        <f t="shared" si="10"/>
        <v>0</v>
      </c>
      <c r="AN26" s="104"/>
      <c r="AO26" s="102">
        <v>12</v>
      </c>
      <c r="AP26" s="110">
        <v>6</v>
      </c>
      <c r="AQ26" s="110">
        <f t="shared" si="11"/>
        <v>-6</v>
      </c>
      <c r="AR26" s="111">
        <f>AQ26*3</f>
        <v>-18</v>
      </c>
      <c r="AS26" s="112">
        <f t="shared" si="12"/>
        <v>-98</v>
      </c>
    </row>
    <row r="27" spans="1:45">
      <c r="A27" s="40">
        <v>24</v>
      </c>
      <c r="B27" s="40">
        <v>399</v>
      </c>
      <c r="C27" s="83" t="s">
        <v>224</v>
      </c>
      <c r="D27" s="83" t="s">
        <v>52</v>
      </c>
      <c r="E27" s="87">
        <v>8</v>
      </c>
      <c r="F27" s="88">
        <v>200</v>
      </c>
      <c r="G27" s="86">
        <v>11072.1816</v>
      </c>
      <c r="H27" s="86">
        <f t="shared" ref="H27:M27" si="36">G27*4</f>
        <v>44288.7264</v>
      </c>
      <c r="I27" s="86">
        <f t="shared" si="1"/>
        <v>3006.8175564</v>
      </c>
      <c r="J27" s="86">
        <f t="shared" si="36"/>
        <v>12027.2702256</v>
      </c>
      <c r="K27" s="95">
        <v>0.271565050594907</v>
      </c>
      <c r="L27" s="53">
        <v>12733.00884</v>
      </c>
      <c r="M27" s="53">
        <f t="shared" si="36"/>
        <v>50932.03536</v>
      </c>
      <c r="N27" s="53">
        <f t="shared" si="2"/>
        <v>3186.152746371</v>
      </c>
      <c r="O27" s="53">
        <f t="shared" si="3"/>
        <v>12744.610985484</v>
      </c>
      <c r="P27" s="63">
        <v>0.250227796619593</v>
      </c>
      <c r="Q27" s="102">
        <v>5</v>
      </c>
      <c r="R27" s="102">
        <v>3</v>
      </c>
      <c r="S27" s="102">
        <f t="shared" si="5"/>
        <v>-2</v>
      </c>
      <c r="T27" s="103">
        <f t="shared" si="33"/>
        <v>-20</v>
      </c>
      <c r="U27" s="11">
        <v>10</v>
      </c>
      <c r="V27" s="11">
        <v>0</v>
      </c>
      <c r="W27" s="11">
        <f t="shared" si="6"/>
        <v>-10</v>
      </c>
      <c r="X27" s="104">
        <f>W27*10</f>
        <v>-100</v>
      </c>
      <c r="Y27" s="102">
        <v>10</v>
      </c>
      <c r="Z27" s="102">
        <v>13</v>
      </c>
      <c r="AA27" s="102">
        <f t="shared" si="7"/>
        <v>3</v>
      </c>
      <c r="AB27" s="103"/>
      <c r="AC27" s="11">
        <v>4</v>
      </c>
      <c r="AD27" s="11">
        <v>0</v>
      </c>
      <c r="AE27" s="11">
        <f t="shared" si="8"/>
        <v>-4</v>
      </c>
      <c r="AF27" s="104">
        <f>AE27*5</f>
        <v>-20</v>
      </c>
      <c r="AG27" s="102">
        <v>4</v>
      </c>
      <c r="AH27" s="102">
        <v>1</v>
      </c>
      <c r="AI27" s="102">
        <f t="shared" si="9"/>
        <v>-3</v>
      </c>
      <c r="AJ27" s="103">
        <f>AI27*5</f>
        <v>-15</v>
      </c>
      <c r="AK27" s="11">
        <v>12</v>
      </c>
      <c r="AL27" s="11">
        <v>13</v>
      </c>
      <c r="AM27" s="11">
        <f t="shared" si="10"/>
        <v>1</v>
      </c>
      <c r="AN27" s="104"/>
      <c r="AO27" s="102">
        <v>12</v>
      </c>
      <c r="AP27" s="110">
        <v>12</v>
      </c>
      <c r="AQ27" s="110">
        <f t="shared" si="11"/>
        <v>0</v>
      </c>
      <c r="AR27" s="113"/>
      <c r="AS27" s="112">
        <f t="shared" si="12"/>
        <v>-155</v>
      </c>
    </row>
    <row r="28" spans="1:45">
      <c r="A28" s="40">
        <v>25</v>
      </c>
      <c r="B28" s="40">
        <v>357</v>
      </c>
      <c r="C28" s="83" t="s">
        <v>225</v>
      </c>
      <c r="D28" s="83" t="s">
        <v>36</v>
      </c>
      <c r="E28" s="84">
        <v>9</v>
      </c>
      <c r="F28" s="85">
        <v>200</v>
      </c>
      <c r="G28" s="86">
        <v>11834.48394</v>
      </c>
      <c r="H28" s="86">
        <f t="shared" ref="H28:M28" si="37">G28*4</f>
        <v>47337.93576</v>
      </c>
      <c r="I28" s="86">
        <f t="shared" si="1"/>
        <v>3052.4737572</v>
      </c>
      <c r="J28" s="86">
        <f t="shared" si="37"/>
        <v>12209.8950288</v>
      </c>
      <c r="K28" s="95">
        <v>0.257930449073726</v>
      </c>
      <c r="L28" s="53">
        <v>13609.656531</v>
      </c>
      <c r="M28" s="53">
        <f t="shared" si="37"/>
        <v>54438.626124</v>
      </c>
      <c r="N28" s="53">
        <f t="shared" si="2"/>
        <v>3234.53201343299</v>
      </c>
      <c r="O28" s="53">
        <f t="shared" si="3"/>
        <v>12938.128053732</v>
      </c>
      <c r="P28" s="63">
        <v>0.237664485217933</v>
      </c>
      <c r="Q28" s="102">
        <v>9</v>
      </c>
      <c r="R28" s="102">
        <v>0</v>
      </c>
      <c r="S28" s="102">
        <f t="shared" si="5"/>
        <v>-9</v>
      </c>
      <c r="T28" s="103">
        <f t="shared" si="33"/>
        <v>-90</v>
      </c>
      <c r="U28" s="11">
        <v>10</v>
      </c>
      <c r="V28" s="11">
        <v>4</v>
      </c>
      <c r="W28" s="11">
        <f t="shared" si="6"/>
        <v>-6</v>
      </c>
      <c r="X28" s="104">
        <f>W28*10</f>
        <v>-60</v>
      </c>
      <c r="Y28" s="102">
        <v>10</v>
      </c>
      <c r="Z28" s="102">
        <v>3</v>
      </c>
      <c r="AA28" s="102">
        <f t="shared" si="7"/>
        <v>-7</v>
      </c>
      <c r="AB28" s="103">
        <f>AA28*5</f>
        <v>-35</v>
      </c>
      <c r="AC28" s="11">
        <v>4</v>
      </c>
      <c r="AD28" s="11">
        <v>4</v>
      </c>
      <c r="AE28" s="11">
        <f t="shared" si="8"/>
        <v>0</v>
      </c>
      <c r="AF28" s="104"/>
      <c r="AG28" s="102">
        <v>4</v>
      </c>
      <c r="AH28" s="102">
        <v>4</v>
      </c>
      <c r="AI28" s="102">
        <f t="shared" si="9"/>
        <v>0</v>
      </c>
      <c r="AJ28" s="102"/>
      <c r="AK28" s="11">
        <v>12</v>
      </c>
      <c r="AL28" s="11">
        <v>12</v>
      </c>
      <c r="AM28" s="11">
        <f t="shared" si="10"/>
        <v>0</v>
      </c>
      <c r="AN28" s="104"/>
      <c r="AO28" s="102">
        <v>12</v>
      </c>
      <c r="AP28" s="110">
        <v>3</v>
      </c>
      <c r="AQ28" s="110">
        <f t="shared" si="11"/>
        <v>-9</v>
      </c>
      <c r="AR28" s="111">
        <f>AQ28*3</f>
        <v>-27</v>
      </c>
      <c r="AS28" s="112">
        <f t="shared" si="12"/>
        <v>-212</v>
      </c>
    </row>
    <row r="29" spans="1:45">
      <c r="A29" s="40">
        <v>26</v>
      </c>
      <c r="B29" s="40">
        <v>747</v>
      </c>
      <c r="C29" s="83" t="s">
        <v>226</v>
      </c>
      <c r="D29" s="83" t="s">
        <v>33</v>
      </c>
      <c r="E29" s="84">
        <v>9</v>
      </c>
      <c r="F29" s="85">
        <v>200</v>
      </c>
      <c r="G29" s="86">
        <v>13014.78759</v>
      </c>
      <c r="H29" s="86">
        <f t="shared" ref="H29:M29" si="38">G29*4</f>
        <v>52059.15036</v>
      </c>
      <c r="I29" s="86">
        <f t="shared" si="1"/>
        <v>2806.99632360001</v>
      </c>
      <c r="J29" s="86">
        <f t="shared" si="38"/>
        <v>11227.9852944</v>
      </c>
      <c r="K29" s="95">
        <v>0.215677459519722</v>
      </c>
      <c r="L29" s="53">
        <v>14967.0057285</v>
      </c>
      <c r="M29" s="53">
        <f t="shared" si="38"/>
        <v>59868.022914</v>
      </c>
      <c r="N29" s="53">
        <f t="shared" si="2"/>
        <v>2993.4011457</v>
      </c>
      <c r="O29" s="53">
        <f t="shared" si="3"/>
        <v>11973.6045828</v>
      </c>
      <c r="P29" s="63">
        <v>0.2</v>
      </c>
      <c r="Q29" s="102">
        <v>7</v>
      </c>
      <c r="R29" s="102">
        <v>2</v>
      </c>
      <c r="S29" s="102">
        <f t="shared" si="5"/>
        <v>-5</v>
      </c>
      <c r="T29" s="103">
        <f t="shared" si="33"/>
        <v>-50</v>
      </c>
      <c r="U29" s="11">
        <v>10</v>
      </c>
      <c r="V29" s="11">
        <v>12</v>
      </c>
      <c r="W29" s="11">
        <f t="shared" si="6"/>
        <v>2</v>
      </c>
      <c r="X29" s="104"/>
      <c r="Y29" s="102">
        <v>14</v>
      </c>
      <c r="Z29" s="102">
        <v>7</v>
      </c>
      <c r="AA29" s="102">
        <f t="shared" si="7"/>
        <v>-7</v>
      </c>
      <c r="AB29" s="103">
        <f>AA29*5</f>
        <v>-35</v>
      </c>
      <c r="AC29" s="11">
        <v>4</v>
      </c>
      <c r="AD29" s="11">
        <v>2</v>
      </c>
      <c r="AE29" s="11">
        <f t="shared" si="8"/>
        <v>-2</v>
      </c>
      <c r="AF29" s="104">
        <f>AE29*5</f>
        <v>-10</v>
      </c>
      <c r="AG29" s="102">
        <v>3</v>
      </c>
      <c r="AH29" s="102">
        <v>1</v>
      </c>
      <c r="AI29" s="102">
        <f t="shared" si="9"/>
        <v>-2</v>
      </c>
      <c r="AJ29" s="103">
        <f>AI29*5</f>
        <v>-10</v>
      </c>
      <c r="AK29" s="11">
        <v>12</v>
      </c>
      <c r="AL29" s="11">
        <v>6</v>
      </c>
      <c r="AM29" s="11">
        <f t="shared" si="10"/>
        <v>-6</v>
      </c>
      <c r="AN29" s="104">
        <f>AM29*3</f>
        <v>-18</v>
      </c>
      <c r="AO29" s="102">
        <v>12</v>
      </c>
      <c r="AP29" s="110">
        <v>2</v>
      </c>
      <c r="AQ29" s="110">
        <f t="shared" si="11"/>
        <v>-10</v>
      </c>
      <c r="AR29" s="111">
        <f>AQ29*3</f>
        <v>-30</v>
      </c>
      <c r="AS29" s="112">
        <f t="shared" si="12"/>
        <v>-153</v>
      </c>
    </row>
    <row r="30" spans="1:45">
      <c r="A30" s="40">
        <v>27</v>
      </c>
      <c r="B30" s="40">
        <v>377</v>
      </c>
      <c r="C30" s="83" t="s">
        <v>228</v>
      </c>
      <c r="D30" s="83" t="s">
        <v>52</v>
      </c>
      <c r="E30" s="84">
        <v>9</v>
      </c>
      <c r="F30" s="85">
        <v>200</v>
      </c>
      <c r="G30" s="86">
        <v>13136.31918</v>
      </c>
      <c r="H30" s="86">
        <f t="shared" ref="H30:M30" si="39">G30*4</f>
        <v>52545.27672</v>
      </c>
      <c r="I30" s="86">
        <f t="shared" si="1"/>
        <v>3834.09754559999</v>
      </c>
      <c r="J30" s="86">
        <f t="shared" si="39"/>
        <v>15336.3901824</v>
      </c>
      <c r="K30" s="95">
        <v>0.291870005064843</v>
      </c>
      <c r="L30" s="53">
        <v>15106.767057</v>
      </c>
      <c r="M30" s="53">
        <f t="shared" si="39"/>
        <v>60427.068228</v>
      </c>
      <c r="N30" s="53">
        <f t="shared" si="2"/>
        <v>4062.77407778401</v>
      </c>
      <c r="O30" s="53">
        <f t="shared" si="3"/>
        <v>16251.096311136</v>
      </c>
      <c r="P30" s="63">
        <v>0.268937361809749</v>
      </c>
      <c r="Q30" s="102">
        <v>7</v>
      </c>
      <c r="R30" s="102">
        <v>0</v>
      </c>
      <c r="S30" s="102">
        <f t="shared" si="5"/>
        <v>-7</v>
      </c>
      <c r="T30" s="103">
        <f t="shared" si="33"/>
        <v>-70</v>
      </c>
      <c r="U30" s="11">
        <v>10</v>
      </c>
      <c r="V30" s="11">
        <v>10</v>
      </c>
      <c r="W30" s="11">
        <f t="shared" si="6"/>
        <v>0</v>
      </c>
      <c r="X30" s="104"/>
      <c r="Y30" s="102">
        <v>10</v>
      </c>
      <c r="Z30" s="102">
        <v>2</v>
      </c>
      <c r="AA30" s="102">
        <f t="shared" si="7"/>
        <v>-8</v>
      </c>
      <c r="AB30" s="103">
        <f>AA30*5</f>
        <v>-40</v>
      </c>
      <c r="AC30" s="11">
        <v>4</v>
      </c>
      <c r="AD30" s="11">
        <v>6</v>
      </c>
      <c r="AE30" s="11">
        <f t="shared" si="8"/>
        <v>2</v>
      </c>
      <c r="AF30" s="104"/>
      <c r="AG30" s="102">
        <v>4</v>
      </c>
      <c r="AH30" s="102">
        <v>5</v>
      </c>
      <c r="AI30" s="102">
        <f t="shared" si="9"/>
        <v>1</v>
      </c>
      <c r="AJ30" s="102"/>
      <c r="AK30" s="11">
        <v>12</v>
      </c>
      <c r="AL30" s="11">
        <v>17</v>
      </c>
      <c r="AM30" s="11">
        <f t="shared" si="10"/>
        <v>5</v>
      </c>
      <c r="AN30" s="104"/>
      <c r="AO30" s="102">
        <v>12</v>
      </c>
      <c r="AP30" s="110">
        <v>8</v>
      </c>
      <c r="AQ30" s="110">
        <f t="shared" si="11"/>
        <v>-4</v>
      </c>
      <c r="AR30" s="111">
        <f>AQ30*3</f>
        <v>-12</v>
      </c>
      <c r="AS30" s="112">
        <f t="shared" si="12"/>
        <v>-122</v>
      </c>
    </row>
    <row r="31" spans="1:45">
      <c r="A31" s="40">
        <v>28</v>
      </c>
      <c r="B31" s="40">
        <v>102934</v>
      </c>
      <c r="C31" s="83" t="s">
        <v>229</v>
      </c>
      <c r="D31" s="83" t="s">
        <v>36</v>
      </c>
      <c r="E31" s="87">
        <v>10</v>
      </c>
      <c r="F31" s="88">
        <v>200</v>
      </c>
      <c r="G31" s="86">
        <v>13037.64417</v>
      </c>
      <c r="H31" s="86">
        <f t="shared" ref="H31:M31" si="40">G31*4</f>
        <v>52150.57668</v>
      </c>
      <c r="I31" s="86">
        <f t="shared" si="1"/>
        <v>3128.7200616</v>
      </c>
      <c r="J31" s="86">
        <f t="shared" si="40"/>
        <v>12514.8802464</v>
      </c>
      <c r="K31" s="95">
        <v>0.239975874537156</v>
      </c>
      <c r="L31" s="53">
        <v>14993.2907955</v>
      </c>
      <c r="M31" s="53">
        <f t="shared" si="40"/>
        <v>59973.163182</v>
      </c>
      <c r="N31" s="53">
        <f t="shared" si="2"/>
        <v>3315.32586527399</v>
      </c>
      <c r="O31" s="53">
        <f t="shared" si="3"/>
        <v>13261.303461096</v>
      </c>
      <c r="P31" s="63">
        <v>0.221120627252093</v>
      </c>
      <c r="Q31" s="102">
        <v>7</v>
      </c>
      <c r="R31" s="102">
        <v>4</v>
      </c>
      <c r="S31" s="102">
        <f t="shared" si="5"/>
        <v>-3</v>
      </c>
      <c r="T31" s="103">
        <f t="shared" si="33"/>
        <v>-30</v>
      </c>
      <c r="U31" s="11">
        <v>10</v>
      </c>
      <c r="V31" s="11">
        <v>6</v>
      </c>
      <c r="W31" s="11">
        <f t="shared" si="6"/>
        <v>-4</v>
      </c>
      <c r="X31" s="104">
        <f>W31*10</f>
        <v>-40</v>
      </c>
      <c r="Y31" s="102">
        <v>14</v>
      </c>
      <c r="Z31" s="102">
        <v>4</v>
      </c>
      <c r="AA31" s="102">
        <f t="shared" si="7"/>
        <v>-10</v>
      </c>
      <c r="AB31" s="103">
        <f>AA31*5</f>
        <v>-50</v>
      </c>
      <c r="AC31" s="11">
        <v>4</v>
      </c>
      <c r="AD31" s="11">
        <v>4</v>
      </c>
      <c r="AE31" s="11">
        <f t="shared" si="8"/>
        <v>0</v>
      </c>
      <c r="AF31" s="104"/>
      <c r="AG31" s="102">
        <v>4</v>
      </c>
      <c r="AH31" s="102">
        <v>5</v>
      </c>
      <c r="AI31" s="102">
        <f t="shared" si="9"/>
        <v>1</v>
      </c>
      <c r="AJ31" s="102"/>
      <c r="AK31" s="11">
        <v>12</v>
      </c>
      <c r="AL31" s="11">
        <v>0</v>
      </c>
      <c r="AM31" s="11">
        <f t="shared" si="10"/>
        <v>-12</v>
      </c>
      <c r="AN31" s="104">
        <f>AM31*3</f>
        <v>-36</v>
      </c>
      <c r="AO31" s="102">
        <v>12</v>
      </c>
      <c r="AP31" s="110">
        <v>8</v>
      </c>
      <c r="AQ31" s="110">
        <f t="shared" si="11"/>
        <v>-4</v>
      </c>
      <c r="AR31" s="111">
        <f>AQ31*3</f>
        <v>-12</v>
      </c>
      <c r="AS31" s="112">
        <f t="shared" si="12"/>
        <v>-168</v>
      </c>
    </row>
    <row r="32" spans="1:45">
      <c r="A32" s="40">
        <v>29</v>
      </c>
      <c r="B32" s="40">
        <v>387</v>
      </c>
      <c r="C32" s="83" t="s">
        <v>231</v>
      </c>
      <c r="D32" s="83" t="s">
        <v>52</v>
      </c>
      <c r="E32" s="87">
        <v>10</v>
      </c>
      <c r="F32" s="88">
        <v>200</v>
      </c>
      <c r="G32" s="86">
        <v>14997.41163</v>
      </c>
      <c r="H32" s="86">
        <f t="shared" ref="H32:M32" si="41">G32*4</f>
        <v>59989.64652</v>
      </c>
      <c r="I32" s="86">
        <f t="shared" si="1"/>
        <v>3418.40444399999</v>
      </c>
      <c r="J32" s="86">
        <f t="shared" si="41"/>
        <v>13673.617776</v>
      </c>
      <c r="K32" s="95">
        <v>0.227932961255928</v>
      </c>
      <c r="L32" s="53">
        <v>17247.0233745</v>
      </c>
      <c r="M32" s="53">
        <f t="shared" si="41"/>
        <v>68988.093498</v>
      </c>
      <c r="N32" s="53">
        <f t="shared" si="2"/>
        <v>3622.28785191</v>
      </c>
      <c r="O32" s="53">
        <f t="shared" si="3"/>
        <v>14489.15140764</v>
      </c>
      <c r="P32" s="63">
        <v>0.210023942871534</v>
      </c>
      <c r="Q32" s="102">
        <v>7</v>
      </c>
      <c r="R32" s="102">
        <v>13</v>
      </c>
      <c r="S32" s="102">
        <f t="shared" si="5"/>
        <v>6</v>
      </c>
      <c r="T32" s="103"/>
      <c r="U32" s="11">
        <v>10</v>
      </c>
      <c r="V32" s="11">
        <v>6</v>
      </c>
      <c r="W32" s="11">
        <f t="shared" si="6"/>
        <v>-4</v>
      </c>
      <c r="X32" s="104">
        <f>W32*10</f>
        <v>-40</v>
      </c>
      <c r="Y32" s="102">
        <v>10</v>
      </c>
      <c r="Z32" s="102">
        <v>10</v>
      </c>
      <c r="AA32" s="102">
        <f t="shared" si="7"/>
        <v>0</v>
      </c>
      <c r="AB32" s="103"/>
      <c r="AC32" s="11">
        <v>4</v>
      </c>
      <c r="AD32" s="11">
        <v>2</v>
      </c>
      <c r="AE32" s="11">
        <f t="shared" si="8"/>
        <v>-2</v>
      </c>
      <c r="AF32" s="104">
        <f>AE32*5</f>
        <v>-10</v>
      </c>
      <c r="AG32" s="102">
        <v>5</v>
      </c>
      <c r="AH32" s="102">
        <v>6</v>
      </c>
      <c r="AI32" s="102">
        <f t="shared" si="9"/>
        <v>1</v>
      </c>
      <c r="AJ32" s="102"/>
      <c r="AK32" s="11">
        <v>12</v>
      </c>
      <c r="AL32" s="11">
        <v>5</v>
      </c>
      <c r="AM32" s="11">
        <f t="shared" si="10"/>
        <v>-7</v>
      </c>
      <c r="AN32" s="104">
        <f>AM32*3</f>
        <v>-21</v>
      </c>
      <c r="AO32" s="102">
        <v>12</v>
      </c>
      <c r="AP32" s="110">
        <v>12</v>
      </c>
      <c r="AQ32" s="110">
        <f t="shared" si="11"/>
        <v>0</v>
      </c>
      <c r="AR32" s="113"/>
      <c r="AS32" s="112">
        <f t="shared" si="12"/>
        <v>-71</v>
      </c>
    </row>
    <row r="33" spans="1:45">
      <c r="A33" s="40">
        <v>30</v>
      </c>
      <c r="B33" s="40">
        <v>746</v>
      </c>
      <c r="C33" s="83" t="s">
        <v>233</v>
      </c>
      <c r="D33" s="83" t="s">
        <v>85</v>
      </c>
      <c r="E33" s="87">
        <v>10</v>
      </c>
      <c r="F33" s="88">
        <v>200</v>
      </c>
      <c r="G33" s="86">
        <v>12875.04963</v>
      </c>
      <c r="H33" s="86">
        <f t="shared" ref="H33:M33" si="42">G33*4</f>
        <v>51500.19852</v>
      </c>
      <c r="I33" s="86">
        <f t="shared" si="1"/>
        <v>3611.69859959999</v>
      </c>
      <c r="J33" s="86">
        <f t="shared" si="42"/>
        <v>14446.7943984</v>
      </c>
      <c r="K33" s="95">
        <v>0.28051919824716</v>
      </c>
      <c r="L33" s="53">
        <v>14806.3070745</v>
      </c>
      <c r="M33" s="53">
        <f t="shared" si="42"/>
        <v>59225.228298</v>
      </c>
      <c r="N33" s="53">
        <f t="shared" si="2"/>
        <v>3827.110623219</v>
      </c>
      <c r="O33" s="53">
        <f t="shared" si="3"/>
        <v>15308.442492876</v>
      </c>
      <c r="P33" s="63">
        <v>0.258478404099169</v>
      </c>
      <c r="Q33" s="102">
        <v>7</v>
      </c>
      <c r="R33" s="102">
        <v>0</v>
      </c>
      <c r="S33" s="102">
        <f t="shared" si="5"/>
        <v>-7</v>
      </c>
      <c r="T33" s="103">
        <f>S33*10</f>
        <v>-70</v>
      </c>
      <c r="U33" s="11">
        <v>10</v>
      </c>
      <c r="V33" s="11">
        <v>12</v>
      </c>
      <c r="W33" s="11">
        <f t="shared" si="6"/>
        <v>2</v>
      </c>
      <c r="X33" s="104"/>
      <c r="Y33" s="102">
        <v>10</v>
      </c>
      <c r="Z33" s="102">
        <v>0</v>
      </c>
      <c r="AA33" s="102">
        <f t="shared" si="7"/>
        <v>-10</v>
      </c>
      <c r="AB33" s="103">
        <f>AA33*5</f>
        <v>-50</v>
      </c>
      <c r="AC33" s="11">
        <v>4</v>
      </c>
      <c r="AD33" s="11">
        <v>2</v>
      </c>
      <c r="AE33" s="11">
        <f t="shared" si="8"/>
        <v>-2</v>
      </c>
      <c r="AF33" s="104">
        <f>AE33*5</f>
        <v>-10</v>
      </c>
      <c r="AG33" s="102">
        <v>4</v>
      </c>
      <c r="AH33" s="102">
        <v>3</v>
      </c>
      <c r="AI33" s="102">
        <f t="shared" si="9"/>
        <v>-1</v>
      </c>
      <c r="AJ33" s="103">
        <f>AI33*5</f>
        <v>-5</v>
      </c>
      <c r="AK33" s="11">
        <v>12</v>
      </c>
      <c r="AL33" s="11">
        <v>4</v>
      </c>
      <c r="AM33" s="11">
        <f t="shared" si="10"/>
        <v>-8</v>
      </c>
      <c r="AN33" s="104">
        <f>AM33*3</f>
        <v>-24</v>
      </c>
      <c r="AO33" s="102">
        <v>12</v>
      </c>
      <c r="AP33" s="110">
        <v>15</v>
      </c>
      <c r="AQ33" s="110">
        <f t="shared" si="11"/>
        <v>3</v>
      </c>
      <c r="AR33" s="113"/>
      <c r="AS33" s="112">
        <f t="shared" si="12"/>
        <v>-159</v>
      </c>
    </row>
    <row r="34" spans="1:45">
      <c r="A34" s="40">
        <v>31</v>
      </c>
      <c r="B34" s="40">
        <v>724</v>
      </c>
      <c r="C34" s="83" t="s">
        <v>235</v>
      </c>
      <c r="D34" s="83" t="s">
        <v>52</v>
      </c>
      <c r="E34" s="84">
        <v>11</v>
      </c>
      <c r="F34" s="85">
        <v>200</v>
      </c>
      <c r="G34" s="86">
        <v>14770.31679</v>
      </c>
      <c r="H34" s="86">
        <f t="shared" ref="H34:M34" si="43">G34*4</f>
        <v>59081.26716</v>
      </c>
      <c r="I34" s="86">
        <f t="shared" si="1"/>
        <v>4084.57387799999</v>
      </c>
      <c r="J34" s="86">
        <f t="shared" si="43"/>
        <v>16338.295512</v>
      </c>
      <c r="K34" s="95">
        <v>0.27653935498292</v>
      </c>
      <c r="L34" s="53">
        <v>16985.8643085</v>
      </c>
      <c r="M34" s="53">
        <f t="shared" si="43"/>
        <v>67943.457234</v>
      </c>
      <c r="N34" s="53">
        <f t="shared" si="2"/>
        <v>4328.189534295</v>
      </c>
      <c r="O34" s="53">
        <f t="shared" si="3"/>
        <v>17312.75813718</v>
      </c>
      <c r="P34" s="63">
        <v>0.254811262805691</v>
      </c>
      <c r="Q34" s="102">
        <v>7</v>
      </c>
      <c r="R34" s="102">
        <v>1</v>
      </c>
      <c r="S34" s="102">
        <f t="shared" si="5"/>
        <v>-6</v>
      </c>
      <c r="T34" s="103">
        <f>S34*10</f>
        <v>-60</v>
      </c>
      <c r="U34" s="11">
        <v>10</v>
      </c>
      <c r="V34" s="11">
        <v>0</v>
      </c>
      <c r="W34" s="11">
        <f t="shared" si="6"/>
        <v>-10</v>
      </c>
      <c r="X34" s="104">
        <f>W34*10</f>
        <v>-100</v>
      </c>
      <c r="Y34" s="102">
        <v>10</v>
      </c>
      <c r="Z34" s="102">
        <v>0</v>
      </c>
      <c r="AA34" s="102">
        <f t="shared" si="7"/>
        <v>-10</v>
      </c>
      <c r="AB34" s="103">
        <f>AA34*5</f>
        <v>-50</v>
      </c>
      <c r="AC34" s="11">
        <v>4</v>
      </c>
      <c r="AD34" s="11">
        <v>12</v>
      </c>
      <c r="AE34" s="11">
        <f t="shared" si="8"/>
        <v>8</v>
      </c>
      <c r="AF34" s="104"/>
      <c r="AG34" s="102">
        <v>5</v>
      </c>
      <c r="AH34" s="102">
        <v>6</v>
      </c>
      <c r="AI34" s="102">
        <f t="shared" si="9"/>
        <v>1</v>
      </c>
      <c r="AJ34" s="102"/>
      <c r="AK34" s="11">
        <v>12</v>
      </c>
      <c r="AL34" s="11">
        <v>17</v>
      </c>
      <c r="AM34" s="11">
        <f t="shared" si="10"/>
        <v>5</v>
      </c>
      <c r="AN34" s="104"/>
      <c r="AO34" s="102">
        <v>12</v>
      </c>
      <c r="AP34" s="110">
        <v>8</v>
      </c>
      <c r="AQ34" s="110">
        <f t="shared" si="11"/>
        <v>-4</v>
      </c>
      <c r="AR34" s="111">
        <f>AQ34*3</f>
        <v>-12</v>
      </c>
      <c r="AS34" s="112">
        <f t="shared" si="12"/>
        <v>-222</v>
      </c>
    </row>
    <row r="35" spans="1:45">
      <c r="A35" s="40">
        <v>32</v>
      </c>
      <c r="B35" s="40">
        <v>379</v>
      </c>
      <c r="C35" s="83" t="s">
        <v>236</v>
      </c>
      <c r="D35" s="83" t="s">
        <v>36</v>
      </c>
      <c r="E35" s="84">
        <v>11</v>
      </c>
      <c r="F35" s="85">
        <v>200</v>
      </c>
      <c r="G35" s="86">
        <v>14370.35742</v>
      </c>
      <c r="H35" s="86">
        <f t="shared" ref="H35:M35" si="44">G35*4</f>
        <v>57481.42968</v>
      </c>
      <c r="I35" s="86">
        <f t="shared" si="1"/>
        <v>3508.90444799999</v>
      </c>
      <c r="J35" s="86">
        <f t="shared" si="44"/>
        <v>14035.617792</v>
      </c>
      <c r="K35" s="95">
        <v>0.244176560502</v>
      </c>
      <c r="L35" s="53">
        <v>16525.911033</v>
      </c>
      <c r="M35" s="53">
        <f t="shared" si="44"/>
        <v>66103.644132</v>
      </c>
      <c r="N35" s="53">
        <f t="shared" si="2"/>
        <v>3718.18553471999</v>
      </c>
      <c r="O35" s="53">
        <f t="shared" si="3"/>
        <v>14872.74213888</v>
      </c>
      <c r="P35" s="63">
        <v>0.2249912593197</v>
      </c>
      <c r="Q35" s="102">
        <v>7</v>
      </c>
      <c r="R35" s="102">
        <v>11.04</v>
      </c>
      <c r="S35" s="102">
        <f t="shared" si="5"/>
        <v>4.04</v>
      </c>
      <c r="T35" s="103"/>
      <c r="U35" s="11">
        <v>10</v>
      </c>
      <c r="V35" s="11">
        <v>6</v>
      </c>
      <c r="W35" s="11">
        <f t="shared" si="6"/>
        <v>-4</v>
      </c>
      <c r="X35" s="104">
        <f>W35*10</f>
        <v>-40</v>
      </c>
      <c r="Y35" s="102">
        <v>10</v>
      </c>
      <c r="Z35" s="102">
        <v>1</v>
      </c>
      <c r="AA35" s="102">
        <f t="shared" si="7"/>
        <v>-9</v>
      </c>
      <c r="AB35" s="103">
        <f>AA35*5</f>
        <v>-45</v>
      </c>
      <c r="AC35" s="11">
        <v>4</v>
      </c>
      <c r="AD35" s="11">
        <v>6</v>
      </c>
      <c r="AE35" s="11">
        <f t="shared" si="8"/>
        <v>2</v>
      </c>
      <c r="AF35" s="104"/>
      <c r="AG35" s="102">
        <v>3</v>
      </c>
      <c r="AH35" s="102">
        <v>5</v>
      </c>
      <c r="AI35" s="102">
        <f t="shared" si="9"/>
        <v>2</v>
      </c>
      <c r="AJ35" s="102"/>
      <c r="AK35" s="11">
        <v>12</v>
      </c>
      <c r="AL35" s="11">
        <v>20</v>
      </c>
      <c r="AM35" s="11">
        <f t="shared" si="10"/>
        <v>8</v>
      </c>
      <c r="AN35" s="104"/>
      <c r="AO35" s="102">
        <v>12</v>
      </c>
      <c r="AP35" s="110">
        <v>13</v>
      </c>
      <c r="AQ35" s="110">
        <f t="shared" si="11"/>
        <v>1</v>
      </c>
      <c r="AR35" s="113"/>
      <c r="AS35" s="112">
        <f t="shared" si="12"/>
        <v>-85</v>
      </c>
    </row>
    <row r="36" spans="1:45">
      <c r="A36" s="40">
        <v>33</v>
      </c>
      <c r="B36" s="40">
        <v>514</v>
      </c>
      <c r="C36" s="83" t="s">
        <v>239</v>
      </c>
      <c r="D36" s="83" t="s">
        <v>41</v>
      </c>
      <c r="E36" s="84">
        <v>11</v>
      </c>
      <c r="F36" s="85">
        <v>200</v>
      </c>
      <c r="G36" s="86">
        <v>18500</v>
      </c>
      <c r="H36" s="86">
        <f t="shared" ref="H36:M36" si="45">G36*4</f>
        <v>74000</v>
      </c>
      <c r="I36" s="86">
        <f t="shared" si="1"/>
        <v>5382.87576071026</v>
      </c>
      <c r="J36" s="86">
        <f t="shared" si="45"/>
        <v>21531.5030428411</v>
      </c>
      <c r="K36" s="95">
        <v>0.29096625733569</v>
      </c>
      <c r="L36" s="53">
        <v>21275</v>
      </c>
      <c r="M36" s="53">
        <f t="shared" si="45"/>
        <v>85100</v>
      </c>
      <c r="N36" s="53">
        <f t="shared" si="2"/>
        <v>5703.92585072406</v>
      </c>
      <c r="O36" s="53">
        <f t="shared" si="3"/>
        <v>22815.7034028962</v>
      </c>
      <c r="P36" s="63">
        <v>0.268104622830743</v>
      </c>
      <c r="Q36" s="102">
        <v>7</v>
      </c>
      <c r="R36" s="102">
        <v>0</v>
      </c>
      <c r="S36" s="102">
        <f t="shared" si="5"/>
        <v>-7</v>
      </c>
      <c r="T36" s="103">
        <f>S36*10</f>
        <v>-70</v>
      </c>
      <c r="U36" s="11">
        <v>20</v>
      </c>
      <c r="V36" s="11">
        <v>34</v>
      </c>
      <c r="W36" s="11">
        <f t="shared" si="6"/>
        <v>14</v>
      </c>
      <c r="X36" s="104"/>
      <c r="Y36" s="102">
        <v>10</v>
      </c>
      <c r="Z36" s="102">
        <v>5</v>
      </c>
      <c r="AA36" s="102">
        <f t="shared" si="7"/>
        <v>-5</v>
      </c>
      <c r="AB36" s="103">
        <f>AA36*5</f>
        <v>-25</v>
      </c>
      <c r="AC36" s="11">
        <v>4</v>
      </c>
      <c r="AD36" s="11">
        <v>6</v>
      </c>
      <c r="AE36" s="11">
        <f t="shared" si="8"/>
        <v>2</v>
      </c>
      <c r="AF36" s="104"/>
      <c r="AG36" s="102">
        <v>4</v>
      </c>
      <c r="AH36" s="102">
        <v>2</v>
      </c>
      <c r="AI36" s="102">
        <f t="shared" si="9"/>
        <v>-2</v>
      </c>
      <c r="AJ36" s="103">
        <f>AI36*5</f>
        <v>-10</v>
      </c>
      <c r="AK36" s="11">
        <v>12</v>
      </c>
      <c r="AL36" s="11">
        <v>19</v>
      </c>
      <c r="AM36" s="11">
        <f t="shared" si="10"/>
        <v>7</v>
      </c>
      <c r="AN36" s="104"/>
      <c r="AO36" s="102">
        <v>12</v>
      </c>
      <c r="AP36" s="110">
        <v>26</v>
      </c>
      <c r="AQ36" s="110">
        <f t="shared" si="11"/>
        <v>14</v>
      </c>
      <c r="AR36" s="113"/>
      <c r="AS36" s="112">
        <f t="shared" si="12"/>
        <v>-105</v>
      </c>
    </row>
    <row r="37" spans="1:45">
      <c r="A37" s="40">
        <v>34</v>
      </c>
      <c r="B37" s="40">
        <v>54</v>
      </c>
      <c r="C37" s="83" t="s">
        <v>240</v>
      </c>
      <c r="D37" s="83" t="s">
        <v>50</v>
      </c>
      <c r="E37" s="87">
        <v>12</v>
      </c>
      <c r="F37" s="88">
        <v>150</v>
      </c>
      <c r="G37" s="86">
        <v>12474.72576</v>
      </c>
      <c r="H37" s="86">
        <f t="shared" ref="H37:M37" si="46">G37*4</f>
        <v>49898.90304</v>
      </c>
      <c r="I37" s="86">
        <f t="shared" si="1"/>
        <v>3488.1842268</v>
      </c>
      <c r="J37" s="86">
        <f t="shared" si="46"/>
        <v>13952.7369072</v>
      </c>
      <c r="K37" s="95">
        <v>0.279620113011607</v>
      </c>
      <c r="L37" s="53">
        <v>14345.934624</v>
      </c>
      <c r="M37" s="53">
        <f t="shared" si="46"/>
        <v>57383.738496</v>
      </c>
      <c r="N37" s="53">
        <f t="shared" si="2"/>
        <v>3696.229500327</v>
      </c>
      <c r="O37" s="53">
        <f t="shared" si="3"/>
        <v>14784.918001308</v>
      </c>
      <c r="P37" s="63">
        <v>0.25764996127498</v>
      </c>
      <c r="Q37" s="102">
        <v>7</v>
      </c>
      <c r="R37" s="102">
        <v>10</v>
      </c>
      <c r="S37" s="102">
        <f t="shared" ref="S37:S68" si="47">R37-Q37</f>
        <v>3</v>
      </c>
      <c r="T37" s="103"/>
      <c r="U37" s="11">
        <v>10</v>
      </c>
      <c r="V37" s="11">
        <v>14</v>
      </c>
      <c r="W37" s="11">
        <f t="shared" ref="W37:W68" si="48">V37-U37</f>
        <v>4</v>
      </c>
      <c r="X37" s="104"/>
      <c r="Y37" s="102">
        <v>20</v>
      </c>
      <c r="Z37" s="102">
        <v>13</v>
      </c>
      <c r="AA37" s="102">
        <f t="shared" ref="AA37:AA68" si="49">Z37-Y37</f>
        <v>-7</v>
      </c>
      <c r="AB37" s="103">
        <f>AA37*5</f>
        <v>-35</v>
      </c>
      <c r="AC37" s="11">
        <v>4</v>
      </c>
      <c r="AD37" s="11">
        <v>8</v>
      </c>
      <c r="AE37" s="11">
        <f t="shared" ref="AE37:AE68" si="50">AD37-AC37</f>
        <v>4</v>
      </c>
      <c r="AF37" s="104"/>
      <c r="AG37" s="102">
        <v>4</v>
      </c>
      <c r="AH37" s="102">
        <v>4</v>
      </c>
      <c r="AI37" s="102">
        <f t="shared" ref="AI37:AI68" si="51">AH37-AG37</f>
        <v>0</v>
      </c>
      <c r="AJ37" s="102"/>
      <c r="AK37" s="11">
        <v>10</v>
      </c>
      <c r="AL37" s="11">
        <v>8</v>
      </c>
      <c r="AM37" s="11">
        <f t="shared" ref="AM37:AM68" si="52">AL37-AK37</f>
        <v>-2</v>
      </c>
      <c r="AN37" s="104">
        <f>AM37*3</f>
        <v>-6</v>
      </c>
      <c r="AO37" s="102">
        <v>10</v>
      </c>
      <c r="AP37" s="110">
        <v>27</v>
      </c>
      <c r="AQ37" s="110">
        <f t="shared" ref="AQ37:AQ68" si="53">AP37-AO37</f>
        <v>17</v>
      </c>
      <c r="AR37" s="113"/>
      <c r="AS37" s="112">
        <f t="shared" ref="AS37:AS68" si="54">T37+X37+AB37+AF37+AJ37+AN37+AR37</f>
        <v>-41</v>
      </c>
    </row>
    <row r="38" spans="1:45">
      <c r="A38" s="40">
        <v>35</v>
      </c>
      <c r="B38" s="40">
        <v>515</v>
      </c>
      <c r="C38" s="83" t="s">
        <v>243</v>
      </c>
      <c r="D38" s="83" t="s">
        <v>33</v>
      </c>
      <c r="E38" s="87">
        <v>12</v>
      </c>
      <c r="F38" s="88">
        <v>150</v>
      </c>
      <c r="G38" s="86">
        <v>11325.26205</v>
      </c>
      <c r="H38" s="86">
        <f t="shared" ref="H38:M38" si="55">G38*4</f>
        <v>45301.0482</v>
      </c>
      <c r="I38" s="86">
        <f t="shared" si="1"/>
        <v>3368.1405744</v>
      </c>
      <c r="J38" s="86">
        <f t="shared" si="55"/>
        <v>13472.5622976</v>
      </c>
      <c r="K38" s="95">
        <v>0.297400674662535</v>
      </c>
      <c r="L38" s="53">
        <v>13024.0513575</v>
      </c>
      <c r="M38" s="53">
        <f t="shared" si="55"/>
        <v>52096.20543</v>
      </c>
      <c r="N38" s="53">
        <f t="shared" si="2"/>
        <v>3569.026101516</v>
      </c>
      <c r="O38" s="53">
        <f t="shared" si="3"/>
        <v>14276.104406064</v>
      </c>
      <c r="P38" s="63">
        <v>0.274033478796193</v>
      </c>
      <c r="Q38" s="102">
        <v>5</v>
      </c>
      <c r="R38" s="102">
        <v>0</v>
      </c>
      <c r="S38" s="102">
        <f t="shared" si="47"/>
        <v>-5</v>
      </c>
      <c r="T38" s="103">
        <f>S38*10</f>
        <v>-50</v>
      </c>
      <c r="U38" s="11">
        <v>10</v>
      </c>
      <c r="V38" s="11">
        <v>14</v>
      </c>
      <c r="W38" s="11">
        <f t="shared" si="48"/>
        <v>4</v>
      </c>
      <c r="X38" s="104"/>
      <c r="Y38" s="102">
        <v>16</v>
      </c>
      <c r="Z38" s="102">
        <v>16</v>
      </c>
      <c r="AA38" s="102">
        <f t="shared" si="49"/>
        <v>0</v>
      </c>
      <c r="AB38" s="103"/>
      <c r="AC38" s="11">
        <v>4</v>
      </c>
      <c r="AD38" s="11">
        <v>12</v>
      </c>
      <c r="AE38" s="11">
        <f t="shared" si="50"/>
        <v>8</v>
      </c>
      <c r="AF38" s="104"/>
      <c r="AG38" s="102">
        <v>4</v>
      </c>
      <c r="AH38" s="102">
        <v>5</v>
      </c>
      <c r="AI38" s="102">
        <f t="shared" si="51"/>
        <v>1</v>
      </c>
      <c r="AJ38" s="102"/>
      <c r="AK38" s="11">
        <v>10</v>
      </c>
      <c r="AL38" s="11">
        <v>17</v>
      </c>
      <c r="AM38" s="11">
        <f t="shared" si="52"/>
        <v>7</v>
      </c>
      <c r="AN38" s="104"/>
      <c r="AO38" s="102">
        <v>10</v>
      </c>
      <c r="AP38" s="110">
        <v>13</v>
      </c>
      <c r="AQ38" s="110">
        <f t="shared" si="53"/>
        <v>3</v>
      </c>
      <c r="AR38" s="113"/>
      <c r="AS38" s="112">
        <f t="shared" si="54"/>
        <v>-50</v>
      </c>
    </row>
    <row r="39" spans="1:45">
      <c r="A39" s="40">
        <v>36</v>
      </c>
      <c r="B39" s="40">
        <v>101453</v>
      </c>
      <c r="C39" s="83" t="s">
        <v>244</v>
      </c>
      <c r="D39" s="83" t="s">
        <v>50</v>
      </c>
      <c r="E39" s="87">
        <v>12</v>
      </c>
      <c r="F39" s="88">
        <v>150</v>
      </c>
      <c r="G39" s="86">
        <v>11231.905905</v>
      </c>
      <c r="H39" s="86">
        <f t="shared" ref="H39:M39" si="56">G39*4</f>
        <v>44927.62362</v>
      </c>
      <c r="I39" s="86">
        <f t="shared" si="1"/>
        <v>3181.30222410001</v>
      </c>
      <c r="J39" s="86">
        <f t="shared" si="56"/>
        <v>12725.2088964</v>
      </c>
      <c r="K39" s="95">
        <v>0.283237969673857</v>
      </c>
      <c r="L39" s="53">
        <v>12916.69179075</v>
      </c>
      <c r="M39" s="53">
        <f t="shared" si="56"/>
        <v>51666.767163</v>
      </c>
      <c r="N39" s="53">
        <f t="shared" si="2"/>
        <v>3371.04417818025</v>
      </c>
      <c r="O39" s="53">
        <f t="shared" si="3"/>
        <v>13484.176712721</v>
      </c>
      <c r="P39" s="63">
        <v>0.260983557770911</v>
      </c>
      <c r="Q39" s="102">
        <v>7</v>
      </c>
      <c r="R39" s="102">
        <v>3</v>
      </c>
      <c r="S39" s="102">
        <f t="shared" si="47"/>
        <v>-4</v>
      </c>
      <c r="T39" s="103">
        <f>S39*10</f>
        <v>-40</v>
      </c>
      <c r="U39" s="11">
        <v>10</v>
      </c>
      <c r="V39" s="11">
        <v>14</v>
      </c>
      <c r="W39" s="11">
        <f t="shared" si="48"/>
        <v>4</v>
      </c>
      <c r="X39" s="104"/>
      <c r="Y39" s="102">
        <v>16</v>
      </c>
      <c r="Z39" s="102">
        <v>8</v>
      </c>
      <c r="AA39" s="102">
        <f t="shared" si="49"/>
        <v>-8</v>
      </c>
      <c r="AB39" s="103">
        <f>AA39*5</f>
        <v>-40</v>
      </c>
      <c r="AC39" s="11">
        <v>4</v>
      </c>
      <c r="AD39" s="11">
        <v>2</v>
      </c>
      <c r="AE39" s="11">
        <f t="shared" si="50"/>
        <v>-2</v>
      </c>
      <c r="AF39" s="104">
        <f>AE39*5</f>
        <v>-10</v>
      </c>
      <c r="AG39" s="102">
        <v>3</v>
      </c>
      <c r="AH39" s="102">
        <v>7</v>
      </c>
      <c r="AI39" s="102">
        <f t="shared" si="51"/>
        <v>4</v>
      </c>
      <c r="AJ39" s="102"/>
      <c r="AK39" s="11">
        <v>10</v>
      </c>
      <c r="AL39" s="11">
        <v>15</v>
      </c>
      <c r="AM39" s="11">
        <f t="shared" si="52"/>
        <v>5</v>
      </c>
      <c r="AN39" s="104"/>
      <c r="AO39" s="102">
        <v>10</v>
      </c>
      <c r="AP39" s="110">
        <v>14</v>
      </c>
      <c r="AQ39" s="110">
        <f t="shared" si="53"/>
        <v>4</v>
      </c>
      <c r="AR39" s="113"/>
      <c r="AS39" s="112">
        <f t="shared" si="54"/>
        <v>-90</v>
      </c>
    </row>
    <row r="40" spans="1:45">
      <c r="A40" s="40">
        <v>37</v>
      </c>
      <c r="B40" s="40">
        <v>598</v>
      </c>
      <c r="C40" s="83" t="s">
        <v>245</v>
      </c>
      <c r="D40" s="83" t="s">
        <v>52</v>
      </c>
      <c r="E40" s="84">
        <v>13</v>
      </c>
      <c r="F40" s="85">
        <v>150</v>
      </c>
      <c r="G40" s="86">
        <v>11260.07649</v>
      </c>
      <c r="H40" s="86">
        <f t="shared" ref="H40:M40" si="57">G40*4</f>
        <v>45040.30596</v>
      </c>
      <c r="I40" s="86">
        <f t="shared" si="1"/>
        <v>3220.115472</v>
      </c>
      <c r="J40" s="86">
        <f t="shared" si="57"/>
        <v>12880.461888</v>
      </c>
      <c r="K40" s="95">
        <v>0.285976340823241</v>
      </c>
      <c r="L40" s="53">
        <v>12949.0879635</v>
      </c>
      <c r="M40" s="53">
        <f t="shared" si="57"/>
        <v>51796.351854</v>
      </c>
      <c r="N40" s="53">
        <f t="shared" si="2"/>
        <v>3412.17235908</v>
      </c>
      <c r="O40" s="53">
        <f t="shared" si="3"/>
        <v>13648.68943632</v>
      </c>
      <c r="P40" s="63">
        <v>0.263506771187129</v>
      </c>
      <c r="Q40" s="102">
        <v>5</v>
      </c>
      <c r="R40" s="102">
        <v>6</v>
      </c>
      <c r="S40" s="102">
        <f t="shared" si="47"/>
        <v>1</v>
      </c>
      <c r="T40" s="103"/>
      <c r="U40" s="11">
        <v>10</v>
      </c>
      <c r="V40" s="11">
        <v>8</v>
      </c>
      <c r="W40" s="11">
        <f t="shared" si="48"/>
        <v>-2</v>
      </c>
      <c r="X40" s="104">
        <f>W40*10</f>
        <v>-20</v>
      </c>
      <c r="Y40" s="102">
        <v>8</v>
      </c>
      <c r="Z40" s="102">
        <v>4</v>
      </c>
      <c r="AA40" s="102">
        <f t="shared" si="49"/>
        <v>-4</v>
      </c>
      <c r="AB40" s="103">
        <f>AA40*5</f>
        <v>-20</v>
      </c>
      <c r="AC40" s="11">
        <v>4</v>
      </c>
      <c r="AD40" s="11">
        <v>4</v>
      </c>
      <c r="AE40" s="11">
        <f t="shared" si="50"/>
        <v>0</v>
      </c>
      <c r="AF40" s="104"/>
      <c r="AG40" s="102">
        <v>5</v>
      </c>
      <c r="AH40" s="102">
        <v>2</v>
      </c>
      <c r="AI40" s="102">
        <f t="shared" si="51"/>
        <v>-3</v>
      </c>
      <c r="AJ40" s="103">
        <f>AI40*5</f>
        <v>-15</v>
      </c>
      <c r="AK40" s="11">
        <v>10</v>
      </c>
      <c r="AL40" s="11">
        <v>13</v>
      </c>
      <c r="AM40" s="11">
        <f t="shared" si="52"/>
        <v>3</v>
      </c>
      <c r="AN40" s="104"/>
      <c r="AO40" s="102">
        <v>10</v>
      </c>
      <c r="AP40" s="110">
        <v>19</v>
      </c>
      <c r="AQ40" s="110">
        <f t="shared" si="53"/>
        <v>9</v>
      </c>
      <c r="AR40" s="113"/>
      <c r="AS40" s="112">
        <f t="shared" si="54"/>
        <v>-55</v>
      </c>
    </row>
    <row r="41" spans="1:45">
      <c r="A41" s="40">
        <v>38</v>
      </c>
      <c r="B41" s="40">
        <v>105751</v>
      </c>
      <c r="C41" s="83" t="s">
        <v>246</v>
      </c>
      <c r="D41" s="83" t="s">
        <v>52</v>
      </c>
      <c r="E41" s="84">
        <v>13</v>
      </c>
      <c r="F41" s="85">
        <v>150</v>
      </c>
      <c r="G41" s="86">
        <v>13024.51731</v>
      </c>
      <c r="H41" s="86">
        <f t="shared" ref="H41:M41" si="58">G41*4</f>
        <v>52098.06924</v>
      </c>
      <c r="I41" s="86">
        <f t="shared" si="1"/>
        <v>4102.8419376</v>
      </c>
      <c r="J41" s="86">
        <f t="shared" si="58"/>
        <v>16411.3677504</v>
      </c>
      <c r="K41" s="95">
        <v>0.31500913545947</v>
      </c>
      <c r="L41" s="53">
        <v>14978.1949065</v>
      </c>
      <c r="M41" s="53">
        <f t="shared" si="58"/>
        <v>59912.779626</v>
      </c>
      <c r="N41" s="53">
        <f t="shared" si="2"/>
        <v>4347.54715316401</v>
      </c>
      <c r="O41" s="53">
        <f t="shared" si="3"/>
        <v>17390.188612656</v>
      </c>
      <c r="P41" s="63">
        <v>0.290258417673369</v>
      </c>
      <c r="Q41" s="102">
        <v>5</v>
      </c>
      <c r="R41" s="102">
        <v>1</v>
      </c>
      <c r="S41" s="102">
        <f t="shared" si="47"/>
        <v>-4</v>
      </c>
      <c r="T41" s="103">
        <f>S41*10</f>
        <v>-40</v>
      </c>
      <c r="U41" s="11">
        <v>10</v>
      </c>
      <c r="V41" s="11">
        <v>2</v>
      </c>
      <c r="W41" s="11">
        <f t="shared" si="48"/>
        <v>-8</v>
      </c>
      <c r="X41" s="104">
        <f>W41*10</f>
        <v>-80</v>
      </c>
      <c r="Y41" s="102">
        <v>8</v>
      </c>
      <c r="Z41" s="102">
        <v>8</v>
      </c>
      <c r="AA41" s="102">
        <f t="shared" si="49"/>
        <v>0</v>
      </c>
      <c r="AB41" s="103"/>
      <c r="AC41" s="11">
        <v>4</v>
      </c>
      <c r="AD41" s="11">
        <v>4</v>
      </c>
      <c r="AE41" s="11">
        <f t="shared" si="50"/>
        <v>0</v>
      </c>
      <c r="AF41" s="104"/>
      <c r="AG41" s="102">
        <v>4</v>
      </c>
      <c r="AH41" s="102">
        <v>4</v>
      </c>
      <c r="AI41" s="102">
        <f t="shared" si="51"/>
        <v>0</v>
      </c>
      <c r="AJ41" s="102"/>
      <c r="AK41" s="11">
        <v>10</v>
      </c>
      <c r="AL41" s="11">
        <v>12</v>
      </c>
      <c r="AM41" s="11">
        <f t="shared" si="52"/>
        <v>2</v>
      </c>
      <c r="AN41" s="104"/>
      <c r="AO41" s="102">
        <v>10</v>
      </c>
      <c r="AP41" s="110">
        <v>9</v>
      </c>
      <c r="AQ41" s="110">
        <f t="shared" si="53"/>
        <v>-1</v>
      </c>
      <c r="AR41" s="111">
        <f>AQ41*3</f>
        <v>-3</v>
      </c>
      <c r="AS41" s="112">
        <f t="shared" si="54"/>
        <v>-123</v>
      </c>
    </row>
    <row r="42" spans="1:45">
      <c r="A42" s="40">
        <v>39</v>
      </c>
      <c r="B42" s="40">
        <v>716</v>
      </c>
      <c r="C42" s="83" t="s">
        <v>247</v>
      </c>
      <c r="D42" s="83" t="s">
        <v>85</v>
      </c>
      <c r="E42" s="84">
        <v>13</v>
      </c>
      <c r="F42" s="85">
        <v>150</v>
      </c>
      <c r="G42" s="86">
        <v>10692.1296</v>
      </c>
      <c r="H42" s="86">
        <f t="shared" ref="H42:M42" si="59">G42*4</f>
        <v>42768.5184</v>
      </c>
      <c r="I42" s="86">
        <f t="shared" si="1"/>
        <v>3245.9611464</v>
      </c>
      <c r="J42" s="86">
        <f t="shared" si="59"/>
        <v>12983.8445856</v>
      </c>
      <c r="K42" s="95">
        <v>0.303584156555678</v>
      </c>
      <c r="L42" s="53">
        <v>12295.94904</v>
      </c>
      <c r="M42" s="53">
        <f t="shared" si="59"/>
        <v>49183.79616</v>
      </c>
      <c r="N42" s="53">
        <f t="shared" si="2"/>
        <v>3439.559543346</v>
      </c>
      <c r="O42" s="53">
        <f t="shared" si="3"/>
        <v>13758.238173384</v>
      </c>
      <c r="P42" s="63">
        <v>0.279731115683446</v>
      </c>
      <c r="Q42" s="102">
        <v>5</v>
      </c>
      <c r="R42" s="102">
        <v>5</v>
      </c>
      <c r="S42" s="102">
        <f t="shared" si="47"/>
        <v>0</v>
      </c>
      <c r="T42" s="103"/>
      <c r="U42" s="11">
        <v>10</v>
      </c>
      <c r="V42" s="11">
        <v>10</v>
      </c>
      <c r="W42" s="11">
        <f t="shared" si="48"/>
        <v>0</v>
      </c>
      <c r="X42" s="104"/>
      <c r="Y42" s="102">
        <v>8</v>
      </c>
      <c r="Z42" s="102">
        <v>8</v>
      </c>
      <c r="AA42" s="102">
        <f t="shared" si="49"/>
        <v>0</v>
      </c>
      <c r="AB42" s="103"/>
      <c r="AC42" s="11">
        <v>4</v>
      </c>
      <c r="AD42" s="11">
        <v>2</v>
      </c>
      <c r="AE42" s="11">
        <f t="shared" si="50"/>
        <v>-2</v>
      </c>
      <c r="AF42" s="104">
        <f>AE42*5</f>
        <v>-10</v>
      </c>
      <c r="AG42" s="102">
        <v>3</v>
      </c>
      <c r="AH42" s="102">
        <v>3</v>
      </c>
      <c r="AI42" s="102">
        <f t="shared" si="51"/>
        <v>0</v>
      </c>
      <c r="AJ42" s="102"/>
      <c r="AK42" s="11">
        <v>10</v>
      </c>
      <c r="AL42" s="11">
        <v>12</v>
      </c>
      <c r="AM42" s="11">
        <f t="shared" si="52"/>
        <v>2</v>
      </c>
      <c r="AN42" s="104"/>
      <c r="AO42" s="102">
        <v>10</v>
      </c>
      <c r="AP42" s="110">
        <v>17</v>
      </c>
      <c r="AQ42" s="110">
        <f t="shared" si="53"/>
        <v>7</v>
      </c>
      <c r="AR42" s="113"/>
      <c r="AS42" s="112">
        <f t="shared" si="54"/>
        <v>-10</v>
      </c>
    </row>
    <row r="43" spans="1:45">
      <c r="A43" s="40">
        <v>40</v>
      </c>
      <c r="B43" s="40">
        <v>737</v>
      </c>
      <c r="C43" s="83" t="s">
        <v>250</v>
      </c>
      <c r="D43" s="83" t="s">
        <v>52</v>
      </c>
      <c r="E43" s="87">
        <v>14</v>
      </c>
      <c r="F43" s="88">
        <v>150</v>
      </c>
      <c r="G43" s="86">
        <v>13648.26834</v>
      </c>
      <c r="H43" s="86">
        <f t="shared" ref="H43:M43" si="60">G43*4</f>
        <v>54593.07336</v>
      </c>
      <c r="I43" s="86">
        <f t="shared" si="1"/>
        <v>3971.4771096</v>
      </c>
      <c r="J43" s="86">
        <f t="shared" si="60"/>
        <v>15885.9084384</v>
      </c>
      <c r="K43" s="95">
        <v>0.290987619137037</v>
      </c>
      <c r="L43" s="53">
        <v>15695.508591</v>
      </c>
      <c r="M43" s="53">
        <f t="shared" si="60"/>
        <v>62782.034364</v>
      </c>
      <c r="N43" s="53">
        <f t="shared" si="2"/>
        <v>4208.347351494</v>
      </c>
      <c r="O43" s="53">
        <f t="shared" si="3"/>
        <v>16833.389405976</v>
      </c>
      <c r="P43" s="63">
        <v>0.268124306204841</v>
      </c>
      <c r="Q43" s="102">
        <v>5</v>
      </c>
      <c r="R43" s="102">
        <v>4</v>
      </c>
      <c r="S43" s="102">
        <f t="shared" si="47"/>
        <v>-1</v>
      </c>
      <c r="T43" s="103">
        <f>S43*10</f>
        <v>-10</v>
      </c>
      <c r="U43" s="11">
        <v>10</v>
      </c>
      <c r="V43" s="11">
        <v>2</v>
      </c>
      <c r="W43" s="11">
        <f t="shared" si="48"/>
        <v>-8</v>
      </c>
      <c r="X43" s="104">
        <f>W43*10</f>
        <v>-80</v>
      </c>
      <c r="Y43" s="102">
        <v>8</v>
      </c>
      <c r="Z43" s="102">
        <v>14</v>
      </c>
      <c r="AA43" s="102">
        <f t="shared" si="49"/>
        <v>6</v>
      </c>
      <c r="AB43" s="103"/>
      <c r="AC43" s="11">
        <v>4</v>
      </c>
      <c r="AD43" s="11">
        <v>24</v>
      </c>
      <c r="AE43" s="11">
        <f t="shared" si="50"/>
        <v>20</v>
      </c>
      <c r="AF43" s="104"/>
      <c r="AG43" s="102">
        <v>3</v>
      </c>
      <c r="AH43" s="102">
        <v>3</v>
      </c>
      <c r="AI43" s="102">
        <f t="shared" si="51"/>
        <v>0</v>
      </c>
      <c r="AJ43" s="102"/>
      <c r="AK43" s="11">
        <v>10</v>
      </c>
      <c r="AL43" s="11">
        <v>31</v>
      </c>
      <c r="AM43" s="11">
        <f t="shared" si="52"/>
        <v>21</v>
      </c>
      <c r="AN43" s="104"/>
      <c r="AO43" s="102">
        <v>10</v>
      </c>
      <c r="AP43" s="110">
        <v>18</v>
      </c>
      <c r="AQ43" s="110">
        <f t="shared" si="53"/>
        <v>8</v>
      </c>
      <c r="AR43" s="113"/>
      <c r="AS43" s="112">
        <f t="shared" si="54"/>
        <v>-90</v>
      </c>
    </row>
    <row r="44" spans="1:45">
      <c r="A44" s="40">
        <v>41</v>
      </c>
      <c r="B44" s="40">
        <v>308</v>
      </c>
      <c r="C44" s="83" t="s">
        <v>251</v>
      </c>
      <c r="D44" s="83" t="s">
        <v>33</v>
      </c>
      <c r="E44" s="87">
        <v>14</v>
      </c>
      <c r="F44" s="88">
        <v>150</v>
      </c>
      <c r="G44" s="86">
        <v>9626.9592375</v>
      </c>
      <c r="H44" s="86">
        <f t="shared" ref="H44:M44" si="61">G44*4</f>
        <v>38507.83695</v>
      </c>
      <c r="I44" s="86">
        <f t="shared" si="1"/>
        <v>2867.2355943</v>
      </c>
      <c r="J44" s="86">
        <f t="shared" si="61"/>
        <v>11468.9423772</v>
      </c>
      <c r="K44" s="95">
        <v>0.297833980965789</v>
      </c>
      <c r="L44" s="53">
        <v>11071.003123125</v>
      </c>
      <c r="M44" s="53">
        <f t="shared" si="61"/>
        <v>44284.0124925</v>
      </c>
      <c r="N44" s="53">
        <f t="shared" si="2"/>
        <v>3038.24571724575</v>
      </c>
      <c r="O44" s="53">
        <f t="shared" si="3"/>
        <v>12152.982868983</v>
      </c>
      <c r="P44" s="63">
        <v>0.274432739604191</v>
      </c>
      <c r="Q44" s="102">
        <v>5</v>
      </c>
      <c r="R44" s="102">
        <v>7</v>
      </c>
      <c r="S44" s="102">
        <f t="shared" si="47"/>
        <v>2</v>
      </c>
      <c r="T44" s="103"/>
      <c r="U44" s="11">
        <v>10</v>
      </c>
      <c r="V44" s="11">
        <v>4</v>
      </c>
      <c r="W44" s="11">
        <f t="shared" si="48"/>
        <v>-6</v>
      </c>
      <c r="X44" s="104">
        <f>W44*10</f>
        <v>-60</v>
      </c>
      <c r="Y44" s="102">
        <v>8</v>
      </c>
      <c r="Z44" s="102">
        <v>0</v>
      </c>
      <c r="AA44" s="102">
        <f t="shared" si="49"/>
        <v>-8</v>
      </c>
      <c r="AB44" s="103">
        <f>AA44*5</f>
        <v>-40</v>
      </c>
      <c r="AC44" s="11">
        <v>4</v>
      </c>
      <c r="AD44" s="11">
        <v>0</v>
      </c>
      <c r="AE44" s="11">
        <f t="shared" si="50"/>
        <v>-4</v>
      </c>
      <c r="AF44" s="104">
        <f>AE44*5</f>
        <v>-20</v>
      </c>
      <c r="AG44" s="102">
        <v>4</v>
      </c>
      <c r="AH44" s="102">
        <v>0</v>
      </c>
      <c r="AI44" s="102">
        <f t="shared" si="51"/>
        <v>-4</v>
      </c>
      <c r="AJ44" s="103">
        <f>AI44*5</f>
        <v>-20</v>
      </c>
      <c r="AK44" s="11">
        <v>10</v>
      </c>
      <c r="AL44" s="11">
        <v>11</v>
      </c>
      <c r="AM44" s="11">
        <f t="shared" si="52"/>
        <v>1</v>
      </c>
      <c r="AN44" s="104"/>
      <c r="AO44" s="102">
        <v>10</v>
      </c>
      <c r="AP44" s="110">
        <v>10</v>
      </c>
      <c r="AQ44" s="110">
        <f t="shared" si="53"/>
        <v>0</v>
      </c>
      <c r="AR44" s="113"/>
      <c r="AS44" s="112">
        <f t="shared" si="54"/>
        <v>-140</v>
      </c>
    </row>
    <row r="45" spans="1:45">
      <c r="A45" s="40">
        <v>42</v>
      </c>
      <c r="B45" s="40">
        <v>511</v>
      </c>
      <c r="C45" s="83" t="s">
        <v>252</v>
      </c>
      <c r="D45" s="83" t="s">
        <v>33</v>
      </c>
      <c r="E45" s="87">
        <v>14</v>
      </c>
      <c r="F45" s="88">
        <v>150</v>
      </c>
      <c r="G45" s="86">
        <v>12526.70184</v>
      </c>
      <c r="H45" s="86">
        <f t="shared" ref="H45:M45" si="62">G45*4</f>
        <v>50106.80736</v>
      </c>
      <c r="I45" s="86">
        <f t="shared" si="1"/>
        <v>3309.40300319999</v>
      </c>
      <c r="J45" s="86">
        <f t="shared" si="62"/>
        <v>13237.6120128</v>
      </c>
      <c r="K45" s="95">
        <v>0.264187896021639</v>
      </c>
      <c r="L45" s="53">
        <v>14405.707116</v>
      </c>
      <c r="M45" s="53">
        <f t="shared" si="62"/>
        <v>57622.828464</v>
      </c>
      <c r="N45" s="53">
        <f t="shared" si="2"/>
        <v>3506.785253748</v>
      </c>
      <c r="O45" s="53">
        <f t="shared" si="3"/>
        <v>14027.141014992</v>
      </c>
      <c r="P45" s="63">
        <v>0.243430275619939</v>
      </c>
      <c r="Q45" s="102">
        <v>5</v>
      </c>
      <c r="R45" s="102">
        <v>1</v>
      </c>
      <c r="S45" s="102">
        <f t="shared" si="47"/>
        <v>-4</v>
      </c>
      <c r="T45" s="103">
        <f>S45*10</f>
        <v>-40</v>
      </c>
      <c r="U45" s="11">
        <v>10</v>
      </c>
      <c r="V45" s="11">
        <v>2</v>
      </c>
      <c r="W45" s="11">
        <f t="shared" si="48"/>
        <v>-8</v>
      </c>
      <c r="X45" s="104">
        <f>W45*10</f>
        <v>-80</v>
      </c>
      <c r="Y45" s="102">
        <v>16</v>
      </c>
      <c r="Z45" s="102">
        <v>5</v>
      </c>
      <c r="AA45" s="102">
        <f t="shared" si="49"/>
        <v>-11</v>
      </c>
      <c r="AB45" s="103">
        <f>AA45*5</f>
        <v>-55</v>
      </c>
      <c r="AC45" s="11">
        <v>4</v>
      </c>
      <c r="AD45" s="11">
        <v>6</v>
      </c>
      <c r="AE45" s="11">
        <f t="shared" si="50"/>
        <v>2</v>
      </c>
      <c r="AF45" s="104"/>
      <c r="AG45" s="102">
        <v>4</v>
      </c>
      <c r="AH45" s="102">
        <v>3</v>
      </c>
      <c r="AI45" s="102">
        <f t="shared" si="51"/>
        <v>-1</v>
      </c>
      <c r="AJ45" s="103">
        <f>AI45*5</f>
        <v>-5</v>
      </c>
      <c r="AK45" s="11">
        <v>10</v>
      </c>
      <c r="AL45" s="11">
        <v>62</v>
      </c>
      <c r="AM45" s="11">
        <f t="shared" si="52"/>
        <v>52</v>
      </c>
      <c r="AN45" s="104"/>
      <c r="AO45" s="102">
        <v>10</v>
      </c>
      <c r="AP45" s="110">
        <v>13</v>
      </c>
      <c r="AQ45" s="110">
        <f t="shared" si="53"/>
        <v>3</v>
      </c>
      <c r="AR45" s="113"/>
      <c r="AS45" s="112">
        <f t="shared" si="54"/>
        <v>-180</v>
      </c>
    </row>
    <row r="46" spans="1:45">
      <c r="A46" s="40">
        <v>43</v>
      </c>
      <c r="B46" s="40">
        <v>726</v>
      </c>
      <c r="C46" s="83" t="s">
        <v>254</v>
      </c>
      <c r="D46" s="83" t="s">
        <v>36</v>
      </c>
      <c r="E46" s="84">
        <v>15</v>
      </c>
      <c r="F46" s="85">
        <v>150</v>
      </c>
      <c r="G46" s="86">
        <v>11866.71951</v>
      </c>
      <c r="H46" s="86">
        <f t="shared" ref="H46:M46" si="63">G46*4</f>
        <v>47466.87804</v>
      </c>
      <c r="I46" s="86">
        <f t="shared" si="1"/>
        <v>2775.1223052</v>
      </c>
      <c r="J46" s="86">
        <f t="shared" si="63"/>
        <v>11100.4892208</v>
      </c>
      <c r="K46" s="95">
        <v>0.233857579835895</v>
      </c>
      <c r="L46" s="53">
        <v>13646.7274365</v>
      </c>
      <c r="M46" s="53">
        <f t="shared" si="63"/>
        <v>54586.909746</v>
      </c>
      <c r="N46" s="53">
        <f t="shared" si="2"/>
        <v>2940.638528403</v>
      </c>
      <c r="O46" s="53">
        <f t="shared" si="3"/>
        <v>11762.554113612</v>
      </c>
      <c r="P46" s="63">
        <v>0.215483055705932</v>
      </c>
      <c r="Q46" s="102">
        <v>5</v>
      </c>
      <c r="R46" s="102">
        <v>5</v>
      </c>
      <c r="S46" s="102">
        <f t="shared" si="47"/>
        <v>0</v>
      </c>
      <c r="T46" s="103"/>
      <c r="U46" s="11">
        <v>10</v>
      </c>
      <c r="V46" s="11">
        <v>4</v>
      </c>
      <c r="W46" s="11">
        <f t="shared" si="48"/>
        <v>-6</v>
      </c>
      <c r="X46" s="104">
        <f>W46*10</f>
        <v>-60</v>
      </c>
      <c r="Y46" s="102">
        <v>16</v>
      </c>
      <c r="Z46" s="102">
        <v>22</v>
      </c>
      <c r="AA46" s="102">
        <f t="shared" si="49"/>
        <v>6</v>
      </c>
      <c r="AB46" s="103"/>
      <c r="AC46" s="11">
        <v>4</v>
      </c>
      <c r="AD46" s="11">
        <v>4</v>
      </c>
      <c r="AE46" s="11">
        <f t="shared" si="50"/>
        <v>0</v>
      </c>
      <c r="AF46" s="104"/>
      <c r="AG46" s="102">
        <v>4</v>
      </c>
      <c r="AH46" s="102">
        <v>0</v>
      </c>
      <c r="AI46" s="102">
        <f t="shared" si="51"/>
        <v>-4</v>
      </c>
      <c r="AJ46" s="103">
        <f>AI46*5</f>
        <v>-20</v>
      </c>
      <c r="AK46" s="11">
        <v>10</v>
      </c>
      <c r="AL46" s="11">
        <v>6</v>
      </c>
      <c r="AM46" s="11">
        <f t="shared" si="52"/>
        <v>-4</v>
      </c>
      <c r="AN46" s="104">
        <f>AM46*3</f>
        <v>-12</v>
      </c>
      <c r="AO46" s="102">
        <v>10</v>
      </c>
      <c r="AP46" s="110">
        <v>14</v>
      </c>
      <c r="AQ46" s="110">
        <f t="shared" si="53"/>
        <v>4</v>
      </c>
      <c r="AR46" s="113"/>
      <c r="AS46" s="112">
        <f t="shared" si="54"/>
        <v>-92</v>
      </c>
    </row>
    <row r="47" spans="1:45">
      <c r="A47" s="40">
        <v>44</v>
      </c>
      <c r="B47" s="40">
        <v>744</v>
      </c>
      <c r="C47" s="83" t="s">
        <v>257</v>
      </c>
      <c r="D47" s="83" t="s">
        <v>33</v>
      </c>
      <c r="E47" s="84">
        <v>15</v>
      </c>
      <c r="F47" s="85">
        <v>150</v>
      </c>
      <c r="G47" s="86">
        <v>16000</v>
      </c>
      <c r="H47" s="86">
        <f t="shared" ref="H47:M47" si="64">G47*4</f>
        <v>64000</v>
      </c>
      <c r="I47" s="86">
        <f t="shared" si="1"/>
        <v>3807.08437569645</v>
      </c>
      <c r="J47" s="86">
        <f t="shared" si="64"/>
        <v>15228.3375027858</v>
      </c>
      <c r="K47" s="95">
        <v>0.237942773481028</v>
      </c>
      <c r="L47" s="53">
        <v>18400</v>
      </c>
      <c r="M47" s="53">
        <f t="shared" si="64"/>
        <v>73600</v>
      </c>
      <c r="N47" s="53">
        <f t="shared" si="2"/>
        <v>4034.1497652469</v>
      </c>
      <c r="O47" s="53">
        <f t="shared" si="3"/>
        <v>16136.5990609876</v>
      </c>
      <c r="P47" s="63">
        <v>0.219247269850375</v>
      </c>
      <c r="Q47" s="102">
        <v>10</v>
      </c>
      <c r="R47" s="102">
        <v>7</v>
      </c>
      <c r="S47" s="102">
        <f t="shared" si="47"/>
        <v>-3</v>
      </c>
      <c r="T47" s="103">
        <f>S47*10</f>
        <v>-30</v>
      </c>
      <c r="U47" s="11">
        <v>10</v>
      </c>
      <c r="V47" s="11">
        <v>5</v>
      </c>
      <c r="W47" s="11">
        <f t="shared" si="48"/>
        <v>-5</v>
      </c>
      <c r="X47" s="104">
        <f>W47*10</f>
        <v>-50</v>
      </c>
      <c r="Y47" s="102">
        <v>8</v>
      </c>
      <c r="Z47" s="102">
        <v>0</v>
      </c>
      <c r="AA47" s="102">
        <f t="shared" si="49"/>
        <v>-8</v>
      </c>
      <c r="AB47" s="103">
        <f>AA47*5</f>
        <v>-40</v>
      </c>
      <c r="AC47" s="11">
        <v>4</v>
      </c>
      <c r="AD47" s="11">
        <v>6</v>
      </c>
      <c r="AE47" s="11">
        <f t="shared" si="50"/>
        <v>2</v>
      </c>
      <c r="AF47" s="104"/>
      <c r="AG47" s="102">
        <v>4</v>
      </c>
      <c r="AH47" s="102">
        <v>3</v>
      </c>
      <c r="AI47" s="102">
        <f t="shared" si="51"/>
        <v>-1</v>
      </c>
      <c r="AJ47" s="103">
        <f>AI47*5</f>
        <v>-5</v>
      </c>
      <c r="AK47" s="11">
        <v>10</v>
      </c>
      <c r="AL47" s="11">
        <v>10</v>
      </c>
      <c r="AM47" s="11">
        <f t="shared" si="52"/>
        <v>0</v>
      </c>
      <c r="AN47" s="104"/>
      <c r="AO47" s="102">
        <v>10</v>
      </c>
      <c r="AP47" s="110">
        <v>13</v>
      </c>
      <c r="AQ47" s="110">
        <f t="shared" si="53"/>
        <v>3</v>
      </c>
      <c r="AR47" s="113"/>
      <c r="AS47" s="112">
        <f t="shared" si="54"/>
        <v>-125</v>
      </c>
    </row>
    <row r="48" spans="1:45">
      <c r="A48" s="40">
        <v>45</v>
      </c>
      <c r="B48" s="40">
        <v>107658</v>
      </c>
      <c r="C48" s="83" t="s">
        <v>258</v>
      </c>
      <c r="D48" s="83" t="s">
        <v>36</v>
      </c>
      <c r="E48" s="84">
        <v>15</v>
      </c>
      <c r="F48" s="85">
        <v>150</v>
      </c>
      <c r="G48" s="86">
        <v>14265.0765</v>
      </c>
      <c r="H48" s="86">
        <f t="shared" ref="H48:M48" si="65">G48*4</f>
        <v>57060.306</v>
      </c>
      <c r="I48" s="86">
        <f t="shared" si="1"/>
        <v>3816.20484</v>
      </c>
      <c r="J48" s="86">
        <f t="shared" si="65"/>
        <v>15264.81936</v>
      </c>
      <c r="K48" s="95">
        <v>0.267520811402589</v>
      </c>
      <c r="L48" s="53">
        <v>16404.837975</v>
      </c>
      <c r="M48" s="53">
        <f t="shared" si="65"/>
        <v>65619.3519</v>
      </c>
      <c r="N48" s="53">
        <f t="shared" si="2"/>
        <v>4043.81420010001</v>
      </c>
      <c r="O48" s="53">
        <f t="shared" si="3"/>
        <v>16175.2568004</v>
      </c>
      <c r="P48" s="63">
        <v>0.2465013190781</v>
      </c>
      <c r="Q48" s="102">
        <v>5</v>
      </c>
      <c r="R48" s="102">
        <v>3</v>
      </c>
      <c r="S48" s="102">
        <f t="shared" si="47"/>
        <v>-2</v>
      </c>
      <c r="T48" s="103">
        <f>S48*10</f>
        <v>-20</v>
      </c>
      <c r="U48" s="11">
        <v>10</v>
      </c>
      <c r="V48" s="11">
        <v>14</v>
      </c>
      <c r="W48" s="11">
        <f t="shared" si="48"/>
        <v>4</v>
      </c>
      <c r="X48" s="104"/>
      <c r="Y48" s="102">
        <v>8</v>
      </c>
      <c r="Z48" s="102">
        <v>2</v>
      </c>
      <c r="AA48" s="102">
        <f t="shared" si="49"/>
        <v>-6</v>
      </c>
      <c r="AB48" s="103">
        <f>AA48*5</f>
        <v>-30</v>
      </c>
      <c r="AC48" s="11">
        <v>4</v>
      </c>
      <c r="AD48" s="11">
        <v>22</v>
      </c>
      <c r="AE48" s="11">
        <f t="shared" si="50"/>
        <v>18</v>
      </c>
      <c r="AF48" s="104"/>
      <c r="AG48" s="102">
        <v>3</v>
      </c>
      <c r="AH48" s="102">
        <v>4</v>
      </c>
      <c r="AI48" s="102">
        <f t="shared" si="51"/>
        <v>1</v>
      </c>
      <c r="AJ48" s="102"/>
      <c r="AK48" s="11">
        <v>10</v>
      </c>
      <c r="AL48" s="11">
        <v>12</v>
      </c>
      <c r="AM48" s="11">
        <f t="shared" si="52"/>
        <v>2</v>
      </c>
      <c r="AN48" s="104"/>
      <c r="AO48" s="102">
        <v>10</v>
      </c>
      <c r="AP48" s="110">
        <v>5</v>
      </c>
      <c r="AQ48" s="110">
        <f t="shared" si="53"/>
        <v>-5</v>
      </c>
      <c r="AR48" s="111">
        <f>AQ48*3</f>
        <v>-15</v>
      </c>
      <c r="AS48" s="112">
        <f t="shared" si="54"/>
        <v>-65</v>
      </c>
    </row>
    <row r="49" spans="1:45">
      <c r="A49" s="40">
        <v>46</v>
      </c>
      <c r="B49" s="40">
        <v>391</v>
      </c>
      <c r="C49" s="83" t="s">
        <v>260</v>
      </c>
      <c r="D49" s="83" t="s">
        <v>33</v>
      </c>
      <c r="E49" s="87">
        <v>16</v>
      </c>
      <c r="F49" s="88">
        <v>150</v>
      </c>
      <c r="G49" s="86">
        <v>11806.29837</v>
      </c>
      <c r="H49" s="86">
        <f t="shared" ref="H49:M49" si="66">G49*4</f>
        <v>47225.19348</v>
      </c>
      <c r="I49" s="86">
        <f t="shared" si="1"/>
        <v>3413.87978399999</v>
      </c>
      <c r="J49" s="86">
        <f t="shared" si="66"/>
        <v>13655.519136</v>
      </c>
      <c r="K49" s="95">
        <v>0.289157505342633</v>
      </c>
      <c r="L49" s="53">
        <v>13577.2431255</v>
      </c>
      <c r="M49" s="53">
        <f t="shared" si="66"/>
        <v>54308.972502</v>
      </c>
      <c r="N49" s="53">
        <f t="shared" si="2"/>
        <v>3617.49332826</v>
      </c>
      <c r="O49" s="53">
        <f t="shared" si="3"/>
        <v>14469.97331304</v>
      </c>
      <c r="P49" s="63">
        <v>0.266437987065712</v>
      </c>
      <c r="Q49" s="102">
        <v>5</v>
      </c>
      <c r="R49" s="102">
        <v>0</v>
      </c>
      <c r="S49" s="102">
        <f t="shared" si="47"/>
        <v>-5</v>
      </c>
      <c r="T49" s="103">
        <f>S49*10</f>
        <v>-50</v>
      </c>
      <c r="U49" s="11">
        <v>8</v>
      </c>
      <c r="V49" s="11">
        <v>4</v>
      </c>
      <c r="W49" s="11">
        <f t="shared" si="48"/>
        <v>-4</v>
      </c>
      <c r="X49" s="104">
        <f t="shared" ref="X49:X56" si="67">W49*10</f>
        <v>-40</v>
      </c>
      <c r="Y49" s="102">
        <v>8</v>
      </c>
      <c r="Z49" s="102">
        <v>10</v>
      </c>
      <c r="AA49" s="102">
        <f t="shared" si="49"/>
        <v>2</v>
      </c>
      <c r="AB49" s="103"/>
      <c r="AC49" s="11">
        <v>4</v>
      </c>
      <c r="AD49" s="11">
        <v>2</v>
      </c>
      <c r="AE49" s="11">
        <f t="shared" si="50"/>
        <v>-2</v>
      </c>
      <c r="AF49" s="104">
        <f>AE49*5</f>
        <v>-10</v>
      </c>
      <c r="AG49" s="102">
        <v>4</v>
      </c>
      <c r="AH49" s="102">
        <v>2</v>
      </c>
      <c r="AI49" s="102">
        <f t="shared" si="51"/>
        <v>-2</v>
      </c>
      <c r="AJ49" s="103">
        <f>AI49*5</f>
        <v>-10</v>
      </c>
      <c r="AK49" s="11">
        <v>10</v>
      </c>
      <c r="AL49" s="11">
        <v>3</v>
      </c>
      <c r="AM49" s="11">
        <f t="shared" si="52"/>
        <v>-7</v>
      </c>
      <c r="AN49" s="104">
        <f>AM49*3</f>
        <v>-21</v>
      </c>
      <c r="AO49" s="102">
        <v>10</v>
      </c>
      <c r="AP49" s="110">
        <v>18</v>
      </c>
      <c r="AQ49" s="110">
        <f t="shared" si="53"/>
        <v>8</v>
      </c>
      <c r="AR49" s="113"/>
      <c r="AS49" s="112">
        <f t="shared" si="54"/>
        <v>-131</v>
      </c>
    </row>
    <row r="50" spans="1:45">
      <c r="A50" s="40">
        <v>47</v>
      </c>
      <c r="B50" s="40">
        <v>106066</v>
      </c>
      <c r="C50" s="83" t="s">
        <v>261</v>
      </c>
      <c r="D50" s="83" t="s">
        <v>66</v>
      </c>
      <c r="E50" s="87">
        <v>16</v>
      </c>
      <c r="F50" s="88">
        <v>150</v>
      </c>
      <c r="G50" s="86">
        <v>11052.09765</v>
      </c>
      <c r="H50" s="86">
        <f t="shared" ref="H50:M50" si="68">G50*4</f>
        <v>44208.3906</v>
      </c>
      <c r="I50" s="86">
        <f t="shared" si="1"/>
        <v>3555.4978998</v>
      </c>
      <c r="J50" s="86">
        <f t="shared" si="68"/>
        <v>14221.9915992</v>
      </c>
      <c r="K50" s="95">
        <v>0.321703446024113</v>
      </c>
      <c r="L50" s="53">
        <v>12709.9122975</v>
      </c>
      <c r="M50" s="53">
        <f t="shared" si="68"/>
        <v>50839.64919</v>
      </c>
      <c r="N50" s="53">
        <f t="shared" si="2"/>
        <v>3767.5579531095</v>
      </c>
      <c r="O50" s="53">
        <f t="shared" si="3"/>
        <v>15070.231812438</v>
      </c>
      <c r="P50" s="63">
        <v>0.296426746693647</v>
      </c>
      <c r="Q50" s="102">
        <v>7</v>
      </c>
      <c r="R50" s="102">
        <v>1</v>
      </c>
      <c r="S50" s="102">
        <f t="shared" si="47"/>
        <v>-6</v>
      </c>
      <c r="T50" s="103">
        <f>S50*10</f>
        <v>-60</v>
      </c>
      <c r="U50" s="11">
        <v>6</v>
      </c>
      <c r="V50" s="11">
        <v>2</v>
      </c>
      <c r="W50" s="11">
        <f t="shared" si="48"/>
        <v>-4</v>
      </c>
      <c r="X50" s="104">
        <f t="shared" si="67"/>
        <v>-40</v>
      </c>
      <c r="Y50" s="102">
        <v>8</v>
      </c>
      <c r="Z50" s="102">
        <v>0</v>
      </c>
      <c r="AA50" s="102">
        <f t="shared" si="49"/>
        <v>-8</v>
      </c>
      <c r="AB50" s="103">
        <f>AA50*5</f>
        <v>-40</v>
      </c>
      <c r="AC50" s="11">
        <v>2</v>
      </c>
      <c r="AD50" s="11">
        <v>6</v>
      </c>
      <c r="AE50" s="11">
        <f t="shared" si="50"/>
        <v>4</v>
      </c>
      <c r="AF50" s="104"/>
      <c r="AG50" s="102">
        <v>4</v>
      </c>
      <c r="AH50" s="102">
        <v>0</v>
      </c>
      <c r="AI50" s="102">
        <f t="shared" si="51"/>
        <v>-4</v>
      </c>
      <c r="AJ50" s="103">
        <f>AI50*5</f>
        <v>-20</v>
      </c>
      <c r="AK50" s="11">
        <v>10</v>
      </c>
      <c r="AL50" s="11">
        <v>11</v>
      </c>
      <c r="AM50" s="11">
        <f t="shared" si="52"/>
        <v>1</v>
      </c>
      <c r="AN50" s="104"/>
      <c r="AO50" s="102">
        <v>10</v>
      </c>
      <c r="AP50" s="110">
        <v>12</v>
      </c>
      <c r="AQ50" s="110">
        <f t="shared" si="53"/>
        <v>2</v>
      </c>
      <c r="AR50" s="113"/>
      <c r="AS50" s="112">
        <f t="shared" si="54"/>
        <v>-160</v>
      </c>
    </row>
    <row r="51" spans="1:45">
      <c r="A51" s="40">
        <v>48</v>
      </c>
      <c r="B51" s="40">
        <v>572</v>
      </c>
      <c r="C51" s="83" t="s">
        <v>265</v>
      </c>
      <c r="D51" s="83" t="s">
        <v>33</v>
      </c>
      <c r="E51" s="87">
        <v>16</v>
      </c>
      <c r="F51" s="88">
        <v>150</v>
      </c>
      <c r="G51" s="86">
        <v>10241.4041775</v>
      </c>
      <c r="H51" s="86">
        <f t="shared" ref="H51:M51" si="69">G51*4</f>
        <v>40965.61671</v>
      </c>
      <c r="I51" s="86">
        <f t="shared" si="1"/>
        <v>2525.8429287</v>
      </c>
      <c r="J51" s="86">
        <f t="shared" si="69"/>
        <v>10103.3717148</v>
      </c>
      <c r="K51" s="95">
        <v>0.2466305288731</v>
      </c>
      <c r="L51" s="53">
        <v>11777.614804125</v>
      </c>
      <c r="M51" s="53">
        <f t="shared" si="69"/>
        <v>47110.4592165</v>
      </c>
      <c r="N51" s="53">
        <f t="shared" si="2"/>
        <v>2676.49141766176</v>
      </c>
      <c r="O51" s="53">
        <f t="shared" si="3"/>
        <v>10705.965670647</v>
      </c>
      <c r="P51" s="63">
        <v>0.227252415890214</v>
      </c>
      <c r="Q51" s="102">
        <v>5</v>
      </c>
      <c r="R51" s="102">
        <v>3</v>
      </c>
      <c r="S51" s="102">
        <f t="shared" si="47"/>
        <v>-2</v>
      </c>
      <c r="T51" s="103">
        <f>S51*10</f>
        <v>-20</v>
      </c>
      <c r="U51" s="11">
        <v>8</v>
      </c>
      <c r="V51" s="11">
        <v>4</v>
      </c>
      <c r="W51" s="11">
        <f t="shared" si="48"/>
        <v>-4</v>
      </c>
      <c r="X51" s="104">
        <f t="shared" si="67"/>
        <v>-40</v>
      </c>
      <c r="Y51" s="102">
        <v>16</v>
      </c>
      <c r="Z51" s="102">
        <v>18</v>
      </c>
      <c r="AA51" s="102">
        <f t="shared" si="49"/>
        <v>2</v>
      </c>
      <c r="AB51" s="103"/>
      <c r="AC51" s="11">
        <v>4</v>
      </c>
      <c r="AD51" s="11">
        <v>4</v>
      </c>
      <c r="AE51" s="11">
        <f t="shared" si="50"/>
        <v>0</v>
      </c>
      <c r="AF51" s="104"/>
      <c r="AG51" s="102">
        <v>4</v>
      </c>
      <c r="AH51" s="102">
        <v>2</v>
      </c>
      <c r="AI51" s="102">
        <f t="shared" si="51"/>
        <v>-2</v>
      </c>
      <c r="AJ51" s="103">
        <f>AI51*5</f>
        <v>-10</v>
      </c>
      <c r="AK51" s="11">
        <v>10</v>
      </c>
      <c r="AL51" s="11">
        <v>8</v>
      </c>
      <c r="AM51" s="11">
        <f t="shared" si="52"/>
        <v>-2</v>
      </c>
      <c r="AN51" s="104">
        <f>AM51*3</f>
        <v>-6</v>
      </c>
      <c r="AO51" s="102">
        <v>10</v>
      </c>
      <c r="AP51" s="110">
        <v>16</v>
      </c>
      <c r="AQ51" s="110">
        <f t="shared" si="53"/>
        <v>6</v>
      </c>
      <c r="AR51" s="113"/>
      <c r="AS51" s="112">
        <f t="shared" si="54"/>
        <v>-76</v>
      </c>
    </row>
    <row r="52" spans="1:45">
      <c r="A52" s="40">
        <v>49</v>
      </c>
      <c r="B52" s="40">
        <v>103198</v>
      </c>
      <c r="C52" s="83" t="s">
        <v>266</v>
      </c>
      <c r="D52" s="83" t="s">
        <v>36</v>
      </c>
      <c r="E52" s="84">
        <v>17</v>
      </c>
      <c r="F52" s="85">
        <v>150</v>
      </c>
      <c r="G52" s="86">
        <v>11180.38302</v>
      </c>
      <c r="H52" s="86">
        <f t="shared" ref="H52:M52" si="70">G52*4</f>
        <v>44721.53208</v>
      </c>
      <c r="I52" s="86">
        <f t="shared" si="1"/>
        <v>2752.4520576</v>
      </c>
      <c r="J52" s="86">
        <f t="shared" si="70"/>
        <v>11009.8082304</v>
      </c>
      <c r="K52" s="95">
        <v>0.246185846466645</v>
      </c>
      <c r="L52" s="53">
        <v>12857.440473</v>
      </c>
      <c r="M52" s="53">
        <f t="shared" si="70"/>
        <v>51429.761892</v>
      </c>
      <c r="N52" s="53">
        <f t="shared" si="2"/>
        <v>2916.616162464</v>
      </c>
      <c r="O52" s="53">
        <f t="shared" si="3"/>
        <v>11666.464649856</v>
      </c>
      <c r="P52" s="63">
        <v>0.226842672815694</v>
      </c>
      <c r="Q52" s="102">
        <v>6</v>
      </c>
      <c r="R52" s="102">
        <v>7</v>
      </c>
      <c r="S52" s="102">
        <f t="shared" si="47"/>
        <v>1</v>
      </c>
      <c r="T52" s="103"/>
      <c r="U52" s="11">
        <v>8</v>
      </c>
      <c r="V52" s="11">
        <v>6</v>
      </c>
      <c r="W52" s="11">
        <f t="shared" si="48"/>
        <v>-2</v>
      </c>
      <c r="X52" s="104">
        <f t="shared" si="67"/>
        <v>-20</v>
      </c>
      <c r="Y52" s="102">
        <v>8</v>
      </c>
      <c r="Z52" s="102">
        <v>0</v>
      </c>
      <c r="AA52" s="102">
        <f t="shared" si="49"/>
        <v>-8</v>
      </c>
      <c r="AB52" s="103">
        <f t="shared" ref="AB52:AB59" si="71">AA52*5</f>
        <v>-40</v>
      </c>
      <c r="AC52" s="11">
        <v>4</v>
      </c>
      <c r="AD52" s="11">
        <v>2</v>
      </c>
      <c r="AE52" s="11">
        <f t="shared" si="50"/>
        <v>-2</v>
      </c>
      <c r="AF52" s="104">
        <f>AE52*5</f>
        <v>-10</v>
      </c>
      <c r="AG52" s="102">
        <v>3</v>
      </c>
      <c r="AH52" s="102">
        <v>3</v>
      </c>
      <c r="AI52" s="102">
        <f t="shared" si="51"/>
        <v>0</v>
      </c>
      <c r="AJ52" s="102"/>
      <c r="AK52" s="11">
        <v>10</v>
      </c>
      <c r="AL52" s="11">
        <v>1</v>
      </c>
      <c r="AM52" s="11">
        <f t="shared" si="52"/>
        <v>-9</v>
      </c>
      <c r="AN52" s="104">
        <f>AM52*3</f>
        <v>-27</v>
      </c>
      <c r="AO52" s="102">
        <v>10</v>
      </c>
      <c r="AP52" s="110">
        <v>11</v>
      </c>
      <c r="AQ52" s="110">
        <f t="shared" si="53"/>
        <v>1</v>
      </c>
      <c r="AR52" s="113"/>
      <c r="AS52" s="112">
        <f t="shared" si="54"/>
        <v>-97</v>
      </c>
    </row>
    <row r="53" spans="1:45">
      <c r="A53" s="40">
        <v>50</v>
      </c>
      <c r="B53" s="40">
        <v>108656</v>
      </c>
      <c r="C53" s="83" t="s">
        <v>267</v>
      </c>
      <c r="D53" s="83" t="s">
        <v>41</v>
      </c>
      <c r="E53" s="84">
        <v>17</v>
      </c>
      <c r="F53" s="85">
        <v>150</v>
      </c>
      <c r="G53" s="86">
        <v>10987.81524</v>
      </c>
      <c r="H53" s="86">
        <f t="shared" ref="H53:M53" si="72">G53*4</f>
        <v>43951.26096</v>
      </c>
      <c r="I53" s="86">
        <f t="shared" si="1"/>
        <v>2012.8164336</v>
      </c>
      <c r="J53" s="86">
        <f t="shared" si="72"/>
        <v>8051.26573440001</v>
      </c>
      <c r="K53" s="95">
        <v>0.183186228529995</v>
      </c>
      <c r="L53" s="53">
        <v>12635.987526</v>
      </c>
      <c r="M53" s="53">
        <f t="shared" si="72"/>
        <v>50543.950104</v>
      </c>
      <c r="N53" s="53">
        <f t="shared" si="2"/>
        <v>2274.47775468</v>
      </c>
      <c r="O53" s="53">
        <f t="shared" si="3"/>
        <v>9097.91101872</v>
      </c>
      <c r="P53" s="63">
        <v>0.18</v>
      </c>
      <c r="Q53" s="102">
        <v>4</v>
      </c>
      <c r="R53" s="102">
        <v>2</v>
      </c>
      <c r="S53" s="102">
        <f t="shared" si="47"/>
        <v>-2</v>
      </c>
      <c r="T53" s="103">
        <f t="shared" ref="T53:T58" si="73">S53*10</f>
        <v>-20</v>
      </c>
      <c r="U53" s="11">
        <v>8</v>
      </c>
      <c r="V53" s="11">
        <v>4</v>
      </c>
      <c r="W53" s="11">
        <f t="shared" si="48"/>
        <v>-4</v>
      </c>
      <c r="X53" s="104">
        <f t="shared" si="67"/>
        <v>-40</v>
      </c>
      <c r="Y53" s="102">
        <v>8</v>
      </c>
      <c r="Z53" s="102">
        <v>4</v>
      </c>
      <c r="AA53" s="102">
        <f t="shared" si="49"/>
        <v>-4</v>
      </c>
      <c r="AB53" s="103">
        <f t="shared" si="71"/>
        <v>-20</v>
      </c>
      <c r="AC53" s="11">
        <v>4</v>
      </c>
      <c r="AD53" s="11">
        <v>2</v>
      </c>
      <c r="AE53" s="11">
        <f t="shared" si="50"/>
        <v>-2</v>
      </c>
      <c r="AF53" s="104">
        <f>AE53*5</f>
        <v>-10</v>
      </c>
      <c r="AG53" s="102">
        <v>2</v>
      </c>
      <c r="AH53" s="102">
        <v>2</v>
      </c>
      <c r="AI53" s="102">
        <f t="shared" si="51"/>
        <v>0</v>
      </c>
      <c r="AJ53" s="102"/>
      <c r="AK53" s="11">
        <v>10</v>
      </c>
      <c r="AL53" s="11">
        <v>6</v>
      </c>
      <c r="AM53" s="11">
        <f t="shared" si="52"/>
        <v>-4</v>
      </c>
      <c r="AN53" s="104">
        <f>AM53*3</f>
        <v>-12</v>
      </c>
      <c r="AO53" s="102">
        <v>10</v>
      </c>
      <c r="AP53" s="110">
        <v>15</v>
      </c>
      <c r="AQ53" s="110">
        <f t="shared" si="53"/>
        <v>5</v>
      </c>
      <c r="AR53" s="113"/>
      <c r="AS53" s="112">
        <f t="shared" si="54"/>
        <v>-102</v>
      </c>
    </row>
    <row r="54" spans="1:45">
      <c r="A54" s="40">
        <v>51</v>
      </c>
      <c r="B54" s="40">
        <v>104428</v>
      </c>
      <c r="C54" s="83" t="s">
        <v>268</v>
      </c>
      <c r="D54" s="83" t="s">
        <v>50</v>
      </c>
      <c r="E54" s="84">
        <v>17</v>
      </c>
      <c r="F54" s="85">
        <v>150</v>
      </c>
      <c r="G54" s="86">
        <v>8685.400905</v>
      </c>
      <c r="H54" s="86">
        <f t="shared" ref="H54:M54" si="74">G54*4</f>
        <v>34741.60362</v>
      </c>
      <c r="I54" s="86">
        <f t="shared" si="1"/>
        <v>2346.0773742</v>
      </c>
      <c r="J54" s="86">
        <f t="shared" si="74"/>
        <v>9384.30949679999</v>
      </c>
      <c r="K54" s="95">
        <v>0.270117338262349</v>
      </c>
      <c r="L54" s="53">
        <v>9988.21104075</v>
      </c>
      <c r="M54" s="53">
        <f t="shared" si="74"/>
        <v>39952.844163</v>
      </c>
      <c r="N54" s="53">
        <f t="shared" si="2"/>
        <v>2486.0041318755</v>
      </c>
      <c r="O54" s="53">
        <f t="shared" si="3"/>
        <v>9944.01652750201</v>
      </c>
      <c r="P54" s="63">
        <v>0.248893833113165</v>
      </c>
      <c r="Q54" s="102">
        <v>7</v>
      </c>
      <c r="R54" s="102">
        <v>0</v>
      </c>
      <c r="S54" s="102">
        <f t="shared" si="47"/>
        <v>-7</v>
      </c>
      <c r="T54" s="103">
        <f t="shared" si="73"/>
        <v>-70</v>
      </c>
      <c r="U54" s="11">
        <v>8</v>
      </c>
      <c r="V54" s="11">
        <v>0</v>
      </c>
      <c r="W54" s="11">
        <f t="shared" si="48"/>
        <v>-8</v>
      </c>
      <c r="X54" s="104">
        <f t="shared" si="67"/>
        <v>-80</v>
      </c>
      <c r="Y54" s="102">
        <v>14</v>
      </c>
      <c r="Z54" s="102">
        <v>4</v>
      </c>
      <c r="AA54" s="102">
        <f t="shared" si="49"/>
        <v>-10</v>
      </c>
      <c r="AB54" s="103">
        <f t="shared" si="71"/>
        <v>-50</v>
      </c>
      <c r="AC54" s="11">
        <v>4</v>
      </c>
      <c r="AD54" s="11">
        <v>8</v>
      </c>
      <c r="AE54" s="11">
        <f t="shared" si="50"/>
        <v>4</v>
      </c>
      <c r="AF54" s="104"/>
      <c r="AG54" s="102">
        <v>3</v>
      </c>
      <c r="AH54" s="102">
        <v>4</v>
      </c>
      <c r="AI54" s="102">
        <f t="shared" si="51"/>
        <v>1</v>
      </c>
      <c r="AJ54" s="102"/>
      <c r="AK54" s="11">
        <v>10</v>
      </c>
      <c r="AL54" s="11">
        <v>24</v>
      </c>
      <c r="AM54" s="11">
        <f t="shared" si="52"/>
        <v>14</v>
      </c>
      <c r="AN54" s="104"/>
      <c r="AO54" s="102">
        <v>10</v>
      </c>
      <c r="AP54" s="110">
        <v>3</v>
      </c>
      <c r="AQ54" s="110">
        <f t="shared" si="53"/>
        <v>-7</v>
      </c>
      <c r="AR54" s="111">
        <f>AQ54*3</f>
        <v>-21</v>
      </c>
      <c r="AS54" s="112">
        <f t="shared" si="54"/>
        <v>-221</v>
      </c>
    </row>
    <row r="55" spans="1:45">
      <c r="A55" s="40">
        <v>52</v>
      </c>
      <c r="B55" s="40">
        <v>103639</v>
      </c>
      <c r="C55" s="83" t="s">
        <v>271</v>
      </c>
      <c r="D55" s="83" t="s">
        <v>52</v>
      </c>
      <c r="E55" s="87">
        <v>18</v>
      </c>
      <c r="F55" s="88">
        <v>150</v>
      </c>
      <c r="G55" s="86">
        <v>9820.84599</v>
      </c>
      <c r="H55" s="86">
        <f t="shared" ref="H55:M55" si="75">G55*4</f>
        <v>39283.38396</v>
      </c>
      <c r="I55" s="86">
        <f t="shared" si="1"/>
        <v>2456.948592</v>
      </c>
      <c r="J55" s="86">
        <f t="shared" si="75"/>
        <v>9827.79436800001</v>
      </c>
      <c r="K55" s="95">
        <v>0.250176878295594</v>
      </c>
      <c r="L55" s="53">
        <v>11293.9728885</v>
      </c>
      <c r="M55" s="53">
        <f t="shared" si="75"/>
        <v>45175.891554</v>
      </c>
      <c r="N55" s="53">
        <f t="shared" si="2"/>
        <v>2603.48802588001</v>
      </c>
      <c r="O55" s="53">
        <f t="shared" si="3"/>
        <v>10413.95210352</v>
      </c>
      <c r="P55" s="63">
        <v>0.230520123572369</v>
      </c>
      <c r="Q55" s="102">
        <v>5</v>
      </c>
      <c r="R55" s="102">
        <v>1</v>
      </c>
      <c r="S55" s="102">
        <f t="shared" si="47"/>
        <v>-4</v>
      </c>
      <c r="T55" s="103">
        <f t="shared" si="73"/>
        <v>-40</v>
      </c>
      <c r="U55" s="11">
        <v>8</v>
      </c>
      <c r="V55" s="11">
        <v>6</v>
      </c>
      <c r="W55" s="11">
        <f t="shared" si="48"/>
        <v>-2</v>
      </c>
      <c r="X55" s="104">
        <f t="shared" si="67"/>
        <v>-20</v>
      </c>
      <c r="Y55" s="102">
        <v>8</v>
      </c>
      <c r="Z55" s="102">
        <v>3</v>
      </c>
      <c r="AA55" s="102">
        <f t="shared" si="49"/>
        <v>-5</v>
      </c>
      <c r="AB55" s="103">
        <f t="shared" si="71"/>
        <v>-25</v>
      </c>
      <c r="AC55" s="11">
        <v>4</v>
      </c>
      <c r="AD55" s="11">
        <v>6</v>
      </c>
      <c r="AE55" s="11">
        <f t="shared" si="50"/>
        <v>2</v>
      </c>
      <c r="AF55" s="104"/>
      <c r="AG55" s="102">
        <v>3</v>
      </c>
      <c r="AH55" s="102">
        <v>0</v>
      </c>
      <c r="AI55" s="102">
        <f t="shared" si="51"/>
        <v>-3</v>
      </c>
      <c r="AJ55" s="103">
        <f>AI55*5</f>
        <v>-15</v>
      </c>
      <c r="AK55" s="11">
        <v>10</v>
      </c>
      <c r="AL55" s="11">
        <v>3</v>
      </c>
      <c r="AM55" s="11">
        <f t="shared" si="52"/>
        <v>-7</v>
      </c>
      <c r="AN55" s="104">
        <f>AM55*3</f>
        <v>-21</v>
      </c>
      <c r="AO55" s="102">
        <v>10</v>
      </c>
      <c r="AP55" s="110">
        <v>17</v>
      </c>
      <c r="AQ55" s="110">
        <f t="shared" si="53"/>
        <v>7</v>
      </c>
      <c r="AR55" s="113"/>
      <c r="AS55" s="112">
        <f t="shared" si="54"/>
        <v>-121</v>
      </c>
    </row>
    <row r="56" spans="1:45">
      <c r="A56" s="40">
        <v>53</v>
      </c>
      <c r="B56" s="40">
        <v>103199</v>
      </c>
      <c r="C56" s="83" t="s">
        <v>273</v>
      </c>
      <c r="D56" s="83" t="s">
        <v>33</v>
      </c>
      <c r="E56" s="87">
        <v>18</v>
      </c>
      <c r="F56" s="88">
        <v>150</v>
      </c>
      <c r="G56" s="86">
        <v>10967.89491</v>
      </c>
      <c r="H56" s="86">
        <f t="shared" ref="H56:M56" si="76">G56*4</f>
        <v>43871.57964</v>
      </c>
      <c r="I56" s="86">
        <f t="shared" si="1"/>
        <v>3163.8987828</v>
      </c>
      <c r="J56" s="86">
        <f t="shared" si="76"/>
        <v>12655.5951312</v>
      </c>
      <c r="K56" s="95">
        <v>0.288469100840427</v>
      </c>
      <c r="L56" s="53">
        <v>12613.0791465</v>
      </c>
      <c r="M56" s="53">
        <f t="shared" si="76"/>
        <v>50452.316586</v>
      </c>
      <c r="N56" s="53">
        <f t="shared" si="2"/>
        <v>3352.60274591701</v>
      </c>
      <c r="O56" s="53">
        <f t="shared" si="3"/>
        <v>13410.410983668</v>
      </c>
      <c r="P56" s="63">
        <v>0.26580367148868</v>
      </c>
      <c r="Q56" s="102">
        <v>5</v>
      </c>
      <c r="R56" s="102">
        <v>0</v>
      </c>
      <c r="S56" s="102">
        <f t="shared" si="47"/>
        <v>-5</v>
      </c>
      <c r="T56" s="103">
        <f t="shared" si="73"/>
        <v>-50</v>
      </c>
      <c r="U56" s="11">
        <v>8</v>
      </c>
      <c r="V56" s="11">
        <v>2</v>
      </c>
      <c r="W56" s="11">
        <f t="shared" si="48"/>
        <v>-6</v>
      </c>
      <c r="X56" s="104">
        <f t="shared" si="67"/>
        <v>-60</v>
      </c>
      <c r="Y56" s="102">
        <v>8</v>
      </c>
      <c r="Z56" s="102">
        <v>0</v>
      </c>
      <c r="AA56" s="102">
        <f t="shared" si="49"/>
        <v>-8</v>
      </c>
      <c r="AB56" s="103">
        <f t="shared" si="71"/>
        <v>-40</v>
      </c>
      <c r="AC56" s="11">
        <v>4</v>
      </c>
      <c r="AD56" s="11">
        <v>5</v>
      </c>
      <c r="AE56" s="11">
        <f t="shared" si="50"/>
        <v>1</v>
      </c>
      <c r="AF56" s="104"/>
      <c r="AG56" s="102">
        <v>3</v>
      </c>
      <c r="AH56" s="102">
        <v>3</v>
      </c>
      <c r="AI56" s="102">
        <f t="shared" si="51"/>
        <v>0</v>
      </c>
      <c r="AJ56" s="102"/>
      <c r="AK56" s="11">
        <v>10</v>
      </c>
      <c r="AL56" s="11">
        <v>0</v>
      </c>
      <c r="AM56" s="11">
        <f t="shared" si="52"/>
        <v>-10</v>
      </c>
      <c r="AN56" s="104">
        <f>AM56*3</f>
        <v>-30</v>
      </c>
      <c r="AO56" s="102">
        <v>10</v>
      </c>
      <c r="AP56" s="110">
        <v>15</v>
      </c>
      <c r="AQ56" s="110">
        <f t="shared" si="53"/>
        <v>5</v>
      </c>
      <c r="AR56" s="113"/>
      <c r="AS56" s="112">
        <f t="shared" si="54"/>
        <v>-180</v>
      </c>
    </row>
    <row r="57" spans="1:45">
      <c r="A57" s="40">
        <v>54</v>
      </c>
      <c r="B57" s="40">
        <v>102565</v>
      </c>
      <c r="C57" s="83" t="s">
        <v>274</v>
      </c>
      <c r="D57" s="83" t="s">
        <v>36</v>
      </c>
      <c r="E57" s="87">
        <v>18</v>
      </c>
      <c r="F57" s="88">
        <v>150</v>
      </c>
      <c r="G57" s="86">
        <v>11562.76701</v>
      </c>
      <c r="H57" s="86">
        <f t="shared" ref="H57:M57" si="77">G57*4</f>
        <v>46251.06804</v>
      </c>
      <c r="I57" s="86">
        <f t="shared" si="1"/>
        <v>3171.8894004</v>
      </c>
      <c r="J57" s="86">
        <f t="shared" si="77"/>
        <v>12687.5576016</v>
      </c>
      <c r="K57" s="95">
        <v>0.274319234976957</v>
      </c>
      <c r="L57" s="53">
        <v>13297.1820615</v>
      </c>
      <c r="M57" s="53">
        <f t="shared" si="77"/>
        <v>53188.728246</v>
      </c>
      <c r="N57" s="53">
        <f t="shared" si="2"/>
        <v>3361.06994678099</v>
      </c>
      <c r="O57" s="53">
        <f t="shared" si="3"/>
        <v>13444.279787124</v>
      </c>
      <c r="P57" s="63">
        <v>0.252765580800196</v>
      </c>
      <c r="Q57" s="102">
        <v>5</v>
      </c>
      <c r="R57" s="102">
        <v>0</v>
      </c>
      <c r="S57" s="102">
        <f t="shared" si="47"/>
        <v>-5</v>
      </c>
      <c r="T57" s="103">
        <f t="shared" si="73"/>
        <v>-50</v>
      </c>
      <c r="U57" s="11">
        <v>8</v>
      </c>
      <c r="V57" s="11">
        <v>8</v>
      </c>
      <c r="W57" s="11">
        <f t="shared" si="48"/>
        <v>0</v>
      </c>
      <c r="X57" s="104"/>
      <c r="Y57" s="102">
        <v>8</v>
      </c>
      <c r="Z57" s="102">
        <v>5</v>
      </c>
      <c r="AA57" s="102">
        <f t="shared" si="49"/>
        <v>-3</v>
      </c>
      <c r="AB57" s="103">
        <f t="shared" si="71"/>
        <v>-15</v>
      </c>
      <c r="AC57" s="11">
        <v>4</v>
      </c>
      <c r="AD57" s="11">
        <v>32</v>
      </c>
      <c r="AE57" s="11">
        <f t="shared" si="50"/>
        <v>28</v>
      </c>
      <c r="AF57" s="104"/>
      <c r="AG57" s="102">
        <v>3</v>
      </c>
      <c r="AH57" s="102">
        <v>8</v>
      </c>
      <c r="AI57" s="102">
        <f t="shared" si="51"/>
        <v>5</v>
      </c>
      <c r="AJ57" s="102"/>
      <c r="AK57" s="11">
        <v>10</v>
      </c>
      <c r="AL57" s="11">
        <v>10</v>
      </c>
      <c r="AM57" s="11">
        <f t="shared" si="52"/>
        <v>0</v>
      </c>
      <c r="AN57" s="104"/>
      <c r="AO57" s="102">
        <v>10</v>
      </c>
      <c r="AP57" s="110">
        <v>17</v>
      </c>
      <c r="AQ57" s="110">
        <f t="shared" si="53"/>
        <v>7</v>
      </c>
      <c r="AR57" s="113"/>
      <c r="AS57" s="112">
        <f t="shared" si="54"/>
        <v>-65</v>
      </c>
    </row>
    <row r="58" spans="1:45">
      <c r="A58" s="40">
        <v>55</v>
      </c>
      <c r="B58" s="40">
        <v>355</v>
      </c>
      <c r="C58" s="83" t="s">
        <v>277</v>
      </c>
      <c r="D58" s="83" t="s">
        <v>33</v>
      </c>
      <c r="E58" s="84">
        <v>19</v>
      </c>
      <c r="F58" s="85">
        <v>150</v>
      </c>
      <c r="G58" s="86">
        <v>10593.72513</v>
      </c>
      <c r="H58" s="86">
        <f t="shared" ref="H58:M58" si="78">G58*4</f>
        <v>42374.90052</v>
      </c>
      <c r="I58" s="86">
        <f t="shared" si="1"/>
        <v>2999.33928</v>
      </c>
      <c r="J58" s="86">
        <f t="shared" si="78"/>
        <v>11997.35712</v>
      </c>
      <c r="K58" s="95">
        <v>0.283124136523637</v>
      </c>
      <c r="L58" s="53">
        <v>12182.7838995</v>
      </c>
      <c r="M58" s="53">
        <f t="shared" si="78"/>
        <v>48731.135598</v>
      </c>
      <c r="N58" s="53">
        <f t="shared" si="2"/>
        <v>3178.2284442</v>
      </c>
      <c r="O58" s="53">
        <f t="shared" si="3"/>
        <v>12712.9137768</v>
      </c>
      <c r="P58" s="63">
        <v>0.260878668653922</v>
      </c>
      <c r="Q58" s="102">
        <v>7</v>
      </c>
      <c r="R58" s="102">
        <v>5</v>
      </c>
      <c r="S58" s="102">
        <f t="shared" si="47"/>
        <v>-2</v>
      </c>
      <c r="T58" s="103">
        <f t="shared" si="73"/>
        <v>-20</v>
      </c>
      <c r="U58" s="11">
        <v>8</v>
      </c>
      <c r="V58" s="11">
        <v>4</v>
      </c>
      <c r="W58" s="11">
        <f t="shared" si="48"/>
        <v>-4</v>
      </c>
      <c r="X58" s="104">
        <f>W58*10</f>
        <v>-40</v>
      </c>
      <c r="Y58" s="102">
        <v>8</v>
      </c>
      <c r="Z58" s="102">
        <v>0</v>
      </c>
      <c r="AA58" s="102">
        <f t="shared" si="49"/>
        <v>-8</v>
      </c>
      <c r="AB58" s="103">
        <f t="shared" si="71"/>
        <v>-40</v>
      </c>
      <c r="AC58" s="11">
        <v>4</v>
      </c>
      <c r="AD58" s="11">
        <v>2</v>
      </c>
      <c r="AE58" s="11">
        <f t="shared" si="50"/>
        <v>-2</v>
      </c>
      <c r="AF58" s="104">
        <f>AE58*5</f>
        <v>-10</v>
      </c>
      <c r="AG58" s="102">
        <v>4</v>
      </c>
      <c r="AH58" s="102">
        <v>0</v>
      </c>
      <c r="AI58" s="102">
        <f t="shared" si="51"/>
        <v>-4</v>
      </c>
      <c r="AJ58" s="103">
        <f>AI58*5</f>
        <v>-20</v>
      </c>
      <c r="AK58" s="11">
        <v>10</v>
      </c>
      <c r="AL58" s="11">
        <v>6</v>
      </c>
      <c r="AM58" s="11">
        <f t="shared" si="52"/>
        <v>-4</v>
      </c>
      <c r="AN58" s="104">
        <f>AM58*3</f>
        <v>-12</v>
      </c>
      <c r="AO58" s="102">
        <v>10</v>
      </c>
      <c r="AP58" s="110">
        <v>7</v>
      </c>
      <c r="AQ58" s="110">
        <f t="shared" si="53"/>
        <v>-3</v>
      </c>
      <c r="AR58" s="111">
        <f>AQ58*3</f>
        <v>-9</v>
      </c>
      <c r="AS58" s="112">
        <f t="shared" si="54"/>
        <v>-151</v>
      </c>
    </row>
    <row r="59" spans="1:45">
      <c r="A59" s="40">
        <v>56</v>
      </c>
      <c r="B59" s="40">
        <v>359</v>
      </c>
      <c r="C59" s="83" t="s">
        <v>279</v>
      </c>
      <c r="D59" s="83" t="s">
        <v>36</v>
      </c>
      <c r="E59" s="84">
        <v>19</v>
      </c>
      <c r="F59" s="85">
        <v>150</v>
      </c>
      <c r="G59" s="86">
        <v>10760.75523</v>
      </c>
      <c r="H59" s="86">
        <f t="shared" ref="H59:M59" si="79">G59*4</f>
        <v>43043.02092</v>
      </c>
      <c r="I59" s="86">
        <f t="shared" si="1"/>
        <v>2842.6588092</v>
      </c>
      <c r="J59" s="86">
        <f t="shared" si="79"/>
        <v>11370.6352368</v>
      </c>
      <c r="K59" s="95">
        <v>0.264169079998672</v>
      </c>
      <c r="L59" s="53">
        <v>12374.8685145</v>
      </c>
      <c r="M59" s="53">
        <f t="shared" si="79"/>
        <v>49499.474058</v>
      </c>
      <c r="N59" s="53">
        <f t="shared" si="2"/>
        <v>3012.20310246301</v>
      </c>
      <c r="O59" s="53">
        <f t="shared" si="3"/>
        <v>12048.812409852</v>
      </c>
      <c r="P59" s="63">
        <v>0.243412937998777</v>
      </c>
      <c r="Q59" s="102">
        <v>5</v>
      </c>
      <c r="R59" s="102">
        <v>7</v>
      </c>
      <c r="S59" s="102">
        <f t="shared" si="47"/>
        <v>2</v>
      </c>
      <c r="T59" s="103"/>
      <c r="U59" s="11">
        <v>8</v>
      </c>
      <c r="V59" s="11">
        <v>4</v>
      </c>
      <c r="W59" s="11">
        <f t="shared" si="48"/>
        <v>-4</v>
      </c>
      <c r="X59" s="104">
        <f>W59*10</f>
        <v>-40</v>
      </c>
      <c r="Y59" s="102">
        <v>10</v>
      </c>
      <c r="Z59" s="102">
        <v>1</v>
      </c>
      <c r="AA59" s="102">
        <f t="shared" si="49"/>
        <v>-9</v>
      </c>
      <c r="AB59" s="103">
        <f t="shared" si="71"/>
        <v>-45</v>
      </c>
      <c r="AC59" s="11">
        <v>4</v>
      </c>
      <c r="AD59" s="11">
        <v>2</v>
      </c>
      <c r="AE59" s="11">
        <f t="shared" si="50"/>
        <v>-2</v>
      </c>
      <c r="AF59" s="104">
        <f>AE59*5</f>
        <v>-10</v>
      </c>
      <c r="AG59" s="102">
        <v>4</v>
      </c>
      <c r="AH59" s="102">
        <v>6</v>
      </c>
      <c r="AI59" s="102">
        <f t="shared" si="51"/>
        <v>2</v>
      </c>
      <c r="AJ59" s="102"/>
      <c r="AK59" s="11">
        <v>10</v>
      </c>
      <c r="AL59" s="11">
        <v>10</v>
      </c>
      <c r="AM59" s="11">
        <f t="shared" si="52"/>
        <v>0</v>
      </c>
      <c r="AN59" s="104"/>
      <c r="AO59" s="102">
        <v>10</v>
      </c>
      <c r="AP59" s="110">
        <v>18</v>
      </c>
      <c r="AQ59" s="110">
        <f t="shared" si="53"/>
        <v>8</v>
      </c>
      <c r="AR59" s="113"/>
      <c r="AS59" s="112">
        <f t="shared" si="54"/>
        <v>-95</v>
      </c>
    </row>
    <row r="60" spans="1:45">
      <c r="A60" s="40">
        <v>57</v>
      </c>
      <c r="B60" s="40">
        <v>106399</v>
      </c>
      <c r="C60" s="83" t="s">
        <v>281</v>
      </c>
      <c r="D60" s="83" t="s">
        <v>36</v>
      </c>
      <c r="E60" s="84">
        <v>19</v>
      </c>
      <c r="F60" s="85">
        <v>150</v>
      </c>
      <c r="G60" s="86">
        <v>9194.28651</v>
      </c>
      <c r="H60" s="86">
        <f t="shared" ref="H60:M60" si="80">G60*4</f>
        <v>36777.14604</v>
      </c>
      <c r="I60" s="86">
        <f t="shared" si="1"/>
        <v>2425.54512690001</v>
      </c>
      <c r="J60" s="86">
        <f t="shared" si="80"/>
        <v>9702.18050760002</v>
      </c>
      <c r="K60" s="95">
        <v>0.263810043798603</v>
      </c>
      <c r="L60" s="53">
        <v>10573.4294865</v>
      </c>
      <c r="M60" s="53">
        <f t="shared" si="80"/>
        <v>42293.717946</v>
      </c>
      <c r="N60" s="53">
        <f t="shared" si="2"/>
        <v>2570.21156839725</v>
      </c>
      <c r="O60" s="53">
        <f t="shared" si="3"/>
        <v>10280.846273589</v>
      </c>
      <c r="P60" s="63">
        <v>0.243082111785855</v>
      </c>
      <c r="Q60" s="102">
        <v>5</v>
      </c>
      <c r="R60" s="102">
        <v>3</v>
      </c>
      <c r="S60" s="102">
        <f t="shared" si="47"/>
        <v>-2</v>
      </c>
      <c r="T60" s="103">
        <f>S60*10</f>
        <v>-20</v>
      </c>
      <c r="U60" s="11">
        <v>8</v>
      </c>
      <c r="V60" s="11">
        <v>2</v>
      </c>
      <c r="W60" s="11">
        <f t="shared" si="48"/>
        <v>-6</v>
      </c>
      <c r="X60" s="104">
        <f>W60*10</f>
        <v>-60</v>
      </c>
      <c r="Y60" s="102">
        <v>8</v>
      </c>
      <c r="Z60" s="102">
        <v>9</v>
      </c>
      <c r="AA60" s="102">
        <f t="shared" si="49"/>
        <v>1</v>
      </c>
      <c r="AB60" s="103"/>
      <c r="AC60" s="11">
        <v>4</v>
      </c>
      <c r="AD60" s="11">
        <v>8</v>
      </c>
      <c r="AE60" s="11">
        <f t="shared" si="50"/>
        <v>4</v>
      </c>
      <c r="AF60" s="104"/>
      <c r="AG60" s="102">
        <v>2</v>
      </c>
      <c r="AH60" s="102">
        <v>4</v>
      </c>
      <c r="AI60" s="102">
        <f t="shared" si="51"/>
        <v>2</v>
      </c>
      <c r="AJ60" s="102"/>
      <c r="AK60" s="11">
        <v>10</v>
      </c>
      <c r="AL60" s="11">
        <v>0</v>
      </c>
      <c r="AM60" s="11">
        <f t="shared" si="52"/>
        <v>-10</v>
      </c>
      <c r="AN60" s="104">
        <f>AM60*3</f>
        <v>-30</v>
      </c>
      <c r="AO60" s="102">
        <v>10</v>
      </c>
      <c r="AP60" s="110">
        <v>8</v>
      </c>
      <c r="AQ60" s="110">
        <f t="shared" si="53"/>
        <v>-2</v>
      </c>
      <c r="AR60" s="111">
        <f>AQ60*3</f>
        <v>-6</v>
      </c>
      <c r="AS60" s="112">
        <f t="shared" si="54"/>
        <v>-116</v>
      </c>
    </row>
    <row r="61" spans="1:45">
      <c r="A61" s="40">
        <v>58</v>
      </c>
      <c r="B61" s="40">
        <v>367</v>
      </c>
      <c r="C61" s="83" t="s">
        <v>282</v>
      </c>
      <c r="D61" s="83" t="s">
        <v>50</v>
      </c>
      <c r="E61" s="87">
        <v>20</v>
      </c>
      <c r="F61" s="88">
        <v>150</v>
      </c>
      <c r="G61" s="86">
        <v>9770.29875</v>
      </c>
      <c r="H61" s="86">
        <f t="shared" ref="H61:M61" si="81">G61*4</f>
        <v>39081.195</v>
      </c>
      <c r="I61" s="86">
        <f t="shared" si="1"/>
        <v>2435.4068634</v>
      </c>
      <c r="J61" s="86">
        <f t="shared" si="81"/>
        <v>9741.6274536</v>
      </c>
      <c r="K61" s="95">
        <v>0.24926636592356</v>
      </c>
      <c r="L61" s="53">
        <v>11235.8435625</v>
      </c>
      <c r="M61" s="53">
        <f t="shared" si="81"/>
        <v>44943.37425</v>
      </c>
      <c r="N61" s="53">
        <f t="shared" si="2"/>
        <v>2580.6614870385</v>
      </c>
      <c r="O61" s="53">
        <f t="shared" si="3"/>
        <v>10322.645948154</v>
      </c>
      <c r="P61" s="63">
        <v>0.229681151458137</v>
      </c>
      <c r="Q61" s="102">
        <v>7</v>
      </c>
      <c r="R61" s="102">
        <v>6</v>
      </c>
      <c r="S61" s="102">
        <f t="shared" si="47"/>
        <v>-1</v>
      </c>
      <c r="T61" s="103">
        <f>S61*10</f>
        <v>-10</v>
      </c>
      <c r="U61" s="11">
        <v>8</v>
      </c>
      <c r="V61" s="11">
        <v>8</v>
      </c>
      <c r="W61" s="11">
        <f t="shared" si="48"/>
        <v>0</v>
      </c>
      <c r="X61" s="104"/>
      <c r="Y61" s="102">
        <v>18</v>
      </c>
      <c r="Z61" s="102">
        <v>16</v>
      </c>
      <c r="AA61" s="102">
        <f t="shared" si="49"/>
        <v>-2</v>
      </c>
      <c r="AB61" s="103">
        <f t="shared" ref="AB61:AB67" si="82">AA61*5</f>
        <v>-10</v>
      </c>
      <c r="AC61" s="11">
        <v>4</v>
      </c>
      <c r="AD61" s="11">
        <v>0</v>
      </c>
      <c r="AE61" s="11">
        <f t="shared" si="50"/>
        <v>-4</v>
      </c>
      <c r="AF61" s="104">
        <f>AE61*5</f>
        <v>-20</v>
      </c>
      <c r="AG61" s="102">
        <v>3</v>
      </c>
      <c r="AH61" s="102">
        <v>2</v>
      </c>
      <c r="AI61" s="102">
        <f t="shared" si="51"/>
        <v>-1</v>
      </c>
      <c r="AJ61" s="103">
        <f>AI61*5</f>
        <v>-5</v>
      </c>
      <c r="AK61" s="11">
        <v>10</v>
      </c>
      <c r="AL61" s="11">
        <v>5</v>
      </c>
      <c r="AM61" s="11">
        <f t="shared" si="52"/>
        <v>-5</v>
      </c>
      <c r="AN61" s="104">
        <f>AM61*3</f>
        <v>-15</v>
      </c>
      <c r="AO61" s="102">
        <v>10</v>
      </c>
      <c r="AP61" s="110">
        <v>5</v>
      </c>
      <c r="AQ61" s="110">
        <f t="shared" si="53"/>
        <v>-5</v>
      </c>
      <c r="AR61" s="111">
        <f>AQ61*3</f>
        <v>-15</v>
      </c>
      <c r="AS61" s="112">
        <f t="shared" si="54"/>
        <v>-75</v>
      </c>
    </row>
    <row r="62" spans="1:45">
      <c r="A62" s="40">
        <v>59</v>
      </c>
      <c r="B62" s="40">
        <v>349</v>
      </c>
      <c r="C62" s="83" t="s">
        <v>285</v>
      </c>
      <c r="D62" s="83" t="s">
        <v>33</v>
      </c>
      <c r="E62" s="87">
        <v>20</v>
      </c>
      <c r="F62" s="88">
        <v>150</v>
      </c>
      <c r="G62" s="86">
        <v>8548.4388375</v>
      </c>
      <c r="H62" s="86">
        <f t="shared" ref="H62:M62" si="83">G62*4</f>
        <v>34193.75535</v>
      </c>
      <c r="I62" s="86">
        <f t="shared" si="1"/>
        <v>2559.8198178</v>
      </c>
      <c r="J62" s="86">
        <f t="shared" si="83"/>
        <v>10239.2792712</v>
      </c>
      <c r="K62" s="95">
        <v>0.299448807725063</v>
      </c>
      <c r="L62" s="53">
        <v>9830.704663125</v>
      </c>
      <c r="M62" s="53">
        <f t="shared" si="83"/>
        <v>39322.8186525</v>
      </c>
      <c r="N62" s="53">
        <f t="shared" si="2"/>
        <v>2712.4947855045</v>
      </c>
      <c r="O62" s="53">
        <f t="shared" si="3"/>
        <v>10849.979142018</v>
      </c>
      <c r="P62" s="63">
        <v>0.275920687118094</v>
      </c>
      <c r="Q62" s="102">
        <v>5</v>
      </c>
      <c r="R62" s="102">
        <v>0</v>
      </c>
      <c r="S62" s="102">
        <f t="shared" si="47"/>
        <v>-5</v>
      </c>
      <c r="T62" s="103">
        <f>S62*10</f>
        <v>-50</v>
      </c>
      <c r="U62" s="11">
        <v>8</v>
      </c>
      <c r="V62" s="11">
        <v>0</v>
      </c>
      <c r="W62" s="11">
        <f t="shared" si="48"/>
        <v>-8</v>
      </c>
      <c r="X62" s="104">
        <f>W62*10</f>
        <v>-80</v>
      </c>
      <c r="Y62" s="102">
        <v>8</v>
      </c>
      <c r="Z62" s="102">
        <v>2</v>
      </c>
      <c r="AA62" s="102">
        <f t="shared" si="49"/>
        <v>-6</v>
      </c>
      <c r="AB62" s="103">
        <f t="shared" si="82"/>
        <v>-30</v>
      </c>
      <c r="AC62" s="11">
        <v>4</v>
      </c>
      <c r="AD62" s="11">
        <v>0</v>
      </c>
      <c r="AE62" s="11">
        <f t="shared" si="50"/>
        <v>-4</v>
      </c>
      <c r="AF62" s="104">
        <f>AE62*5</f>
        <v>-20</v>
      </c>
      <c r="AG62" s="102">
        <v>3</v>
      </c>
      <c r="AH62" s="102">
        <v>0</v>
      </c>
      <c r="AI62" s="102">
        <f t="shared" si="51"/>
        <v>-3</v>
      </c>
      <c r="AJ62" s="103">
        <f>AI62*5</f>
        <v>-15</v>
      </c>
      <c r="AK62" s="11">
        <v>10</v>
      </c>
      <c r="AL62" s="11">
        <v>7</v>
      </c>
      <c r="AM62" s="11">
        <f t="shared" si="52"/>
        <v>-3</v>
      </c>
      <c r="AN62" s="104">
        <f>AM62*3</f>
        <v>-9</v>
      </c>
      <c r="AO62" s="102">
        <v>10</v>
      </c>
      <c r="AP62" s="110">
        <v>2</v>
      </c>
      <c r="AQ62" s="110">
        <f t="shared" si="53"/>
        <v>-8</v>
      </c>
      <c r="AR62" s="111">
        <f>AQ62*3</f>
        <v>-24</v>
      </c>
      <c r="AS62" s="112">
        <f t="shared" si="54"/>
        <v>-228</v>
      </c>
    </row>
    <row r="63" spans="1:45">
      <c r="A63" s="40">
        <v>60</v>
      </c>
      <c r="B63" s="40">
        <v>102479</v>
      </c>
      <c r="C63" s="83" t="s">
        <v>286</v>
      </c>
      <c r="D63" s="83" t="s">
        <v>33</v>
      </c>
      <c r="E63" s="87">
        <v>20</v>
      </c>
      <c r="F63" s="88">
        <v>150</v>
      </c>
      <c r="G63" s="86">
        <v>8280.915795</v>
      </c>
      <c r="H63" s="86">
        <f t="shared" ref="H63:M63" si="84">G63*4</f>
        <v>33123.66318</v>
      </c>
      <c r="I63" s="86">
        <f t="shared" si="1"/>
        <v>2241.5096466</v>
      </c>
      <c r="J63" s="86">
        <f t="shared" si="84"/>
        <v>8966.0385864</v>
      </c>
      <c r="K63" s="95">
        <v>0.270683786925284</v>
      </c>
      <c r="L63" s="53">
        <v>9523.05316425</v>
      </c>
      <c r="M63" s="53">
        <f t="shared" si="84"/>
        <v>38092.212657</v>
      </c>
      <c r="N63" s="53">
        <f t="shared" si="2"/>
        <v>2375.1996862365</v>
      </c>
      <c r="O63" s="53">
        <f t="shared" si="3"/>
        <v>9500.79874494598</v>
      </c>
      <c r="P63" s="63">
        <v>0.24941577509544</v>
      </c>
      <c r="Q63" s="102">
        <v>4</v>
      </c>
      <c r="R63" s="102">
        <v>0</v>
      </c>
      <c r="S63" s="102">
        <f t="shared" si="47"/>
        <v>-4</v>
      </c>
      <c r="T63" s="103">
        <f>S63*10</f>
        <v>-40</v>
      </c>
      <c r="U63" s="11">
        <v>8</v>
      </c>
      <c r="V63" s="11">
        <v>6</v>
      </c>
      <c r="W63" s="11">
        <f t="shared" si="48"/>
        <v>-2</v>
      </c>
      <c r="X63" s="104">
        <f>W63*10</f>
        <v>-20</v>
      </c>
      <c r="Y63" s="102">
        <v>8</v>
      </c>
      <c r="Z63" s="102">
        <v>3</v>
      </c>
      <c r="AA63" s="102">
        <f t="shared" si="49"/>
        <v>-5</v>
      </c>
      <c r="AB63" s="103">
        <f t="shared" si="82"/>
        <v>-25</v>
      </c>
      <c r="AC63" s="11">
        <v>2</v>
      </c>
      <c r="AD63" s="11">
        <v>2</v>
      </c>
      <c r="AE63" s="11">
        <f t="shared" si="50"/>
        <v>0</v>
      </c>
      <c r="AF63" s="104"/>
      <c r="AG63" s="102">
        <v>3</v>
      </c>
      <c r="AH63" s="102">
        <v>2</v>
      </c>
      <c r="AI63" s="102">
        <f t="shared" si="51"/>
        <v>-1</v>
      </c>
      <c r="AJ63" s="103">
        <f>AI63*5</f>
        <v>-5</v>
      </c>
      <c r="AK63" s="11">
        <v>10</v>
      </c>
      <c r="AL63" s="11">
        <v>17</v>
      </c>
      <c r="AM63" s="11">
        <f t="shared" si="52"/>
        <v>7</v>
      </c>
      <c r="AN63" s="104"/>
      <c r="AO63" s="102">
        <v>10</v>
      </c>
      <c r="AP63" s="110">
        <v>6</v>
      </c>
      <c r="AQ63" s="110">
        <f t="shared" si="53"/>
        <v>-4</v>
      </c>
      <c r="AR63" s="111">
        <f>AQ63*3</f>
        <v>-12</v>
      </c>
      <c r="AS63" s="112">
        <f t="shared" si="54"/>
        <v>-102</v>
      </c>
    </row>
    <row r="64" spans="1:45">
      <c r="A64" s="40">
        <v>61</v>
      </c>
      <c r="B64" s="40">
        <v>106569</v>
      </c>
      <c r="C64" s="83" t="s">
        <v>288</v>
      </c>
      <c r="D64" s="83" t="s">
        <v>36</v>
      </c>
      <c r="E64" s="84">
        <v>21</v>
      </c>
      <c r="F64" s="85">
        <v>150</v>
      </c>
      <c r="G64" s="86">
        <v>9246.80205</v>
      </c>
      <c r="H64" s="86">
        <f t="shared" ref="H64:M64" si="85">G64*4</f>
        <v>36987.2082</v>
      </c>
      <c r="I64" s="86">
        <f t="shared" si="1"/>
        <v>2573.2204092</v>
      </c>
      <c r="J64" s="86">
        <f t="shared" si="85"/>
        <v>10292.8816368</v>
      </c>
      <c r="K64" s="95">
        <v>0.278282199109042</v>
      </c>
      <c r="L64" s="53">
        <v>10633.8223575</v>
      </c>
      <c r="M64" s="53">
        <f t="shared" si="85"/>
        <v>42535.28943</v>
      </c>
      <c r="N64" s="53">
        <f t="shared" si="2"/>
        <v>2726.694626463</v>
      </c>
      <c r="O64" s="53">
        <f t="shared" si="3"/>
        <v>10906.778505852</v>
      </c>
      <c r="P64" s="63">
        <v>0.256417169179046</v>
      </c>
      <c r="Q64" s="102">
        <v>5</v>
      </c>
      <c r="R64" s="102">
        <v>6</v>
      </c>
      <c r="S64" s="102">
        <f t="shared" si="47"/>
        <v>1</v>
      </c>
      <c r="T64" s="103"/>
      <c r="U64" s="11">
        <v>8</v>
      </c>
      <c r="V64" s="11">
        <v>4</v>
      </c>
      <c r="W64" s="11">
        <f t="shared" si="48"/>
        <v>-4</v>
      </c>
      <c r="X64" s="104">
        <f>W64*10</f>
        <v>-40</v>
      </c>
      <c r="Y64" s="102">
        <v>8</v>
      </c>
      <c r="Z64" s="102">
        <v>5</v>
      </c>
      <c r="AA64" s="102">
        <f t="shared" si="49"/>
        <v>-3</v>
      </c>
      <c r="AB64" s="103">
        <f t="shared" si="82"/>
        <v>-15</v>
      </c>
      <c r="AC64" s="11">
        <v>4</v>
      </c>
      <c r="AD64" s="11">
        <v>8</v>
      </c>
      <c r="AE64" s="11">
        <f t="shared" si="50"/>
        <v>4</v>
      </c>
      <c r="AF64" s="104"/>
      <c r="AG64" s="102">
        <v>3</v>
      </c>
      <c r="AH64" s="102">
        <v>3</v>
      </c>
      <c r="AI64" s="102">
        <f t="shared" si="51"/>
        <v>0</v>
      </c>
      <c r="AJ64" s="102"/>
      <c r="AK64" s="11">
        <v>10</v>
      </c>
      <c r="AL64" s="11">
        <v>7</v>
      </c>
      <c r="AM64" s="11">
        <f t="shared" si="52"/>
        <v>-3</v>
      </c>
      <c r="AN64" s="104">
        <f>AM64*3</f>
        <v>-9</v>
      </c>
      <c r="AO64" s="102">
        <v>10</v>
      </c>
      <c r="AP64" s="110">
        <v>14</v>
      </c>
      <c r="AQ64" s="110">
        <f t="shared" si="53"/>
        <v>4</v>
      </c>
      <c r="AR64" s="113"/>
      <c r="AS64" s="112">
        <f t="shared" si="54"/>
        <v>-64</v>
      </c>
    </row>
    <row r="65" spans="1:45">
      <c r="A65" s="40">
        <v>62</v>
      </c>
      <c r="B65" s="40">
        <v>743</v>
      </c>
      <c r="C65" s="83" t="s">
        <v>290</v>
      </c>
      <c r="D65" s="83" t="s">
        <v>52</v>
      </c>
      <c r="E65" s="84">
        <v>21</v>
      </c>
      <c r="F65" s="85">
        <v>150</v>
      </c>
      <c r="G65" s="86">
        <v>9769.09113</v>
      </c>
      <c r="H65" s="86">
        <f t="shared" ref="H65:M65" si="86">G65*4</f>
        <v>39076.36452</v>
      </c>
      <c r="I65" s="86">
        <f t="shared" si="1"/>
        <v>2731.1112549</v>
      </c>
      <c r="J65" s="86">
        <f t="shared" si="86"/>
        <v>10924.4450196</v>
      </c>
      <c r="K65" s="95">
        <v>0.279566565462063</v>
      </c>
      <c r="L65" s="53">
        <v>11234.4547995</v>
      </c>
      <c r="M65" s="53">
        <f t="shared" si="86"/>
        <v>44937.819198</v>
      </c>
      <c r="N65" s="53">
        <f t="shared" si="2"/>
        <v>2894.00253331724</v>
      </c>
      <c r="O65" s="53">
        <f t="shared" si="3"/>
        <v>11576.010133269</v>
      </c>
      <c r="P65" s="63">
        <v>0.2576006210329</v>
      </c>
      <c r="Q65" s="102">
        <v>5</v>
      </c>
      <c r="R65" s="102">
        <v>1</v>
      </c>
      <c r="S65" s="102">
        <f t="shared" si="47"/>
        <v>-4</v>
      </c>
      <c r="T65" s="103">
        <f>S65*10</f>
        <v>-40</v>
      </c>
      <c r="U65" s="11">
        <v>8</v>
      </c>
      <c r="V65" s="11">
        <v>6</v>
      </c>
      <c r="W65" s="11">
        <f t="shared" si="48"/>
        <v>-2</v>
      </c>
      <c r="X65" s="104">
        <f>W65*10</f>
        <v>-20</v>
      </c>
      <c r="Y65" s="102">
        <v>8</v>
      </c>
      <c r="Z65" s="102">
        <v>0</v>
      </c>
      <c r="AA65" s="102">
        <f t="shared" si="49"/>
        <v>-8</v>
      </c>
      <c r="AB65" s="103">
        <f t="shared" si="82"/>
        <v>-40</v>
      </c>
      <c r="AC65" s="11">
        <v>4</v>
      </c>
      <c r="AD65" s="11">
        <v>0</v>
      </c>
      <c r="AE65" s="11">
        <f t="shared" si="50"/>
        <v>-4</v>
      </c>
      <c r="AF65" s="104">
        <f>AE65*5</f>
        <v>-20</v>
      </c>
      <c r="AG65" s="102">
        <v>3</v>
      </c>
      <c r="AH65" s="102">
        <v>4</v>
      </c>
      <c r="AI65" s="102">
        <f t="shared" si="51"/>
        <v>1</v>
      </c>
      <c r="AJ65" s="102"/>
      <c r="AK65" s="11">
        <v>10</v>
      </c>
      <c r="AL65" s="11">
        <v>9</v>
      </c>
      <c r="AM65" s="11">
        <f t="shared" si="52"/>
        <v>-1</v>
      </c>
      <c r="AN65" s="104">
        <f>AM65*3</f>
        <v>-3</v>
      </c>
      <c r="AO65" s="102">
        <v>10</v>
      </c>
      <c r="AP65" s="110">
        <v>7</v>
      </c>
      <c r="AQ65" s="110">
        <f t="shared" si="53"/>
        <v>-3</v>
      </c>
      <c r="AR65" s="111">
        <f>AQ65*3</f>
        <v>-9</v>
      </c>
      <c r="AS65" s="112">
        <f t="shared" si="54"/>
        <v>-132</v>
      </c>
    </row>
    <row r="66" spans="1:45">
      <c r="A66" s="40">
        <v>63</v>
      </c>
      <c r="B66" s="40">
        <v>745</v>
      </c>
      <c r="C66" s="83" t="s">
        <v>291</v>
      </c>
      <c r="D66" s="83" t="s">
        <v>36</v>
      </c>
      <c r="E66" s="84">
        <v>21</v>
      </c>
      <c r="F66" s="85">
        <v>150</v>
      </c>
      <c r="G66" s="86">
        <v>9055.61532</v>
      </c>
      <c r="H66" s="86">
        <f t="shared" ref="H66:M66" si="87">G66*4</f>
        <v>36222.46128</v>
      </c>
      <c r="I66" s="86">
        <f t="shared" si="1"/>
        <v>2265.5515806</v>
      </c>
      <c r="J66" s="86">
        <f t="shared" si="87"/>
        <v>9062.20632239999</v>
      </c>
      <c r="K66" s="95">
        <v>0.250181958988072</v>
      </c>
      <c r="L66" s="53">
        <v>10413.957618</v>
      </c>
      <c r="M66" s="53">
        <f t="shared" si="87"/>
        <v>41655.830472</v>
      </c>
      <c r="N66" s="53">
        <f t="shared" si="2"/>
        <v>2400.6755498715</v>
      </c>
      <c r="O66" s="53">
        <f t="shared" si="3"/>
        <v>9602.702199486</v>
      </c>
      <c r="P66" s="63">
        <v>0.230524805067581</v>
      </c>
      <c r="Q66" s="102">
        <v>5</v>
      </c>
      <c r="R66" s="102">
        <v>0</v>
      </c>
      <c r="S66" s="102">
        <f t="shared" si="47"/>
        <v>-5</v>
      </c>
      <c r="T66" s="103">
        <f>S66*10</f>
        <v>-50</v>
      </c>
      <c r="U66" s="11">
        <v>8</v>
      </c>
      <c r="V66" s="11">
        <v>10</v>
      </c>
      <c r="W66" s="11">
        <f t="shared" si="48"/>
        <v>2</v>
      </c>
      <c r="X66" s="104"/>
      <c r="Y66" s="102">
        <v>8</v>
      </c>
      <c r="Z66" s="102">
        <v>1</v>
      </c>
      <c r="AA66" s="102">
        <f t="shared" si="49"/>
        <v>-7</v>
      </c>
      <c r="AB66" s="103">
        <f t="shared" si="82"/>
        <v>-35</v>
      </c>
      <c r="AC66" s="11">
        <v>2</v>
      </c>
      <c r="AD66" s="11">
        <v>8</v>
      </c>
      <c r="AE66" s="11">
        <f t="shared" si="50"/>
        <v>6</v>
      </c>
      <c r="AF66" s="104"/>
      <c r="AG66" s="102">
        <v>3</v>
      </c>
      <c r="AH66" s="102">
        <v>3</v>
      </c>
      <c r="AI66" s="102">
        <f t="shared" si="51"/>
        <v>0</v>
      </c>
      <c r="AJ66" s="102"/>
      <c r="AK66" s="11">
        <v>10</v>
      </c>
      <c r="AL66" s="11">
        <v>11</v>
      </c>
      <c r="AM66" s="11">
        <f t="shared" si="52"/>
        <v>1</v>
      </c>
      <c r="AN66" s="104"/>
      <c r="AO66" s="102">
        <v>10</v>
      </c>
      <c r="AP66" s="110">
        <v>1</v>
      </c>
      <c r="AQ66" s="110">
        <f t="shared" si="53"/>
        <v>-9</v>
      </c>
      <c r="AR66" s="111">
        <f>AQ66*3</f>
        <v>-27</v>
      </c>
      <c r="AS66" s="112">
        <f t="shared" si="54"/>
        <v>-112</v>
      </c>
    </row>
    <row r="67" spans="1:45">
      <c r="A67" s="40">
        <v>64</v>
      </c>
      <c r="B67" s="40">
        <v>748</v>
      </c>
      <c r="C67" s="83" t="s">
        <v>294</v>
      </c>
      <c r="D67" s="83" t="s">
        <v>85</v>
      </c>
      <c r="E67" s="87">
        <v>22</v>
      </c>
      <c r="F67" s="88">
        <v>150</v>
      </c>
      <c r="G67" s="86">
        <v>9610.978905</v>
      </c>
      <c r="H67" s="86">
        <f t="shared" ref="H67:M67" si="88">G67*4</f>
        <v>38443.91562</v>
      </c>
      <c r="I67" s="86">
        <f t="shared" si="1"/>
        <v>2473.9347024</v>
      </c>
      <c r="J67" s="86">
        <f t="shared" si="88"/>
        <v>9895.7388096</v>
      </c>
      <c r="K67" s="95">
        <v>0.257407151431054</v>
      </c>
      <c r="L67" s="53">
        <v>11052.62574075</v>
      </c>
      <c r="M67" s="53">
        <f t="shared" si="88"/>
        <v>44210.502963</v>
      </c>
      <c r="N67" s="53">
        <f t="shared" si="2"/>
        <v>2621.487236436</v>
      </c>
      <c r="O67" s="53">
        <f t="shared" si="3"/>
        <v>10485.948945744</v>
      </c>
      <c r="P67" s="63">
        <v>0.237182303818614</v>
      </c>
      <c r="Q67" s="102">
        <v>5</v>
      </c>
      <c r="R67" s="102">
        <v>0</v>
      </c>
      <c r="S67" s="102">
        <f t="shared" si="47"/>
        <v>-5</v>
      </c>
      <c r="T67" s="103">
        <f>S67*10</f>
        <v>-50</v>
      </c>
      <c r="U67" s="11">
        <v>8</v>
      </c>
      <c r="V67" s="11">
        <v>6</v>
      </c>
      <c r="W67" s="11">
        <f t="shared" si="48"/>
        <v>-2</v>
      </c>
      <c r="X67" s="104">
        <f>W67*10</f>
        <v>-20</v>
      </c>
      <c r="Y67" s="102">
        <v>8</v>
      </c>
      <c r="Z67" s="102">
        <v>0</v>
      </c>
      <c r="AA67" s="102">
        <f t="shared" si="49"/>
        <v>-8</v>
      </c>
      <c r="AB67" s="103">
        <f t="shared" si="82"/>
        <v>-40</v>
      </c>
      <c r="AC67" s="11">
        <v>4</v>
      </c>
      <c r="AD67" s="11">
        <v>0</v>
      </c>
      <c r="AE67" s="11">
        <f t="shared" si="50"/>
        <v>-4</v>
      </c>
      <c r="AF67" s="104">
        <f>AE67*5</f>
        <v>-20</v>
      </c>
      <c r="AG67" s="102">
        <v>3</v>
      </c>
      <c r="AH67" s="102">
        <v>4</v>
      </c>
      <c r="AI67" s="102">
        <f t="shared" si="51"/>
        <v>1</v>
      </c>
      <c r="AJ67" s="102"/>
      <c r="AK67" s="11">
        <v>10</v>
      </c>
      <c r="AL67" s="11">
        <v>18</v>
      </c>
      <c r="AM67" s="11">
        <f t="shared" si="52"/>
        <v>8</v>
      </c>
      <c r="AN67" s="104"/>
      <c r="AO67" s="102">
        <v>10</v>
      </c>
      <c r="AP67" s="110">
        <v>19</v>
      </c>
      <c r="AQ67" s="110">
        <f t="shared" si="53"/>
        <v>9</v>
      </c>
      <c r="AR67" s="113"/>
      <c r="AS67" s="112">
        <f t="shared" si="54"/>
        <v>-130</v>
      </c>
    </row>
    <row r="68" spans="1:45">
      <c r="A68" s="40">
        <v>65</v>
      </c>
      <c r="B68" s="40">
        <v>111400</v>
      </c>
      <c r="C68" s="83" t="s">
        <v>295</v>
      </c>
      <c r="D68" s="83" t="s">
        <v>39</v>
      </c>
      <c r="E68" s="87">
        <v>22</v>
      </c>
      <c r="F68" s="88">
        <v>150</v>
      </c>
      <c r="G68" s="86">
        <v>8544.99978</v>
      </c>
      <c r="H68" s="86">
        <f t="shared" ref="H68:M68" si="89">G68*4</f>
        <v>34179.99912</v>
      </c>
      <c r="I68" s="86">
        <f t="shared" ref="I68:I128" si="90">G68*K68</f>
        <v>1934.68338</v>
      </c>
      <c r="J68" s="86">
        <f t="shared" si="89"/>
        <v>7738.73352000001</v>
      </c>
      <c r="K68" s="95">
        <v>0.226411167912283</v>
      </c>
      <c r="L68" s="53">
        <v>9826.749747</v>
      </c>
      <c r="M68" s="53">
        <f t="shared" si="89"/>
        <v>39306.998988</v>
      </c>
      <c r="N68" s="53">
        <f t="shared" ref="N68:N128" si="91">L68*P68</f>
        <v>2050.07342445</v>
      </c>
      <c r="O68" s="53">
        <f t="shared" ref="O68:O129" si="92">N68*4</f>
        <v>8200.29369779999</v>
      </c>
      <c r="P68" s="63">
        <v>0.208621719004889</v>
      </c>
      <c r="Q68" s="102">
        <v>3</v>
      </c>
      <c r="R68" s="102">
        <v>0</v>
      </c>
      <c r="S68" s="102">
        <f t="shared" si="47"/>
        <v>-3</v>
      </c>
      <c r="T68" s="103">
        <f>S68*10</f>
        <v>-30</v>
      </c>
      <c r="U68" s="11">
        <v>8</v>
      </c>
      <c r="V68" s="11">
        <v>8</v>
      </c>
      <c r="W68" s="11">
        <f t="shared" si="48"/>
        <v>0</v>
      </c>
      <c r="X68" s="104"/>
      <c r="Y68" s="102">
        <v>12</v>
      </c>
      <c r="Z68" s="102">
        <v>15</v>
      </c>
      <c r="AA68" s="102">
        <f t="shared" si="49"/>
        <v>3</v>
      </c>
      <c r="AB68" s="103"/>
      <c r="AC68" s="11">
        <v>2</v>
      </c>
      <c r="AD68" s="11">
        <v>4</v>
      </c>
      <c r="AE68" s="11">
        <f t="shared" si="50"/>
        <v>2</v>
      </c>
      <c r="AF68" s="104"/>
      <c r="AG68" s="102">
        <v>3</v>
      </c>
      <c r="AH68" s="102">
        <v>3</v>
      </c>
      <c r="AI68" s="102">
        <f t="shared" si="51"/>
        <v>0</v>
      </c>
      <c r="AJ68" s="102"/>
      <c r="AK68" s="11">
        <v>10</v>
      </c>
      <c r="AL68" s="11">
        <v>5</v>
      </c>
      <c r="AM68" s="11">
        <f t="shared" si="52"/>
        <v>-5</v>
      </c>
      <c r="AN68" s="104">
        <f>AM68*3</f>
        <v>-15</v>
      </c>
      <c r="AO68" s="102">
        <v>10</v>
      </c>
      <c r="AP68" s="110">
        <v>7</v>
      </c>
      <c r="AQ68" s="110">
        <f t="shared" si="53"/>
        <v>-3</v>
      </c>
      <c r="AR68" s="111">
        <f>AQ68*3</f>
        <v>-9</v>
      </c>
      <c r="AS68" s="112">
        <f t="shared" si="54"/>
        <v>-54</v>
      </c>
    </row>
    <row r="69" spans="1:45">
      <c r="A69" s="40">
        <v>66</v>
      </c>
      <c r="B69" s="40">
        <v>717</v>
      </c>
      <c r="C69" s="83" t="s">
        <v>296</v>
      </c>
      <c r="D69" s="83" t="s">
        <v>85</v>
      </c>
      <c r="E69" s="87">
        <v>22</v>
      </c>
      <c r="F69" s="88">
        <v>150</v>
      </c>
      <c r="G69" s="86">
        <v>9683.50428</v>
      </c>
      <c r="H69" s="86">
        <f t="shared" ref="H69:M69" si="93">G69*4</f>
        <v>38734.01712</v>
      </c>
      <c r="I69" s="86">
        <f t="shared" si="90"/>
        <v>2831.3713512</v>
      </c>
      <c r="J69" s="86">
        <f t="shared" si="93"/>
        <v>11325.4854048</v>
      </c>
      <c r="K69" s="95">
        <v>0.292391191177333</v>
      </c>
      <c r="L69" s="53">
        <v>11136.029922</v>
      </c>
      <c r="M69" s="53">
        <f t="shared" si="93"/>
        <v>44544.119688</v>
      </c>
      <c r="N69" s="53">
        <f t="shared" si="91"/>
        <v>3000.242428218</v>
      </c>
      <c r="O69" s="53">
        <f t="shared" si="92"/>
        <v>12000.969712872</v>
      </c>
      <c r="P69" s="63">
        <v>0.269417597584828</v>
      </c>
      <c r="Q69" s="102">
        <v>5</v>
      </c>
      <c r="R69" s="102">
        <v>12</v>
      </c>
      <c r="S69" s="102">
        <f t="shared" ref="S69:S100" si="94">R69-Q69</f>
        <v>7</v>
      </c>
      <c r="T69" s="103"/>
      <c r="U69" s="11">
        <v>8</v>
      </c>
      <c r="V69" s="11">
        <v>6</v>
      </c>
      <c r="W69" s="11">
        <f t="shared" ref="W69:W100" si="95">V69-U69</f>
        <v>-2</v>
      </c>
      <c r="X69" s="104">
        <f>W69*10</f>
        <v>-20</v>
      </c>
      <c r="Y69" s="102">
        <v>8</v>
      </c>
      <c r="Z69" s="102">
        <v>6</v>
      </c>
      <c r="AA69" s="102">
        <f t="shared" ref="AA69:AA100" si="96">Z69-Y69</f>
        <v>-2</v>
      </c>
      <c r="AB69" s="103">
        <f>AA69*5</f>
        <v>-10</v>
      </c>
      <c r="AC69" s="11">
        <v>4</v>
      </c>
      <c r="AD69" s="11">
        <v>0</v>
      </c>
      <c r="AE69" s="11">
        <f t="shared" ref="AE69:AE100" si="97">AD69-AC69</f>
        <v>-4</v>
      </c>
      <c r="AF69" s="104">
        <f>AE69*5</f>
        <v>-20</v>
      </c>
      <c r="AG69" s="102">
        <v>3</v>
      </c>
      <c r="AH69" s="102">
        <v>3</v>
      </c>
      <c r="AI69" s="102">
        <f t="shared" ref="AI69:AI100" si="98">AH69-AG69</f>
        <v>0</v>
      </c>
      <c r="AJ69" s="102"/>
      <c r="AK69" s="11">
        <v>10</v>
      </c>
      <c r="AL69" s="11">
        <v>10</v>
      </c>
      <c r="AM69" s="11">
        <f t="shared" ref="AM69:AM100" si="99">AL69-AK69</f>
        <v>0</v>
      </c>
      <c r="AN69" s="104"/>
      <c r="AO69" s="102">
        <v>10</v>
      </c>
      <c r="AP69" s="110">
        <v>6</v>
      </c>
      <c r="AQ69" s="110">
        <f t="shared" ref="AQ69:AQ100" si="100">AP69-AO69</f>
        <v>-4</v>
      </c>
      <c r="AR69" s="111">
        <f>AQ69*3</f>
        <v>-12</v>
      </c>
      <c r="AS69" s="112">
        <f t="shared" ref="AS69:AS100" si="101">T69+X69+AB69+AF69+AJ69+AN69+AR69</f>
        <v>-62</v>
      </c>
    </row>
    <row r="70" spans="1:45">
      <c r="A70" s="40">
        <v>67</v>
      </c>
      <c r="B70" s="40">
        <v>721</v>
      </c>
      <c r="C70" s="83" t="s">
        <v>299</v>
      </c>
      <c r="D70" s="83" t="s">
        <v>39</v>
      </c>
      <c r="E70" s="84">
        <v>23</v>
      </c>
      <c r="F70" s="85">
        <v>150</v>
      </c>
      <c r="G70" s="86">
        <v>9784.93122</v>
      </c>
      <c r="H70" s="86">
        <f t="shared" ref="H70:M70" si="102">G70*4</f>
        <v>39139.72488</v>
      </c>
      <c r="I70" s="86">
        <f t="shared" si="90"/>
        <v>2876.926059</v>
      </c>
      <c r="J70" s="86">
        <f t="shared" si="102"/>
        <v>11507.704236</v>
      </c>
      <c r="K70" s="95">
        <v>0.294015971529742</v>
      </c>
      <c r="L70" s="53">
        <v>11252.670903</v>
      </c>
      <c r="M70" s="53">
        <f t="shared" si="102"/>
        <v>45010.683612</v>
      </c>
      <c r="N70" s="53">
        <f t="shared" si="91"/>
        <v>3048.5141489475</v>
      </c>
      <c r="O70" s="53">
        <f t="shared" si="92"/>
        <v>12194.05659579</v>
      </c>
      <c r="P70" s="63">
        <v>0.270914716623833</v>
      </c>
      <c r="Q70" s="102">
        <v>5</v>
      </c>
      <c r="R70" s="102">
        <v>0</v>
      </c>
      <c r="S70" s="102">
        <f t="shared" si="94"/>
        <v>-5</v>
      </c>
      <c r="T70" s="103">
        <f>S70*10</f>
        <v>-50</v>
      </c>
      <c r="U70" s="11">
        <v>8</v>
      </c>
      <c r="V70" s="11">
        <v>10</v>
      </c>
      <c r="W70" s="11">
        <f t="shared" si="95"/>
        <v>2</v>
      </c>
      <c r="X70" s="104"/>
      <c r="Y70" s="102">
        <v>12</v>
      </c>
      <c r="Z70" s="102">
        <v>10</v>
      </c>
      <c r="AA70" s="102">
        <f t="shared" si="96"/>
        <v>-2</v>
      </c>
      <c r="AB70" s="103">
        <f>AA70*5</f>
        <v>-10</v>
      </c>
      <c r="AC70" s="11">
        <v>4</v>
      </c>
      <c r="AD70" s="11">
        <v>0</v>
      </c>
      <c r="AE70" s="11">
        <f t="shared" si="97"/>
        <v>-4</v>
      </c>
      <c r="AF70" s="104">
        <f>AE70*5</f>
        <v>-20</v>
      </c>
      <c r="AG70" s="102">
        <v>3</v>
      </c>
      <c r="AH70" s="102">
        <v>1</v>
      </c>
      <c r="AI70" s="102">
        <f t="shared" si="98"/>
        <v>-2</v>
      </c>
      <c r="AJ70" s="103">
        <f>AI70*5</f>
        <v>-10</v>
      </c>
      <c r="AK70" s="11">
        <v>10</v>
      </c>
      <c r="AL70" s="11">
        <v>1</v>
      </c>
      <c r="AM70" s="11">
        <f t="shared" si="99"/>
        <v>-9</v>
      </c>
      <c r="AN70" s="104">
        <f>AM70*3</f>
        <v>-27</v>
      </c>
      <c r="AO70" s="102">
        <v>10</v>
      </c>
      <c r="AP70" s="110">
        <v>22</v>
      </c>
      <c r="AQ70" s="110">
        <f t="shared" si="100"/>
        <v>12</v>
      </c>
      <c r="AR70" s="113"/>
      <c r="AS70" s="112">
        <f t="shared" si="101"/>
        <v>-117</v>
      </c>
    </row>
    <row r="71" spans="1:45">
      <c r="A71" s="40">
        <v>68</v>
      </c>
      <c r="B71" s="40">
        <v>105267</v>
      </c>
      <c r="C71" s="83" t="s">
        <v>300</v>
      </c>
      <c r="D71" s="83" t="s">
        <v>36</v>
      </c>
      <c r="E71" s="84">
        <v>23</v>
      </c>
      <c r="F71" s="85">
        <v>150</v>
      </c>
      <c r="G71" s="86">
        <v>10424.73645</v>
      </c>
      <c r="H71" s="86">
        <f t="shared" ref="H71:M71" si="103">G71*4</f>
        <v>41698.9458</v>
      </c>
      <c r="I71" s="86">
        <f t="shared" si="90"/>
        <v>2980.8718632</v>
      </c>
      <c r="J71" s="86">
        <f t="shared" si="103"/>
        <v>11923.4874528</v>
      </c>
      <c r="K71" s="95">
        <v>0.285942179689348</v>
      </c>
      <c r="L71" s="53">
        <v>11988.4469175</v>
      </c>
      <c r="M71" s="53">
        <f t="shared" si="103"/>
        <v>47953.78767</v>
      </c>
      <c r="N71" s="53">
        <f t="shared" si="91"/>
        <v>3158.659577898</v>
      </c>
      <c r="O71" s="53">
        <f t="shared" si="92"/>
        <v>12634.638311592</v>
      </c>
      <c r="P71" s="63">
        <v>0.263475294142328</v>
      </c>
      <c r="Q71" s="102">
        <v>5</v>
      </c>
      <c r="R71" s="102">
        <v>2</v>
      </c>
      <c r="S71" s="102">
        <f t="shared" si="94"/>
        <v>-3</v>
      </c>
      <c r="T71" s="103">
        <f>S71*10</f>
        <v>-30</v>
      </c>
      <c r="U71" s="11">
        <v>8</v>
      </c>
      <c r="V71" s="11">
        <v>4</v>
      </c>
      <c r="W71" s="11">
        <f t="shared" si="95"/>
        <v>-4</v>
      </c>
      <c r="X71" s="104">
        <f>W71*10</f>
        <v>-40</v>
      </c>
      <c r="Y71" s="102">
        <v>8</v>
      </c>
      <c r="Z71" s="102">
        <v>6</v>
      </c>
      <c r="AA71" s="102">
        <f t="shared" si="96"/>
        <v>-2</v>
      </c>
      <c r="AB71" s="103">
        <f>AA71*5</f>
        <v>-10</v>
      </c>
      <c r="AC71" s="11">
        <v>4</v>
      </c>
      <c r="AD71" s="11">
        <v>8</v>
      </c>
      <c r="AE71" s="11">
        <f t="shared" si="97"/>
        <v>4</v>
      </c>
      <c r="AF71" s="104"/>
      <c r="AG71" s="102">
        <v>3</v>
      </c>
      <c r="AH71" s="102">
        <v>7</v>
      </c>
      <c r="AI71" s="102">
        <f t="shared" si="98"/>
        <v>4</v>
      </c>
      <c r="AJ71" s="102"/>
      <c r="AK71" s="11">
        <v>10</v>
      </c>
      <c r="AL71" s="11">
        <v>16</v>
      </c>
      <c r="AM71" s="11">
        <f t="shared" si="99"/>
        <v>6</v>
      </c>
      <c r="AN71" s="104"/>
      <c r="AO71" s="102">
        <v>10</v>
      </c>
      <c r="AP71" s="110">
        <v>14</v>
      </c>
      <c r="AQ71" s="110">
        <f t="shared" si="100"/>
        <v>4</v>
      </c>
      <c r="AR71" s="113"/>
      <c r="AS71" s="112">
        <f t="shared" si="101"/>
        <v>-80</v>
      </c>
    </row>
    <row r="72" spans="1:45">
      <c r="A72" s="40">
        <v>69</v>
      </c>
      <c r="B72" s="40">
        <v>111219</v>
      </c>
      <c r="C72" s="83" t="s">
        <v>303</v>
      </c>
      <c r="D72" s="83" t="s">
        <v>36</v>
      </c>
      <c r="E72" s="84">
        <v>23</v>
      </c>
      <c r="F72" s="85">
        <v>150</v>
      </c>
      <c r="G72" s="86">
        <v>11148.5818125</v>
      </c>
      <c r="H72" s="86">
        <f t="shared" ref="H72:M72" si="104">G72*4</f>
        <v>44594.32725</v>
      </c>
      <c r="I72" s="86">
        <f t="shared" si="90"/>
        <v>2938.7253357</v>
      </c>
      <c r="J72" s="86">
        <f t="shared" si="104"/>
        <v>11754.9013428</v>
      </c>
      <c r="K72" s="95">
        <v>0.263596337644044</v>
      </c>
      <c r="L72" s="53">
        <v>12820.869084375</v>
      </c>
      <c r="M72" s="53">
        <f t="shared" si="104"/>
        <v>51283.4763375</v>
      </c>
      <c r="N72" s="53">
        <f t="shared" si="91"/>
        <v>3113.99931107925</v>
      </c>
      <c r="O72" s="53">
        <f t="shared" si="92"/>
        <v>12455.997244317</v>
      </c>
      <c r="P72" s="63">
        <v>0.242885196829155</v>
      </c>
      <c r="Q72" s="102">
        <v>5</v>
      </c>
      <c r="R72" s="102">
        <v>0</v>
      </c>
      <c r="S72" s="102">
        <f t="shared" si="94"/>
        <v>-5</v>
      </c>
      <c r="T72" s="103">
        <f>S72*10</f>
        <v>-50</v>
      </c>
      <c r="U72" s="11">
        <v>8</v>
      </c>
      <c r="V72" s="11">
        <v>0</v>
      </c>
      <c r="W72" s="11">
        <f t="shared" si="95"/>
        <v>-8</v>
      </c>
      <c r="X72" s="104">
        <f>W72*10</f>
        <v>-80</v>
      </c>
      <c r="Y72" s="102">
        <v>12</v>
      </c>
      <c r="Z72" s="102">
        <v>15</v>
      </c>
      <c r="AA72" s="102">
        <f t="shared" si="96"/>
        <v>3</v>
      </c>
      <c r="AB72" s="103"/>
      <c r="AC72" s="11">
        <v>4</v>
      </c>
      <c r="AD72" s="11">
        <v>0</v>
      </c>
      <c r="AE72" s="11">
        <f t="shared" si="97"/>
        <v>-4</v>
      </c>
      <c r="AF72" s="104">
        <f>AE72*5</f>
        <v>-20</v>
      </c>
      <c r="AG72" s="102">
        <v>3</v>
      </c>
      <c r="AH72" s="102">
        <v>1</v>
      </c>
      <c r="AI72" s="102">
        <f t="shared" si="98"/>
        <v>-2</v>
      </c>
      <c r="AJ72" s="103">
        <f>AI72*5</f>
        <v>-10</v>
      </c>
      <c r="AK72" s="11">
        <v>10</v>
      </c>
      <c r="AL72" s="11">
        <v>21</v>
      </c>
      <c r="AM72" s="11">
        <f t="shared" si="99"/>
        <v>11</v>
      </c>
      <c r="AN72" s="104"/>
      <c r="AO72" s="102">
        <v>10</v>
      </c>
      <c r="AP72" s="110">
        <v>12</v>
      </c>
      <c r="AQ72" s="110">
        <f t="shared" si="100"/>
        <v>2</v>
      </c>
      <c r="AR72" s="113"/>
      <c r="AS72" s="112">
        <f t="shared" si="101"/>
        <v>-160</v>
      </c>
    </row>
    <row r="73" spans="1:45">
      <c r="A73" s="40">
        <v>70</v>
      </c>
      <c r="B73" s="40">
        <v>329</v>
      </c>
      <c r="C73" s="83" t="s">
        <v>305</v>
      </c>
      <c r="D73" s="83" t="s">
        <v>50</v>
      </c>
      <c r="E73" s="87">
        <v>24</v>
      </c>
      <c r="F73" s="88">
        <v>100</v>
      </c>
      <c r="G73" s="86">
        <v>8599.96116</v>
      </c>
      <c r="H73" s="86">
        <f t="shared" ref="H73:M73" si="105">G73*4</f>
        <v>34399.84464</v>
      </c>
      <c r="I73" s="86">
        <f t="shared" si="90"/>
        <v>1657.6639632</v>
      </c>
      <c r="J73" s="86">
        <f t="shared" si="105"/>
        <v>6630.6558528</v>
      </c>
      <c r="K73" s="95">
        <v>0.192752494151962</v>
      </c>
      <c r="L73" s="53">
        <v>9889.955334</v>
      </c>
      <c r="M73" s="53">
        <f t="shared" si="105"/>
        <v>39559.821336</v>
      </c>
      <c r="N73" s="53">
        <f t="shared" si="91"/>
        <v>1780.19196012</v>
      </c>
      <c r="O73" s="53">
        <f t="shared" si="92"/>
        <v>7120.76784048</v>
      </c>
      <c r="P73" s="63">
        <v>0.18</v>
      </c>
      <c r="Q73" s="102">
        <v>5</v>
      </c>
      <c r="R73" s="102">
        <v>12</v>
      </c>
      <c r="S73" s="102">
        <f t="shared" si="94"/>
        <v>7</v>
      </c>
      <c r="T73" s="103"/>
      <c r="U73" s="11">
        <v>8</v>
      </c>
      <c r="V73" s="11">
        <v>6</v>
      </c>
      <c r="W73" s="11">
        <f t="shared" si="95"/>
        <v>-2</v>
      </c>
      <c r="X73" s="104">
        <f>W73*10</f>
        <v>-20</v>
      </c>
      <c r="Y73" s="102">
        <v>10</v>
      </c>
      <c r="Z73" s="102">
        <v>3</v>
      </c>
      <c r="AA73" s="102">
        <f t="shared" si="96"/>
        <v>-7</v>
      </c>
      <c r="AB73" s="103">
        <f t="shared" ref="AB73:AB80" si="106">AA73*5</f>
        <v>-35</v>
      </c>
      <c r="AC73" s="11">
        <v>2</v>
      </c>
      <c r="AD73" s="11">
        <v>10</v>
      </c>
      <c r="AE73" s="11">
        <f t="shared" si="97"/>
        <v>8</v>
      </c>
      <c r="AF73" s="104"/>
      <c r="AG73" s="102">
        <v>3</v>
      </c>
      <c r="AH73" s="102">
        <v>0</v>
      </c>
      <c r="AI73" s="102">
        <f t="shared" si="98"/>
        <v>-3</v>
      </c>
      <c r="AJ73" s="103">
        <f>AI73*5</f>
        <v>-15</v>
      </c>
      <c r="AK73" s="11">
        <v>8</v>
      </c>
      <c r="AL73" s="11">
        <v>5</v>
      </c>
      <c r="AM73" s="11">
        <f t="shared" si="99"/>
        <v>-3</v>
      </c>
      <c r="AN73" s="104">
        <f>AM73*3</f>
        <v>-9</v>
      </c>
      <c r="AO73" s="102">
        <v>10</v>
      </c>
      <c r="AP73" s="110">
        <v>14</v>
      </c>
      <c r="AQ73" s="110">
        <f t="shared" si="100"/>
        <v>4</v>
      </c>
      <c r="AR73" s="113"/>
      <c r="AS73" s="112">
        <f t="shared" si="101"/>
        <v>-79</v>
      </c>
    </row>
    <row r="74" spans="1:45">
      <c r="A74" s="40">
        <v>71</v>
      </c>
      <c r="B74" s="40">
        <v>102935</v>
      </c>
      <c r="C74" s="83" t="s">
        <v>308</v>
      </c>
      <c r="D74" s="83" t="s">
        <v>33</v>
      </c>
      <c r="E74" s="87">
        <v>24</v>
      </c>
      <c r="F74" s="88">
        <v>100</v>
      </c>
      <c r="G74" s="86">
        <v>8446.3227225</v>
      </c>
      <c r="H74" s="86">
        <f t="shared" ref="H74:M74" si="107">G74*4</f>
        <v>33785.29089</v>
      </c>
      <c r="I74" s="86">
        <f t="shared" si="90"/>
        <v>2687.6525571</v>
      </c>
      <c r="J74" s="86">
        <f t="shared" si="107"/>
        <v>10750.6102284</v>
      </c>
      <c r="K74" s="95">
        <v>0.318203867576645</v>
      </c>
      <c r="L74" s="53">
        <v>9713.271130875</v>
      </c>
      <c r="M74" s="53">
        <f t="shared" si="107"/>
        <v>38853.0845235</v>
      </c>
      <c r="N74" s="53">
        <f t="shared" si="91"/>
        <v>2847.95183461275</v>
      </c>
      <c r="O74" s="53">
        <f t="shared" si="92"/>
        <v>11391.807338451</v>
      </c>
      <c r="P74" s="63">
        <v>0.293202135124195</v>
      </c>
      <c r="Q74" s="102">
        <v>5</v>
      </c>
      <c r="R74" s="102">
        <v>0</v>
      </c>
      <c r="S74" s="102">
        <f t="shared" si="94"/>
        <v>-5</v>
      </c>
      <c r="T74" s="103">
        <f t="shared" ref="T74:T86" si="108">S74*10</f>
        <v>-50</v>
      </c>
      <c r="U74" s="11">
        <v>8</v>
      </c>
      <c r="V74" s="11">
        <v>10</v>
      </c>
      <c r="W74" s="11">
        <f t="shared" si="95"/>
        <v>2</v>
      </c>
      <c r="X74" s="104"/>
      <c r="Y74" s="102">
        <v>8</v>
      </c>
      <c r="Z74" s="102">
        <v>1</v>
      </c>
      <c r="AA74" s="102">
        <f t="shared" si="96"/>
        <v>-7</v>
      </c>
      <c r="AB74" s="103">
        <f t="shared" si="106"/>
        <v>-35</v>
      </c>
      <c r="AC74" s="11">
        <v>2</v>
      </c>
      <c r="AD74" s="11">
        <v>2</v>
      </c>
      <c r="AE74" s="11">
        <f t="shared" si="97"/>
        <v>0</v>
      </c>
      <c r="AF74" s="104"/>
      <c r="AG74" s="102">
        <v>3</v>
      </c>
      <c r="AH74" s="102">
        <v>1</v>
      </c>
      <c r="AI74" s="102">
        <f t="shared" si="98"/>
        <v>-2</v>
      </c>
      <c r="AJ74" s="103">
        <f>AI74*5</f>
        <v>-10</v>
      </c>
      <c r="AK74" s="11">
        <v>8</v>
      </c>
      <c r="AL74" s="11">
        <v>7</v>
      </c>
      <c r="AM74" s="11">
        <f t="shared" si="99"/>
        <v>-1</v>
      </c>
      <c r="AN74" s="104">
        <f>AM74*3</f>
        <v>-3</v>
      </c>
      <c r="AO74" s="102">
        <v>10</v>
      </c>
      <c r="AP74" s="110">
        <v>7</v>
      </c>
      <c r="AQ74" s="110">
        <f t="shared" si="100"/>
        <v>-3</v>
      </c>
      <c r="AR74" s="111">
        <f>AQ74*3</f>
        <v>-9</v>
      </c>
      <c r="AS74" s="112">
        <f t="shared" si="101"/>
        <v>-107</v>
      </c>
    </row>
    <row r="75" spans="1:45">
      <c r="A75" s="40">
        <v>72</v>
      </c>
      <c r="B75" s="40">
        <v>704</v>
      </c>
      <c r="C75" s="83" t="s">
        <v>309</v>
      </c>
      <c r="D75" s="83" t="s">
        <v>50</v>
      </c>
      <c r="E75" s="87">
        <v>24</v>
      </c>
      <c r="F75" s="88">
        <v>100</v>
      </c>
      <c r="G75" s="86">
        <v>7757.6166</v>
      </c>
      <c r="H75" s="86">
        <f t="shared" ref="H75:M75" si="109">G75*4</f>
        <v>31030.4664</v>
      </c>
      <c r="I75" s="86">
        <f t="shared" si="90"/>
        <v>2043.575352</v>
      </c>
      <c r="J75" s="86">
        <f t="shared" si="109"/>
        <v>8174.30140799999</v>
      </c>
      <c r="K75" s="95">
        <v>0.263428248310183</v>
      </c>
      <c r="L75" s="53">
        <v>8921.25909</v>
      </c>
      <c r="M75" s="53">
        <f t="shared" si="109"/>
        <v>35685.03636</v>
      </c>
      <c r="N75" s="53">
        <f t="shared" si="91"/>
        <v>2165.46002478</v>
      </c>
      <c r="O75" s="53">
        <f t="shared" si="92"/>
        <v>8661.84009911999</v>
      </c>
      <c r="P75" s="63">
        <v>0.242730314514383</v>
      </c>
      <c r="Q75" s="102">
        <v>5</v>
      </c>
      <c r="R75" s="102">
        <v>3</v>
      </c>
      <c r="S75" s="102">
        <f t="shared" si="94"/>
        <v>-2</v>
      </c>
      <c r="T75" s="103">
        <f t="shared" si="108"/>
        <v>-20</v>
      </c>
      <c r="U75" s="11">
        <v>8</v>
      </c>
      <c r="V75" s="11">
        <v>6</v>
      </c>
      <c r="W75" s="11">
        <f t="shared" si="95"/>
        <v>-2</v>
      </c>
      <c r="X75" s="104">
        <f t="shared" ref="X75:X81" si="110">W75*10</f>
        <v>-20</v>
      </c>
      <c r="Y75" s="102">
        <v>8</v>
      </c>
      <c r="Z75" s="102">
        <v>0</v>
      </c>
      <c r="AA75" s="102">
        <f t="shared" si="96"/>
        <v>-8</v>
      </c>
      <c r="AB75" s="103">
        <f t="shared" si="106"/>
        <v>-40</v>
      </c>
      <c r="AC75" s="11">
        <v>2</v>
      </c>
      <c r="AD75" s="11">
        <v>0</v>
      </c>
      <c r="AE75" s="11">
        <f t="shared" si="97"/>
        <v>-2</v>
      </c>
      <c r="AF75" s="104">
        <f>AE75*5</f>
        <v>-10</v>
      </c>
      <c r="AG75" s="102">
        <v>3</v>
      </c>
      <c r="AH75" s="102">
        <v>2</v>
      </c>
      <c r="AI75" s="102">
        <f t="shared" si="98"/>
        <v>-1</v>
      </c>
      <c r="AJ75" s="103">
        <f>AI75*5</f>
        <v>-5</v>
      </c>
      <c r="AK75" s="11">
        <v>8</v>
      </c>
      <c r="AL75" s="11">
        <v>20</v>
      </c>
      <c r="AM75" s="11">
        <f t="shared" si="99"/>
        <v>12</v>
      </c>
      <c r="AN75" s="104"/>
      <c r="AO75" s="102">
        <v>10</v>
      </c>
      <c r="AP75" s="110">
        <v>6</v>
      </c>
      <c r="AQ75" s="110">
        <f t="shared" si="100"/>
        <v>-4</v>
      </c>
      <c r="AR75" s="111">
        <f>AQ75*3</f>
        <v>-12</v>
      </c>
      <c r="AS75" s="112">
        <f t="shared" si="101"/>
        <v>-107</v>
      </c>
    </row>
    <row r="76" spans="1:45">
      <c r="A76" s="40">
        <v>73</v>
      </c>
      <c r="B76" s="40">
        <v>347</v>
      </c>
      <c r="C76" s="83" t="s">
        <v>310</v>
      </c>
      <c r="D76" s="83" t="s">
        <v>36</v>
      </c>
      <c r="E76" s="84">
        <v>25</v>
      </c>
      <c r="F76" s="85">
        <v>100</v>
      </c>
      <c r="G76" s="86">
        <v>7677.779535</v>
      </c>
      <c r="H76" s="86">
        <f t="shared" ref="H76:M76" si="111">G76*4</f>
        <v>30711.11814</v>
      </c>
      <c r="I76" s="86">
        <f t="shared" si="90"/>
        <v>2027.0916792</v>
      </c>
      <c r="J76" s="86">
        <f t="shared" si="111"/>
        <v>8108.36671680001</v>
      </c>
      <c r="K76" s="95">
        <v>0.264020563492255</v>
      </c>
      <c r="L76" s="53">
        <v>8829.44646525</v>
      </c>
      <c r="M76" s="53">
        <f t="shared" si="111"/>
        <v>35317.785861</v>
      </c>
      <c r="N76" s="53">
        <f t="shared" si="91"/>
        <v>2147.993218638</v>
      </c>
      <c r="O76" s="53">
        <f t="shared" si="92"/>
        <v>8591.97287455202</v>
      </c>
      <c r="P76" s="63">
        <v>0.243276090646435</v>
      </c>
      <c r="Q76" s="102">
        <v>4</v>
      </c>
      <c r="R76" s="102">
        <v>0</v>
      </c>
      <c r="S76" s="102">
        <f t="shared" si="94"/>
        <v>-4</v>
      </c>
      <c r="T76" s="103">
        <f t="shared" si="108"/>
        <v>-40</v>
      </c>
      <c r="U76" s="11">
        <v>8</v>
      </c>
      <c r="V76" s="11">
        <v>6</v>
      </c>
      <c r="W76" s="11">
        <f t="shared" si="95"/>
        <v>-2</v>
      </c>
      <c r="X76" s="104">
        <f t="shared" si="110"/>
        <v>-20</v>
      </c>
      <c r="Y76" s="102">
        <v>8</v>
      </c>
      <c r="Z76" s="102">
        <v>0</v>
      </c>
      <c r="AA76" s="102">
        <f t="shared" si="96"/>
        <v>-8</v>
      </c>
      <c r="AB76" s="103">
        <f t="shared" si="106"/>
        <v>-40</v>
      </c>
      <c r="AC76" s="11">
        <v>2</v>
      </c>
      <c r="AD76" s="11">
        <v>0</v>
      </c>
      <c r="AE76" s="11">
        <f t="shared" si="97"/>
        <v>-2</v>
      </c>
      <c r="AF76" s="104">
        <f>AE76*5</f>
        <v>-10</v>
      </c>
      <c r="AG76" s="102">
        <v>3</v>
      </c>
      <c r="AH76" s="102">
        <v>6</v>
      </c>
      <c r="AI76" s="102">
        <f t="shared" si="98"/>
        <v>3</v>
      </c>
      <c r="AJ76" s="102"/>
      <c r="AK76" s="11">
        <v>8</v>
      </c>
      <c r="AL76" s="11">
        <v>4</v>
      </c>
      <c r="AM76" s="11">
        <f t="shared" si="99"/>
        <v>-4</v>
      </c>
      <c r="AN76" s="104">
        <f>AM76*3</f>
        <v>-12</v>
      </c>
      <c r="AO76" s="102">
        <v>10</v>
      </c>
      <c r="AP76" s="110">
        <v>4</v>
      </c>
      <c r="AQ76" s="110">
        <f t="shared" si="100"/>
        <v>-6</v>
      </c>
      <c r="AR76" s="111">
        <f>AQ76*3</f>
        <v>-18</v>
      </c>
      <c r="AS76" s="112">
        <f t="shared" si="101"/>
        <v>-140</v>
      </c>
    </row>
    <row r="77" spans="1:45">
      <c r="A77" s="40">
        <v>74</v>
      </c>
      <c r="B77" s="40">
        <v>107728</v>
      </c>
      <c r="C77" s="83" t="s">
        <v>311</v>
      </c>
      <c r="D77" s="83" t="s">
        <v>85</v>
      </c>
      <c r="E77" s="84">
        <v>25</v>
      </c>
      <c r="F77" s="85">
        <v>100</v>
      </c>
      <c r="G77" s="86">
        <v>7733.12022</v>
      </c>
      <c r="H77" s="86">
        <f t="shared" ref="H77:M77" si="112">G77*4</f>
        <v>30932.48088</v>
      </c>
      <c r="I77" s="86">
        <f t="shared" si="90"/>
        <v>2035.4000436</v>
      </c>
      <c r="J77" s="86">
        <f t="shared" si="112"/>
        <v>8141.6001744</v>
      </c>
      <c r="K77" s="95">
        <v>0.263205534854597</v>
      </c>
      <c r="L77" s="53">
        <v>8893.088253</v>
      </c>
      <c r="M77" s="53">
        <f t="shared" si="112"/>
        <v>35572.353012</v>
      </c>
      <c r="N77" s="53">
        <f t="shared" si="91"/>
        <v>2156.797117629</v>
      </c>
      <c r="O77" s="53">
        <f t="shared" si="92"/>
        <v>8627.18847051602</v>
      </c>
      <c r="P77" s="63">
        <v>0.242525099973165</v>
      </c>
      <c r="Q77" s="102">
        <v>4</v>
      </c>
      <c r="R77" s="102">
        <v>2</v>
      </c>
      <c r="S77" s="102">
        <f t="shared" si="94"/>
        <v>-2</v>
      </c>
      <c r="T77" s="103">
        <f t="shared" si="108"/>
        <v>-20</v>
      </c>
      <c r="U77" s="11">
        <v>8</v>
      </c>
      <c r="V77" s="11">
        <v>6</v>
      </c>
      <c r="W77" s="11">
        <f t="shared" si="95"/>
        <v>-2</v>
      </c>
      <c r="X77" s="104">
        <f t="shared" si="110"/>
        <v>-20</v>
      </c>
      <c r="Y77" s="102">
        <v>10</v>
      </c>
      <c r="Z77" s="102">
        <v>0</v>
      </c>
      <c r="AA77" s="102">
        <f t="shared" si="96"/>
        <v>-10</v>
      </c>
      <c r="AB77" s="103">
        <f t="shared" si="106"/>
        <v>-50</v>
      </c>
      <c r="AC77" s="11">
        <v>2</v>
      </c>
      <c r="AD77" s="11">
        <v>0</v>
      </c>
      <c r="AE77" s="11">
        <f t="shared" si="97"/>
        <v>-2</v>
      </c>
      <c r="AF77" s="104">
        <f>AE77*5</f>
        <v>-10</v>
      </c>
      <c r="AG77" s="102">
        <v>2</v>
      </c>
      <c r="AH77" s="102">
        <v>2</v>
      </c>
      <c r="AI77" s="102">
        <f t="shared" si="98"/>
        <v>0</v>
      </c>
      <c r="AJ77" s="102"/>
      <c r="AK77" s="11">
        <v>8</v>
      </c>
      <c r="AL77" s="11">
        <v>7</v>
      </c>
      <c r="AM77" s="11">
        <f t="shared" si="99"/>
        <v>-1</v>
      </c>
      <c r="AN77" s="104">
        <f>AM77*3</f>
        <v>-3</v>
      </c>
      <c r="AO77" s="102">
        <v>10</v>
      </c>
      <c r="AP77" s="110">
        <v>10</v>
      </c>
      <c r="AQ77" s="110">
        <f t="shared" si="100"/>
        <v>0</v>
      </c>
      <c r="AR77" s="113"/>
      <c r="AS77" s="112">
        <f t="shared" si="101"/>
        <v>-103</v>
      </c>
    </row>
    <row r="78" spans="1:45">
      <c r="A78" s="40">
        <v>75</v>
      </c>
      <c r="B78" s="40">
        <v>104429</v>
      </c>
      <c r="C78" s="83" t="s">
        <v>314</v>
      </c>
      <c r="D78" s="83" t="s">
        <v>36</v>
      </c>
      <c r="E78" s="84">
        <v>25</v>
      </c>
      <c r="F78" s="85">
        <v>100</v>
      </c>
      <c r="G78" s="86">
        <v>6340.53231</v>
      </c>
      <c r="H78" s="86">
        <f t="shared" ref="H78:M78" si="113">G78*4</f>
        <v>25362.12924</v>
      </c>
      <c r="I78" s="86">
        <f t="shared" si="90"/>
        <v>1241.1150318</v>
      </c>
      <c r="J78" s="86">
        <f t="shared" si="113"/>
        <v>4964.46012720001</v>
      </c>
      <c r="K78" s="95">
        <v>0.195743034041885</v>
      </c>
      <c r="L78" s="53">
        <v>7291.6121565</v>
      </c>
      <c r="M78" s="53">
        <f t="shared" si="113"/>
        <v>29166.448626</v>
      </c>
      <c r="N78" s="53">
        <f t="shared" si="91"/>
        <v>1315.1386783395</v>
      </c>
      <c r="O78" s="53">
        <f t="shared" si="92"/>
        <v>5260.554713358</v>
      </c>
      <c r="P78" s="63">
        <v>0.180363224224308</v>
      </c>
      <c r="Q78" s="102">
        <v>4</v>
      </c>
      <c r="R78" s="102">
        <v>0</v>
      </c>
      <c r="S78" s="102">
        <f t="shared" si="94"/>
        <v>-4</v>
      </c>
      <c r="T78" s="103">
        <f t="shared" si="108"/>
        <v>-40</v>
      </c>
      <c r="U78" s="11">
        <v>8</v>
      </c>
      <c r="V78" s="11">
        <v>2</v>
      </c>
      <c r="W78" s="11">
        <f t="shared" si="95"/>
        <v>-6</v>
      </c>
      <c r="X78" s="104">
        <f t="shared" si="110"/>
        <v>-60</v>
      </c>
      <c r="Y78" s="102">
        <v>8</v>
      </c>
      <c r="Z78" s="102">
        <v>0</v>
      </c>
      <c r="AA78" s="102">
        <f t="shared" si="96"/>
        <v>-8</v>
      </c>
      <c r="AB78" s="103">
        <f t="shared" si="106"/>
        <v>-40</v>
      </c>
      <c r="AC78" s="11">
        <v>2</v>
      </c>
      <c r="AD78" s="11">
        <v>0</v>
      </c>
      <c r="AE78" s="11">
        <f t="shared" si="97"/>
        <v>-2</v>
      </c>
      <c r="AF78" s="104">
        <f>AE78*5</f>
        <v>-10</v>
      </c>
      <c r="AG78" s="102">
        <v>3</v>
      </c>
      <c r="AH78" s="102">
        <v>1</v>
      </c>
      <c r="AI78" s="102">
        <f t="shared" si="98"/>
        <v>-2</v>
      </c>
      <c r="AJ78" s="103">
        <f>AI78*5</f>
        <v>-10</v>
      </c>
      <c r="AK78" s="11">
        <v>8</v>
      </c>
      <c r="AL78" s="11">
        <v>0</v>
      </c>
      <c r="AM78" s="11">
        <f t="shared" si="99"/>
        <v>-8</v>
      </c>
      <c r="AN78" s="104">
        <f>AM78*3</f>
        <v>-24</v>
      </c>
      <c r="AO78" s="102">
        <v>10</v>
      </c>
      <c r="AP78" s="110">
        <v>6</v>
      </c>
      <c r="AQ78" s="110">
        <f t="shared" si="100"/>
        <v>-4</v>
      </c>
      <c r="AR78" s="111">
        <f>AQ78*3</f>
        <v>-12</v>
      </c>
      <c r="AS78" s="112">
        <f t="shared" si="101"/>
        <v>-196</v>
      </c>
    </row>
    <row r="79" spans="1:45">
      <c r="A79" s="40">
        <v>76</v>
      </c>
      <c r="B79" s="40">
        <v>594</v>
      </c>
      <c r="C79" s="83" t="s">
        <v>315</v>
      </c>
      <c r="D79" s="83" t="s">
        <v>85</v>
      </c>
      <c r="E79" s="87">
        <v>26</v>
      </c>
      <c r="F79" s="88">
        <v>100</v>
      </c>
      <c r="G79" s="86">
        <v>7476.837345</v>
      </c>
      <c r="H79" s="86">
        <f t="shared" ref="H79:M79" si="114">G79*4</f>
        <v>29907.34938</v>
      </c>
      <c r="I79" s="86">
        <f t="shared" si="90"/>
        <v>1966.1278014</v>
      </c>
      <c r="J79" s="86">
        <f t="shared" si="114"/>
        <v>7864.5112056</v>
      </c>
      <c r="K79" s="95">
        <v>0.262962494792643</v>
      </c>
      <c r="L79" s="53">
        <v>8598.36294675</v>
      </c>
      <c r="M79" s="53">
        <f t="shared" si="114"/>
        <v>34393.451787</v>
      </c>
      <c r="N79" s="53">
        <f t="shared" si="91"/>
        <v>2083.3932809835</v>
      </c>
      <c r="O79" s="53">
        <f t="shared" si="92"/>
        <v>8333.573123934</v>
      </c>
      <c r="P79" s="63">
        <v>0.242301155916078</v>
      </c>
      <c r="Q79" s="102">
        <v>4</v>
      </c>
      <c r="R79" s="102">
        <v>3</v>
      </c>
      <c r="S79" s="102">
        <f t="shared" si="94"/>
        <v>-1</v>
      </c>
      <c r="T79" s="103">
        <f t="shared" si="108"/>
        <v>-10</v>
      </c>
      <c r="U79" s="11">
        <v>8</v>
      </c>
      <c r="V79" s="11">
        <v>6</v>
      </c>
      <c r="W79" s="11">
        <f t="shared" si="95"/>
        <v>-2</v>
      </c>
      <c r="X79" s="104">
        <f t="shared" si="110"/>
        <v>-20</v>
      </c>
      <c r="Y79" s="102">
        <v>8</v>
      </c>
      <c r="Z79" s="102">
        <v>0</v>
      </c>
      <c r="AA79" s="102">
        <f t="shared" si="96"/>
        <v>-8</v>
      </c>
      <c r="AB79" s="103">
        <f t="shared" si="106"/>
        <v>-40</v>
      </c>
      <c r="AC79" s="11">
        <v>2</v>
      </c>
      <c r="AD79" s="11">
        <v>6</v>
      </c>
      <c r="AE79" s="11">
        <f t="shared" si="97"/>
        <v>4</v>
      </c>
      <c r="AF79" s="104"/>
      <c r="AG79" s="102">
        <v>2</v>
      </c>
      <c r="AH79" s="102">
        <v>2</v>
      </c>
      <c r="AI79" s="102">
        <f t="shared" si="98"/>
        <v>0</v>
      </c>
      <c r="AJ79" s="102"/>
      <c r="AK79" s="11">
        <v>8</v>
      </c>
      <c r="AL79" s="11">
        <v>9</v>
      </c>
      <c r="AM79" s="11">
        <f t="shared" si="99"/>
        <v>1</v>
      </c>
      <c r="AN79" s="104"/>
      <c r="AO79" s="102">
        <v>10</v>
      </c>
      <c r="AP79" s="110">
        <v>5</v>
      </c>
      <c r="AQ79" s="110">
        <f t="shared" si="100"/>
        <v>-5</v>
      </c>
      <c r="AR79" s="111">
        <f>AQ79*3</f>
        <v>-15</v>
      </c>
      <c r="AS79" s="112">
        <f t="shared" si="101"/>
        <v>-85</v>
      </c>
    </row>
    <row r="80" spans="1:45">
      <c r="A80" s="40">
        <v>77</v>
      </c>
      <c r="B80" s="40">
        <v>52</v>
      </c>
      <c r="C80" s="83" t="s">
        <v>316</v>
      </c>
      <c r="D80" s="83" t="s">
        <v>50</v>
      </c>
      <c r="E80" s="87">
        <v>26</v>
      </c>
      <c r="F80" s="88">
        <v>100</v>
      </c>
      <c r="G80" s="86">
        <v>7504.07166</v>
      </c>
      <c r="H80" s="86">
        <f t="shared" ref="H80:M80" si="115">G80*4</f>
        <v>30016.28664</v>
      </c>
      <c r="I80" s="86">
        <f t="shared" si="90"/>
        <v>2043.0190116</v>
      </c>
      <c r="J80" s="86">
        <f t="shared" si="115"/>
        <v>8172.07604640001</v>
      </c>
      <c r="K80" s="95">
        <v>0.272254731053568</v>
      </c>
      <c r="L80" s="53">
        <v>8629.682409</v>
      </c>
      <c r="M80" s="53">
        <f t="shared" si="115"/>
        <v>34518.729636</v>
      </c>
      <c r="N80" s="53">
        <f t="shared" si="91"/>
        <v>2164.870502649</v>
      </c>
      <c r="O80" s="53">
        <f t="shared" si="92"/>
        <v>8659.482010596</v>
      </c>
      <c r="P80" s="63">
        <v>0.250863287899359</v>
      </c>
      <c r="Q80" s="102">
        <v>5</v>
      </c>
      <c r="R80" s="102">
        <v>0</v>
      </c>
      <c r="S80" s="102">
        <f t="shared" si="94"/>
        <v>-5</v>
      </c>
      <c r="T80" s="103">
        <f t="shared" si="108"/>
        <v>-50</v>
      </c>
      <c r="U80" s="11">
        <v>8</v>
      </c>
      <c r="V80" s="11">
        <v>4</v>
      </c>
      <c r="W80" s="11">
        <f t="shared" si="95"/>
        <v>-4</v>
      </c>
      <c r="X80" s="104">
        <f t="shared" si="110"/>
        <v>-40</v>
      </c>
      <c r="Y80" s="102">
        <v>12</v>
      </c>
      <c r="Z80" s="102">
        <v>8</v>
      </c>
      <c r="AA80" s="102">
        <f t="shared" si="96"/>
        <v>-4</v>
      </c>
      <c r="AB80" s="103">
        <f t="shared" si="106"/>
        <v>-20</v>
      </c>
      <c r="AC80" s="11">
        <v>2</v>
      </c>
      <c r="AD80" s="11">
        <v>8</v>
      </c>
      <c r="AE80" s="11">
        <f t="shared" si="97"/>
        <v>6</v>
      </c>
      <c r="AF80" s="104"/>
      <c r="AG80" s="102">
        <v>3</v>
      </c>
      <c r="AH80" s="102">
        <v>5</v>
      </c>
      <c r="AI80" s="102">
        <f t="shared" si="98"/>
        <v>2</v>
      </c>
      <c r="AJ80" s="102"/>
      <c r="AK80" s="11">
        <v>8</v>
      </c>
      <c r="AL80" s="11">
        <v>19</v>
      </c>
      <c r="AM80" s="11">
        <f t="shared" si="99"/>
        <v>11</v>
      </c>
      <c r="AN80" s="104"/>
      <c r="AO80" s="102">
        <v>10</v>
      </c>
      <c r="AP80" s="110">
        <v>15</v>
      </c>
      <c r="AQ80" s="110">
        <f t="shared" si="100"/>
        <v>5</v>
      </c>
      <c r="AR80" s="113"/>
      <c r="AS80" s="112">
        <f t="shared" si="101"/>
        <v>-110</v>
      </c>
    </row>
    <row r="81" spans="1:45">
      <c r="A81" s="40">
        <v>78</v>
      </c>
      <c r="B81" s="40">
        <v>106485</v>
      </c>
      <c r="C81" s="83" t="s">
        <v>319</v>
      </c>
      <c r="D81" s="83" t="s">
        <v>52</v>
      </c>
      <c r="E81" s="87">
        <v>26</v>
      </c>
      <c r="F81" s="88">
        <v>100</v>
      </c>
      <c r="G81" s="86">
        <v>5772.525885</v>
      </c>
      <c r="H81" s="86">
        <f t="shared" ref="H81:M81" si="116">G81*4</f>
        <v>23090.10354</v>
      </c>
      <c r="I81" s="86">
        <f t="shared" si="90"/>
        <v>1014.4160712</v>
      </c>
      <c r="J81" s="86">
        <f t="shared" si="116"/>
        <v>4057.6642848</v>
      </c>
      <c r="K81" s="95">
        <v>0.175731749221944</v>
      </c>
      <c r="L81" s="53">
        <v>6638.40476775</v>
      </c>
      <c r="M81" s="53">
        <f t="shared" si="116"/>
        <v>26553.619071</v>
      </c>
      <c r="N81" s="53">
        <f t="shared" si="91"/>
        <v>1128.5288105175</v>
      </c>
      <c r="O81" s="53">
        <f t="shared" si="92"/>
        <v>4514.11524207</v>
      </c>
      <c r="P81" s="63">
        <v>0.17</v>
      </c>
      <c r="Q81" s="102">
        <v>4</v>
      </c>
      <c r="R81" s="102">
        <v>2</v>
      </c>
      <c r="S81" s="102">
        <f t="shared" si="94"/>
        <v>-2</v>
      </c>
      <c r="T81" s="103">
        <f t="shared" si="108"/>
        <v>-20</v>
      </c>
      <c r="U81" s="11">
        <v>8</v>
      </c>
      <c r="V81" s="11">
        <v>0</v>
      </c>
      <c r="W81" s="11">
        <f t="shared" si="95"/>
        <v>-8</v>
      </c>
      <c r="X81" s="104">
        <f t="shared" si="110"/>
        <v>-80</v>
      </c>
      <c r="Y81" s="102">
        <v>8</v>
      </c>
      <c r="Z81" s="102">
        <v>8</v>
      </c>
      <c r="AA81" s="102">
        <f t="shared" si="96"/>
        <v>0</v>
      </c>
      <c r="AB81" s="103"/>
      <c r="AC81" s="11">
        <v>2</v>
      </c>
      <c r="AD81" s="11">
        <v>0</v>
      </c>
      <c r="AE81" s="11">
        <f t="shared" si="97"/>
        <v>-2</v>
      </c>
      <c r="AF81" s="104">
        <f>AE81*5</f>
        <v>-10</v>
      </c>
      <c r="AG81" s="102">
        <v>3</v>
      </c>
      <c r="AH81" s="102">
        <v>1</v>
      </c>
      <c r="AI81" s="102">
        <f t="shared" si="98"/>
        <v>-2</v>
      </c>
      <c r="AJ81" s="103">
        <f>AI81*5</f>
        <v>-10</v>
      </c>
      <c r="AK81" s="11">
        <v>8</v>
      </c>
      <c r="AL81" s="11">
        <v>4</v>
      </c>
      <c r="AM81" s="11">
        <f t="shared" si="99"/>
        <v>-4</v>
      </c>
      <c r="AN81" s="104">
        <f>AM81*3</f>
        <v>-12</v>
      </c>
      <c r="AO81" s="102">
        <v>10</v>
      </c>
      <c r="AP81" s="110">
        <v>16</v>
      </c>
      <c r="AQ81" s="110">
        <f t="shared" si="100"/>
        <v>6</v>
      </c>
      <c r="AR81" s="113"/>
      <c r="AS81" s="112">
        <f t="shared" si="101"/>
        <v>-132</v>
      </c>
    </row>
    <row r="82" spans="1:45">
      <c r="A82" s="40">
        <v>79</v>
      </c>
      <c r="B82" s="40">
        <v>549</v>
      </c>
      <c r="C82" s="83" t="s">
        <v>321</v>
      </c>
      <c r="D82" s="83" t="s">
        <v>85</v>
      </c>
      <c r="E82" s="84">
        <v>27</v>
      </c>
      <c r="F82" s="85">
        <v>100</v>
      </c>
      <c r="G82" s="86">
        <v>7630.8804</v>
      </c>
      <c r="H82" s="86">
        <f t="shared" ref="H82:M82" si="117">G82*4</f>
        <v>30523.5216</v>
      </c>
      <c r="I82" s="86">
        <f t="shared" si="90"/>
        <v>1929.737628</v>
      </c>
      <c r="J82" s="86">
        <f t="shared" si="117"/>
        <v>7718.95051199999</v>
      </c>
      <c r="K82" s="95">
        <v>0.252885319497341</v>
      </c>
      <c r="L82" s="53">
        <v>8775.51246</v>
      </c>
      <c r="M82" s="53">
        <f t="shared" si="117"/>
        <v>35102.04984</v>
      </c>
      <c r="N82" s="53">
        <f t="shared" si="91"/>
        <v>2044.83269367</v>
      </c>
      <c r="O82" s="53">
        <f t="shared" si="92"/>
        <v>8179.33077468</v>
      </c>
      <c r="P82" s="63">
        <v>0.233015758679693</v>
      </c>
      <c r="Q82" s="102">
        <v>4</v>
      </c>
      <c r="R82" s="102">
        <v>0</v>
      </c>
      <c r="S82" s="102">
        <f t="shared" si="94"/>
        <v>-4</v>
      </c>
      <c r="T82" s="103">
        <f t="shared" si="108"/>
        <v>-40</v>
      </c>
      <c r="U82" s="11">
        <v>8</v>
      </c>
      <c r="V82" s="11">
        <v>20</v>
      </c>
      <c r="W82" s="11">
        <f t="shared" si="95"/>
        <v>12</v>
      </c>
      <c r="X82" s="104"/>
      <c r="Y82" s="102">
        <v>8</v>
      </c>
      <c r="Z82" s="102">
        <v>0</v>
      </c>
      <c r="AA82" s="102">
        <f t="shared" si="96"/>
        <v>-8</v>
      </c>
      <c r="AB82" s="103">
        <f>AA82*5</f>
        <v>-40</v>
      </c>
      <c r="AC82" s="11">
        <v>2</v>
      </c>
      <c r="AD82" s="11">
        <v>4</v>
      </c>
      <c r="AE82" s="11">
        <f t="shared" si="97"/>
        <v>2</v>
      </c>
      <c r="AF82" s="104"/>
      <c r="AG82" s="102">
        <v>3</v>
      </c>
      <c r="AH82" s="102">
        <v>0</v>
      </c>
      <c r="AI82" s="102">
        <f t="shared" si="98"/>
        <v>-3</v>
      </c>
      <c r="AJ82" s="103">
        <f>AI82*5</f>
        <v>-15</v>
      </c>
      <c r="AK82" s="11">
        <v>8</v>
      </c>
      <c r="AL82" s="11">
        <v>8</v>
      </c>
      <c r="AM82" s="11">
        <f t="shared" si="99"/>
        <v>0</v>
      </c>
      <c r="AN82" s="104"/>
      <c r="AO82" s="102">
        <v>10</v>
      </c>
      <c r="AP82" s="110">
        <v>6</v>
      </c>
      <c r="AQ82" s="110">
        <f t="shared" si="100"/>
        <v>-4</v>
      </c>
      <c r="AR82" s="111">
        <f>AQ82*3</f>
        <v>-12</v>
      </c>
      <c r="AS82" s="112">
        <f t="shared" si="101"/>
        <v>-107</v>
      </c>
    </row>
    <row r="83" spans="1:45">
      <c r="A83" s="40">
        <v>80</v>
      </c>
      <c r="B83" s="40">
        <v>539</v>
      </c>
      <c r="C83" s="83" t="s">
        <v>323</v>
      </c>
      <c r="D83" s="83" t="s">
        <v>85</v>
      </c>
      <c r="E83" s="84">
        <v>27</v>
      </c>
      <c r="F83" s="85">
        <v>100</v>
      </c>
      <c r="G83" s="86">
        <v>8767.22733</v>
      </c>
      <c r="H83" s="86">
        <f t="shared" ref="H83:M83" si="118">G83*4</f>
        <v>35068.90932</v>
      </c>
      <c r="I83" s="86">
        <f t="shared" si="90"/>
        <v>2094.7223808</v>
      </c>
      <c r="J83" s="86">
        <f t="shared" si="118"/>
        <v>8378.88952320002</v>
      </c>
      <c r="K83" s="95">
        <v>0.238926436141585</v>
      </c>
      <c r="L83" s="53">
        <v>10082.3114295</v>
      </c>
      <c r="M83" s="53">
        <f t="shared" si="118"/>
        <v>40329.245718</v>
      </c>
      <c r="N83" s="53">
        <f t="shared" si="91"/>
        <v>2219.657608512</v>
      </c>
      <c r="O83" s="53">
        <f t="shared" si="92"/>
        <v>8878.630434048</v>
      </c>
      <c r="P83" s="63">
        <v>0.22015364473046</v>
      </c>
      <c r="Q83" s="102">
        <v>5</v>
      </c>
      <c r="R83" s="102">
        <v>3</v>
      </c>
      <c r="S83" s="102">
        <f t="shared" si="94"/>
        <v>-2</v>
      </c>
      <c r="T83" s="103">
        <f t="shared" si="108"/>
        <v>-20</v>
      </c>
      <c r="U83" s="11">
        <v>8</v>
      </c>
      <c r="V83" s="11">
        <v>2</v>
      </c>
      <c r="W83" s="11">
        <f t="shared" si="95"/>
        <v>-6</v>
      </c>
      <c r="X83" s="104">
        <f>W83*10</f>
        <v>-60</v>
      </c>
      <c r="Y83" s="102">
        <v>10</v>
      </c>
      <c r="Z83" s="102">
        <v>7</v>
      </c>
      <c r="AA83" s="102">
        <f t="shared" si="96"/>
        <v>-3</v>
      </c>
      <c r="AB83" s="103">
        <f>AA83*5</f>
        <v>-15</v>
      </c>
      <c r="AC83" s="11">
        <v>2</v>
      </c>
      <c r="AD83" s="11">
        <v>0</v>
      </c>
      <c r="AE83" s="11">
        <f t="shared" si="97"/>
        <v>-2</v>
      </c>
      <c r="AF83" s="104">
        <f>AE83*5</f>
        <v>-10</v>
      </c>
      <c r="AG83" s="102">
        <v>2</v>
      </c>
      <c r="AH83" s="102">
        <v>1</v>
      </c>
      <c r="AI83" s="102">
        <f t="shared" si="98"/>
        <v>-1</v>
      </c>
      <c r="AJ83" s="103">
        <f>AI83*5</f>
        <v>-5</v>
      </c>
      <c r="AK83" s="11">
        <v>8</v>
      </c>
      <c r="AL83" s="11">
        <v>4</v>
      </c>
      <c r="AM83" s="11">
        <f t="shared" si="99"/>
        <v>-4</v>
      </c>
      <c r="AN83" s="104">
        <f>AM83*3</f>
        <v>-12</v>
      </c>
      <c r="AO83" s="102">
        <v>10</v>
      </c>
      <c r="AP83" s="110">
        <v>5</v>
      </c>
      <c r="AQ83" s="110">
        <f t="shared" si="100"/>
        <v>-5</v>
      </c>
      <c r="AR83" s="111">
        <f>AQ83*3</f>
        <v>-15</v>
      </c>
      <c r="AS83" s="112">
        <f t="shared" si="101"/>
        <v>-137</v>
      </c>
    </row>
    <row r="84" spans="1:45">
      <c r="A84" s="40">
        <v>81</v>
      </c>
      <c r="B84" s="40">
        <v>727</v>
      </c>
      <c r="C84" s="83" t="s">
        <v>324</v>
      </c>
      <c r="D84" s="83" t="s">
        <v>36</v>
      </c>
      <c r="E84" s="84">
        <v>27</v>
      </c>
      <c r="F84" s="85">
        <v>100</v>
      </c>
      <c r="G84" s="86">
        <v>8314.19082</v>
      </c>
      <c r="H84" s="86">
        <f t="shared" ref="H84:M84" si="119">G84*4</f>
        <v>33256.76328</v>
      </c>
      <c r="I84" s="86">
        <f t="shared" si="90"/>
        <v>2207.4914988</v>
      </c>
      <c r="J84" s="86">
        <f t="shared" si="119"/>
        <v>8829.96599520001</v>
      </c>
      <c r="K84" s="95">
        <v>0.265508880730741</v>
      </c>
      <c r="L84" s="53">
        <v>9561.319443</v>
      </c>
      <c r="M84" s="53">
        <f t="shared" si="119"/>
        <v>38245.277772</v>
      </c>
      <c r="N84" s="53">
        <f t="shared" si="91"/>
        <v>2339.152598907</v>
      </c>
      <c r="O84" s="53">
        <f t="shared" si="92"/>
        <v>9356.61039562798</v>
      </c>
      <c r="P84" s="63">
        <v>0.244647468673325</v>
      </c>
      <c r="Q84" s="102">
        <v>4</v>
      </c>
      <c r="R84" s="102">
        <v>1</v>
      </c>
      <c r="S84" s="102">
        <f t="shared" si="94"/>
        <v>-3</v>
      </c>
      <c r="T84" s="103">
        <f t="shared" si="108"/>
        <v>-30</v>
      </c>
      <c r="U84" s="11">
        <v>8</v>
      </c>
      <c r="V84" s="11">
        <v>4</v>
      </c>
      <c r="W84" s="11">
        <f t="shared" si="95"/>
        <v>-4</v>
      </c>
      <c r="X84" s="104">
        <f>W84*10</f>
        <v>-40</v>
      </c>
      <c r="Y84" s="102">
        <v>8</v>
      </c>
      <c r="Z84" s="102">
        <v>15</v>
      </c>
      <c r="AA84" s="102">
        <f t="shared" si="96"/>
        <v>7</v>
      </c>
      <c r="AB84" s="103"/>
      <c r="AC84" s="11">
        <v>2</v>
      </c>
      <c r="AD84" s="11">
        <v>4</v>
      </c>
      <c r="AE84" s="11">
        <f t="shared" si="97"/>
        <v>2</v>
      </c>
      <c r="AF84" s="104"/>
      <c r="AG84" s="102">
        <v>3</v>
      </c>
      <c r="AH84" s="102">
        <v>1</v>
      </c>
      <c r="AI84" s="102">
        <f t="shared" si="98"/>
        <v>-2</v>
      </c>
      <c r="AJ84" s="103">
        <f>AI84*5</f>
        <v>-10</v>
      </c>
      <c r="AK84" s="11">
        <v>8</v>
      </c>
      <c r="AL84" s="11">
        <v>1</v>
      </c>
      <c r="AM84" s="11">
        <f t="shared" si="99"/>
        <v>-7</v>
      </c>
      <c r="AN84" s="104">
        <f>AM84*3</f>
        <v>-21</v>
      </c>
      <c r="AO84" s="102">
        <v>10</v>
      </c>
      <c r="AP84" s="110">
        <v>13</v>
      </c>
      <c r="AQ84" s="110">
        <f t="shared" si="100"/>
        <v>3</v>
      </c>
      <c r="AR84" s="113"/>
      <c r="AS84" s="112">
        <f t="shared" si="101"/>
        <v>-101</v>
      </c>
    </row>
    <row r="85" spans="1:45">
      <c r="A85" s="40">
        <v>82</v>
      </c>
      <c r="B85" s="40">
        <v>752</v>
      </c>
      <c r="C85" s="83" t="s">
        <v>406</v>
      </c>
      <c r="D85" s="83" t="s">
        <v>36</v>
      </c>
      <c r="E85" s="87">
        <v>28</v>
      </c>
      <c r="F85" s="88">
        <v>100</v>
      </c>
      <c r="G85" s="86">
        <v>7622.5040325</v>
      </c>
      <c r="H85" s="86">
        <f t="shared" ref="H85:M85" si="120">G85*4</f>
        <v>30490.01613</v>
      </c>
      <c r="I85" s="86">
        <f t="shared" si="90"/>
        <v>2063.0650698</v>
      </c>
      <c r="J85" s="86">
        <f t="shared" si="120"/>
        <v>8252.26027920001</v>
      </c>
      <c r="K85" s="95">
        <v>0.270654506839712</v>
      </c>
      <c r="L85" s="53">
        <v>8765.879637375</v>
      </c>
      <c r="M85" s="53">
        <f t="shared" si="120"/>
        <v>35063.5185495</v>
      </c>
      <c r="N85" s="53">
        <f t="shared" si="91"/>
        <v>2186.1121650345</v>
      </c>
      <c r="O85" s="53">
        <f t="shared" si="92"/>
        <v>8744.448660138</v>
      </c>
      <c r="P85" s="63">
        <v>0.24938879558802</v>
      </c>
      <c r="Q85" s="102">
        <v>4</v>
      </c>
      <c r="R85" s="102">
        <v>2</v>
      </c>
      <c r="S85" s="102">
        <f t="shared" si="94"/>
        <v>-2</v>
      </c>
      <c r="T85" s="103">
        <f t="shared" si="108"/>
        <v>-20</v>
      </c>
      <c r="U85" s="11">
        <v>6</v>
      </c>
      <c r="V85" s="11">
        <v>0</v>
      </c>
      <c r="W85" s="11">
        <f t="shared" si="95"/>
        <v>-6</v>
      </c>
      <c r="X85" s="104">
        <f>W85*10</f>
        <v>-60</v>
      </c>
      <c r="Y85" s="102">
        <v>8</v>
      </c>
      <c r="Z85" s="102">
        <v>1</v>
      </c>
      <c r="AA85" s="102">
        <f t="shared" si="96"/>
        <v>-7</v>
      </c>
      <c r="AB85" s="103">
        <f>AA85*5</f>
        <v>-35</v>
      </c>
      <c r="AC85" s="11">
        <v>2</v>
      </c>
      <c r="AD85" s="11">
        <v>2</v>
      </c>
      <c r="AE85" s="11">
        <f t="shared" si="97"/>
        <v>0</v>
      </c>
      <c r="AF85" s="104"/>
      <c r="AG85" s="102">
        <v>3</v>
      </c>
      <c r="AH85" s="102">
        <v>3</v>
      </c>
      <c r="AI85" s="102">
        <f t="shared" si="98"/>
        <v>0</v>
      </c>
      <c r="AJ85" s="102"/>
      <c r="AK85" s="11">
        <v>8</v>
      </c>
      <c r="AL85" s="11">
        <v>2</v>
      </c>
      <c r="AM85" s="11">
        <f t="shared" si="99"/>
        <v>-6</v>
      </c>
      <c r="AN85" s="104">
        <f>AM85*3</f>
        <v>-18</v>
      </c>
      <c r="AO85" s="102">
        <v>8</v>
      </c>
      <c r="AP85" s="110">
        <v>4</v>
      </c>
      <c r="AQ85" s="110">
        <f t="shared" si="100"/>
        <v>-4</v>
      </c>
      <c r="AR85" s="111">
        <f>AQ85*3</f>
        <v>-12</v>
      </c>
      <c r="AS85" s="112">
        <f t="shared" si="101"/>
        <v>-145</v>
      </c>
    </row>
    <row r="86" spans="1:45">
      <c r="A86" s="40">
        <v>83</v>
      </c>
      <c r="B86" s="40">
        <v>733</v>
      </c>
      <c r="C86" s="83" t="s">
        <v>326</v>
      </c>
      <c r="D86" s="83" t="s">
        <v>52</v>
      </c>
      <c r="E86" s="87">
        <v>28</v>
      </c>
      <c r="F86" s="88">
        <v>100</v>
      </c>
      <c r="G86" s="86">
        <v>7402.686615</v>
      </c>
      <c r="H86" s="86">
        <f t="shared" ref="H86:M86" si="121">G86*4</f>
        <v>29610.74646</v>
      </c>
      <c r="I86" s="86">
        <f t="shared" si="90"/>
        <v>2232.6676218</v>
      </c>
      <c r="J86" s="86">
        <f t="shared" si="121"/>
        <v>8930.67048720001</v>
      </c>
      <c r="K86" s="95">
        <v>0.301602342219373</v>
      </c>
      <c r="L86" s="53">
        <v>8513.08960725</v>
      </c>
      <c r="M86" s="53">
        <f t="shared" si="121"/>
        <v>34052.358429</v>
      </c>
      <c r="N86" s="53">
        <f t="shared" si="91"/>
        <v>2365.8302978145</v>
      </c>
      <c r="O86" s="53">
        <f t="shared" si="92"/>
        <v>9463.32119125801</v>
      </c>
      <c r="P86" s="63">
        <v>0.277905015330708</v>
      </c>
      <c r="Q86" s="102">
        <v>4</v>
      </c>
      <c r="R86" s="102">
        <v>3</v>
      </c>
      <c r="S86" s="102">
        <f t="shared" si="94"/>
        <v>-1</v>
      </c>
      <c r="T86" s="103">
        <f t="shared" si="108"/>
        <v>-10</v>
      </c>
      <c r="U86" s="11">
        <v>6</v>
      </c>
      <c r="V86" s="11">
        <v>6</v>
      </c>
      <c r="W86" s="11">
        <f t="shared" si="95"/>
        <v>0</v>
      </c>
      <c r="X86" s="104"/>
      <c r="Y86" s="102">
        <v>8</v>
      </c>
      <c r="Z86" s="102">
        <v>8</v>
      </c>
      <c r="AA86" s="102">
        <f t="shared" si="96"/>
        <v>0</v>
      </c>
      <c r="AB86" s="103"/>
      <c r="AC86" s="11">
        <v>2</v>
      </c>
      <c r="AD86" s="11">
        <v>4</v>
      </c>
      <c r="AE86" s="11">
        <f t="shared" si="97"/>
        <v>2</v>
      </c>
      <c r="AF86" s="104"/>
      <c r="AG86" s="102">
        <v>3</v>
      </c>
      <c r="AH86" s="102">
        <v>3</v>
      </c>
      <c r="AI86" s="102">
        <f t="shared" si="98"/>
        <v>0</v>
      </c>
      <c r="AJ86" s="102"/>
      <c r="AK86" s="11">
        <v>8</v>
      </c>
      <c r="AL86" s="11">
        <v>11</v>
      </c>
      <c r="AM86" s="11">
        <f t="shared" si="99"/>
        <v>3</v>
      </c>
      <c r="AN86" s="104"/>
      <c r="AO86" s="102">
        <v>8</v>
      </c>
      <c r="AP86" s="110">
        <v>13</v>
      </c>
      <c r="AQ86" s="110">
        <f t="shared" si="100"/>
        <v>5</v>
      </c>
      <c r="AR86" s="113"/>
      <c r="AS86" s="112">
        <f t="shared" si="101"/>
        <v>-10</v>
      </c>
    </row>
    <row r="87" spans="1:45">
      <c r="A87" s="40">
        <v>84</v>
      </c>
      <c r="B87" s="40">
        <v>706</v>
      </c>
      <c r="C87" s="83" t="s">
        <v>328</v>
      </c>
      <c r="D87" s="83" t="s">
        <v>50</v>
      </c>
      <c r="E87" s="87">
        <v>28</v>
      </c>
      <c r="F87" s="88">
        <v>100</v>
      </c>
      <c r="G87" s="86">
        <v>9036.8415</v>
      </c>
      <c r="H87" s="86">
        <f t="shared" ref="H87:M87" si="122">G87*4</f>
        <v>36147.366</v>
      </c>
      <c r="I87" s="86">
        <f t="shared" si="90"/>
        <v>2532.18231</v>
      </c>
      <c r="J87" s="86">
        <f t="shared" si="122"/>
        <v>10128.72924</v>
      </c>
      <c r="K87" s="95">
        <v>0.280206564428512</v>
      </c>
      <c r="L87" s="53">
        <v>10392.367725</v>
      </c>
      <c r="M87" s="53">
        <f t="shared" si="122"/>
        <v>41569.4709</v>
      </c>
      <c r="N87" s="53">
        <f t="shared" si="91"/>
        <v>2683.208897775</v>
      </c>
      <c r="O87" s="53">
        <f t="shared" si="92"/>
        <v>10732.8355911</v>
      </c>
      <c r="P87" s="63">
        <v>0.258190334366272</v>
      </c>
      <c r="Q87" s="102">
        <v>4</v>
      </c>
      <c r="R87" s="102">
        <v>9</v>
      </c>
      <c r="S87" s="102">
        <f t="shared" si="94"/>
        <v>5</v>
      </c>
      <c r="T87" s="103"/>
      <c r="U87" s="11">
        <v>12</v>
      </c>
      <c r="V87" s="11">
        <v>12</v>
      </c>
      <c r="W87" s="11">
        <f t="shared" si="95"/>
        <v>0</v>
      </c>
      <c r="X87" s="104"/>
      <c r="Y87" s="102">
        <v>8</v>
      </c>
      <c r="Z87" s="102">
        <v>0</v>
      </c>
      <c r="AA87" s="102">
        <f t="shared" si="96"/>
        <v>-8</v>
      </c>
      <c r="AB87" s="103">
        <f>AA87*5</f>
        <v>-40</v>
      </c>
      <c r="AC87" s="11">
        <v>2</v>
      </c>
      <c r="AD87" s="11">
        <v>0</v>
      </c>
      <c r="AE87" s="11">
        <f t="shared" si="97"/>
        <v>-2</v>
      </c>
      <c r="AF87" s="104">
        <f>AE87*5</f>
        <v>-10</v>
      </c>
      <c r="AG87" s="102">
        <v>3</v>
      </c>
      <c r="AH87" s="102">
        <v>3</v>
      </c>
      <c r="AI87" s="102">
        <f t="shared" si="98"/>
        <v>0</v>
      </c>
      <c r="AJ87" s="102"/>
      <c r="AK87" s="11">
        <v>8</v>
      </c>
      <c r="AL87" s="11">
        <v>21</v>
      </c>
      <c r="AM87" s="11">
        <f t="shared" si="99"/>
        <v>13</v>
      </c>
      <c r="AN87" s="104"/>
      <c r="AO87" s="102">
        <v>8</v>
      </c>
      <c r="AP87" s="110">
        <v>11</v>
      </c>
      <c r="AQ87" s="110">
        <f t="shared" si="100"/>
        <v>3</v>
      </c>
      <c r="AR87" s="113"/>
      <c r="AS87" s="112">
        <f t="shared" si="101"/>
        <v>-50</v>
      </c>
    </row>
    <row r="88" spans="1:45">
      <c r="A88" s="40">
        <v>85</v>
      </c>
      <c r="B88" s="40">
        <v>570</v>
      </c>
      <c r="C88" s="83" t="s">
        <v>331</v>
      </c>
      <c r="D88" s="83" t="s">
        <v>36</v>
      </c>
      <c r="E88" s="84">
        <v>29</v>
      </c>
      <c r="F88" s="85">
        <v>100</v>
      </c>
      <c r="G88" s="86">
        <v>7757.106795</v>
      </c>
      <c r="H88" s="86">
        <f t="shared" ref="H88:M88" si="123">G88*4</f>
        <v>31028.42718</v>
      </c>
      <c r="I88" s="86">
        <f t="shared" si="90"/>
        <v>1925.536536</v>
      </c>
      <c r="J88" s="86">
        <f t="shared" si="123"/>
        <v>7702.14614400001</v>
      </c>
      <c r="K88" s="95">
        <v>0.248228700066518</v>
      </c>
      <c r="L88" s="53">
        <v>8920.67281425</v>
      </c>
      <c r="M88" s="53">
        <f t="shared" si="123"/>
        <v>35682.691257</v>
      </c>
      <c r="N88" s="53">
        <f t="shared" si="91"/>
        <v>2040.38103654</v>
      </c>
      <c r="O88" s="53">
        <f t="shared" si="92"/>
        <v>8161.52414616001</v>
      </c>
      <c r="P88" s="63">
        <v>0.228725016489863</v>
      </c>
      <c r="Q88" s="102">
        <v>4</v>
      </c>
      <c r="R88" s="102">
        <v>3</v>
      </c>
      <c r="S88" s="102">
        <f t="shared" si="94"/>
        <v>-1</v>
      </c>
      <c r="T88" s="103">
        <f>S88*10</f>
        <v>-10</v>
      </c>
      <c r="U88" s="11">
        <v>6</v>
      </c>
      <c r="V88" s="11">
        <v>8</v>
      </c>
      <c r="W88" s="11">
        <f t="shared" si="95"/>
        <v>2</v>
      </c>
      <c r="X88" s="104"/>
      <c r="Y88" s="102">
        <v>8</v>
      </c>
      <c r="Z88" s="102">
        <v>2</v>
      </c>
      <c r="AA88" s="102">
        <f t="shared" si="96"/>
        <v>-6</v>
      </c>
      <c r="AB88" s="103">
        <f>AA88*5</f>
        <v>-30</v>
      </c>
      <c r="AC88" s="11">
        <v>2</v>
      </c>
      <c r="AD88" s="11">
        <v>2</v>
      </c>
      <c r="AE88" s="11">
        <f t="shared" si="97"/>
        <v>0</v>
      </c>
      <c r="AF88" s="104"/>
      <c r="AG88" s="102">
        <v>3</v>
      </c>
      <c r="AH88" s="102">
        <v>1</v>
      </c>
      <c r="AI88" s="102">
        <f t="shared" si="98"/>
        <v>-2</v>
      </c>
      <c r="AJ88" s="103">
        <f>AI88*5</f>
        <v>-10</v>
      </c>
      <c r="AK88" s="11">
        <v>8</v>
      </c>
      <c r="AL88" s="11">
        <v>7</v>
      </c>
      <c r="AM88" s="11">
        <f t="shared" si="99"/>
        <v>-1</v>
      </c>
      <c r="AN88" s="104">
        <f>AM88*3</f>
        <v>-3</v>
      </c>
      <c r="AO88" s="102">
        <v>8</v>
      </c>
      <c r="AP88" s="110">
        <v>7</v>
      </c>
      <c r="AQ88" s="110">
        <f t="shared" si="100"/>
        <v>-1</v>
      </c>
      <c r="AR88" s="111">
        <f>AQ88*3</f>
        <v>-3</v>
      </c>
      <c r="AS88" s="112">
        <f t="shared" si="101"/>
        <v>-56</v>
      </c>
    </row>
    <row r="89" spans="1:45">
      <c r="A89" s="40">
        <v>86</v>
      </c>
      <c r="B89" s="40">
        <v>740</v>
      </c>
      <c r="C89" s="83" t="s">
        <v>332</v>
      </c>
      <c r="D89" s="83" t="s">
        <v>52</v>
      </c>
      <c r="E89" s="84">
        <v>29</v>
      </c>
      <c r="F89" s="85">
        <v>100</v>
      </c>
      <c r="G89" s="86">
        <v>7706.0214</v>
      </c>
      <c r="H89" s="86">
        <f t="shared" ref="H89:M89" si="124">G89*4</f>
        <v>30824.0856</v>
      </c>
      <c r="I89" s="86">
        <f t="shared" si="90"/>
        <v>2300.433156</v>
      </c>
      <c r="J89" s="86">
        <f t="shared" si="124"/>
        <v>9201.732624</v>
      </c>
      <c r="K89" s="95">
        <v>0.298524106875696</v>
      </c>
      <c r="L89" s="53">
        <v>8861.92461</v>
      </c>
      <c r="M89" s="53">
        <f t="shared" si="124"/>
        <v>35447.69844</v>
      </c>
      <c r="N89" s="53">
        <f t="shared" si="91"/>
        <v>2437.63756209</v>
      </c>
      <c r="O89" s="53">
        <f t="shared" si="92"/>
        <v>9750.55024836001</v>
      </c>
      <c r="P89" s="63">
        <v>0.275068641335463</v>
      </c>
      <c r="Q89" s="102">
        <v>4</v>
      </c>
      <c r="R89" s="102">
        <v>3</v>
      </c>
      <c r="S89" s="102">
        <f t="shared" si="94"/>
        <v>-1</v>
      </c>
      <c r="T89" s="103">
        <f>S89*10</f>
        <v>-10</v>
      </c>
      <c r="U89" s="11">
        <v>6</v>
      </c>
      <c r="V89" s="11">
        <v>20</v>
      </c>
      <c r="W89" s="11">
        <f t="shared" si="95"/>
        <v>14</v>
      </c>
      <c r="X89" s="104"/>
      <c r="Y89" s="102">
        <v>8</v>
      </c>
      <c r="Z89" s="102">
        <v>0</v>
      </c>
      <c r="AA89" s="102">
        <f t="shared" si="96"/>
        <v>-8</v>
      </c>
      <c r="AB89" s="103">
        <f>AA89*5</f>
        <v>-40</v>
      </c>
      <c r="AC89" s="11">
        <v>2</v>
      </c>
      <c r="AD89" s="11">
        <v>0</v>
      </c>
      <c r="AE89" s="11">
        <f t="shared" si="97"/>
        <v>-2</v>
      </c>
      <c r="AF89" s="104">
        <f>AE89*5</f>
        <v>-10</v>
      </c>
      <c r="AG89" s="102">
        <v>3</v>
      </c>
      <c r="AH89" s="102">
        <v>4</v>
      </c>
      <c r="AI89" s="102">
        <f t="shared" si="98"/>
        <v>1</v>
      </c>
      <c r="AJ89" s="102"/>
      <c r="AK89" s="11">
        <v>8</v>
      </c>
      <c r="AL89" s="11">
        <v>10</v>
      </c>
      <c r="AM89" s="11">
        <f t="shared" si="99"/>
        <v>2</v>
      </c>
      <c r="AN89" s="104"/>
      <c r="AO89" s="102">
        <v>8</v>
      </c>
      <c r="AP89" s="110">
        <v>7</v>
      </c>
      <c r="AQ89" s="110">
        <f t="shared" si="100"/>
        <v>-1</v>
      </c>
      <c r="AR89" s="111">
        <f>AQ89*3</f>
        <v>-3</v>
      </c>
      <c r="AS89" s="112">
        <f t="shared" si="101"/>
        <v>-63</v>
      </c>
    </row>
    <row r="90" spans="1:45">
      <c r="A90" s="40">
        <v>87</v>
      </c>
      <c r="B90" s="40">
        <v>573</v>
      </c>
      <c r="C90" s="83" t="s">
        <v>335</v>
      </c>
      <c r="D90" s="83" t="s">
        <v>52</v>
      </c>
      <c r="E90" s="84">
        <v>29</v>
      </c>
      <c r="F90" s="85">
        <v>100</v>
      </c>
      <c r="G90" s="86">
        <v>7169.83596</v>
      </c>
      <c r="H90" s="86">
        <f t="shared" ref="H90:M90" si="125">G90*4</f>
        <v>28679.34384</v>
      </c>
      <c r="I90" s="86">
        <f t="shared" si="90"/>
        <v>1856.1123756</v>
      </c>
      <c r="J90" s="86">
        <f t="shared" si="125"/>
        <v>7424.4495024</v>
      </c>
      <c r="K90" s="95">
        <v>0.258877941692825</v>
      </c>
      <c r="L90" s="53">
        <v>8245.311354</v>
      </c>
      <c r="M90" s="53">
        <f t="shared" si="125"/>
        <v>32981.245416</v>
      </c>
      <c r="N90" s="53">
        <f t="shared" si="91"/>
        <v>1966.816220859</v>
      </c>
      <c r="O90" s="53">
        <f t="shared" si="92"/>
        <v>7867.26488343601</v>
      </c>
      <c r="P90" s="63">
        <v>0.238537531988389</v>
      </c>
      <c r="Q90" s="102">
        <v>4</v>
      </c>
      <c r="R90" s="102">
        <v>2</v>
      </c>
      <c r="S90" s="102">
        <f t="shared" si="94"/>
        <v>-2</v>
      </c>
      <c r="T90" s="103">
        <f>S90*10</f>
        <v>-20</v>
      </c>
      <c r="U90" s="11">
        <v>6</v>
      </c>
      <c r="V90" s="11">
        <v>6</v>
      </c>
      <c r="W90" s="11">
        <f t="shared" si="95"/>
        <v>0</v>
      </c>
      <c r="X90" s="104"/>
      <c r="Y90" s="102">
        <v>8</v>
      </c>
      <c r="Z90" s="102">
        <v>0</v>
      </c>
      <c r="AA90" s="102">
        <f t="shared" si="96"/>
        <v>-8</v>
      </c>
      <c r="AB90" s="103">
        <f>AA90*5</f>
        <v>-40</v>
      </c>
      <c r="AC90" s="11">
        <v>2</v>
      </c>
      <c r="AD90" s="11">
        <v>0</v>
      </c>
      <c r="AE90" s="11">
        <f t="shared" si="97"/>
        <v>-2</v>
      </c>
      <c r="AF90" s="104">
        <f>AE90*5</f>
        <v>-10</v>
      </c>
      <c r="AG90" s="102">
        <v>3</v>
      </c>
      <c r="AH90" s="102">
        <v>4</v>
      </c>
      <c r="AI90" s="102">
        <f t="shared" si="98"/>
        <v>1</v>
      </c>
      <c r="AJ90" s="102"/>
      <c r="AK90" s="11">
        <v>8</v>
      </c>
      <c r="AL90" s="11">
        <v>3</v>
      </c>
      <c r="AM90" s="11">
        <f t="shared" si="99"/>
        <v>-5</v>
      </c>
      <c r="AN90" s="104">
        <f>AM90*3</f>
        <v>-15</v>
      </c>
      <c r="AO90" s="102">
        <v>8</v>
      </c>
      <c r="AP90" s="110">
        <v>6</v>
      </c>
      <c r="AQ90" s="110">
        <f t="shared" si="100"/>
        <v>-2</v>
      </c>
      <c r="AR90" s="111">
        <f>AQ90*3</f>
        <v>-6</v>
      </c>
      <c r="AS90" s="112">
        <f t="shared" si="101"/>
        <v>-91</v>
      </c>
    </row>
    <row r="91" spans="1:45">
      <c r="A91" s="40">
        <v>88</v>
      </c>
      <c r="B91" s="40">
        <v>102564</v>
      </c>
      <c r="C91" s="83" t="s">
        <v>336</v>
      </c>
      <c r="D91" s="83" t="s">
        <v>39</v>
      </c>
      <c r="E91" s="87">
        <v>30</v>
      </c>
      <c r="F91" s="88">
        <v>100</v>
      </c>
      <c r="G91" s="86">
        <v>7909.55919</v>
      </c>
      <c r="H91" s="86">
        <f t="shared" ref="H91:M91" si="126">G91*4</f>
        <v>31638.23676</v>
      </c>
      <c r="I91" s="86">
        <f t="shared" si="90"/>
        <v>2149.3132353</v>
      </c>
      <c r="J91" s="86">
        <f t="shared" si="126"/>
        <v>8597.25294119998</v>
      </c>
      <c r="K91" s="95">
        <v>0.271736159205605</v>
      </c>
      <c r="L91" s="53">
        <v>9095.9930685</v>
      </c>
      <c r="M91" s="53">
        <f t="shared" si="126"/>
        <v>36383.972274</v>
      </c>
      <c r="N91" s="53">
        <f t="shared" si="91"/>
        <v>2277.50441754825</v>
      </c>
      <c r="O91" s="53">
        <f t="shared" si="92"/>
        <v>9110.017670193</v>
      </c>
      <c r="P91" s="63">
        <v>0.250385460982308</v>
      </c>
      <c r="Q91" s="102">
        <v>5</v>
      </c>
      <c r="R91" s="102">
        <v>0</v>
      </c>
      <c r="S91" s="102">
        <f t="shared" si="94"/>
        <v>-5</v>
      </c>
      <c r="T91" s="103">
        <f>S91*10</f>
        <v>-50</v>
      </c>
      <c r="U91" s="11">
        <v>6</v>
      </c>
      <c r="V91" s="11">
        <v>10</v>
      </c>
      <c r="W91" s="11">
        <f t="shared" si="95"/>
        <v>4</v>
      </c>
      <c r="X91" s="104"/>
      <c r="Y91" s="102">
        <v>12</v>
      </c>
      <c r="Z91" s="102">
        <v>13</v>
      </c>
      <c r="AA91" s="102">
        <f t="shared" si="96"/>
        <v>1</v>
      </c>
      <c r="AB91" s="103"/>
      <c r="AC91" s="11">
        <v>2</v>
      </c>
      <c r="AD91" s="11">
        <v>5</v>
      </c>
      <c r="AE91" s="11">
        <f t="shared" si="97"/>
        <v>3</v>
      </c>
      <c r="AF91" s="104"/>
      <c r="AG91" s="102">
        <v>3</v>
      </c>
      <c r="AH91" s="102">
        <v>0</v>
      </c>
      <c r="AI91" s="102">
        <f t="shared" si="98"/>
        <v>-3</v>
      </c>
      <c r="AJ91" s="103">
        <f>AI91*5</f>
        <v>-15</v>
      </c>
      <c r="AK91" s="11">
        <v>8</v>
      </c>
      <c r="AL91" s="11">
        <v>8</v>
      </c>
      <c r="AM91" s="11">
        <f t="shared" si="99"/>
        <v>0</v>
      </c>
      <c r="AN91" s="104"/>
      <c r="AO91" s="102">
        <v>8</v>
      </c>
      <c r="AP91" s="110">
        <v>5</v>
      </c>
      <c r="AQ91" s="110">
        <f t="shared" si="100"/>
        <v>-3</v>
      </c>
      <c r="AR91" s="111">
        <f>AQ91*3</f>
        <v>-9</v>
      </c>
      <c r="AS91" s="112">
        <f t="shared" si="101"/>
        <v>-74</v>
      </c>
    </row>
    <row r="92" spans="1:45">
      <c r="A92" s="40">
        <v>89</v>
      </c>
      <c r="B92" s="40">
        <v>591</v>
      </c>
      <c r="C92" s="83" t="s">
        <v>337</v>
      </c>
      <c r="D92" s="83" t="s">
        <v>39</v>
      </c>
      <c r="E92" s="87">
        <v>30</v>
      </c>
      <c r="F92" s="88">
        <v>100</v>
      </c>
      <c r="G92" s="86">
        <v>6158.35332</v>
      </c>
      <c r="H92" s="86">
        <f t="shared" ref="H92:M92" si="127">G92*4</f>
        <v>24633.41328</v>
      </c>
      <c r="I92" s="86">
        <f t="shared" si="90"/>
        <v>1666.86093</v>
      </c>
      <c r="J92" s="86">
        <f t="shared" si="127"/>
        <v>6667.44372000001</v>
      </c>
      <c r="K92" s="95">
        <v>0.270666660937863</v>
      </c>
      <c r="L92" s="53">
        <v>7082.106318</v>
      </c>
      <c r="M92" s="53">
        <f t="shared" si="127"/>
        <v>28328.425272</v>
      </c>
      <c r="N92" s="53">
        <f t="shared" si="91"/>
        <v>1766.277278325</v>
      </c>
      <c r="O92" s="53">
        <f t="shared" si="92"/>
        <v>7065.10911329999</v>
      </c>
      <c r="P92" s="63">
        <v>0.249399994721316</v>
      </c>
      <c r="Q92" s="102">
        <v>4</v>
      </c>
      <c r="R92" s="102">
        <v>4</v>
      </c>
      <c r="S92" s="102">
        <f t="shared" si="94"/>
        <v>0</v>
      </c>
      <c r="T92" s="103"/>
      <c r="U92" s="11">
        <v>6</v>
      </c>
      <c r="V92" s="11">
        <v>2</v>
      </c>
      <c r="W92" s="11">
        <f t="shared" si="95"/>
        <v>-4</v>
      </c>
      <c r="X92" s="104">
        <f>W92*10</f>
        <v>-40</v>
      </c>
      <c r="Y92" s="102">
        <v>12</v>
      </c>
      <c r="Z92" s="102">
        <v>16</v>
      </c>
      <c r="AA92" s="102">
        <f t="shared" si="96"/>
        <v>4</v>
      </c>
      <c r="AB92" s="103"/>
      <c r="AC92" s="11">
        <v>2</v>
      </c>
      <c r="AD92" s="11">
        <v>6</v>
      </c>
      <c r="AE92" s="11">
        <f t="shared" si="97"/>
        <v>4</v>
      </c>
      <c r="AF92" s="104"/>
      <c r="AG92" s="102">
        <v>3</v>
      </c>
      <c r="AH92" s="102">
        <v>1</v>
      </c>
      <c r="AI92" s="102">
        <f t="shared" si="98"/>
        <v>-2</v>
      </c>
      <c r="AJ92" s="103">
        <f>AI92*5</f>
        <v>-10</v>
      </c>
      <c r="AK92" s="11">
        <v>8</v>
      </c>
      <c r="AL92" s="11">
        <v>8</v>
      </c>
      <c r="AM92" s="11">
        <f t="shared" si="99"/>
        <v>0</v>
      </c>
      <c r="AN92" s="104"/>
      <c r="AO92" s="102">
        <v>8</v>
      </c>
      <c r="AP92" s="110">
        <v>14</v>
      </c>
      <c r="AQ92" s="110">
        <f t="shared" si="100"/>
        <v>6</v>
      </c>
      <c r="AR92" s="113"/>
      <c r="AS92" s="112">
        <f t="shared" si="101"/>
        <v>-50</v>
      </c>
    </row>
    <row r="93" spans="1:45">
      <c r="A93" s="40">
        <v>90</v>
      </c>
      <c r="B93" s="40">
        <v>56</v>
      </c>
      <c r="C93" s="83" t="s">
        <v>339</v>
      </c>
      <c r="D93" s="83" t="s">
        <v>50</v>
      </c>
      <c r="E93" s="87">
        <v>30</v>
      </c>
      <c r="F93" s="88">
        <v>100</v>
      </c>
      <c r="G93" s="86">
        <v>7654.61466</v>
      </c>
      <c r="H93" s="86">
        <f t="shared" ref="H93:M93" si="128">G93*4</f>
        <v>30618.45864</v>
      </c>
      <c r="I93" s="86">
        <f t="shared" si="90"/>
        <v>1874.7864828</v>
      </c>
      <c r="J93" s="86">
        <f t="shared" si="128"/>
        <v>7499.1459312</v>
      </c>
      <c r="K93" s="95">
        <v>0.24492238552476</v>
      </c>
      <c r="L93" s="53">
        <v>8802.806859</v>
      </c>
      <c r="M93" s="53">
        <f t="shared" si="128"/>
        <v>35211.227436</v>
      </c>
      <c r="N93" s="53">
        <f t="shared" si="91"/>
        <v>1986.604105167</v>
      </c>
      <c r="O93" s="53">
        <f t="shared" si="92"/>
        <v>7946.41642066802</v>
      </c>
      <c r="P93" s="63">
        <v>0.225678483804958</v>
      </c>
      <c r="Q93" s="102">
        <v>3</v>
      </c>
      <c r="R93" s="102">
        <v>0</v>
      </c>
      <c r="S93" s="102">
        <f t="shared" si="94"/>
        <v>-3</v>
      </c>
      <c r="T93" s="103">
        <f>S93*10</f>
        <v>-30</v>
      </c>
      <c r="U93" s="11">
        <v>6</v>
      </c>
      <c r="V93" s="11">
        <v>6</v>
      </c>
      <c r="W93" s="11">
        <f t="shared" si="95"/>
        <v>0</v>
      </c>
      <c r="X93" s="104"/>
      <c r="Y93" s="102">
        <v>20</v>
      </c>
      <c r="Z93" s="102">
        <v>20</v>
      </c>
      <c r="AA93" s="102">
        <f t="shared" si="96"/>
        <v>0</v>
      </c>
      <c r="AB93" s="103"/>
      <c r="AC93" s="11">
        <v>2</v>
      </c>
      <c r="AD93" s="11">
        <v>8</v>
      </c>
      <c r="AE93" s="11">
        <f t="shared" si="97"/>
        <v>6</v>
      </c>
      <c r="AF93" s="104"/>
      <c r="AG93" s="102">
        <v>3</v>
      </c>
      <c r="AH93" s="102">
        <v>0</v>
      </c>
      <c r="AI93" s="102">
        <f t="shared" si="98"/>
        <v>-3</v>
      </c>
      <c r="AJ93" s="103">
        <f>AI93*5</f>
        <v>-15</v>
      </c>
      <c r="AK93" s="11">
        <v>8</v>
      </c>
      <c r="AL93" s="11">
        <v>19</v>
      </c>
      <c r="AM93" s="11">
        <f t="shared" si="99"/>
        <v>11</v>
      </c>
      <c r="AN93" s="104"/>
      <c r="AO93" s="102">
        <v>8</v>
      </c>
      <c r="AP93" s="110">
        <v>10</v>
      </c>
      <c r="AQ93" s="110">
        <f t="shared" si="100"/>
        <v>2</v>
      </c>
      <c r="AR93" s="113"/>
      <c r="AS93" s="112">
        <f t="shared" si="101"/>
        <v>-45</v>
      </c>
    </row>
    <row r="94" spans="1:45">
      <c r="A94" s="40">
        <v>91</v>
      </c>
      <c r="B94" s="40">
        <v>723</v>
      </c>
      <c r="C94" s="83" t="s">
        <v>340</v>
      </c>
      <c r="D94" s="83" t="s">
        <v>33</v>
      </c>
      <c r="E94" s="84">
        <v>31</v>
      </c>
      <c r="F94" s="85">
        <v>100</v>
      </c>
      <c r="G94" s="86">
        <v>6961.377465</v>
      </c>
      <c r="H94" s="86">
        <f t="shared" ref="H94:M94" si="129">G94*4</f>
        <v>27845.50986</v>
      </c>
      <c r="I94" s="86">
        <f t="shared" si="90"/>
        <v>1774.5930846</v>
      </c>
      <c r="J94" s="86">
        <f t="shared" si="129"/>
        <v>7098.37233840001</v>
      </c>
      <c r="K94" s="95">
        <v>0.254919819176908</v>
      </c>
      <c r="L94" s="53">
        <v>8005.58408475</v>
      </c>
      <c r="M94" s="53">
        <f t="shared" si="129"/>
        <v>32022.336339</v>
      </c>
      <c r="N94" s="53">
        <f t="shared" si="91"/>
        <v>1880.4348864315</v>
      </c>
      <c r="O94" s="53">
        <f t="shared" si="92"/>
        <v>7521.73954572601</v>
      </c>
      <c r="P94" s="63">
        <v>0.234890404813008</v>
      </c>
      <c r="Q94" s="102">
        <v>5</v>
      </c>
      <c r="R94" s="102">
        <v>5</v>
      </c>
      <c r="S94" s="102">
        <f t="shared" si="94"/>
        <v>0</v>
      </c>
      <c r="T94" s="103"/>
      <c r="U94" s="11">
        <v>6</v>
      </c>
      <c r="V94" s="11">
        <v>4</v>
      </c>
      <c r="W94" s="11">
        <f t="shared" si="95"/>
        <v>-2</v>
      </c>
      <c r="X94" s="104">
        <f>W94*10</f>
        <v>-20</v>
      </c>
      <c r="Y94" s="102">
        <v>8</v>
      </c>
      <c r="Z94" s="102">
        <v>0</v>
      </c>
      <c r="AA94" s="102">
        <f t="shared" si="96"/>
        <v>-8</v>
      </c>
      <c r="AB94" s="103">
        <f>AA94*5</f>
        <v>-40</v>
      </c>
      <c r="AC94" s="11">
        <v>2</v>
      </c>
      <c r="AD94" s="11">
        <v>1</v>
      </c>
      <c r="AE94" s="11">
        <f t="shared" si="97"/>
        <v>-1</v>
      </c>
      <c r="AF94" s="104">
        <f>AE94*5</f>
        <v>-5</v>
      </c>
      <c r="AG94" s="102">
        <v>3</v>
      </c>
      <c r="AH94" s="102">
        <v>0</v>
      </c>
      <c r="AI94" s="102">
        <f t="shared" si="98"/>
        <v>-3</v>
      </c>
      <c r="AJ94" s="103">
        <f>AI94*5</f>
        <v>-15</v>
      </c>
      <c r="AK94" s="11">
        <v>8</v>
      </c>
      <c r="AL94" s="11">
        <v>14</v>
      </c>
      <c r="AM94" s="11">
        <f t="shared" si="99"/>
        <v>6</v>
      </c>
      <c r="AN94" s="104"/>
      <c r="AO94" s="102">
        <v>8</v>
      </c>
      <c r="AP94" s="110">
        <v>11</v>
      </c>
      <c r="AQ94" s="110">
        <f t="shared" si="100"/>
        <v>3</v>
      </c>
      <c r="AR94" s="113"/>
      <c r="AS94" s="112">
        <f t="shared" si="101"/>
        <v>-80</v>
      </c>
    </row>
    <row r="95" spans="1:45">
      <c r="A95" s="40">
        <v>92</v>
      </c>
      <c r="B95" s="40">
        <v>351</v>
      </c>
      <c r="C95" s="83" t="s">
        <v>341</v>
      </c>
      <c r="D95" s="83" t="s">
        <v>50</v>
      </c>
      <c r="E95" s="84">
        <v>31</v>
      </c>
      <c r="F95" s="85">
        <v>100</v>
      </c>
      <c r="G95" s="86">
        <v>7416.70479</v>
      </c>
      <c r="H95" s="86">
        <f t="shared" ref="H95:M95" si="130">G95*4</f>
        <v>29666.81916</v>
      </c>
      <c r="I95" s="86">
        <f t="shared" si="90"/>
        <v>1830.7041984</v>
      </c>
      <c r="J95" s="86">
        <f t="shared" si="130"/>
        <v>7322.81679360001</v>
      </c>
      <c r="K95" s="95">
        <v>0.246835252343919</v>
      </c>
      <c r="L95" s="53">
        <v>8529.2105085</v>
      </c>
      <c r="M95" s="53">
        <f t="shared" si="130"/>
        <v>34116.842034</v>
      </c>
      <c r="N95" s="53">
        <f t="shared" si="91"/>
        <v>1939.892627376</v>
      </c>
      <c r="O95" s="53">
        <f t="shared" si="92"/>
        <v>7759.570509504</v>
      </c>
      <c r="P95" s="63">
        <v>0.227441053945468</v>
      </c>
      <c r="Q95" s="102">
        <v>5</v>
      </c>
      <c r="R95" s="102">
        <v>1</v>
      </c>
      <c r="S95" s="102">
        <f t="shared" si="94"/>
        <v>-4</v>
      </c>
      <c r="T95" s="103">
        <f>S95*10</f>
        <v>-40</v>
      </c>
      <c r="U95" s="11">
        <v>6</v>
      </c>
      <c r="V95" s="11">
        <v>6</v>
      </c>
      <c r="W95" s="11">
        <f t="shared" si="95"/>
        <v>0</v>
      </c>
      <c r="X95" s="104"/>
      <c r="Y95" s="102">
        <v>8</v>
      </c>
      <c r="Z95" s="102">
        <v>14</v>
      </c>
      <c r="AA95" s="102">
        <f t="shared" si="96"/>
        <v>6</v>
      </c>
      <c r="AB95" s="103"/>
      <c r="AC95" s="11">
        <v>2</v>
      </c>
      <c r="AD95" s="11">
        <v>2</v>
      </c>
      <c r="AE95" s="11">
        <f t="shared" si="97"/>
        <v>0</v>
      </c>
      <c r="AF95" s="104"/>
      <c r="AG95" s="102">
        <v>3</v>
      </c>
      <c r="AH95" s="102">
        <v>4</v>
      </c>
      <c r="AI95" s="102">
        <f t="shared" si="98"/>
        <v>1</v>
      </c>
      <c r="AJ95" s="102"/>
      <c r="AK95" s="11">
        <v>8</v>
      </c>
      <c r="AL95" s="11">
        <v>10</v>
      </c>
      <c r="AM95" s="11">
        <f t="shared" si="99"/>
        <v>2</v>
      </c>
      <c r="AN95" s="104"/>
      <c r="AO95" s="102">
        <v>8</v>
      </c>
      <c r="AP95" s="110">
        <v>11</v>
      </c>
      <c r="AQ95" s="110">
        <f t="shared" si="100"/>
        <v>3</v>
      </c>
      <c r="AR95" s="113"/>
      <c r="AS95" s="112">
        <f t="shared" si="101"/>
        <v>-40</v>
      </c>
    </row>
    <row r="96" spans="1:45">
      <c r="A96" s="40">
        <v>93</v>
      </c>
      <c r="B96" s="40">
        <v>104533</v>
      </c>
      <c r="C96" s="83" t="s">
        <v>345</v>
      </c>
      <c r="D96" s="83" t="s">
        <v>85</v>
      </c>
      <c r="E96" s="84">
        <v>31</v>
      </c>
      <c r="F96" s="85">
        <v>100</v>
      </c>
      <c r="G96" s="86">
        <v>7723.0359</v>
      </c>
      <c r="H96" s="86">
        <f t="shared" ref="H96:M96" si="131">G96*4</f>
        <v>30892.1436</v>
      </c>
      <c r="I96" s="86">
        <f t="shared" si="90"/>
        <v>2004.7581351</v>
      </c>
      <c r="J96" s="86">
        <f t="shared" si="131"/>
        <v>8019.03254039999</v>
      </c>
      <c r="K96" s="95">
        <v>0.259581615449955</v>
      </c>
      <c r="L96" s="53">
        <v>8881.491285</v>
      </c>
      <c r="M96" s="53">
        <f t="shared" si="131"/>
        <v>35525.96514</v>
      </c>
      <c r="N96" s="53">
        <f t="shared" si="91"/>
        <v>2124.32763815775</v>
      </c>
      <c r="O96" s="53">
        <f t="shared" si="92"/>
        <v>8497.31055263099</v>
      </c>
      <c r="P96" s="63">
        <v>0.239185917093173</v>
      </c>
      <c r="Q96" s="102">
        <v>4</v>
      </c>
      <c r="R96" s="102">
        <v>2</v>
      </c>
      <c r="S96" s="102">
        <f t="shared" si="94"/>
        <v>-2</v>
      </c>
      <c r="T96" s="103">
        <f>S96*10</f>
        <v>-20</v>
      </c>
      <c r="U96" s="11">
        <v>6</v>
      </c>
      <c r="V96" s="11">
        <v>10</v>
      </c>
      <c r="W96" s="11">
        <f t="shared" si="95"/>
        <v>4</v>
      </c>
      <c r="X96" s="104"/>
      <c r="Y96" s="102">
        <v>8</v>
      </c>
      <c r="Z96" s="102">
        <v>0</v>
      </c>
      <c r="AA96" s="102">
        <f t="shared" si="96"/>
        <v>-8</v>
      </c>
      <c r="AB96" s="103">
        <f>AA96*5</f>
        <v>-40</v>
      </c>
      <c r="AC96" s="11">
        <v>2</v>
      </c>
      <c r="AD96" s="11">
        <v>2</v>
      </c>
      <c r="AE96" s="11">
        <f t="shared" si="97"/>
        <v>0</v>
      </c>
      <c r="AF96" s="104"/>
      <c r="AG96" s="102">
        <v>3</v>
      </c>
      <c r="AH96" s="102">
        <v>1</v>
      </c>
      <c r="AI96" s="102">
        <f t="shared" si="98"/>
        <v>-2</v>
      </c>
      <c r="AJ96" s="103">
        <f>AI96*5</f>
        <v>-10</v>
      </c>
      <c r="AK96" s="11">
        <v>8</v>
      </c>
      <c r="AL96" s="11">
        <v>11</v>
      </c>
      <c r="AM96" s="11">
        <f t="shared" si="99"/>
        <v>3</v>
      </c>
      <c r="AN96" s="104"/>
      <c r="AO96" s="102">
        <v>8</v>
      </c>
      <c r="AP96" s="110">
        <v>9</v>
      </c>
      <c r="AQ96" s="110">
        <f t="shared" si="100"/>
        <v>1</v>
      </c>
      <c r="AR96" s="113"/>
      <c r="AS96" s="112">
        <f t="shared" si="101"/>
        <v>-70</v>
      </c>
    </row>
    <row r="97" spans="1:45">
      <c r="A97" s="40">
        <v>94</v>
      </c>
      <c r="B97" s="40">
        <v>720</v>
      </c>
      <c r="C97" s="83" t="s">
        <v>346</v>
      </c>
      <c r="D97" s="83" t="s">
        <v>85</v>
      </c>
      <c r="E97" s="87">
        <v>32</v>
      </c>
      <c r="F97" s="88">
        <v>100</v>
      </c>
      <c r="G97" s="86">
        <v>7769.95443</v>
      </c>
      <c r="H97" s="86">
        <f t="shared" ref="H97:M97" si="132">G97*4</f>
        <v>31079.81772</v>
      </c>
      <c r="I97" s="86">
        <f t="shared" si="90"/>
        <v>2024.7821748</v>
      </c>
      <c r="J97" s="86">
        <f t="shared" si="132"/>
        <v>8099.1286992</v>
      </c>
      <c r="K97" s="95">
        <v>0.260591254818981</v>
      </c>
      <c r="L97" s="53">
        <v>8935.4475945</v>
      </c>
      <c r="M97" s="53">
        <f t="shared" si="132"/>
        <v>35741.790378</v>
      </c>
      <c r="N97" s="53">
        <f t="shared" si="91"/>
        <v>2145.545968797</v>
      </c>
      <c r="O97" s="53">
        <f t="shared" si="92"/>
        <v>8582.18387518798</v>
      </c>
      <c r="P97" s="63">
        <v>0.240116227654632</v>
      </c>
      <c r="Q97" s="102">
        <v>4</v>
      </c>
      <c r="R97" s="102">
        <v>5</v>
      </c>
      <c r="S97" s="102">
        <f t="shared" si="94"/>
        <v>1</v>
      </c>
      <c r="T97" s="103"/>
      <c r="U97" s="11">
        <v>6</v>
      </c>
      <c r="V97" s="11">
        <v>4</v>
      </c>
      <c r="W97" s="11">
        <f t="shared" si="95"/>
        <v>-2</v>
      </c>
      <c r="X97" s="104">
        <f>W97*10</f>
        <v>-20</v>
      </c>
      <c r="Y97" s="102">
        <v>10</v>
      </c>
      <c r="Z97" s="102">
        <v>0</v>
      </c>
      <c r="AA97" s="102">
        <f t="shared" si="96"/>
        <v>-10</v>
      </c>
      <c r="AB97" s="103">
        <f>AA97*5</f>
        <v>-50</v>
      </c>
      <c r="AC97" s="11">
        <v>2</v>
      </c>
      <c r="AD97" s="11">
        <v>8</v>
      </c>
      <c r="AE97" s="11">
        <f t="shared" si="97"/>
        <v>6</v>
      </c>
      <c r="AF97" s="104"/>
      <c r="AG97" s="102">
        <v>3</v>
      </c>
      <c r="AH97" s="102">
        <v>3</v>
      </c>
      <c r="AI97" s="102">
        <f t="shared" si="98"/>
        <v>0</v>
      </c>
      <c r="AJ97" s="102"/>
      <c r="AK97" s="11">
        <v>8</v>
      </c>
      <c r="AL97" s="11">
        <v>1</v>
      </c>
      <c r="AM97" s="11">
        <f t="shared" si="99"/>
        <v>-7</v>
      </c>
      <c r="AN97" s="104">
        <f>AM97*3</f>
        <v>-21</v>
      </c>
      <c r="AO97" s="102">
        <v>8</v>
      </c>
      <c r="AP97" s="110">
        <v>8</v>
      </c>
      <c r="AQ97" s="110">
        <f t="shared" si="100"/>
        <v>0</v>
      </c>
      <c r="AR97" s="113"/>
      <c r="AS97" s="112">
        <f t="shared" si="101"/>
        <v>-91</v>
      </c>
    </row>
    <row r="98" spans="1:45">
      <c r="A98" s="40">
        <v>95</v>
      </c>
      <c r="B98" s="40">
        <v>738</v>
      </c>
      <c r="C98" s="83" t="s">
        <v>347</v>
      </c>
      <c r="D98" s="83" t="s">
        <v>50</v>
      </c>
      <c r="E98" s="87">
        <v>32</v>
      </c>
      <c r="F98" s="88">
        <v>100</v>
      </c>
      <c r="G98" s="86">
        <v>7226.096535</v>
      </c>
      <c r="H98" s="86">
        <f t="shared" ref="H98:M98" si="133">G98*4</f>
        <v>28904.38614</v>
      </c>
      <c r="I98" s="86">
        <f t="shared" si="90"/>
        <v>1985.7097512</v>
      </c>
      <c r="J98" s="86">
        <f t="shared" si="133"/>
        <v>7942.8390048</v>
      </c>
      <c r="K98" s="95">
        <v>0.274797014070059</v>
      </c>
      <c r="L98" s="53">
        <v>8310.01101525</v>
      </c>
      <c r="M98" s="53">
        <f t="shared" si="133"/>
        <v>33240.044061</v>
      </c>
      <c r="N98" s="53">
        <f t="shared" si="91"/>
        <v>2104.143154218</v>
      </c>
      <c r="O98" s="53">
        <f t="shared" si="92"/>
        <v>8416.57261687201</v>
      </c>
      <c r="P98" s="63">
        <v>0.253205820107412</v>
      </c>
      <c r="Q98" s="102">
        <v>4</v>
      </c>
      <c r="R98" s="102">
        <v>5</v>
      </c>
      <c r="S98" s="102">
        <f t="shared" si="94"/>
        <v>1</v>
      </c>
      <c r="T98" s="103"/>
      <c r="U98" s="11">
        <v>6</v>
      </c>
      <c r="V98" s="11">
        <v>6</v>
      </c>
      <c r="W98" s="11">
        <f t="shared" si="95"/>
        <v>0</v>
      </c>
      <c r="X98" s="104"/>
      <c r="Y98" s="102">
        <v>8</v>
      </c>
      <c r="Z98" s="102">
        <v>8</v>
      </c>
      <c r="AA98" s="102">
        <f t="shared" si="96"/>
        <v>0</v>
      </c>
      <c r="AB98" s="103"/>
      <c r="AC98" s="11">
        <v>2</v>
      </c>
      <c r="AD98" s="11">
        <v>6</v>
      </c>
      <c r="AE98" s="11">
        <f t="shared" si="97"/>
        <v>4</v>
      </c>
      <c r="AF98" s="104"/>
      <c r="AG98" s="102">
        <v>3</v>
      </c>
      <c r="AH98" s="102">
        <v>3</v>
      </c>
      <c r="AI98" s="102">
        <f t="shared" si="98"/>
        <v>0</v>
      </c>
      <c r="AJ98" s="102"/>
      <c r="AK98" s="11">
        <v>8</v>
      </c>
      <c r="AL98" s="11">
        <v>14</v>
      </c>
      <c r="AM98" s="11">
        <f t="shared" si="99"/>
        <v>6</v>
      </c>
      <c r="AN98" s="104"/>
      <c r="AO98" s="102">
        <v>8</v>
      </c>
      <c r="AP98" s="110">
        <v>17</v>
      </c>
      <c r="AQ98" s="110">
        <f t="shared" si="100"/>
        <v>9</v>
      </c>
      <c r="AR98" s="113"/>
      <c r="AS98" s="112">
        <f t="shared" si="101"/>
        <v>0</v>
      </c>
    </row>
    <row r="99" spans="1:45">
      <c r="A99" s="40">
        <v>96</v>
      </c>
      <c r="B99" s="40">
        <v>339</v>
      </c>
      <c r="C99" s="83" t="s">
        <v>348</v>
      </c>
      <c r="D99" s="83" t="s">
        <v>36</v>
      </c>
      <c r="E99" s="87">
        <v>32</v>
      </c>
      <c r="F99" s="88">
        <v>100</v>
      </c>
      <c r="G99" s="86">
        <v>7710.624</v>
      </c>
      <c r="H99" s="86">
        <f t="shared" ref="H99:M99" si="134">G99*4</f>
        <v>30842.496</v>
      </c>
      <c r="I99" s="86">
        <f t="shared" si="90"/>
        <v>2118.11922</v>
      </c>
      <c r="J99" s="86">
        <f t="shared" si="134"/>
        <v>8472.47687999999</v>
      </c>
      <c r="K99" s="95">
        <v>0.274701401598625</v>
      </c>
      <c r="L99" s="53">
        <v>8867.2176</v>
      </c>
      <c r="M99" s="53">
        <f t="shared" si="134"/>
        <v>35468.8704</v>
      </c>
      <c r="N99" s="53">
        <f t="shared" si="91"/>
        <v>2244.44990205</v>
      </c>
      <c r="O99" s="53">
        <f t="shared" si="92"/>
        <v>8977.79960820001</v>
      </c>
      <c r="P99" s="63">
        <v>0.253117720044448</v>
      </c>
      <c r="Q99" s="102">
        <v>5</v>
      </c>
      <c r="R99" s="102">
        <v>12</v>
      </c>
      <c r="S99" s="102">
        <f t="shared" si="94"/>
        <v>7</v>
      </c>
      <c r="T99" s="103"/>
      <c r="U99" s="11">
        <v>6</v>
      </c>
      <c r="V99" s="11">
        <v>3</v>
      </c>
      <c r="W99" s="11">
        <f t="shared" si="95"/>
        <v>-3</v>
      </c>
      <c r="X99" s="104">
        <f>W99*10</f>
        <v>-30</v>
      </c>
      <c r="Y99" s="102">
        <v>8</v>
      </c>
      <c r="Z99" s="102">
        <v>3</v>
      </c>
      <c r="AA99" s="102">
        <f t="shared" si="96"/>
        <v>-5</v>
      </c>
      <c r="AB99" s="103">
        <f t="shared" ref="AB99:AB104" si="135">AA99*5</f>
        <v>-25</v>
      </c>
      <c r="AC99" s="11">
        <v>2</v>
      </c>
      <c r="AD99" s="11">
        <v>2</v>
      </c>
      <c r="AE99" s="11">
        <f t="shared" si="97"/>
        <v>0</v>
      </c>
      <c r="AF99" s="104"/>
      <c r="AG99" s="102">
        <v>3</v>
      </c>
      <c r="AH99" s="102">
        <v>1</v>
      </c>
      <c r="AI99" s="102">
        <f t="shared" si="98"/>
        <v>-2</v>
      </c>
      <c r="AJ99" s="103">
        <f>AI99*5</f>
        <v>-10</v>
      </c>
      <c r="AK99" s="11">
        <v>8</v>
      </c>
      <c r="AL99" s="11">
        <v>3</v>
      </c>
      <c r="AM99" s="11">
        <f t="shared" si="99"/>
        <v>-5</v>
      </c>
      <c r="AN99" s="104">
        <f>AM99*3</f>
        <v>-15</v>
      </c>
      <c r="AO99" s="102">
        <v>8</v>
      </c>
      <c r="AP99" s="110">
        <v>4</v>
      </c>
      <c r="AQ99" s="110">
        <f t="shared" si="100"/>
        <v>-4</v>
      </c>
      <c r="AR99" s="111">
        <f>AQ99*3</f>
        <v>-12</v>
      </c>
      <c r="AS99" s="112">
        <f t="shared" si="101"/>
        <v>-92</v>
      </c>
    </row>
    <row r="100" spans="1:45">
      <c r="A100" s="40">
        <v>97</v>
      </c>
      <c r="B100" s="40">
        <v>108277</v>
      </c>
      <c r="C100" s="83" t="s">
        <v>350</v>
      </c>
      <c r="D100" s="83" t="s">
        <v>36</v>
      </c>
      <c r="E100" s="87">
        <v>33</v>
      </c>
      <c r="F100" s="88">
        <v>100</v>
      </c>
      <c r="G100" s="86">
        <v>6086.772405</v>
      </c>
      <c r="H100" s="86">
        <f t="shared" ref="H100:M100" si="136">G100*4</f>
        <v>24347.08962</v>
      </c>
      <c r="I100" s="86">
        <f t="shared" si="90"/>
        <v>1296.2261844</v>
      </c>
      <c r="J100" s="86">
        <f t="shared" si="136"/>
        <v>5184.90473760001</v>
      </c>
      <c r="K100" s="95">
        <v>0.212957886076899</v>
      </c>
      <c r="L100" s="53">
        <v>6999.78826575</v>
      </c>
      <c r="M100" s="53">
        <f t="shared" si="136"/>
        <v>27999.153063</v>
      </c>
      <c r="N100" s="53">
        <f t="shared" si="91"/>
        <v>1373.536817541</v>
      </c>
      <c r="O100" s="53">
        <f t="shared" si="92"/>
        <v>5494.147270164</v>
      </c>
      <c r="P100" s="63">
        <v>0.196225480742285</v>
      </c>
      <c r="Q100" s="102">
        <v>5</v>
      </c>
      <c r="R100" s="102">
        <v>0</v>
      </c>
      <c r="S100" s="102">
        <f t="shared" si="94"/>
        <v>-5</v>
      </c>
      <c r="T100" s="103">
        <f>S100*10</f>
        <v>-50</v>
      </c>
      <c r="U100" s="11">
        <v>6</v>
      </c>
      <c r="V100" s="11">
        <v>2</v>
      </c>
      <c r="W100" s="11">
        <f t="shared" si="95"/>
        <v>-4</v>
      </c>
      <c r="X100" s="104">
        <f>W100*10</f>
        <v>-40</v>
      </c>
      <c r="Y100" s="102">
        <v>10</v>
      </c>
      <c r="Z100" s="102">
        <v>0</v>
      </c>
      <c r="AA100" s="102">
        <f t="shared" si="96"/>
        <v>-10</v>
      </c>
      <c r="AB100" s="103">
        <f t="shared" si="135"/>
        <v>-50</v>
      </c>
      <c r="AC100" s="11">
        <v>2</v>
      </c>
      <c r="AD100" s="11">
        <v>0</v>
      </c>
      <c r="AE100" s="11">
        <f t="shared" si="97"/>
        <v>-2</v>
      </c>
      <c r="AF100" s="104">
        <f>AE100*5</f>
        <v>-10</v>
      </c>
      <c r="AG100" s="102">
        <v>2</v>
      </c>
      <c r="AH100" s="102">
        <v>0</v>
      </c>
      <c r="AI100" s="102">
        <f t="shared" si="98"/>
        <v>-2</v>
      </c>
      <c r="AJ100" s="103">
        <f>AI100*5</f>
        <v>-10</v>
      </c>
      <c r="AK100" s="11">
        <v>6</v>
      </c>
      <c r="AL100" s="11">
        <v>0</v>
      </c>
      <c r="AM100" s="11">
        <f t="shared" si="99"/>
        <v>-6</v>
      </c>
      <c r="AN100" s="104">
        <f>AM100*3</f>
        <v>-18</v>
      </c>
      <c r="AO100" s="102">
        <v>8</v>
      </c>
      <c r="AP100" s="110">
        <v>5</v>
      </c>
      <c r="AQ100" s="110">
        <f t="shared" si="100"/>
        <v>-3</v>
      </c>
      <c r="AR100" s="111">
        <f>AQ100*3</f>
        <v>-9</v>
      </c>
      <c r="AS100" s="112">
        <f t="shared" si="101"/>
        <v>-187</v>
      </c>
    </row>
    <row r="101" spans="1:45">
      <c r="A101" s="40">
        <v>98</v>
      </c>
      <c r="B101" s="40">
        <v>104430</v>
      </c>
      <c r="C101" s="83" t="s">
        <v>353</v>
      </c>
      <c r="D101" s="83" t="s">
        <v>52</v>
      </c>
      <c r="E101" s="87">
        <v>33</v>
      </c>
      <c r="F101" s="88">
        <v>100</v>
      </c>
      <c r="G101" s="86">
        <v>5179.44834</v>
      </c>
      <c r="H101" s="86">
        <f t="shared" ref="H101:M101" si="137">G101*4</f>
        <v>20717.79336</v>
      </c>
      <c r="I101" s="86">
        <f t="shared" si="90"/>
        <v>1356.8909508</v>
      </c>
      <c r="J101" s="86">
        <f t="shared" si="137"/>
        <v>5427.5638032</v>
      </c>
      <c r="K101" s="95">
        <v>0.261975959933988</v>
      </c>
      <c r="L101" s="53">
        <v>5956.365591</v>
      </c>
      <c r="M101" s="53">
        <f t="shared" si="137"/>
        <v>23825.462364</v>
      </c>
      <c r="N101" s="53">
        <f t="shared" si="91"/>
        <v>1437.819803937</v>
      </c>
      <c r="O101" s="53">
        <f t="shared" si="92"/>
        <v>5751.279215748</v>
      </c>
      <c r="P101" s="63">
        <v>0.241392134510603</v>
      </c>
      <c r="Q101" s="102">
        <v>3</v>
      </c>
      <c r="R101" s="102">
        <v>0</v>
      </c>
      <c r="S101" s="102">
        <f t="shared" ref="S101:S129" si="138">R101-Q101</f>
        <v>-3</v>
      </c>
      <c r="T101" s="103">
        <f>S101*10</f>
        <v>-30</v>
      </c>
      <c r="U101" s="11">
        <v>6</v>
      </c>
      <c r="V101" s="11">
        <v>2</v>
      </c>
      <c r="W101" s="11">
        <f t="shared" ref="W101:W129" si="139">V101-U101</f>
        <v>-4</v>
      </c>
      <c r="X101" s="104">
        <f>W101*10</f>
        <v>-40</v>
      </c>
      <c r="Y101" s="102">
        <v>8</v>
      </c>
      <c r="Z101" s="102">
        <v>2</v>
      </c>
      <c r="AA101" s="102">
        <f t="shared" ref="AA101:AA129" si="140">Z101-Y101</f>
        <v>-6</v>
      </c>
      <c r="AB101" s="103">
        <f t="shared" si="135"/>
        <v>-30</v>
      </c>
      <c r="AC101" s="11">
        <v>2</v>
      </c>
      <c r="AD101" s="11">
        <v>0</v>
      </c>
      <c r="AE101" s="11">
        <f t="shared" ref="AE101:AE129" si="141">AD101-AC101</f>
        <v>-2</v>
      </c>
      <c r="AF101" s="104">
        <f>AE101*5</f>
        <v>-10</v>
      </c>
      <c r="AG101" s="102">
        <v>2</v>
      </c>
      <c r="AH101" s="102">
        <v>0</v>
      </c>
      <c r="AI101" s="102">
        <f t="shared" ref="AI101:AI129" si="142">AH101-AG101</f>
        <v>-2</v>
      </c>
      <c r="AJ101" s="103">
        <f>AI101*5</f>
        <v>-10</v>
      </c>
      <c r="AK101" s="11">
        <v>6</v>
      </c>
      <c r="AL101" s="11">
        <v>1</v>
      </c>
      <c r="AM101" s="11">
        <f t="shared" ref="AM101:AM129" si="143">AL101-AK101</f>
        <v>-5</v>
      </c>
      <c r="AN101" s="104">
        <f>AM101*3</f>
        <v>-15</v>
      </c>
      <c r="AO101" s="102">
        <v>8</v>
      </c>
      <c r="AP101" s="110">
        <v>6</v>
      </c>
      <c r="AQ101" s="110">
        <f t="shared" ref="AQ101:AQ129" si="144">AP101-AO101</f>
        <v>-2</v>
      </c>
      <c r="AR101" s="111">
        <f>AQ101*3</f>
        <v>-6</v>
      </c>
      <c r="AS101" s="112">
        <f t="shared" ref="AS101:AS129" si="145">T101+X101+AB101+AF101+AJ101+AN101+AR101</f>
        <v>-141</v>
      </c>
    </row>
    <row r="102" spans="1:45">
      <c r="A102" s="40">
        <v>99</v>
      </c>
      <c r="B102" s="40">
        <v>105910</v>
      </c>
      <c r="C102" s="83" t="s">
        <v>354</v>
      </c>
      <c r="D102" s="83" t="s">
        <v>52</v>
      </c>
      <c r="E102" s="87">
        <v>33</v>
      </c>
      <c r="F102" s="88">
        <v>100</v>
      </c>
      <c r="G102" s="86">
        <v>7629.464565</v>
      </c>
      <c r="H102" s="86">
        <f t="shared" ref="H102:M102" si="146">G102*4</f>
        <v>30517.85826</v>
      </c>
      <c r="I102" s="86">
        <f t="shared" si="90"/>
        <v>2054.0336103</v>
      </c>
      <c r="J102" s="86">
        <f t="shared" si="146"/>
        <v>8216.13444119999</v>
      </c>
      <c r="K102" s="95">
        <v>0.269223822038945</v>
      </c>
      <c r="L102" s="53">
        <v>8773.88424975</v>
      </c>
      <c r="M102" s="53">
        <f t="shared" si="146"/>
        <v>35095.536999</v>
      </c>
      <c r="N102" s="53">
        <f t="shared" si="91"/>
        <v>2176.54204348575</v>
      </c>
      <c r="O102" s="53">
        <f t="shared" si="92"/>
        <v>8706.16817394299</v>
      </c>
      <c r="P102" s="63">
        <v>0.248070521735885</v>
      </c>
      <c r="Q102" s="102">
        <v>4</v>
      </c>
      <c r="R102" s="102">
        <v>10</v>
      </c>
      <c r="S102" s="102">
        <f t="shared" si="138"/>
        <v>6</v>
      </c>
      <c r="T102" s="103"/>
      <c r="U102" s="11">
        <v>6</v>
      </c>
      <c r="V102" s="11">
        <v>8</v>
      </c>
      <c r="W102" s="11">
        <f t="shared" si="139"/>
        <v>2</v>
      </c>
      <c r="X102" s="104"/>
      <c r="Y102" s="102">
        <v>8</v>
      </c>
      <c r="Z102" s="102">
        <v>1</v>
      </c>
      <c r="AA102" s="102">
        <f t="shared" si="140"/>
        <v>-7</v>
      </c>
      <c r="AB102" s="103">
        <f t="shared" si="135"/>
        <v>-35</v>
      </c>
      <c r="AC102" s="11">
        <v>2</v>
      </c>
      <c r="AD102" s="11">
        <v>4</v>
      </c>
      <c r="AE102" s="11">
        <f t="shared" si="141"/>
        <v>2</v>
      </c>
      <c r="AF102" s="104"/>
      <c r="AG102" s="102">
        <v>2</v>
      </c>
      <c r="AH102" s="102">
        <v>0</v>
      </c>
      <c r="AI102" s="102">
        <f t="shared" si="142"/>
        <v>-2</v>
      </c>
      <c r="AJ102" s="103">
        <f>AI102*5</f>
        <v>-10</v>
      </c>
      <c r="AK102" s="11">
        <v>6</v>
      </c>
      <c r="AL102" s="11">
        <v>7</v>
      </c>
      <c r="AM102" s="11">
        <f t="shared" si="143"/>
        <v>1</v>
      </c>
      <c r="AN102" s="104"/>
      <c r="AO102" s="102">
        <v>8</v>
      </c>
      <c r="AP102" s="110">
        <v>12</v>
      </c>
      <c r="AQ102" s="110">
        <f t="shared" si="144"/>
        <v>4</v>
      </c>
      <c r="AR102" s="113"/>
      <c r="AS102" s="112">
        <f t="shared" si="145"/>
        <v>-45</v>
      </c>
    </row>
    <row r="103" spans="1:45">
      <c r="A103" s="40">
        <v>100</v>
      </c>
      <c r="B103" s="40">
        <v>732</v>
      </c>
      <c r="C103" s="83" t="s">
        <v>356</v>
      </c>
      <c r="D103" s="83" t="s">
        <v>39</v>
      </c>
      <c r="E103" s="84">
        <v>34</v>
      </c>
      <c r="F103" s="85">
        <v>100</v>
      </c>
      <c r="G103" s="86">
        <v>7682.420025</v>
      </c>
      <c r="H103" s="86">
        <f t="shared" ref="H103:M103" si="147">G103*4</f>
        <v>30729.6801</v>
      </c>
      <c r="I103" s="86">
        <f t="shared" si="90"/>
        <v>2021.2037244</v>
      </c>
      <c r="J103" s="86">
        <f t="shared" si="147"/>
        <v>8084.8148976</v>
      </c>
      <c r="K103" s="95">
        <v>0.26309466519959</v>
      </c>
      <c r="L103" s="53">
        <v>8834.78302875</v>
      </c>
      <c r="M103" s="53">
        <f t="shared" si="147"/>
        <v>35339.132115</v>
      </c>
      <c r="N103" s="53">
        <f t="shared" si="91"/>
        <v>2141.754089391</v>
      </c>
      <c r="O103" s="53">
        <f t="shared" si="92"/>
        <v>8567.01635756399</v>
      </c>
      <c r="P103" s="63">
        <v>0.242422941505336</v>
      </c>
      <c r="Q103" s="102">
        <v>4</v>
      </c>
      <c r="R103" s="102">
        <v>2</v>
      </c>
      <c r="S103" s="102">
        <f t="shared" si="138"/>
        <v>-2</v>
      </c>
      <c r="T103" s="103">
        <f>S103*10</f>
        <v>-20</v>
      </c>
      <c r="U103" s="11">
        <v>6</v>
      </c>
      <c r="V103" s="11">
        <v>4</v>
      </c>
      <c r="W103" s="11">
        <f t="shared" si="139"/>
        <v>-2</v>
      </c>
      <c r="X103" s="104">
        <f>W103*10</f>
        <v>-20</v>
      </c>
      <c r="Y103" s="102">
        <v>12</v>
      </c>
      <c r="Z103" s="102">
        <v>9</v>
      </c>
      <c r="AA103" s="102">
        <f t="shared" si="140"/>
        <v>-3</v>
      </c>
      <c r="AB103" s="103">
        <f t="shared" si="135"/>
        <v>-15</v>
      </c>
      <c r="AC103" s="11">
        <v>2</v>
      </c>
      <c r="AD103" s="11">
        <v>0</v>
      </c>
      <c r="AE103" s="11">
        <f t="shared" si="141"/>
        <v>-2</v>
      </c>
      <c r="AF103" s="104">
        <f>AE103*5</f>
        <v>-10</v>
      </c>
      <c r="AG103" s="102">
        <v>2</v>
      </c>
      <c r="AH103" s="102">
        <v>1</v>
      </c>
      <c r="AI103" s="102">
        <f t="shared" si="142"/>
        <v>-1</v>
      </c>
      <c r="AJ103" s="103">
        <f>AI103*5</f>
        <v>-5</v>
      </c>
      <c r="AK103" s="11">
        <v>6</v>
      </c>
      <c r="AL103" s="11">
        <v>6</v>
      </c>
      <c r="AM103" s="11">
        <f t="shared" si="143"/>
        <v>0</v>
      </c>
      <c r="AN103" s="104"/>
      <c r="AO103" s="102">
        <v>8</v>
      </c>
      <c r="AP103" s="110">
        <v>20</v>
      </c>
      <c r="AQ103" s="110">
        <f t="shared" si="144"/>
        <v>12</v>
      </c>
      <c r="AR103" s="113"/>
      <c r="AS103" s="112">
        <f t="shared" si="145"/>
        <v>-70</v>
      </c>
    </row>
    <row r="104" spans="1:45">
      <c r="A104" s="40">
        <v>101</v>
      </c>
      <c r="B104" s="40">
        <v>371</v>
      </c>
      <c r="C104" s="83" t="s">
        <v>357</v>
      </c>
      <c r="D104" s="83" t="s">
        <v>41</v>
      </c>
      <c r="E104" s="84">
        <v>34</v>
      </c>
      <c r="F104" s="85">
        <v>100</v>
      </c>
      <c r="G104" s="86">
        <v>5951.46636</v>
      </c>
      <c r="H104" s="86">
        <f t="shared" ref="H104:M104" si="148">G104*4</f>
        <v>23805.86544</v>
      </c>
      <c r="I104" s="86">
        <f t="shared" si="90"/>
        <v>1749.5494884</v>
      </c>
      <c r="J104" s="86">
        <f t="shared" si="148"/>
        <v>6998.19795360001</v>
      </c>
      <c r="K104" s="95">
        <v>0.293969482909083</v>
      </c>
      <c r="L104" s="53">
        <v>6844.186314</v>
      </c>
      <c r="M104" s="53">
        <f t="shared" si="148"/>
        <v>27376.745256</v>
      </c>
      <c r="N104" s="53">
        <f t="shared" si="91"/>
        <v>1853.897618601</v>
      </c>
      <c r="O104" s="53">
        <f t="shared" si="92"/>
        <v>7415.590474404</v>
      </c>
      <c r="P104" s="63">
        <v>0.270871880680512</v>
      </c>
      <c r="Q104" s="102">
        <v>3</v>
      </c>
      <c r="R104" s="102">
        <v>0</v>
      </c>
      <c r="S104" s="102">
        <f t="shared" si="138"/>
        <v>-3</v>
      </c>
      <c r="T104" s="103">
        <f>S104*10</f>
        <v>-30</v>
      </c>
      <c r="U104" s="11">
        <v>6</v>
      </c>
      <c r="V104" s="11">
        <v>6</v>
      </c>
      <c r="W104" s="11">
        <f t="shared" si="139"/>
        <v>0</v>
      </c>
      <c r="X104" s="104"/>
      <c r="Y104" s="102">
        <v>8</v>
      </c>
      <c r="Z104" s="102">
        <v>0</v>
      </c>
      <c r="AA104" s="102">
        <f t="shared" si="140"/>
        <v>-8</v>
      </c>
      <c r="AB104" s="103">
        <f t="shared" si="135"/>
        <v>-40</v>
      </c>
      <c r="AC104" s="11">
        <v>2</v>
      </c>
      <c r="AD104" s="11">
        <v>0</v>
      </c>
      <c r="AE104" s="11">
        <f t="shared" si="141"/>
        <v>-2</v>
      </c>
      <c r="AF104" s="104">
        <f>AE104*5</f>
        <v>-10</v>
      </c>
      <c r="AG104" s="102">
        <v>2</v>
      </c>
      <c r="AH104" s="102">
        <v>2</v>
      </c>
      <c r="AI104" s="102">
        <f t="shared" si="142"/>
        <v>0</v>
      </c>
      <c r="AJ104" s="102"/>
      <c r="AK104" s="11">
        <v>6</v>
      </c>
      <c r="AL104" s="11">
        <v>3</v>
      </c>
      <c r="AM104" s="11">
        <f t="shared" si="143"/>
        <v>-3</v>
      </c>
      <c r="AN104" s="104">
        <f>AM104*3</f>
        <v>-9</v>
      </c>
      <c r="AO104" s="102">
        <v>8</v>
      </c>
      <c r="AP104" s="110">
        <v>13</v>
      </c>
      <c r="AQ104" s="110">
        <f t="shared" si="144"/>
        <v>5</v>
      </c>
      <c r="AR104" s="113"/>
      <c r="AS104" s="112">
        <f t="shared" si="145"/>
        <v>-89</v>
      </c>
    </row>
    <row r="105" spans="1:45">
      <c r="A105" s="40">
        <v>102</v>
      </c>
      <c r="B105" s="40">
        <v>545</v>
      </c>
      <c r="C105" s="83" t="s">
        <v>358</v>
      </c>
      <c r="D105" s="83" t="s">
        <v>52</v>
      </c>
      <c r="E105" s="84">
        <v>34</v>
      </c>
      <c r="F105" s="85">
        <v>100</v>
      </c>
      <c r="G105" s="86">
        <v>5440.798755</v>
      </c>
      <c r="H105" s="86">
        <f t="shared" ref="H105:M105" si="149">G105*4</f>
        <v>21763.19502</v>
      </c>
      <c r="I105" s="86">
        <f t="shared" si="90"/>
        <v>1509.0360264</v>
      </c>
      <c r="J105" s="86">
        <f t="shared" si="149"/>
        <v>6036.1441056</v>
      </c>
      <c r="K105" s="95">
        <v>0.277355604269175</v>
      </c>
      <c r="L105" s="53">
        <v>6256.91856825</v>
      </c>
      <c r="M105" s="53">
        <f t="shared" si="149"/>
        <v>25027.674273</v>
      </c>
      <c r="N105" s="53">
        <f t="shared" si="91"/>
        <v>1599.039246546</v>
      </c>
      <c r="O105" s="53">
        <f t="shared" si="92"/>
        <v>6396.156986184</v>
      </c>
      <c r="P105" s="63">
        <v>0.255563378219454</v>
      </c>
      <c r="Q105" s="102">
        <v>4</v>
      </c>
      <c r="R105" s="102">
        <v>6</v>
      </c>
      <c r="S105" s="102">
        <f t="shared" si="138"/>
        <v>2</v>
      </c>
      <c r="T105" s="103"/>
      <c r="U105" s="11">
        <v>6</v>
      </c>
      <c r="V105" s="11">
        <v>0</v>
      </c>
      <c r="W105" s="11">
        <f t="shared" si="139"/>
        <v>-6</v>
      </c>
      <c r="X105" s="104">
        <f>W105*10</f>
        <v>-60</v>
      </c>
      <c r="Y105" s="102">
        <v>8</v>
      </c>
      <c r="Z105" s="102">
        <v>14</v>
      </c>
      <c r="AA105" s="102">
        <f t="shared" si="140"/>
        <v>6</v>
      </c>
      <c r="AB105" s="103"/>
      <c r="AC105" s="11">
        <v>2</v>
      </c>
      <c r="AD105" s="11">
        <v>4</v>
      </c>
      <c r="AE105" s="11">
        <f t="shared" si="141"/>
        <v>2</v>
      </c>
      <c r="AF105" s="104"/>
      <c r="AG105" s="102">
        <v>2</v>
      </c>
      <c r="AH105" s="102">
        <v>4</v>
      </c>
      <c r="AI105" s="102">
        <f t="shared" si="142"/>
        <v>2</v>
      </c>
      <c r="AJ105" s="102"/>
      <c r="AK105" s="11">
        <v>6</v>
      </c>
      <c r="AL105" s="11">
        <v>6</v>
      </c>
      <c r="AM105" s="11">
        <f t="shared" si="143"/>
        <v>0</v>
      </c>
      <c r="AN105" s="104"/>
      <c r="AO105" s="102">
        <v>8</v>
      </c>
      <c r="AP105" s="110">
        <v>7</v>
      </c>
      <c r="AQ105" s="110">
        <f t="shared" si="144"/>
        <v>-1</v>
      </c>
      <c r="AR105" s="111">
        <f>AQ105*3</f>
        <v>-3</v>
      </c>
      <c r="AS105" s="112">
        <f t="shared" si="145"/>
        <v>-63</v>
      </c>
    </row>
    <row r="106" spans="1:45">
      <c r="A106" s="40">
        <v>103</v>
      </c>
      <c r="B106" s="40">
        <v>710</v>
      </c>
      <c r="C106" s="83" t="s">
        <v>361</v>
      </c>
      <c r="D106" s="83" t="s">
        <v>50</v>
      </c>
      <c r="E106" s="87">
        <v>35</v>
      </c>
      <c r="F106" s="88">
        <v>100</v>
      </c>
      <c r="G106" s="86">
        <v>7063.753095</v>
      </c>
      <c r="H106" s="86">
        <f t="shared" ref="H106:M106" si="150">G106*4</f>
        <v>28255.01238</v>
      </c>
      <c r="I106" s="86">
        <f t="shared" si="90"/>
        <v>2078.4668688</v>
      </c>
      <c r="J106" s="86">
        <f t="shared" si="150"/>
        <v>8313.8674752</v>
      </c>
      <c r="K106" s="95">
        <v>0.294243986284178</v>
      </c>
      <c r="L106" s="53">
        <v>8123.31605925</v>
      </c>
      <c r="M106" s="53">
        <f t="shared" si="150"/>
        <v>32493.264237</v>
      </c>
      <c r="N106" s="53">
        <f t="shared" si="91"/>
        <v>2202.432571332</v>
      </c>
      <c r="O106" s="53">
        <f t="shared" si="92"/>
        <v>8809.73028532799</v>
      </c>
      <c r="P106" s="63">
        <v>0.271124815933278</v>
      </c>
      <c r="Q106" s="102">
        <v>4</v>
      </c>
      <c r="R106" s="102">
        <v>0</v>
      </c>
      <c r="S106" s="102">
        <f t="shared" si="138"/>
        <v>-4</v>
      </c>
      <c r="T106" s="103">
        <f>S106*10</f>
        <v>-40</v>
      </c>
      <c r="U106" s="11">
        <v>6</v>
      </c>
      <c r="V106" s="11">
        <v>4</v>
      </c>
      <c r="W106" s="11">
        <f t="shared" si="139"/>
        <v>-2</v>
      </c>
      <c r="X106" s="104">
        <f>W106*10</f>
        <v>-20</v>
      </c>
      <c r="Y106" s="102">
        <v>8</v>
      </c>
      <c r="Z106" s="102">
        <v>0</v>
      </c>
      <c r="AA106" s="102">
        <f t="shared" si="140"/>
        <v>-8</v>
      </c>
      <c r="AB106" s="103">
        <f>AA106*5</f>
        <v>-40</v>
      </c>
      <c r="AC106" s="11">
        <v>2</v>
      </c>
      <c r="AD106" s="11">
        <v>6</v>
      </c>
      <c r="AE106" s="11">
        <f t="shared" si="141"/>
        <v>4</v>
      </c>
      <c r="AF106" s="104"/>
      <c r="AG106" s="102">
        <v>2</v>
      </c>
      <c r="AH106" s="102">
        <v>2</v>
      </c>
      <c r="AI106" s="102">
        <f t="shared" si="142"/>
        <v>0</v>
      </c>
      <c r="AJ106" s="102"/>
      <c r="AK106" s="11">
        <v>6</v>
      </c>
      <c r="AL106" s="11">
        <v>9</v>
      </c>
      <c r="AM106" s="11">
        <f t="shared" si="143"/>
        <v>3</v>
      </c>
      <c r="AN106" s="104"/>
      <c r="AO106" s="102">
        <v>8</v>
      </c>
      <c r="AP106" s="110">
        <v>8</v>
      </c>
      <c r="AQ106" s="110">
        <f t="shared" si="144"/>
        <v>0</v>
      </c>
      <c r="AR106" s="113"/>
      <c r="AS106" s="112">
        <f t="shared" si="145"/>
        <v>-100</v>
      </c>
    </row>
    <row r="107" spans="1:45">
      <c r="A107" s="40">
        <v>104</v>
      </c>
      <c r="B107" s="40">
        <v>104838</v>
      </c>
      <c r="C107" s="83" t="s">
        <v>363</v>
      </c>
      <c r="D107" s="83" t="s">
        <v>50</v>
      </c>
      <c r="E107" s="87">
        <v>35</v>
      </c>
      <c r="F107" s="88">
        <v>100</v>
      </c>
      <c r="G107" s="86">
        <v>6652.593045</v>
      </c>
      <c r="H107" s="86">
        <f t="shared" ref="H107:M107" si="151">G107*4</f>
        <v>26610.37218</v>
      </c>
      <c r="I107" s="86">
        <f t="shared" si="90"/>
        <v>1615.2726618</v>
      </c>
      <c r="J107" s="86">
        <f t="shared" si="151"/>
        <v>6461.0906472</v>
      </c>
      <c r="K107" s="95">
        <v>0.24280346789197</v>
      </c>
      <c r="L107" s="53">
        <v>7650.48200175</v>
      </c>
      <c r="M107" s="53">
        <f t="shared" si="151"/>
        <v>30601.928007</v>
      </c>
      <c r="N107" s="53">
        <f t="shared" si="91"/>
        <v>1711.6121384145</v>
      </c>
      <c r="O107" s="53">
        <f t="shared" si="92"/>
        <v>6846.448553658</v>
      </c>
      <c r="P107" s="63">
        <v>0.223726052557601</v>
      </c>
      <c r="Q107" s="102">
        <v>5</v>
      </c>
      <c r="R107" s="102">
        <v>1</v>
      </c>
      <c r="S107" s="102">
        <f t="shared" si="138"/>
        <v>-4</v>
      </c>
      <c r="T107" s="103">
        <f>S107*10</f>
        <v>-40</v>
      </c>
      <c r="U107" s="11">
        <v>6</v>
      </c>
      <c r="V107" s="11">
        <v>0</v>
      </c>
      <c r="W107" s="11">
        <f t="shared" si="139"/>
        <v>-6</v>
      </c>
      <c r="X107" s="104">
        <f>W107*10</f>
        <v>-60</v>
      </c>
      <c r="Y107" s="102">
        <v>12</v>
      </c>
      <c r="Z107" s="102">
        <v>4</v>
      </c>
      <c r="AA107" s="102">
        <f t="shared" si="140"/>
        <v>-8</v>
      </c>
      <c r="AB107" s="103">
        <f>AA107*5</f>
        <v>-40</v>
      </c>
      <c r="AC107" s="11">
        <v>2</v>
      </c>
      <c r="AD107" s="11">
        <v>2</v>
      </c>
      <c r="AE107" s="11">
        <f t="shared" si="141"/>
        <v>0</v>
      </c>
      <c r="AF107" s="104"/>
      <c r="AG107" s="102">
        <v>2</v>
      </c>
      <c r="AH107" s="102">
        <v>2</v>
      </c>
      <c r="AI107" s="102">
        <f t="shared" si="142"/>
        <v>0</v>
      </c>
      <c r="AJ107" s="102"/>
      <c r="AK107" s="11">
        <v>6</v>
      </c>
      <c r="AL107" s="11">
        <v>12</v>
      </c>
      <c r="AM107" s="11">
        <f t="shared" si="143"/>
        <v>6</v>
      </c>
      <c r="AN107" s="104"/>
      <c r="AO107" s="102">
        <v>8</v>
      </c>
      <c r="AP107" s="110">
        <v>11</v>
      </c>
      <c r="AQ107" s="110">
        <f t="shared" si="144"/>
        <v>3</v>
      </c>
      <c r="AR107" s="113"/>
      <c r="AS107" s="112">
        <f t="shared" si="145"/>
        <v>-140</v>
      </c>
    </row>
    <row r="108" spans="1:45">
      <c r="A108" s="40">
        <v>105</v>
      </c>
      <c r="B108" s="40">
        <v>102567</v>
      </c>
      <c r="C108" s="83" t="s">
        <v>364</v>
      </c>
      <c r="D108" s="83" t="s">
        <v>41</v>
      </c>
      <c r="E108" s="87">
        <v>35</v>
      </c>
      <c r="F108" s="88">
        <v>100</v>
      </c>
      <c r="G108" s="86">
        <v>4855.8195</v>
      </c>
      <c r="H108" s="86">
        <f t="shared" ref="H108:M108" si="152">G108*4</f>
        <v>19423.278</v>
      </c>
      <c r="I108" s="86">
        <f t="shared" si="90"/>
        <v>1279.90233</v>
      </c>
      <c r="J108" s="86">
        <f t="shared" si="152"/>
        <v>5119.60932000001</v>
      </c>
      <c r="K108" s="95">
        <v>0.263581117461224</v>
      </c>
      <c r="L108" s="53">
        <v>5584.192425</v>
      </c>
      <c r="M108" s="53">
        <f t="shared" si="152"/>
        <v>22336.7697</v>
      </c>
      <c r="N108" s="53">
        <f t="shared" si="91"/>
        <v>1356.239361825</v>
      </c>
      <c r="O108" s="53">
        <f t="shared" si="92"/>
        <v>5424.95744730001</v>
      </c>
      <c r="P108" s="63">
        <v>0.242871172517842</v>
      </c>
      <c r="Q108" s="102">
        <v>3</v>
      </c>
      <c r="R108" s="102">
        <v>7</v>
      </c>
      <c r="S108" s="102">
        <f t="shared" si="138"/>
        <v>4</v>
      </c>
      <c r="T108" s="103"/>
      <c r="U108" s="11">
        <v>6</v>
      </c>
      <c r="V108" s="11">
        <v>10</v>
      </c>
      <c r="W108" s="11">
        <f t="shared" si="139"/>
        <v>4</v>
      </c>
      <c r="X108" s="104"/>
      <c r="Y108" s="102">
        <v>8</v>
      </c>
      <c r="Z108" s="102">
        <v>1</v>
      </c>
      <c r="AA108" s="102">
        <f t="shared" si="140"/>
        <v>-7</v>
      </c>
      <c r="AB108" s="103">
        <f>AA108*5</f>
        <v>-35</v>
      </c>
      <c r="AC108" s="11">
        <v>2</v>
      </c>
      <c r="AD108" s="11">
        <v>0</v>
      </c>
      <c r="AE108" s="11">
        <f t="shared" si="141"/>
        <v>-2</v>
      </c>
      <c r="AF108" s="104">
        <f>AE108*5</f>
        <v>-10</v>
      </c>
      <c r="AG108" s="102">
        <v>2</v>
      </c>
      <c r="AH108" s="102">
        <v>2</v>
      </c>
      <c r="AI108" s="102">
        <f t="shared" si="142"/>
        <v>0</v>
      </c>
      <c r="AJ108" s="102"/>
      <c r="AK108" s="11">
        <v>6</v>
      </c>
      <c r="AL108" s="11">
        <v>3</v>
      </c>
      <c r="AM108" s="11">
        <f t="shared" si="143"/>
        <v>-3</v>
      </c>
      <c r="AN108" s="104">
        <f>AM108*3</f>
        <v>-9</v>
      </c>
      <c r="AO108" s="102">
        <v>8</v>
      </c>
      <c r="AP108" s="110">
        <v>8</v>
      </c>
      <c r="AQ108" s="110">
        <f t="shared" si="144"/>
        <v>0</v>
      </c>
      <c r="AR108" s="113"/>
      <c r="AS108" s="112">
        <f t="shared" si="145"/>
        <v>-54</v>
      </c>
    </row>
    <row r="109" spans="1:45">
      <c r="A109" s="40">
        <v>106</v>
      </c>
      <c r="B109" s="40">
        <v>587</v>
      </c>
      <c r="C109" s="83" t="s">
        <v>366</v>
      </c>
      <c r="D109" s="83" t="s">
        <v>50</v>
      </c>
      <c r="E109" s="84">
        <v>36</v>
      </c>
      <c r="F109" s="85">
        <v>100</v>
      </c>
      <c r="G109" s="86">
        <v>11184.32205</v>
      </c>
      <c r="H109" s="86">
        <f t="shared" ref="H109:M109" si="153">G109*4</f>
        <v>44737.2882</v>
      </c>
      <c r="I109" s="86">
        <f t="shared" si="90"/>
        <v>2864.6025408</v>
      </c>
      <c r="J109" s="86">
        <f t="shared" si="153"/>
        <v>11458.4101632</v>
      </c>
      <c r="K109" s="95">
        <v>0.256126614379814</v>
      </c>
      <c r="L109" s="53">
        <v>12861.9703575</v>
      </c>
      <c r="M109" s="53">
        <f t="shared" si="153"/>
        <v>51447.88143</v>
      </c>
      <c r="N109" s="53">
        <f t="shared" si="91"/>
        <v>3035.45562091201</v>
      </c>
      <c r="O109" s="53">
        <f t="shared" si="92"/>
        <v>12141.822483648</v>
      </c>
      <c r="P109" s="63">
        <v>0.236002380392829</v>
      </c>
      <c r="Q109" s="102">
        <v>7</v>
      </c>
      <c r="R109" s="102">
        <v>5</v>
      </c>
      <c r="S109" s="102">
        <f t="shared" si="138"/>
        <v>-2</v>
      </c>
      <c r="T109" s="103">
        <f>S109*10</f>
        <v>-20</v>
      </c>
      <c r="U109" s="11">
        <v>12</v>
      </c>
      <c r="V109" s="11">
        <v>14</v>
      </c>
      <c r="W109" s="11">
        <f t="shared" si="139"/>
        <v>2</v>
      </c>
      <c r="X109" s="104"/>
      <c r="Y109" s="102">
        <v>8</v>
      </c>
      <c r="Z109" s="102">
        <v>0</v>
      </c>
      <c r="AA109" s="102">
        <f t="shared" si="140"/>
        <v>-8</v>
      </c>
      <c r="AB109" s="103">
        <f>AA109*5</f>
        <v>-40</v>
      </c>
      <c r="AC109" s="11">
        <v>2</v>
      </c>
      <c r="AD109" s="11">
        <v>28</v>
      </c>
      <c r="AE109" s="11">
        <f t="shared" si="141"/>
        <v>26</v>
      </c>
      <c r="AF109" s="104"/>
      <c r="AG109" s="102">
        <v>2</v>
      </c>
      <c r="AH109" s="102">
        <v>0</v>
      </c>
      <c r="AI109" s="102">
        <f t="shared" si="142"/>
        <v>-2</v>
      </c>
      <c r="AJ109" s="103">
        <f>AI109*5</f>
        <v>-10</v>
      </c>
      <c r="AK109" s="11">
        <v>6</v>
      </c>
      <c r="AL109" s="11">
        <v>11</v>
      </c>
      <c r="AM109" s="11">
        <f t="shared" si="143"/>
        <v>5</v>
      </c>
      <c r="AN109" s="104"/>
      <c r="AO109" s="102">
        <v>8</v>
      </c>
      <c r="AP109" s="110">
        <v>8</v>
      </c>
      <c r="AQ109" s="110">
        <f t="shared" si="144"/>
        <v>0</v>
      </c>
      <c r="AR109" s="113"/>
      <c r="AS109" s="112">
        <f t="shared" si="145"/>
        <v>-70</v>
      </c>
    </row>
    <row r="110" spans="1:45">
      <c r="A110" s="40">
        <v>107</v>
      </c>
      <c r="B110" s="40">
        <v>106865</v>
      </c>
      <c r="C110" s="83" t="s">
        <v>368</v>
      </c>
      <c r="D110" s="83" t="s">
        <v>33</v>
      </c>
      <c r="E110" s="84">
        <v>36</v>
      </c>
      <c r="F110" s="85">
        <v>100</v>
      </c>
      <c r="G110" s="86">
        <v>5908.64301</v>
      </c>
      <c r="H110" s="86">
        <f t="shared" ref="H110:M110" si="154">G110*4</f>
        <v>23634.57204</v>
      </c>
      <c r="I110" s="86">
        <f t="shared" si="90"/>
        <v>1482.3378108</v>
      </c>
      <c r="J110" s="86">
        <f t="shared" si="154"/>
        <v>5929.3512432</v>
      </c>
      <c r="K110" s="95">
        <v>0.250876183971724</v>
      </c>
      <c r="L110" s="53">
        <v>6794.9394615</v>
      </c>
      <c r="M110" s="53">
        <f t="shared" si="154"/>
        <v>27179.757846</v>
      </c>
      <c r="N110" s="53">
        <f t="shared" si="91"/>
        <v>1570.748673087</v>
      </c>
      <c r="O110" s="53">
        <f t="shared" si="92"/>
        <v>6282.994692348</v>
      </c>
      <c r="P110" s="63">
        <v>0.231164483802517</v>
      </c>
      <c r="Q110" s="102">
        <v>4</v>
      </c>
      <c r="R110" s="102">
        <v>1</v>
      </c>
      <c r="S110" s="102">
        <f t="shared" si="138"/>
        <v>-3</v>
      </c>
      <c r="T110" s="103">
        <f>S110*10</f>
        <v>-30</v>
      </c>
      <c r="U110" s="11">
        <v>6</v>
      </c>
      <c r="V110" s="11">
        <v>2</v>
      </c>
      <c r="W110" s="11">
        <f t="shared" si="139"/>
        <v>-4</v>
      </c>
      <c r="X110" s="104">
        <f>W110*10</f>
        <v>-40</v>
      </c>
      <c r="Y110" s="102">
        <v>8</v>
      </c>
      <c r="Z110" s="102">
        <v>4</v>
      </c>
      <c r="AA110" s="102">
        <f t="shared" si="140"/>
        <v>-4</v>
      </c>
      <c r="AB110" s="103">
        <f>AA110*5</f>
        <v>-20</v>
      </c>
      <c r="AC110" s="11">
        <v>2</v>
      </c>
      <c r="AD110" s="11">
        <v>4</v>
      </c>
      <c r="AE110" s="11">
        <f t="shared" si="141"/>
        <v>2</v>
      </c>
      <c r="AF110" s="104"/>
      <c r="AG110" s="102">
        <v>2</v>
      </c>
      <c r="AH110" s="102">
        <v>3</v>
      </c>
      <c r="AI110" s="102">
        <f t="shared" si="142"/>
        <v>1</v>
      </c>
      <c r="AJ110" s="102"/>
      <c r="AK110" s="11">
        <v>6</v>
      </c>
      <c r="AL110" s="11">
        <v>18</v>
      </c>
      <c r="AM110" s="11">
        <f t="shared" si="143"/>
        <v>12</v>
      </c>
      <c r="AN110" s="104"/>
      <c r="AO110" s="102">
        <v>8</v>
      </c>
      <c r="AP110" s="110">
        <v>15</v>
      </c>
      <c r="AQ110" s="110">
        <f t="shared" si="144"/>
        <v>7</v>
      </c>
      <c r="AR110" s="113"/>
      <c r="AS110" s="112">
        <f t="shared" si="145"/>
        <v>-90</v>
      </c>
    </row>
    <row r="111" spans="1:45">
      <c r="A111" s="40">
        <v>108</v>
      </c>
      <c r="B111" s="40">
        <v>713</v>
      </c>
      <c r="C111" s="83" t="s">
        <v>369</v>
      </c>
      <c r="D111" s="83" t="s">
        <v>50</v>
      </c>
      <c r="E111" s="84">
        <v>36</v>
      </c>
      <c r="F111" s="85">
        <v>100</v>
      </c>
      <c r="G111" s="86">
        <v>6355.795005</v>
      </c>
      <c r="H111" s="86">
        <f t="shared" ref="H111:M111" si="155">G111*4</f>
        <v>25423.18002</v>
      </c>
      <c r="I111" s="86">
        <f t="shared" si="90"/>
        <v>1862.9501688</v>
      </c>
      <c r="J111" s="86">
        <f t="shared" si="155"/>
        <v>7451.8006752</v>
      </c>
      <c r="K111" s="95">
        <v>0.293110486938998</v>
      </c>
      <c r="L111" s="53">
        <v>7309.16425575</v>
      </c>
      <c r="M111" s="53">
        <f t="shared" si="155"/>
        <v>29236.657023</v>
      </c>
      <c r="N111" s="53">
        <f t="shared" si="91"/>
        <v>1974.061839582</v>
      </c>
      <c r="O111" s="53">
        <f t="shared" si="92"/>
        <v>7896.24735832801</v>
      </c>
      <c r="P111" s="63">
        <v>0.270080377250934</v>
      </c>
      <c r="Q111" s="102">
        <v>4</v>
      </c>
      <c r="R111" s="102">
        <v>2</v>
      </c>
      <c r="S111" s="102">
        <f t="shared" si="138"/>
        <v>-2</v>
      </c>
      <c r="T111" s="103">
        <f>S111*10</f>
        <v>-20</v>
      </c>
      <c r="U111" s="11">
        <v>6</v>
      </c>
      <c r="V111" s="11">
        <v>2</v>
      </c>
      <c r="W111" s="11">
        <f t="shared" si="139"/>
        <v>-4</v>
      </c>
      <c r="X111" s="104">
        <f>W111*10</f>
        <v>-40</v>
      </c>
      <c r="Y111" s="102">
        <v>8</v>
      </c>
      <c r="Z111" s="102">
        <v>8</v>
      </c>
      <c r="AA111" s="102">
        <f t="shared" si="140"/>
        <v>0</v>
      </c>
      <c r="AB111" s="103"/>
      <c r="AC111" s="11">
        <v>2</v>
      </c>
      <c r="AD111" s="11">
        <v>4</v>
      </c>
      <c r="AE111" s="11">
        <f t="shared" si="141"/>
        <v>2</v>
      </c>
      <c r="AF111" s="104"/>
      <c r="AG111" s="102">
        <v>2</v>
      </c>
      <c r="AH111" s="102">
        <v>3</v>
      </c>
      <c r="AI111" s="102">
        <f t="shared" si="142"/>
        <v>1</v>
      </c>
      <c r="AJ111" s="102"/>
      <c r="AK111" s="11">
        <v>6</v>
      </c>
      <c r="AL111" s="11">
        <v>10</v>
      </c>
      <c r="AM111" s="11">
        <f t="shared" si="143"/>
        <v>4</v>
      </c>
      <c r="AN111" s="104"/>
      <c r="AO111" s="102">
        <v>8</v>
      </c>
      <c r="AP111" s="110">
        <v>9</v>
      </c>
      <c r="AQ111" s="110">
        <f t="shared" si="144"/>
        <v>1</v>
      </c>
      <c r="AR111" s="113"/>
      <c r="AS111" s="112">
        <f t="shared" si="145"/>
        <v>-60</v>
      </c>
    </row>
    <row r="112" spans="1:45">
      <c r="A112" s="40">
        <v>109</v>
      </c>
      <c r="B112" s="40">
        <v>111064</v>
      </c>
      <c r="C112" s="83" t="s">
        <v>371</v>
      </c>
      <c r="D112" s="83" t="s">
        <v>39</v>
      </c>
      <c r="E112" s="87">
        <v>37</v>
      </c>
      <c r="F112" s="88">
        <v>100</v>
      </c>
      <c r="G112" s="86">
        <v>2000</v>
      </c>
      <c r="H112" s="86">
        <f t="shared" ref="H112:M112" si="156">G112*4</f>
        <v>8000</v>
      </c>
      <c r="I112" s="86">
        <f t="shared" si="90"/>
        <v>524.490637417118</v>
      </c>
      <c r="J112" s="86">
        <f t="shared" si="156"/>
        <v>2097.96254966847</v>
      </c>
      <c r="K112" s="95">
        <v>0.262245318708559</v>
      </c>
      <c r="L112" s="53">
        <v>2300</v>
      </c>
      <c r="M112" s="53">
        <f t="shared" si="156"/>
        <v>9200</v>
      </c>
      <c r="N112" s="53">
        <f t="shared" si="91"/>
        <v>555.772757577353</v>
      </c>
      <c r="O112" s="53">
        <f t="shared" si="92"/>
        <v>2223.09103030941</v>
      </c>
      <c r="P112" s="63">
        <v>0.241640329381458</v>
      </c>
      <c r="Q112" s="102">
        <v>3</v>
      </c>
      <c r="R112" s="102">
        <v>5</v>
      </c>
      <c r="S112" s="102">
        <f t="shared" si="138"/>
        <v>2</v>
      </c>
      <c r="T112" s="103"/>
      <c r="U112" s="11">
        <v>4</v>
      </c>
      <c r="V112" s="11">
        <v>0</v>
      </c>
      <c r="W112" s="11">
        <f t="shared" si="139"/>
        <v>-4</v>
      </c>
      <c r="X112" s="104">
        <f>W112*10</f>
        <v>-40</v>
      </c>
      <c r="Y112" s="102">
        <v>8</v>
      </c>
      <c r="Z112" s="102">
        <v>0</v>
      </c>
      <c r="AA112" s="102">
        <f t="shared" si="140"/>
        <v>-8</v>
      </c>
      <c r="AB112" s="103">
        <f t="shared" ref="AB112:AB119" si="157">AA112*5</f>
        <v>-40</v>
      </c>
      <c r="AC112" s="11">
        <v>2</v>
      </c>
      <c r="AD112" s="11">
        <v>0</v>
      </c>
      <c r="AE112" s="11">
        <f t="shared" si="141"/>
        <v>-2</v>
      </c>
      <c r="AF112" s="104">
        <f>AE112*5</f>
        <v>-10</v>
      </c>
      <c r="AG112" s="102">
        <v>2</v>
      </c>
      <c r="AH112" s="102">
        <v>1</v>
      </c>
      <c r="AI112" s="102">
        <f t="shared" si="142"/>
        <v>-1</v>
      </c>
      <c r="AJ112" s="103">
        <f>AI112*5</f>
        <v>-5</v>
      </c>
      <c r="AK112" s="11">
        <v>6</v>
      </c>
      <c r="AL112" s="11">
        <v>4</v>
      </c>
      <c r="AM112" s="11">
        <f t="shared" si="143"/>
        <v>-2</v>
      </c>
      <c r="AN112" s="104">
        <f>AM112*3</f>
        <v>-6</v>
      </c>
      <c r="AO112" s="102">
        <v>8</v>
      </c>
      <c r="AP112" s="110">
        <v>0</v>
      </c>
      <c r="AQ112" s="110">
        <f t="shared" si="144"/>
        <v>-8</v>
      </c>
      <c r="AR112" s="111">
        <f>AQ112*3</f>
        <v>-24</v>
      </c>
      <c r="AS112" s="112">
        <f t="shared" si="145"/>
        <v>-125</v>
      </c>
    </row>
    <row r="113" spans="1:45">
      <c r="A113" s="40">
        <v>110</v>
      </c>
      <c r="B113" s="40">
        <v>753</v>
      </c>
      <c r="C113" s="83" t="s">
        <v>374</v>
      </c>
      <c r="D113" s="83" t="s">
        <v>52</v>
      </c>
      <c r="E113" s="87">
        <v>37</v>
      </c>
      <c r="F113" s="88">
        <v>100</v>
      </c>
      <c r="G113" s="86">
        <v>4188.167235</v>
      </c>
      <c r="H113" s="86">
        <f t="shared" ref="H113:M113" si="158">G113*4</f>
        <v>16752.66894</v>
      </c>
      <c r="I113" s="86">
        <f t="shared" si="90"/>
        <v>1048.7002932</v>
      </c>
      <c r="J113" s="86">
        <f t="shared" si="158"/>
        <v>4194.8011728</v>
      </c>
      <c r="K113" s="95">
        <v>0.250395992890671</v>
      </c>
      <c r="L113" s="53">
        <v>4816.39232025</v>
      </c>
      <c r="M113" s="53">
        <f t="shared" si="158"/>
        <v>19265.569281</v>
      </c>
      <c r="N113" s="53">
        <f t="shared" si="91"/>
        <v>1111.247774973</v>
      </c>
      <c r="O113" s="53">
        <f t="shared" si="92"/>
        <v>4444.99109989199</v>
      </c>
      <c r="P113" s="63">
        <v>0.230722022020689</v>
      </c>
      <c r="Q113" s="102">
        <v>3</v>
      </c>
      <c r="R113" s="102">
        <v>0</v>
      </c>
      <c r="S113" s="102">
        <f t="shared" si="138"/>
        <v>-3</v>
      </c>
      <c r="T113" s="103">
        <f>S113*10</f>
        <v>-30</v>
      </c>
      <c r="U113" s="11">
        <v>4</v>
      </c>
      <c r="V113" s="11">
        <v>12</v>
      </c>
      <c r="W113" s="11">
        <f t="shared" si="139"/>
        <v>8</v>
      </c>
      <c r="X113" s="104"/>
      <c r="Y113" s="102">
        <v>8</v>
      </c>
      <c r="Z113" s="102">
        <v>1</v>
      </c>
      <c r="AA113" s="102">
        <f t="shared" si="140"/>
        <v>-7</v>
      </c>
      <c r="AB113" s="103">
        <f t="shared" si="157"/>
        <v>-35</v>
      </c>
      <c r="AC113" s="11">
        <v>2</v>
      </c>
      <c r="AD113" s="11">
        <v>12</v>
      </c>
      <c r="AE113" s="11">
        <f t="shared" si="141"/>
        <v>10</v>
      </c>
      <c r="AF113" s="104"/>
      <c r="AG113" s="102">
        <v>2</v>
      </c>
      <c r="AH113" s="102">
        <v>0</v>
      </c>
      <c r="AI113" s="102">
        <f t="shared" si="142"/>
        <v>-2</v>
      </c>
      <c r="AJ113" s="103">
        <f>AI113*5</f>
        <v>-10</v>
      </c>
      <c r="AK113" s="11">
        <v>6</v>
      </c>
      <c r="AL113" s="11">
        <v>9</v>
      </c>
      <c r="AM113" s="11">
        <f t="shared" si="143"/>
        <v>3</v>
      </c>
      <c r="AN113" s="104"/>
      <c r="AO113" s="102">
        <v>8</v>
      </c>
      <c r="AP113" s="110">
        <v>2</v>
      </c>
      <c r="AQ113" s="110">
        <f t="shared" si="144"/>
        <v>-6</v>
      </c>
      <c r="AR113" s="111">
        <f>AQ113*3</f>
        <v>-18</v>
      </c>
      <c r="AS113" s="112">
        <f t="shared" si="145"/>
        <v>-93</v>
      </c>
    </row>
    <row r="114" spans="1:45">
      <c r="A114" s="40">
        <v>111</v>
      </c>
      <c r="B114" s="40">
        <v>102478</v>
      </c>
      <c r="C114" s="83" t="s">
        <v>375</v>
      </c>
      <c r="D114" s="83" t="s">
        <v>33</v>
      </c>
      <c r="E114" s="87">
        <v>37</v>
      </c>
      <c r="F114" s="88">
        <v>100</v>
      </c>
      <c r="G114" s="86">
        <v>3838.9293</v>
      </c>
      <c r="H114" s="86">
        <f t="shared" ref="H114:M114" si="159">G114*4</f>
        <v>15355.7172</v>
      </c>
      <c r="I114" s="86">
        <f t="shared" si="90"/>
        <v>982.376640000001</v>
      </c>
      <c r="J114" s="86">
        <f t="shared" si="159"/>
        <v>3929.50656</v>
      </c>
      <c r="K114" s="95">
        <v>0.25589860172731</v>
      </c>
      <c r="L114" s="53">
        <v>4414.768695</v>
      </c>
      <c r="M114" s="53">
        <f t="shared" si="159"/>
        <v>17659.07478</v>
      </c>
      <c r="N114" s="53">
        <f t="shared" si="91"/>
        <v>1040.9683896</v>
      </c>
      <c r="O114" s="53">
        <f t="shared" si="92"/>
        <v>4163.8735584</v>
      </c>
      <c r="P114" s="63">
        <v>0.235792283020164</v>
      </c>
      <c r="Q114" s="102">
        <v>3</v>
      </c>
      <c r="R114" s="102">
        <v>1</v>
      </c>
      <c r="S114" s="102">
        <f t="shared" si="138"/>
        <v>-2</v>
      </c>
      <c r="T114" s="103">
        <f>S114*10</f>
        <v>-20</v>
      </c>
      <c r="U114" s="11">
        <v>4</v>
      </c>
      <c r="V114" s="11">
        <v>0</v>
      </c>
      <c r="W114" s="11">
        <f t="shared" si="139"/>
        <v>-4</v>
      </c>
      <c r="X114" s="104">
        <f>W114*10</f>
        <v>-40</v>
      </c>
      <c r="Y114" s="102">
        <v>8</v>
      </c>
      <c r="Z114" s="102">
        <v>0</v>
      </c>
      <c r="AA114" s="102">
        <f t="shared" si="140"/>
        <v>-8</v>
      </c>
      <c r="AB114" s="103">
        <f t="shared" si="157"/>
        <v>-40</v>
      </c>
      <c r="AC114" s="11">
        <v>2</v>
      </c>
      <c r="AD114" s="11">
        <v>0</v>
      </c>
      <c r="AE114" s="11">
        <f t="shared" si="141"/>
        <v>-2</v>
      </c>
      <c r="AF114" s="104">
        <f>AE114*5</f>
        <v>-10</v>
      </c>
      <c r="AG114" s="102">
        <v>2</v>
      </c>
      <c r="AH114" s="102">
        <v>0</v>
      </c>
      <c r="AI114" s="102">
        <f t="shared" si="142"/>
        <v>-2</v>
      </c>
      <c r="AJ114" s="103">
        <f>AI114*5</f>
        <v>-10</v>
      </c>
      <c r="AK114" s="11">
        <v>6</v>
      </c>
      <c r="AL114" s="11">
        <v>1</v>
      </c>
      <c r="AM114" s="11">
        <f t="shared" si="143"/>
        <v>-5</v>
      </c>
      <c r="AN114" s="104">
        <f>AM114*3</f>
        <v>-15</v>
      </c>
      <c r="AO114" s="102">
        <v>8</v>
      </c>
      <c r="AP114" s="110">
        <v>3</v>
      </c>
      <c r="AQ114" s="110">
        <f t="shared" si="144"/>
        <v>-5</v>
      </c>
      <c r="AR114" s="111">
        <f>AQ114*3</f>
        <v>-15</v>
      </c>
      <c r="AS114" s="112">
        <f t="shared" si="145"/>
        <v>-150</v>
      </c>
    </row>
    <row r="115" spans="1:45">
      <c r="A115" s="40">
        <v>112</v>
      </c>
      <c r="B115" s="40">
        <v>107829</v>
      </c>
      <c r="C115" s="83" t="s">
        <v>376</v>
      </c>
      <c r="D115" s="83" t="s">
        <v>33</v>
      </c>
      <c r="E115" s="87">
        <v>37</v>
      </c>
      <c r="F115" s="88">
        <v>100</v>
      </c>
      <c r="G115" s="86">
        <v>5636.9961</v>
      </c>
      <c r="H115" s="86">
        <f t="shared" ref="H115:M115" si="160">G115*4</f>
        <v>22547.9844</v>
      </c>
      <c r="I115" s="86">
        <f t="shared" si="90"/>
        <v>1788.876684</v>
      </c>
      <c r="J115" s="86">
        <f t="shared" si="160"/>
        <v>7155.506736</v>
      </c>
      <c r="K115" s="95">
        <v>0.31734573738662</v>
      </c>
      <c r="L115" s="53">
        <v>6482.545515</v>
      </c>
      <c r="M115" s="53">
        <f t="shared" si="160"/>
        <v>25930.18206</v>
      </c>
      <c r="N115" s="53">
        <f t="shared" si="91"/>
        <v>1895.57040051</v>
      </c>
      <c r="O115" s="53">
        <f t="shared" si="92"/>
        <v>7582.28160204001</v>
      </c>
      <c r="P115" s="63">
        <v>0.2924114294491</v>
      </c>
      <c r="Q115" s="102">
        <v>3</v>
      </c>
      <c r="R115" s="102">
        <v>0</v>
      </c>
      <c r="S115" s="102">
        <f t="shared" si="138"/>
        <v>-3</v>
      </c>
      <c r="T115" s="103">
        <f>S115*10</f>
        <v>-30</v>
      </c>
      <c r="U115" s="11">
        <v>4</v>
      </c>
      <c r="V115" s="11">
        <v>0</v>
      </c>
      <c r="W115" s="11">
        <f t="shared" si="139"/>
        <v>-4</v>
      </c>
      <c r="X115" s="104">
        <f>W115*10</f>
        <v>-40</v>
      </c>
      <c r="Y115" s="102">
        <v>8</v>
      </c>
      <c r="Z115" s="102">
        <v>5</v>
      </c>
      <c r="AA115" s="102">
        <f t="shared" si="140"/>
        <v>-3</v>
      </c>
      <c r="AB115" s="103">
        <f t="shared" si="157"/>
        <v>-15</v>
      </c>
      <c r="AC115" s="11">
        <v>2</v>
      </c>
      <c r="AD115" s="11">
        <v>0</v>
      </c>
      <c r="AE115" s="11">
        <f t="shared" si="141"/>
        <v>-2</v>
      </c>
      <c r="AF115" s="104">
        <f>AE115*5</f>
        <v>-10</v>
      </c>
      <c r="AG115" s="102">
        <v>2</v>
      </c>
      <c r="AH115" s="102">
        <v>2</v>
      </c>
      <c r="AI115" s="102">
        <f t="shared" si="142"/>
        <v>0</v>
      </c>
      <c r="AJ115" s="102"/>
      <c r="AK115" s="11">
        <v>6</v>
      </c>
      <c r="AL115" s="11">
        <v>0</v>
      </c>
      <c r="AM115" s="11">
        <f t="shared" si="143"/>
        <v>-6</v>
      </c>
      <c r="AN115" s="104">
        <f>AM115*3</f>
        <v>-18</v>
      </c>
      <c r="AO115" s="102">
        <v>8</v>
      </c>
      <c r="AP115" s="110">
        <v>10</v>
      </c>
      <c r="AQ115" s="110">
        <f t="shared" si="144"/>
        <v>2</v>
      </c>
      <c r="AR115" s="113"/>
      <c r="AS115" s="112">
        <f t="shared" si="145"/>
        <v>-113</v>
      </c>
    </row>
    <row r="116" spans="1:45">
      <c r="A116" s="40">
        <v>113</v>
      </c>
      <c r="B116" s="40">
        <v>105396</v>
      </c>
      <c r="C116" s="83" t="s">
        <v>377</v>
      </c>
      <c r="D116" s="83" t="s">
        <v>52</v>
      </c>
      <c r="E116" s="84">
        <v>38</v>
      </c>
      <c r="F116" s="85">
        <v>100</v>
      </c>
      <c r="G116" s="86">
        <v>6140.593935</v>
      </c>
      <c r="H116" s="86">
        <f t="shared" ref="H116:M116" si="161">G116*4</f>
        <v>24562.37574</v>
      </c>
      <c r="I116" s="86">
        <f t="shared" si="90"/>
        <v>2004.8982786</v>
      </c>
      <c r="J116" s="86">
        <f t="shared" si="161"/>
        <v>8019.59311439999</v>
      </c>
      <c r="K116" s="95">
        <v>0.326499081330314</v>
      </c>
      <c r="L116" s="53">
        <v>7061.68302525</v>
      </c>
      <c r="M116" s="53">
        <f t="shared" si="161"/>
        <v>28246.732101</v>
      </c>
      <c r="N116" s="53">
        <f t="shared" si="91"/>
        <v>2124.4761402165</v>
      </c>
      <c r="O116" s="53">
        <f t="shared" si="92"/>
        <v>8497.90456086601</v>
      </c>
      <c r="P116" s="63">
        <v>0.300845582082933</v>
      </c>
      <c r="Q116" s="102">
        <v>3</v>
      </c>
      <c r="R116" s="102">
        <v>1</v>
      </c>
      <c r="S116" s="102">
        <f t="shared" si="138"/>
        <v>-2</v>
      </c>
      <c r="T116" s="103">
        <f>S116*10</f>
        <v>-20</v>
      </c>
      <c r="U116" s="11">
        <v>4</v>
      </c>
      <c r="V116" s="11">
        <v>0</v>
      </c>
      <c r="W116" s="11">
        <f t="shared" si="139"/>
        <v>-4</v>
      </c>
      <c r="X116" s="104">
        <f>W116*10</f>
        <v>-40</v>
      </c>
      <c r="Y116" s="102">
        <v>8</v>
      </c>
      <c r="Z116" s="102">
        <v>7</v>
      </c>
      <c r="AA116" s="102">
        <f t="shared" si="140"/>
        <v>-1</v>
      </c>
      <c r="AB116" s="103">
        <f t="shared" si="157"/>
        <v>-5</v>
      </c>
      <c r="AC116" s="11">
        <v>2</v>
      </c>
      <c r="AD116" s="11">
        <v>0</v>
      </c>
      <c r="AE116" s="11">
        <f t="shared" si="141"/>
        <v>-2</v>
      </c>
      <c r="AF116" s="104">
        <f>AE116*5</f>
        <v>-10</v>
      </c>
      <c r="AG116" s="102">
        <v>2</v>
      </c>
      <c r="AH116" s="102">
        <v>1</v>
      </c>
      <c r="AI116" s="102">
        <f t="shared" si="142"/>
        <v>-1</v>
      </c>
      <c r="AJ116" s="103">
        <f>AI116*5</f>
        <v>-5</v>
      </c>
      <c r="AK116" s="11">
        <v>6</v>
      </c>
      <c r="AL116" s="11">
        <v>6</v>
      </c>
      <c r="AM116" s="11">
        <f t="shared" si="143"/>
        <v>0</v>
      </c>
      <c r="AN116" s="104"/>
      <c r="AO116" s="102">
        <v>8</v>
      </c>
      <c r="AP116" s="110">
        <v>13</v>
      </c>
      <c r="AQ116" s="110">
        <f t="shared" si="144"/>
        <v>5</v>
      </c>
      <c r="AR116" s="113"/>
      <c r="AS116" s="112">
        <f t="shared" si="145"/>
        <v>-80</v>
      </c>
    </row>
    <row r="117" spans="1:45">
      <c r="A117" s="40">
        <v>114</v>
      </c>
      <c r="B117" s="40">
        <v>106568</v>
      </c>
      <c r="C117" s="83" t="s">
        <v>378</v>
      </c>
      <c r="D117" s="83" t="s">
        <v>52</v>
      </c>
      <c r="E117" s="84">
        <v>38</v>
      </c>
      <c r="F117" s="85">
        <v>100</v>
      </c>
      <c r="G117" s="86">
        <v>6035.812335</v>
      </c>
      <c r="H117" s="86">
        <f t="shared" ref="H117:M117" si="162">G117*4</f>
        <v>24143.24934</v>
      </c>
      <c r="I117" s="86">
        <f t="shared" si="90"/>
        <v>1837.377108</v>
      </c>
      <c r="J117" s="86">
        <f t="shared" si="162"/>
        <v>7349.50843200001</v>
      </c>
      <c r="K117" s="95">
        <v>0.304412563880683</v>
      </c>
      <c r="L117" s="53">
        <v>6941.18418525</v>
      </c>
      <c r="M117" s="53">
        <f t="shared" si="162"/>
        <v>27764.736741</v>
      </c>
      <c r="N117" s="53">
        <f t="shared" si="91"/>
        <v>1946.96352837</v>
      </c>
      <c r="O117" s="53">
        <f t="shared" si="92"/>
        <v>7787.85411347999</v>
      </c>
      <c r="P117" s="63">
        <v>0.280494433861486</v>
      </c>
      <c r="Q117" s="102">
        <v>4</v>
      </c>
      <c r="R117" s="102">
        <v>21</v>
      </c>
      <c r="S117" s="102">
        <f t="shared" si="138"/>
        <v>17</v>
      </c>
      <c r="T117" s="103"/>
      <c r="U117" s="11">
        <v>4</v>
      </c>
      <c r="V117" s="11">
        <v>6</v>
      </c>
      <c r="W117" s="11">
        <f t="shared" si="139"/>
        <v>2</v>
      </c>
      <c r="X117" s="104"/>
      <c r="Y117" s="102">
        <v>8</v>
      </c>
      <c r="Z117" s="102">
        <v>3</v>
      </c>
      <c r="AA117" s="102">
        <f t="shared" si="140"/>
        <v>-5</v>
      </c>
      <c r="AB117" s="103">
        <f t="shared" si="157"/>
        <v>-25</v>
      </c>
      <c r="AC117" s="11">
        <v>2</v>
      </c>
      <c r="AD117" s="11">
        <v>0</v>
      </c>
      <c r="AE117" s="11">
        <f t="shared" si="141"/>
        <v>-2</v>
      </c>
      <c r="AF117" s="104">
        <f>AE117*5</f>
        <v>-10</v>
      </c>
      <c r="AG117" s="102">
        <v>2</v>
      </c>
      <c r="AH117" s="102">
        <v>1</v>
      </c>
      <c r="AI117" s="102">
        <f t="shared" si="142"/>
        <v>-1</v>
      </c>
      <c r="AJ117" s="103">
        <f>AI117*5</f>
        <v>-5</v>
      </c>
      <c r="AK117" s="11">
        <v>6</v>
      </c>
      <c r="AL117" s="11">
        <v>8</v>
      </c>
      <c r="AM117" s="11">
        <f t="shared" si="143"/>
        <v>2</v>
      </c>
      <c r="AN117" s="104"/>
      <c r="AO117" s="102">
        <v>8</v>
      </c>
      <c r="AP117" s="110">
        <v>4</v>
      </c>
      <c r="AQ117" s="110">
        <f t="shared" si="144"/>
        <v>-4</v>
      </c>
      <c r="AR117" s="111">
        <f>AQ117*3</f>
        <v>-12</v>
      </c>
      <c r="AS117" s="112">
        <f t="shared" si="145"/>
        <v>-52</v>
      </c>
    </row>
    <row r="118" spans="1:45">
      <c r="A118" s="40">
        <v>115</v>
      </c>
      <c r="B118" s="40">
        <v>113023</v>
      </c>
      <c r="C118" s="83" t="s">
        <v>380</v>
      </c>
      <c r="D118" s="83" t="s">
        <v>33</v>
      </c>
      <c r="E118" s="84">
        <v>38</v>
      </c>
      <c r="F118" s="85">
        <v>100</v>
      </c>
      <c r="G118" s="86">
        <v>4200.89769</v>
      </c>
      <c r="H118" s="86">
        <f t="shared" ref="H118:M118" si="163">G118*4</f>
        <v>16803.59076</v>
      </c>
      <c r="I118" s="86">
        <f t="shared" si="90"/>
        <v>645.0796044</v>
      </c>
      <c r="J118" s="86">
        <f t="shared" si="163"/>
        <v>2580.3184176</v>
      </c>
      <c r="K118" s="95">
        <v>0.153557561264959</v>
      </c>
      <c r="L118" s="53">
        <v>4831.0323435</v>
      </c>
      <c r="M118" s="53">
        <f t="shared" si="163"/>
        <v>19324.129374</v>
      </c>
      <c r="N118" s="53">
        <f t="shared" si="91"/>
        <v>724.654851525</v>
      </c>
      <c r="O118" s="53">
        <f t="shared" si="92"/>
        <v>2898.6194061</v>
      </c>
      <c r="P118" s="63">
        <v>0.15</v>
      </c>
      <c r="Q118" s="102">
        <v>2</v>
      </c>
      <c r="R118" s="102">
        <v>0</v>
      </c>
      <c r="S118" s="102">
        <f t="shared" si="138"/>
        <v>-2</v>
      </c>
      <c r="T118" s="103">
        <f>S118*10</f>
        <v>-20</v>
      </c>
      <c r="U118" s="11">
        <v>4</v>
      </c>
      <c r="V118" s="11">
        <v>4</v>
      </c>
      <c r="W118" s="11">
        <f t="shared" si="139"/>
        <v>0</v>
      </c>
      <c r="X118" s="104"/>
      <c r="Y118" s="102">
        <v>8</v>
      </c>
      <c r="Z118" s="102">
        <v>4</v>
      </c>
      <c r="AA118" s="102">
        <f t="shared" si="140"/>
        <v>-4</v>
      </c>
      <c r="AB118" s="103">
        <f t="shared" si="157"/>
        <v>-20</v>
      </c>
      <c r="AC118" s="11">
        <v>2</v>
      </c>
      <c r="AD118" s="11">
        <v>2</v>
      </c>
      <c r="AE118" s="11">
        <f t="shared" si="141"/>
        <v>0</v>
      </c>
      <c r="AF118" s="104"/>
      <c r="AG118" s="102">
        <v>2</v>
      </c>
      <c r="AH118" s="102">
        <v>0</v>
      </c>
      <c r="AI118" s="102">
        <f t="shared" si="142"/>
        <v>-2</v>
      </c>
      <c r="AJ118" s="103">
        <f>AI118*5</f>
        <v>-10</v>
      </c>
      <c r="AK118" s="11">
        <v>6</v>
      </c>
      <c r="AL118" s="11">
        <v>2</v>
      </c>
      <c r="AM118" s="11">
        <f t="shared" si="143"/>
        <v>-4</v>
      </c>
      <c r="AN118" s="104">
        <f>AM118*3</f>
        <v>-12</v>
      </c>
      <c r="AO118" s="102">
        <v>8</v>
      </c>
      <c r="AP118" s="110">
        <v>5</v>
      </c>
      <c r="AQ118" s="110">
        <f t="shared" si="144"/>
        <v>-3</v>
      </c>
      <c r="AR118" s="111">
        <f>AQ118*3</f>
        <v>-9</v>
      </c>
      <c r="AS118" s="112">
        <f t="shared" si="145"/>
        <v>-71</v>
      </c>
    </row>
    <row r="119" spans="1:45">
      <c r="A119" s="40">
        <v>116</v>
      </c>
      <c r="B119" s="40">
        <v>110378</v>
      </c>
      <c r="C119" s="83" t="s">
        <v>382</v>
      </c>
      <c r="D119" s="83" t="s">
        <v>50</v>
      </c>
      <c r="E119" s="84">
        <v>38</v>
      </c>
      <c r="F119" s="85">
        <v>100</v>
      </c>
      <c r="G119" s="86">
        <v>3973.12245</v>
      </c>
      <c r="H119" s="86">
        <f t="shared" ref="H119:M119" si="164">G119*4</f>
        <v>15892.4898</v>
      </c>
      <c r="I119" s="86">
        <f t="shared" si="90"/>
        <v>892.714284000001</v>
      </c>
      <c r="J119" s="86">
        <f t="shared" si="164"/>
        <v>3570.857136</v>
      </c>
      <c r="K119" s="95">
        <v>0.224688339016584</v>
      </c>
      <c r="L119" s="53">
        <v>4569.0908175</v>
      </c>
      <c r="M119" s="53">
        <f t="shared" si="164"/>
        <v>18276.36327</v>
      </c>
      <c r="N119" s="53">
        <f t="shared" si="91"/>
        <v>945.958314509999</v>
      </c>
      <c r="O119" s="53">
        <f t="shared" si="92"/>
        <v>3783.83325803999</v>
      </c>
      <c r="P119" s="63">
        <v>0.207034255236709</v>
      </c>
      <c r="Q119" s="102">
        <v>3</v>
      </c>
      <c r="R119" s="102">
        <v>0</v>
      </c>
      <c r="S119" s="102">
        <f t="shared" si="138"/>
        <v>-3</v>
      </c>
      <c r="T119" s="103">
        <f>S119*10</f>
        <v>-30</v>
      </c>
      <c r="U119" s="11">
        <v>4</v>
      </c>
      <c r="V119" s="11">
        <v>2</v>
      </c>
      <c r="W119" s="11">
        <f t="shared" si="139"/>
        <v>-2</v>
      </c>
      <c r="X119" s="104">
        <f>W119*10</f>
        <v>-20</v>
      </c>
      <c r="Y119" s="102">
        <v>8</v>
      </c>
      <c r="Z119" s="102">
        <v>3</v>
      </c>
      <c r="AA119" s="102">
        <f t="shared" si="140"/>
        <v>-5</v>
      </c>
      <c r="AB119" s="103">
        <f t="shared" si="157"/>
        <v>-25</v>
      </c>
      <c r="AC119" s="11">
        <v>2</v>
      </c>
      <c r="AD119" s="11">
        <v>2</v>
      </c>
      <c r="AE119" s="11">
        <f t="shared" si="141"/>
        <v>0</v>
      </c>
      <c r="AF119" s="104"/>
      <c r="AG119" s="102">
        <v>2</v>
      </c>
      <c r="AH119" s="102">
        <v>1</v>
      </c>
      <c r="AI119" s="102">
        <f t="shared" si="142"/>
        <v>-1</v>
      </c>
      <c r="AJ119" s="103">
        <f>AI119*5</f>
        <v>-5</v>
      </c>
      <c r="AK119" s="11">
        <v>6</v>
      </c>
      <c r="AL119" s="11">
        <v>4</v>
      </c>
      <c r="AM119" s="11">
        <f t="shared" si="143"/>
        <v>-2</v>
      </c>
      <c r="AN119" s="104">
        <f>AM119*3</f>
        <v>-6</v>
      </c>
      <c r="AO119" s="102">
        <v>8</v>
      </c>
      <c r="AP119" s="110">
        <v>8</v>
      </c>
      <c r="AQ119" s="110">
        <f t="shared" si="144"/>
        <v>0</v>
      </c>
      <c r="AR119" s="113"/>
      <c r="AS119" s="112">
        <f t="shared" si="145"/>
        <v>-86</v>
      </c>
    </row>
    <row r="120" spans="1:45">
      <c r="A120" s="34">
        <v>117</v>
      </c>
      <c r="B120" s="34">
        <v>113298</v>
      </c>
      <c r="C120" s="114" t="s">
        <v>383</v>
      </c>
      <c r="D120" s="114" t="s">
        <v>36</v>
      </c>
      <c r="E120" s="115">
        <v>39</v>
      </c>
      <c r="F120" s="88">
        <v>100</v>
      </c>
      <c r="G120" s="86">
        <v>2500</v>
      </c>
      <c r="H120" s="86">
        <f t="shared" ref="H120:M120" si="165">G120*4</f>
        <v>10000</v>
      </c>
      <c r="I120" s="86">
        <f t="shared" si="90"/>
        <v>668.577842559395</v>
      </c>
      <c r="J120" s="86">
        <f t="shared" si="165"/>
        <v>2674.31137023758</v>
      </c>
      <c r="K120" s="95">
        <v>0.267431137023758</v>
      </c>
      <c r="L120" s="53">
        <v>2875</v>
      </c>
      <c r="M120" s="53">
        <f t="shared" si="165"/>
        <v>11500</v>
      </c>
      <c r="N120" s="53">
        <f t="shared" si="91"/>
        <v>708.453735312042</v>
      </c>
      <c r="O120" s="53">
        <f t="shared" si="92"/>
        <v>2833.81494124817</v>
      </c>
      <c r="P120" s="63">
        <v>0.246418690543319</v>
      </c>
      <c r="Q120" s="102">
        <v>2</v>
      </c>
      <c r="R120" s="102">
        <v>2</v>
      </c>
      <c r="S120" s="102">
        <f t="shared" si="138"/>
        <v>0</v>
      </c>
      <c r="T120" s="103"/>
      <c r="U120" s="11">
        <v>0</v>
      </c>
      <c r="V120" s="11">
        <v>6</v>
      </c>
      <c r="W120" s="11">
        <f t="shared" si="139"/>
        <v>6</v>
      </c>
      <c r="X120" s="104"/>
      <c r="Y120" s="102">
        <v>0</v>
      </c>
      <c r="Z120" s="102">
        <v>1</v>
      </c>
      <c r="AA120" s="102">
        <f t="shared" si="140"/>
        <v>1</v>
      </c>
      <c r="AB120" s="103"/>
      <c r="AC120" s="11">
        <v>2</v>
      </c>
      <c r="AD120" s="11">
        <v>2</v>
      </c>
      <c r="AE120" s="11">
        <f t="shared" si="141"/>
        <v>0</v>
      </c>
      <c r="AF120" s="104"/>
      <c r="AG120" s="102">
        <v>1</v>
      </c>
      <c r="AH120" s="102">
        <v>1</v>
      </c>
      <c r="AI120" s="102">
        <f t="shared" si="142"/>
        <v>0</v>
      </c>
      <c r="AJ120" s="102"/>
      <c r="AK120" s="11">
        <v>5</v>
      </c>
      <c r="AL120" s="11">
        <v>4</v>
      </c>
      <c r="AM120" s="11">
        <f t="shared" si="143"/>
        <v>-1</v>
      </c>
      <c r="AN120" s="104">
        <f>AM120*3</f>
        <v>-3</v>
      </c>
      <c r="AO120" s="102">
        <v>5</v>
      </c>
      <c r="AP120" s="110">
        <v>2</v>
      </c>
      <c r="AQ120" s="110">
        <f t="shared" si="144"/>
        <v>-3</v>
      </c>
      <c r="AR120" s="111">
        <f>AQ120*3</f>
        <v>-9</v>
      </c>
      <c r="AS120" s="112">
        <f t="shared" si="145"/>
        <v>-12</v>
      </c>
    </row>
    <row r="121" spans="1:45">
      <c r="A121" s="34">
        <v>118</v>
      </c>
      <c r="B121" s="34">
        <v>113025</v>
      </c>
      <c r="C121" s="114" t="s">
        <v>384</v>
      </c>
      <c r="D121" s="114" t="s">
        <v>36</v>
      </c>
      <c r="E121" s="115">
        <v>39</v>
      </c>
      <c r="F121" s="88">
        <v>100</v>
      </c>
      <c r="G121" s="86">
        <v>2500</v>
      </c>
      <c r="H121" s="86">
        <f t="shared" ref="H121:M121" si="166">G121*4</f>
        <v>10000</v>
      </c>
      <c r="I121" s="86">
        <f t="shared" si="90"/>
        <v>623.586683142078</v>
      </c>
      <c r="J121" s="86">
        <f t="shared" si="166"/>
        <v>2494.34673256831</v>
      </c>
      <c r="K121" s="95">
        <v>0.249434673256831</v>
      </c>
      <c r="L121" s="53">
        <v>2875</v>
      </c>
      <c r="M121" s="53">
        <f t="shared" si="166"/>
        <v>11500</v>
      </c>
      <c r="N121" s="53">
        <f t="shared" si="91"/>
        <v>660.779174600911</v>
      </c>
      <c r="O121" s="53">
        <f t="shared" si="92"/>
        <v>2643.11669840364</v>
      </c>
      <c r="P121" s="63">
        <v>0.229836234643795</v>
      </c>
      <c r="Q121" s="102">
        <v>2</v>
      </c>
      <c r="R121" s="102">
        <v>0</v>
      </c>
      <c r="S121" s="102">
        <f t="shared" si="138"/>
        <v>-2</v>
      </c>
      <c r="T121" s="103">
        <f>S121*10</f>
        <v>-20</v>
      </c>
      <c r="U121" s="11">
        <v>0</v>
      </c>
      <c r="V121" s="11">
        <v>0</v>
      </c>
      <c r="W121" s="11">
        <f t="shared" si="139"/>
        <v>0</v>
      </c>
      <c r="X121" s="104"/>
      <c r="Y121" s="102">
        <v>0</v>
      </c>
      <c r="Z121" s="102">
        <v>0</v>
      </c>
      <c r="AA121" s="102">
        <f t="shared" si="140"/>
        <v>0</v>
      </c>
      <c r="AB121" s="103"/>
      <c r="AC121" s="11">
        <v>2</v>
      </c>
      <c r="AD121" s="11">
        <v>2</v>
      </c>
      <c r="AE121" s="11">
        <f t="shared" si="141"/>
        <v>0</v>
      </c>
      <c r="AF121" s="104"/>
      <c r="AG121" s="102">
        <v>1</v>
      </c>
      <c r="AH121" s="102">
        <v>0</v>
      </c>
      <c r="AI121" s="102">
        <f t="shared" si="142"/>
        <v>-1</v>
      </c>
      <c r="AJ121" s="103">
        <f>AI121*5</f>
        <v>-5</v>
      </c>
      <c r="AK121" s="11">
        <v>5</v>
      </c>
      <c r="AL121" s="11">
        <v>2</v>
      </c>
      <c r="AM121" s="11">
        <f t="shared" si="143"/>
        <v>-3</v>
      </c>
      <c r="AN121" s="104">
        <f>AM121*3</f>
        <v>-9</v>
      </c>
      <c r="AO121" s="102">
        <v>5</v>
      </c>
      <c r="AP121" s="110">
        <v>0</v>
      </c>
      <c r="AQ121" s="110">
        <f t="shared" si="144"/>
        <v>-5</v>
      </c>
      <c r="AR121" s="111">
        <f>AQ121*3</f>
        <v>-15</v>
      </c>
      <c r="AS121" s="112">
        <f t="shared" si="145"/>
        <v>-49</v>
      </c>
    </row>
    <row r="122" spans="1:45">
      <c r="A122" s="34">
        <v>119</v>
      </c>
      <c r="B122" s="34">
        <v>113299</v>
      </c>
      <c r="C122" s="114" t="s">
        <v>385</v>
      </c>
      <c r="D122" s="114" t="s">
        <v>33</v>
      </c>
      <c r="E122" s="115">
        <v>39</v>
      </c>
      <c r="F122" s="88">
        <v>100</v>
      </c>
      <c r="G122" s="86">
        <v>3780</v>
      </c>
      <c r="H122" s="86">
        <f t="shared" ref="H122:M122" si="167">G122*4</f>
        <v>15120</v>
      </c>
      <c r="I122" s="86">
        <f t="shared" si="90"/>
        <v>846.104170959901</v>
      </c>
      <c r="J122" s="86">
        <f t="shared" si="167"/>
        <v>3384.4166838396</v>
      </c>
      <c r="K122" s="95">
        <v>0.223837082264524</v>
      </c>
      <c r="L122" s="53">
        <v>4347</v>
      </c>
      <c r="M122" s="53">
        <f t="shared" si="167"/>
        <v>17388</v>
      </c>
      <c r="N122" s="53">
        <f t="shared" si="91"/>
        <v>896.568241156438</v>
      </c>
      <c r="O122" s="53">
        <f t="shared" si="92"/>
        <v>3586.27296462575</v>
      </c>
      <c r="P122" s="63">
        <v>0.20624988294374</v>
      </c>
      <c r="Q122" s="102">
        <v>2</v>
      </c>
      <c r="R122" s="102">
        <v>1</v>
      </c>
      <c r="S122" s="102">
        <f t="shared" si="138"/>
        <v>-1</v>
      </c>
      <c r="T122" s="103">
        <f>S122*10</f>
        <v>-10</v>
      </c>
      <c r="U122" s="11">
        <v>2</v>
      </c>
      <c r="V122" s="11">
        <v>0</v>
      </c>
      <c r="W122" s="11">
        <f t="shared" si="139"/>
        <v>-2</v>
      </c>
      <c r="X122" s="104">
        <f>W122*10</f>
        <v>-20</v>
      </c>
      <c r="Y122" s="102">
        <v>2</v>
      </c>
      <c r="Z122" s="102">
        <v>2</v>
      </c>
      <c r="AA122" s="102">
        <f t="shared" si="140"/>
        <v>0</v>
      </c>
      <c r="AB122" s="103"/>
      <c r="AC122" s="11">
        <v>2</v>
      </c>
      <c r="AD122" s="11">
        <v>10</v>
      </c>
      <c r="AE122" s="11">
        <f t="shared" si="141"/>
        <v>8</v>
      </c>
      <c r="AF122" s="104"/>
      <c r="AG122" s="102">
        <v>1</v>
      </c>
      <c r="AH122" s="102">
        <v>0</v>
      </c>
      <c r="AI122" s="102">
        <f t="shared" si="142"/>
        <v>-1</v>
      </c>
      <c r="AJ122" s="103">
        <f>AI122*5</f>
        <v>-5</v>
      </c>
      <c r="AK122" s="11">
        <v>5</v>
      </c>
      <c r="AL122" s="11">
        <v>5</v>
      </c>
      <c r="AM122" s="11">
        <f t="shared" si="143"/>
        <v>0</v>
      </c>
      <c r="AN122" s="104"/>
      <c r="AO122" s="102">
        <v>5</v>
      </c>
      <c r="AP122" s="110">
        <v>5</v>
      </c>
      <c r="AQ122" s="110">
        <f t="shared" si="144"/>
        <v>0</v>
      </c>
      <c r="AR122" s="113"/>
      <c r="AS122" s="112">
        <f t="shared" si="145"/>
        <v>-35</v>
      </c>
    </row>
    <row r="123" spans="1:45">
      <c r="A123" s="34">
        <v>120</v>
      </c>
      <c r="B123" s="34">
        <v>112415</v>
      </c>
      <c r="C123" s="114" t="s">
        <v>387</v>
      </c>
      <c r="D123" s="114" t="s">
        <v>36</v>
      </c>
      <c r="E123" s="116">
        <v>40</v>
      </c>
      <c r="F123" s="85">
        <v>100</v>
      </c>
      <c r="G123" s="86">
        <v>3780</v>
      </c>
      <c r="H123" s="86">
        <f t="shared" ref="H123:M123" si="168">G123*4</f>
        <v>15120</v>
      </c>
      <c r="I123" s="86">
        <f t="shared" si="90"/>
        <v>781.089826525741</v>
      </c>
      <c r="J123" s="86">
        <f t="shared" si="168"/>
        <v>3124.35930610296</v>
      </c>
      <c r="K123" s="95">
        <v>0.206637520244905</v>
      </c>
      <c r="L123" s="53">
        <v>4347</v>
      </c>
      <c r="M123" s="53">
        <f t="shared" si="168"/>
        <v>17388</v>
      </c>
      <c r="N123" s="53">
        <f t="shared" si="91"/>
        <v>869.4</v>
      </c>
      <c r="O123" s="53">
        <f t="shared" si="92"/>
        <v>3477.6</v>
      </c>
      <c r="P123" s="63">
        <v>0.2</v>
      </c>
      <c r="Q123" s="102">
        <v>2</v>
      </c>
      <c r="R123" s="102">
        <v>2</v>
      </c>
      <c r="S123" s="102">
        <f t="shared" si="138"/>
        <v>0</v>
      </c>
      <c r="T123" s="103"/>
      <c r="U123" s="11">
        <v>2</v>
      </c>
      <c r="V123" s="11">
        <v>6</v>
      </c>
      <c r="W123" s="11">
        <f t="shared" si="139"/>
        <v>4</v>
      </c>
      <c r="X123" s="104"/>
      <c r="Y123" s="102">
        <v>2</v>
      </c>
      <c r="Z123" s="102">
        <v>0</v>
      </c>
      <c r="AA123" s="102">
        <f t="shared" si="140"/>
        <v>-2</v>
      </c>
      <c r="AB123" s="103">
        <f>AA123*5</f>
        <v>-10</v>
      </c>
      <c r="AC123" s="11">
        <v>2</v>
      </c>
      <c r="AD123" s="11">
        <v>0</v>
      </c>
      <c r="AE123" s="11">
        <f t="shared" si="141"/>
        <v>-2</v>
      </c>
      <c r="AF123" s="104">
        <f>AE123*5</f>
        <v>-10</v>
      </c>
      <c r="AG123" s="102">
        <v>1</v>
      </c>
      <c r="AH123" s="102">
        <v>1</v>
      </c>
      <c r="AI123" s="102">
        <f t="shared" si="142"/>
        <v>0</v>
      </c>
      <c r="AJ123" s="102"/>
      <c r="AK123" s="11">
        <v>5</v>
      </c>
      <c r="AL123" s="11">
        <v>0</v>
      </c>
      <c r="AM123" s="11">
        <f t="shared" si="143"/>
        <v>-5</v>
      </c>
      <c r="AN123" s="104">
        <f t="shared" ref="AN123:AN128" si="169">AM123*3</f>
        <v>-15</v>
      </c>
      <c r="AO123" s="102">
        <v>5</v>
      </c>
      <c r="AP123" s="110">
        <v>7</v>
      </c>
      <c r="AQ123" s="110">
        <f t="shared" si="144"/>
        <v>2</v>
      </c>
      <c r="AR123" s="113"/>
      <c r="AS123" s="112">
        <f t="shared" si="145"/>
        <v>-35</v>
      </c>
    </row>
    <row r="124" spans="1:45">
      <c r="A124" s="34">
        <v>121</v>
      </c>
      <c r="B124" s="34">
        <v>112888</v>
      </c>
      <c r="C124" s="114" t="s">
        <v>390</v>
      </c>
      <c r="D124" s="114" t="s">
        <v>36</v>
      </c>
      <c r="E124" s="116">
        <v>40</v>
      </c>
      <c r="F124" s="85">
        <v>100</v>
      </c>
      <c r="G124" s="86">
        <v>3780</v>
      </c>
      <c r="H124" s="86">
        <f t="shared" ref="H124:M124" si="170">G124*4</f>
        <v>15120</v>
      </c>
      <c r="I124" s="86">
        <f t="shared" si="90"/>
        <v>714.397313091891</v>
      </c>
      <c r="J124" s="86">
        <f t="shared" si="170"/>
        <v>2857.58925236756</v>
      </c>
      <c r="K124" s="95">
        <v>0.188993998172458</v>
      </c>
      <c r="L124" s="53">
        <v>4347</v>
      </c>
      <c r="M124" s="53">
        <f t="shared" si="170"/>
        <v>17388</v>
      </c>
      <c r="N124" s="53">
        <f t="shared" si="91"/>
        <v>782.46</v>
      </c>
      <c r="O124" s="53">
        <f t="shared" si="92"/>
        <v>3129.84</v>
      </c>
      <c r="P124" s="63">
        <v>0.18</v>
      </c>
      <c r="Q124" s="102">
        <v>2</v>
      </c>
      <c r="R124" s="102">
        <v>2</v>
      </c>
      <c r="S124" s="102">
        <f t="shared" si="138"/>
        <v>0</v>
      </c>
      <c r="T124" s="103"/>
      <c r="U124" s="11">
        <v>0</v>
      </c>
      <c r="V124" s="11">
        <v>2</v>
      </c>
      <c r="W124" s="11">
        <f t="shared" si="139"/>
        <v>2</v>
      </c>
      <c r="X124" s="104"/>
      <c r="Y124" s="102">
        <v>0</v>
      </c>
      <c r="Z124" s="102">
        <v>0</v>
      </c>
      <c r="AA124" s="102">
        <f t="shared" si="140"/>
        <v>0</v>
      </c>
      <c r="AB124" s="103"/>
      <c r="AC124" s="11">
        <v>2</v>
      </c>
      <c r="AD124" s="11">
        <v>2</v>
      </c>
      <c r="AE124" s="11">
        <f t="shared" si="141"/>
        <v>0</v>
      </c>
      <c r="AF124" s="104"/>
      <c r="AG124" s="102">
        <v>1</v>
      </c>
      <c r="AH124" s="102">
        <v>0</v>
      </c>
      <c r="AI124" s="102">
        <f t="shared" si="142"/>
        <v>-1</v>
      </c>
      <c r="AJ124" s="103">
        <f>AI124*5</f>
        <v>-5</v>
      </c>
      <c r="AK124" s="11">
        <v>5</v>
      </c>
      <c r="AL124" s="11">
        <v>0</v>
      </c>
      <c r="AM124" s="11">
        <f t="shared" si="143"/>
        <v>-5</v>
      </c>
      <c r="AN124" s="104">
        <f t="shared" si="169"/>
        <v>-15</v>
      </c>
      <c r="AO124" s="102">
        <v>5</v>
      </c>
      <c r="AP124" s="110">
        <v>3</v>
      </c>
      <c r="AQ124" s="110">
        <f t="shared" si="144"/>
        <v>-2</v>
      </c>
      <c r="AR124" s="111">
        <f>AQ124*3</f>
        <v>-6</v>
      </c>
      <c r="AS124" s="112">
        <f t="shared" si="145"/>
        <v>-26</v>
      </c>
    </row>
    <row r="125" spans="1:45">
      <c r="A125" s="34">
        <v>122</v>
      </c>
      <c r="B125" s="34">
        <v>113008</v>
      </c>
      <c r="C125" s="114" t="s">
        <v>391</v>
      </c>
      <c r="D125" s="114" t="s">
        <v>52</v>
      </c>
      <c r="E125" s="116">
        <v>40</v>
      </c>
      <c r="F125" s="85">
        <v>100</v>
      </c>
      <c r="G125" s="86">
        <v>1500</v>
      </c>
      <c r="H125" s="86">
        <f t="shared" ref="H125:M125" si="171">G125*4</f>
        <v>6000</v>
      </c>
      <c r="I125" s="86">
        <f t="shared" si="90"/>
        <v>377.4917570544</v>
      </c>
      <c r="J125" s="86">
        <f t="shared" si="171"/>
        <v>1509.9670282176</v>
      </c>
      <c r="K125" s="95">
        <v>0.2516611713696</v>
      </c>
      <c r="L125" s="53">
        <v>1725</v>
      </c>
      <c r="M125" s="53">
        <f t="shared" si="171"/>
        <v>6900</v>
      </c>
      <c r="N125" s="53">
        <f t="shared" si="91"/>
        <v>400.006443993001</v>
      </c>
      <c r="O125" s="53">
        <f t="shared" si="92"/>
        <v>1600.025775972</v>
      </c>
      <c r="P125" s="63">
        <v>0.231887793619131</v>
      </c>
      <c r="Q125" s="102">
        <v>2</v>
      </c>
      <c r="R125" s="102">
        <v>0</v>
      </c>
      <c r="S125" s="102">
        <f t="shared" si="138"/>
        <v>-2</v>
      </c>
      <c r="T125" s="103">
        <f>S125*10</f>
        <v>-20</v>
      </c>
      <c r="U125" s="11">
        <v>2</v>
      </c>
      <c r="V125" s="11">
        <v>0</v>
      </c>
      <c r="W125" s="11">
        <f t="shared" si="139"/>
        <v>-2</v>
      </c>
      <c r="X125" s="104">
        <f>W125*10</f>
        <v>-20</v>
      </c>
      <c r="Y125" s="102">
        <v>2</v>
      </c>
      <c r="Z125" s="102">
        <v>0</v>
      </c>
      <c r="AA125" s="102">
        <f t="shared" si="140"/>
        <v>-2</v>
      </c>
      <c r="AB125" s="103">
        <f>AA125*5</f>
        <v>-10</v>
      </c>
      <c r="AC125" s="11">
        <v>2</v>
      </c>
      <c r="AD125" s="11">
        <v>0</v>
      </c>
      <c r="AE125" s="11">
        <f t="shared" si="141"/>
        <v>-2</v>
      </c>
      <c r="AF125" s="104">
        <f>AE125*5</f>
        <v>-10</v>
      </c>
      <c r="AG125" s="102">
        <v>1</v>
      </c>
      <c r="AH125" s="102">
        <v>2</v>
      </c>
      <c r="AI125" s="102">
        <f t="shared" si="142"/>
        <v>1</v>
      </c>
      <c r="AJ125" s="102"/>
      <c r="AK125" s="11">
        <v>5</v>
      </c>
      <c r="AL125" s="11">
        <v>1</v>
      </c>
      <c r="AM125" s="11">
        <f t="shared" si="143"/>
        <v>-4</v>
      </c>
      <c r="AN125" s="104">
        <f t="shared" si="169"/>
        <v>-12</v>
      </c>
      <c r="AO125" s="102">
        <v>5</v>
      </c>
      <c r="AP125" s="110">
        <v>2</v>
      </c>
      <c r="AQ125" s="110">
        <f t="shared" si="144"/>
        <v>-3</v>
      </c>
      <c r="AR125" s="111">
        <f>AQ125*3</f>
        <v>-9</v>
      </c>
      <c r="AS125" s="112">
        <f t="shared" si="145"/>
        <v>-81</v>
      </c>
    </row>
    <row r="126" spans="1:45">
      <c r="A126" s="34">
        <v>123</v>
      </c>
      <c r="B126" s="34">
        <v>114622</v>
      </c>
      <c r="C126" s="114" t="s">
        <v>393</v>
      </c>
      <c r="D126" s="114" t="s">
        <v>33</v>
      </c>
      <c r="E126" s="115">
        <v>41</v>
      </c>
      <c r="F126" s="88">
        <v>100</v>
      </c>
      <c r="G126" s="86">
        <v>3000</v>
      </c>
      <c r="H126" s="86">
        <f t="shared" ref="H126:M126" si="172">G126*4</f>
        <v>12000</v>
      </c>
      <c r="I126" s="86">
        <f t="shared" si="90"/>
        <v>1150.4490831309</v>
      </c>
      <c r="J126" s="86">
        <f t="shared" si="172"/>
        <v>4601.79633252359</v>
      </c>
      <c r="K126" s="95">
        <v>0.383483027710299</v>
      </c>
      <c r="L126" s="53">
        <v>3450</v>
      </c>
      <c r="M126" s="53">
        <f t="shared" si="172"/>
        <v>13800</v>
      </c>
      <c r="N126" s="53">
        <f t="shared" si="91"/>
        <v>1219.06515344621</v>
      </c>
      <c r="O126" s="53">
        <f t="shared" si="92"/>
        <v>4876.26061378483</v>
      </c>
      <c r="P126" s="63">
        <v>0.353352218390205</v>
      </c>
      <c r="Q126" s="102">
        <v>0</v>
      </c>
      <c r="R126" s="102">
        <v>1</v>
      </c>
      <c r="S126" s="102">
        <f t="shared" si="138"/>
        <v>1</v>
      </c>
      <c r="T126" s="103"/>
      <c r="U126" s="11">
        <v>0</v>
      </c>
      <c r="V126" s="11">
        <v>6</v>
      </c>
      <c r="W126" s="11">
        <f t="shared" si="139"/>
        <v>6</v>
      </c>
      <c r="X126" s="104"/>
      <c r="Y126" s="102">
        <v>0</v>
      </c>
      <c r="Z126" s="102">
        <v>0</v>
      </c>
      <c r="AA126" s="102">
        <f t="shared" si="140"/>
        <v>0</v>
      </c>
      <c r="AB126" s="103"/>
      <c r="AC126" s="11">
        <v>2</v>
      </c>
      <c r="AD126" s="11">
        <v>0</v>
      </c>
      <c r="AE126" s="11">
        <f t="shared" si="141"/>
        <v>-2</v>
      </c>
      <c r="AF126" s="104">
        <f>AE126*5</f>
        <v>-10</v>
      </c>
      <c r="AG126" s="102">
        <v>1</v>
      </c>
      <c r="AH126" s="102">
        <v>0</v>
      </c>
      <c r="AI126" s="102">
        <f t="shared" si="142"/>
        <v>-1</v>
      </c>
      <c r="AJ126" s="103">
        <f>AI126*5</f>
        <v>-5</v>
      </c>
      <c r="AK126" s="11">
        <v>5</v>
      </c>
      <c r="AL126" s="11">
        <v>0</v>
      </c>
      <c r="AM126" s="11">
        <f t="shared" si="143"/>
        <v>-5</v>
      </c>
      <c r="AN126" s="104">
        <f t="shared" si="169"/>
        <v>-15</v>
      </c>
      <c r="AO126" s="102">
        <v>5</v>
      </c>
      <c r="AP126" s="110">
        <v>14</v>
      </c>
      <c r="AQ126" s="110">
        <f t="shared" si="144"/>
        <v>9</v>
      </c>
      <c r="AR126" s="113"/>
      <c r="AS126" s="112">
        <f t="shared" si="145"/>
        <v>-30</v>
      </c>
    </row>
    <row r="127" spans="1:45">
      <c r="A127" s="34">
        <v>124</v>
      </c>
      <c r="B127" s="34">
        <v>114069</v>
      </c>
      <c r="C127" s="114" t="s">
        <v>395</v>
      </c>
      <c r="D127" s="114" t="s">
        <v>52</v>
      </c>
      <c r="E127" s="115">
        <v>41</v>
      </c>
      <c r="F127" s="88">
        <v>100</v>
      </c>
      <c r="G127" s="86">
        <v>2500</v>
      </c>
      <c r="H127" s="86">
        <f t="shared" ref="H127:M127" si="173">G127*4</f>
        <v>10000</v>
      </c>
      <c r="I127" s="86">
        <f t="shared" si="90"/>
        <v>329.54425659463</v>
      </c>
      <c r="J127" s="86">
        <f t="shared" si="173"/>
        <v>1318.17702637852</v>
      </c>
      <c r="K127" s="95">
        <v>0.131817702637852</v>
      </c>
      <c r="L127" s="53">
        <v>2875</v>
      </c>
      <c r="M127" s="53">
        <f t="shared" si="173"/>
        <v>11500</v>
      </c>
      <c r="N127" s="53">
        <f t="shared" si="91"/>
        <v>373.75</v>
      </c>
      <c r="O127" s="53">
        <f t="shared" si="92"/>
        <v>1495</v>
      </c>
      <c r="P127" s="63">
        <v>0.13</v>
      </c>
      <c r="Q127" s="102">
        <v>2</v>
      </c>
      <c r="R127" s="102">
        <v>1</v>
      </c>
      <c r="S127" s="102">
        <f t="shared" si="138"/>
        <v>-1</v>
      </c>
      <c r="T127" s="103">
        <f>S127*10</f>
        <v>-10</v>
      </c>
      <c r="U127" s="11">
        <v>0</v>
      </c>
      <c r="V127" s="11">
        <v>0</v>
      </c>
      <c r="W127" s="11">
        <f t="shared" si="139"/>
        <v>0</v>
      </c>
      <c r="X127" s="104"/>
      <c r="Y127" s="102">
        <v>0</v>
      </c>
      <c r="Z127" s="102">
        <v>0</v>
      </c>
      <c r="AA127" s="102">
        <f t="shared" si="140"/>
        <v>0</v>
      </c>
      <c r="AB127" s="103"/>
      <c r="AC127" s="11">
        <v>2</v>
      </c>
      <c r="AD127" s="11">
        <v>0</v>
      </c>
      <c r="AE127" s="11">
        <f t="shared" si="141"/>
        <v>-2</v>
      </c>
      <c r="AF127" s="104">
        <f>AE127*5</f>
        <v>-10</v>
      </c>
      <c r="AG127" s="102">
        <v>1</v>
      </c>
      <c r="AH127" s="102">
        <v>0</v>
      </c>
      <c r="AI127" s="102">
        <f t="shared" si="142"/>
        <v>-1</v>
      </c>
      <c r="AJ127" s="103">
        <f>AI127*5</f>
        <v>-5</v>
      </c>
      <c r="AK127" s="11">
        <v>5</v>
      </c>
      <c r="AL127" s="11">
        <v>0</v>
      </c>
      <c r="AM127" s="11">
        <f t="shared" si="143"/>
        <v>-5</v>
      </c>
      <c r="AN127" s="104">
        <f t="shared" si="169"/>
        <v>-15</v>
      </c>
      <c r="AO127" s="102">
        <v>5</v>
      </c>
      <c r="AP127" s="110">
        <v>2</v>
      </c>
      <c r="AQ127" s="110">
        <f t="shared" si="144"/>
        <v>-3</v>
      </c>
      <c r="AR127" s="111">
        <f>AQ127*3</f>
        <v>-9</v>
      </c>
      <c r="AS127" s="112">
        <f t="shared" si="145"/>
        <v>-49</v>
      </c>
    </row>
    <row r="128" spans="1:45">
      <c r="A128" s="34">
        <v>125</v>
      </c>
      <c r="B128" s="34">
        <v>113833</v>
      </c>
      <c r="C128" s="114" t="s">
        <v>396</v>
      </c>
      <c r="D128" s="114" t="s">
        <v>36</v>
      </c>
      <c r="E128" s="115">
        <v>41</v>
      </c>
      <c r="F128" s="88">
        <v>100</v>
      </c>
      <c r="G128" s="86">
        <v>2000</v>
      </c>
      <c r="H128" s="86">
        <f t="shared" ref="H128:M128" si="174">G128*4</f>
        <v>8000</v>
      </c>
      <c r="I128" s="86">
        <f t="shared" si="90"/>
        <v>505.971395885242</v>
      </c>
      <c r="J128" s="86">
        <f t="shared" si="174"/>
        <v>2023.88558354097</v>
      </c>
      <c r="K128" s="95">
        <v>0.252985697942621</v>
      </c>
      <c r="L128" s="53">
        <v>2300</v>
      </c>
      <c r="M128" s="53">
        <f t="shared" si="174"/>
        <v>9200</v>
      </c>
      <c r="N128" s="53">
        <f t="shared" si="91"/>
        <v>536.148975568399</v>
      </c>
      <c r="O128" s="53">
        <f t="shared" si="92"/>
        <v>2144.5959022736</v>
      </c>
      <c r="P128" s="63">
        <v>0.23310825024713</v>
      </c>
      <c r="Q128" s="102">
        <v>2</v>
      </c>
      <c r="R128" s="102">
        <v>1</v>
      </c>
      <c r="S128" s="102">
        <f t="shared" si="138"/>
        <v>-1</v>
      </c>
      <c r="T128" s="103">
        <f>S128*10</f>
        <v>-10</v>
      </c>
      <c r="U128" s="11">
        <v>0</v>
      </c>
      <c r="V128" s="11">
        <v>0</v>
      </c>
      <c r="W128" s="11">
        <f t="shared" si="139"/>
        <v>0</v>
      </c>
      <c r="X128" s="104"/>
      <c r="Y128" s="102">
        <v>0</v>
      </c>
      <c r="Z128" s="102">
        <v>0</v>
      </c>
      <c r="AA128" s="102">
        <f t="shared" si="140"/>
        <v>0</v>
      </c>
      <c r="AB128" s="103"/>
      <c r="AC128" s="11">
        <v>2</v>
      </c>
      <c r="AD128" s="11">
        <v>0</v>
      </c>
      <c r="AE128" s="11">
        <f t="shared" si="141"/>
        <v>-2</v>
      </c>
      <c r="AF128" s="104">
        <f>AE128*5</f>
        <v>-10</v>
      </c>
      <c r="AG128" s="102">
        <v>1</v>
      </c>
      <c r="AH128" s="102">
        <v>0</v>
      </c>
      <c r="AI128" s="102">
        <f t="shared" si="142"/>
        <v>-1</v>
      </c>
      <c r="AJ128" s="103">
        <f>AI128*5</f>
        <v>-5</v>
      </c>
      <c r="AK128" s="11">
        <v>5</v>
      </c>
      <c r="AL128" s="11">
        <v>0</v>
      </c>
      <c r="AM128" s="11">
        <f t="shared" si="143"/>
        <v>-5</v>
      </c>
      <c r="AN128" s="104">
        <f t="shared" si="169"/>
        <v>-15</v>
      </c>
      <c r="AO128" s="102">
        <v>5</v>
      </c>
      <c r="AP128" s="110">
        <v>1</v>
      </c>
      <c r="AQ128" s="110">
        <f t="shared" si="144"/>
        <v>-4</v>
      </c>
      <c r="AR128" s="111">
        <f>AQ128*3</f>
        <v>-12</v>
      </c>
      <c r="AS128" s="112">
        <f t="shared" si="145"/>
        <v>-52</v>
      </c>
    </row>
    <row r="129" spans="1:45">
      <c r="A129" s="117" t="s">
        <v>397</v>
      </c>
      <c r="B129" s="118"/>
      <c r="C129" s="118"/>
      <c r="D129" s="118"/>
      <c r="E129" s="118"/>
      <c r="F129" s="119"/>
      <c r="G129" s="86">
        <f t="shared" ref="G129:L129" si="175">SUM(G4:G128)</f>
        <v>1398564.630495</v>
      </c>
      <c r="H129" s="86">
        <f t="shared" ref="H129:M129" si="176">G129*4</f>
        <v>5594258.52198</v>
      </c>
      <c r="I129" s="86">
        <f t="shared" si="175"/>
        <v>356576.21855617</v>
      </c>
      <c r="J129" s="86">
        <f t="shared" si="176"/>
        <v>1426304.87422468</v>
      </c>
      <c r="K129" s="95">
        <f>I129/G129</f>
        <v>0.254958698926889</v>
      </c>
      <c r="L129" s="53">
        <f t="shared" si="175"/>
        <v>1606674.32506925</v>
      </c>
      <c r="M129" s="53">
        <f t="shared" si="176"/>
        <v>6426697.300277</v>
      </c>
      <c r="N129" s="53">
        <f>SUM(N4:N128)</f>
        <v>378624.089055651</v>
      </c>
      <c r="O129" s="53">
        <f t="shared" si="92"/>
        <v>1514496.3562226</v>
      </c>
      <c r="P129" s="63">
        <f>N129/L129</f>
        <v>0.235657023422797</v>
      </c>
      <c r="Q129" s="102">
        <f>SUM(Q4:Q128)</f>
        <v>717</v>
      </c>
      <c r="R129" s="102">
        <f>SUM(R4:R128)</f>
        <v>504.04</v>
      </c>
      <c r="S129" s="102">
        <f t="shared" si="138"/>
        <v>-212.96</v>
      </c>
      <c r="T129" s="103"/>
      <c r="U129" s="11">
        <f>SUM(U4:U128)</f>
        <v>1010</v>
      </c>
      <c r="V129" s="11">
        <f>SUM(V4:V128)</f>
        <v>832</v>
      </c>
      <c r="W129" s="11">
        <f t="shared" si="139"/>
        <v>-178</v>
      </c>
      <c r="X129" s="104"/>
      <c r="Y129" s="102">
        <f>SUM(Y4:Y128)</f>
        <v>1200</v>
      </c>
      <c r="Z129" s="102">
        <f>SUM(Z4:Z128)</f>
        <v>827</v>
      </c>
      <c r="AA129" s="102">
        <f t="shared" si="140"/>
        <v>-373</v>
      </c>
      <c r="AB129" s="103"/>
      <c r="AC129" s="11">
        <f>SUM(AC4:AC128)</f>
        <v>382</v>
      </c>
      <c r="AD129" s="11">
        <f>SUM(AD4:AD128)</f>
        <v>557</v>
      </c>
      <c r="AE129" s="11">
        <f t="shared" si="141"/>
        <v>175</v>
      </c>
      <c r="AF129" s="104"/>
      <c r="AG129" s="102">
        <f>SUM(AG4:AG128)</f>
        <v>402</v>
      </c>
      <c r="AH129" s="102">
        <f>SUM(AH4:AH128)</f>
        <v>330</v>
      </c>
      <c r="AI129" s="102">
        <f t="shared" si="142"/>
        <v>-72</v>
      </c>
      <c r="AJ129" s="102"/>
      <c r="AK129" s="11">
        <f>SUM(AK4:AK128)</f>
        <v>1145</v>
      </c>
      <c r="AL129" s="11">
        <f>SUM(AL4:AL128)</f>
        <v>1265</v>
      </c>
      <c r="AM129" s="11">
        <f t="shared" si="143"/>
        <v>120</v>
      </c>
      <c r="AN129" s="104"/>
      <c r="AO129" s="102">
        <f>SUM(AO4:AO128)</f>
        <v>1209</v>
      </c>
      <c r="AP129" s="110">
        <f>SUM(AP4:AP128)</f>
        <v>1396</v>
      </c>
      <c r="AQ129" s="110">
        <f t="shared" si="144"/>
        <v>187</v>
      </c>
      <c r="AR129" s="113"/>
      <c r="AS129" s="11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5" customWidth="1"/>
    <col min="2" max="2" width="10.5" style="45" customWidth="1"/>
    <col min="3" max="3" width="9.875" style="45" customWidth="1"/>
    <col min="4" max="4" width="10.625" style="45" customWidth="1"/>
    <col min="5" max="5" width="10.5" style="45" customWidth="1"/>
    <col min="6" max="7" width="10.125" style="45" customWidth="1"/>
    <col min="8" max="8" width="9.25" style="45" customWidth="1"/>
    <col min="9" max="9" width="8.875" style="45" customWidth="1"/>
    <col min="10" max="10" width="10.5" style="45" customWidth="1"/>
    <col min="11" max="11" width="9.875" style="45" customWidth="1"/>
    <col min="12" max="17" width="8.125" style="46" customWidth="1"/>
    <col min="18" max="16384" width="9" style="45"/>
  </cols>
  <sheetData>
    <row r="1" s="27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7" customFormat="1" ht="21" customHeight="1" spans="1:17">
      <c r="A2" s="2" t="s">
        <v>12</v>
      </c>
      <c r="B2" s="47" t="s">
        <v>1</v>
      </c>
      <c r="C2" s="47"/>
      <c r="D2" s="47" t="s">
        <v>2</v>
      </c>
      <c r="E2" s="47"/>
      <c r="F2" s="48" t="s">
        <v>408</v>
      </c>
      <c r="G2" s="48"/>
      <c r="H2" s="49" t="s">
        <v>409</v>
      </c>
      <c r="I2" s="49"/>
      <c r="J2" s="47" t="s">
        <v>410</v>
      </c>
      <c r="K2" s="47"/>
      <c r="L2" s="56" t="s">
        <v>411</v>
      </c>
      <c r="M2" s="56"/>
      <c r="N2" s="56" t="s">
        <v>174</v>
      </c>
      <c r="O2" s="56"/>
      <c r="P2" s="57" t="s">
        <v>412</v>
      </c>
      <c r="Q2" s="57"/>
    </row>
    <row r="3" s="27" customFormat="1" ht="21" customHeight="1" spans="1:17">
      <c r="A3" s="1"/>
      <c r="B3" s="50" t="s">
        <v>17</v>
      </c>
      <c r="C3" s="50" t="s">
        <v>19</v>
      </c>
      <c r="D3" s="50" t="s">
        <v>413</v>
      </c>
      <c r="E3" s="50" t="s">
        <v>414</v>
      </c>
      <c r="F3" s="51" t="s">
        <v>415</v>
      </c>
      <c r="G3" s="51" t="s">
        <v>416</v>
      </c>
      <c r="H3" s="50" t="s">
        <v>417</v>
      </c>
      <c r="I3" s="50" t="s">
        <v>418</v>
      </c>
      <c r="J3" s="50" t="s">
        <v>419</v>
      </c>
      <c r="K3" s="50" t="s">
        <v>420</v>
      </c>
      <c r="L3" s="58" t="s">
        <v>16</v>
      </c>
      <c r="M3" s="58" t="s">
        <v>18</v>
      </c>
      <c r="N3" s="58" t="s">
        <v>16</v>
      </c>
      <c r="O3" s="58" t="s">
        <v>18</v>
      </c>
      <c r="P3" s="59" t="s">
        <v>16</v>
      </c>
      <c r="Q3" s="59" t="s">
        <v>18</v>
      </c>
    </row>
    <row r="4" customHeight="1" spans="1:17">
      <c r="A4" s="52" t="s">
        <v>50</v>
      </c>
      <c r="B4" s="52">
        <v>582511.86432</v>
      </c>
      <c r="C4" s="52">
        <v>152479.1912364</v>
      </c>
      <c r="D4" s="52">
        <v>669888.643968</v>
      </c>
      <c r="E4" s="52">
        <v>161668.126584459</v>
      </c>
      <c r="F4" s="53">
        <v>621599.35</v>
      </c>
      <c r="G4" s="53">
        <v>134557.27</v>
      </c>
      <c r="H4" s="52">
        <v>14807.1</v>
      </c>
      <c r="I4" s="52">
        <v>1528.1</v>
      </c>
      <c r="J4" s="52">
        <v>606792.25</v>
      </c>
      <c r="K4" s="52">
        <v>133029.17</v>
      </c>
      <c r="L4" s="60">
        <f>F4/B4</f>
        <v>1.06710161298711</v>
      </c>
      <c r="M4" s="61">
        <f>G4/C4</f>
        <v>0.882463166999527</v>
      </c>
      <c r="N4" s="61">
        <f>F4/D4</f>
        <v>0.927914446075747</v>
      </c>
      <c r="O4" s="61">
        <f>G4/E4</f>
        <v>0.832305494241651</v>
      </c>
      <c r="P4" s="62">
        <f>J4/B4</f>
        <v>1.04168221656454</v>
      </c>
      <c r="Q4" s="63">
        <f>K4/C4</f>
        <v>0.872441471661237</v>
      </c>
    </row>
    <row r="5" customHeight="1" spans="1:17">
      <c r="A5" s="52" t="s">
        <v>85</v>
      </c>
      <c r="B5" s="52">
        <v>359850.87216</v>
      </c>
      <c r="C5" s="52">
        <v>96873.9758532</v>
      </c>
      <c r="D5" s="52">
        <v>413828.502984</v>
      </c>
      <c r="E5" s="52">
        <v>102651.816555873</v>
      </c>
      <c r="F5" s="53">
        <v>328797.02</v>
      </c>
      <c r="G5" s="53">
        <v>73843.12</v>
      </c>
      <c r="H5" s="52">
        <v>2170</v>
      </c>
      <c r="I5" s="52">
        <v>273</v>
      </c>
      <c r="J5" s="52">
        <v>326627.02</v>
      </c>
      <c r="K5" s="52">
        <v>73570.12</v>
      </c>
      <c r="L5" s="61">
        <f t="shared" ref="L5:L12" si="0">F5/B5</f>
        <v>0.913703551769655</v>
      </c>
      <c r="M5" s="61">
        <f t="shared" ref="M5:M12" si="1">G5/C5</f>
        <v>0.762259619775488</v>
      </c>
      <c r="N5" s="61">
        <f t="shared" ref="N5:N12" si="2">F5/D5</f>
        <v>0.794524827625787</v>
      </c>
      <c r="O5" s="61">
        <f t="shared" ref="O5:O12" si="3">G5/E5</f>
        <v>0.719355219201673</v>
      </c>
      <c r="P5" s="63">
        <f t="shared" ref="P5:P12" si="4">J5/B5</f>
        <v>0.907673275986315</v>
      </c>
      <c r="Q5" s="63">
        <f t="shared" ref="Q5:Q12" si="5">K5/C5</f>
        <v>0.759441525466922</v>
      </c>
    </row>
    <row r="6" customHeight="1" spans="1:17">
      <c r="A6" s="52" t="s">
        <v>39</v>
      </c>
      <c r="B6" s="52">
        <v>268321.05414</v>
      </c>
      <c r="C6" s="52">
        <v>70201.230455393</v>
      </c>
      <c r="D6" s="52">
        <v>308569.212261</v>
      </c>
      <c r="E6" s="52">
        <v>74388.2324146968</v>
      </c>
      <c r="F6" s="53">
        <v>290065.2</v>
      </c>
      <c r="G6" s="53">
        <v>68205.9</v>
      </c>
      <c r="H6" s="52">
        <v>9471</v>
      </c>
      <c r="I6" s="52">
        <v>874.55</v>
      </c>
      <c r="J6" s="52">
        <v>280594.2</v>
      </c>
      <c r="K6" s="52">
        <v>67331.35</v>
      </c>
      <c r="L6" s="60">
        <f t="shared" si="0"/>
        <v>1.08103779231821</v>
      </c>
      <c r="M6" s="61">
        <f t="shared" si="1"/>
        <v>0.971576987433847</v>
      </c>
      <c r="N6" s="61">
        <f t="shared" si="2"/>
        <v>0.940032862885398</v>
      </c>
      <c r="O6" s="61">
        <f t="shared" si="3"/>
        <v>0.916890989152266</v>
      </c>
      <c r="P6" s="64">
        <f t="shared" si="4"/>
        <v>1.04574052490714</v>
      </c>
      <c r="Q6" s="63">
        <f t="shared" si="5"/>
        <v>0.959119228583656</v>
      </c>
    </row>
    <row r="7" customHeight="1" spans="1:17">
      <c r="A7" s="52" t="s">
        <v>41</v>
      </c>
      <c r="B7" s="52">
        <v>235180.4044</v>
      </c>
      <c r="C7" s="52">
        <v>56850.5425011497</v>
      </c>
      <c r="D7" s="52">
        <v>270457.46506</v>
      </c>
      <c r="E7" s="52">
        <v>60807.7160783437</v>
      </c>
      <c r="F7" s="53">
        <v>281829.53</v>
      </c>
      <c r="G7" s="53">
        <v>51252.81</v>
      </c>
      <c r="H7" s="52">
        <v>58940</v>
      </c>
      <c r="I7" s="52">
        <v>5824</v>
      </c>
      <c r="J7" s="52">
        <v>222889.53</v>
      </c>
      <c r="K7" s="52">
        <v>45428.81</v>
      </c>
      <c r="L7" s="60">
        <f t="shared" si="0"/>
        <v>1.19835464489064</v>
      </c>
      <c r="M7" s="61">
        <f t="shared" si="1"/>
        <v>0.901535987962885</v>
      </c>
      <c r="N7" s="60">
        <f t="shared" si="2"/>
        <v>1.04204751729621</v>
      </c>
      <c r="O7" s="61">
        <f t="shared" si="3"/>
        <v>0.842866881136708</v>
      </c>
      <c r="P7" s="63">
        <f t="shared" si="4"/>
        <v>0.947738526807296</v>
      </c>
      <c r="Q7" s="63">
        <f t="shared" si="5"/>
        <v>0.799091934770566</v>
      </c>
    </row>
    <row r="8" customHeight="1" spans="1:17">
      <c r="A8" s="52" t="s">
        <v>33</v>
      </c>
      <c r="B8" s="52">
        <v>1239303.68894</v>
      </c>
      <c r="C8" s="52">
        <v>307783.31249221</v>
      </c>
      <c r="D8" s="52">
        <v>1418499.242281</v>
      </c>
      <c r="E8" s="52">
        <v>326108.679271375</v>
      </c>
      <c r="F8" s="53">
        <v>1269847.16</v>
      </c>
      <c r="G8" s="53">
        <v>283950.01</v>
      </c>
      <c r="H8" s="52">
        <v>31023.2</v>
      </c>
      <c r="I8" s="52">
        <v>3220.2607199808</v>
      </c>
      <c r="J8" s="52">
        <v>1238823.96</v>
      </c>
      <c r="K8" s="52">
        <v>280729.749280019</v>
      </c>
      <c r="L8" s="60">
        <f t="shared" si="0"/>
        <v>1.02464567105914</v>
      </c>
      <c r="M8" s="61">
        <f t="shared" si="1"/>
        <v>0.922564669607248</v>
      </c>
      <c r="N8" s="61">
        <f t="shared" si="2"/>
        <v>0.895204679812192</v>
      </c>
      <c r="O8" s="61">
        <f t="shared" si="3"/>
        <v>0.870722026271824</v>
      </c>
      <c r="P8" s="63">
        <f t="shared" si="4"/>
        <v>0.999612904452491</v>
      </c>
      <c r="Q8" s="63">
        <f t="shared" si="5"/>
        <v>0.912101916789671</v>
      </c>
    </row>
    <row r="9" customHeight="1" spans="1:17">
      <c r="A9" s="52" t="s">
        <v>52</v>
      </c>
      <c r="B9" s="52">
        <v>1102657.53394</v>
      </c>
      <c r="C9" s="52">
        <v>299594.374368955</v>
      </c>
      <c r="D9" s="52">
        <v>1268056.164031</v>
      </c>
      <c r="E9" s="52">
        <v>317775.682235793</v>
      </c>
      <c r="F9" s="53">
        <v>1087592.15</v>
      </c>
      <c r="G9" s="53">
        <v>276487.02</v>
      </c>
      <c r="H9" s="52">
        <v>16642.63</v>
      </c>
      <c r="I9" s="52">
        <v>2296.8799999868</v>
      </c>
      <c r="J9" s="52">
        <v>1070949.52</v>
      </c>
      <c r="K9" s="52">
        <v>274190.140000013</v>
      </c>
      <c r="L9" s="61">
        <f t="shared" si="0"/>
        <v>0.986337204910605</v>
      </c>
      <c r="M9" s="61">
        <f t="shared" si="1"/>
        <v>0.922871200710538</v>
      </c>
      <c r="N9" s="61">
        <f t="shared" si="2"/>
        <v>0.857684526009222</v>
      </c>
      <c r="O9" s="61">
        <f t="shared" si="3"/>
        <v>0.87006978650696</v>
      </c>
      <c r="P9" s="63">
        <f t="shared" si="4"/>
        <v>0.971244005537511</v>
      </c>
      <c r="Q9" s="63">
        <f t="shared" si="5"/>
        <v>0.915204568101615</v>
      </c>
    </row>
    <row r="10" customHeight="1" spans="1:17">
      <c r="A10" s="52" t="s">
        <v>66</v>
      </c>
      <c r="B10" s="52">
        <v>384208.3906</v>
      </c>
      <c r="C10" s="52">
        <v>92705.2766970107</v>
      </c>
      <c r="D10" s="52">
        <v>441839.64919</v>
      </c>
      <c r="E10" s="52">
        <v>98234.4842714396</v>
      </c>
      <c r="F10" s="53">
        <v>418656.77</v>
      </c>
      <c r="G10" s="53">
        <v>99629.54</v>
      </c>
      <c r="H10" s="52">
        <v>93670</v>
      </c>
      <c r="I10" s="52">
        <v>25919.9999999992</v>
      </c>
      <c r="J10" s="52">
        <v>324986.77</v>
      </c>
      <c r="K10" s="52">
        <v>73709.5400000008</v>
      </c>
      <c r="L10" s="60">
        <f t="shared" si="0"/>
        <v>1.08966066395948</v>
      </c>
      <c r="M10" s="60">
        <f t="shared" si="1"/>
        <v>1.07469114542012</v>
      </c>
      <c r="N10" s="61">
        <f t="shared" si="2"/>
        <v>0.94753101213868</v>
      </c>
      <c r="O10" s="61">
        <f t="shared" si="3"/>
        <v>1.01420128317369</v>
      </c>
      <c r="P10" s="63">
        <f t="shared" si="4"/>
        <v>0.845860678608511</v>
      </c>
      <c r="Q10" s="63">
        <f t="shared" si="5"/>
        <v>0.795095410166416</v>
      </c>
    </row>
    <row r="11" customHeight="1" spans="1:17">
      <c r="A11" s="52" t="s">
        <v>36</v>
      </c>
      <c r="B11" s="52">
        <v>1422224.71348</v>
      </c>
      <c r="C11" s="52">
        <v>349816.970620363</v>
      </c>
      <c r="D11" s="52">
        <v>1635558.420502</v>
      </c>
      <c r="E11" s="52">
        <v>372861.618810624</v>
      </c>
      <c r="F11" s="53">
        <v>1522481.68</v>
      </c>
      <c r="G11" s="53">
        <v>336227.22</v>
      </c>
      <c r="H11" s="52">
        <v>65992.22</v>
      </c>
      <c r="I11" s="52">
        <v>8245.8899999999</v>
      </c>
      <c r="J11" s="52">
        <v>1456489.46</v>
      </c>
      <c r="K11" s="52">
        <v>327981.33</v>
      </c>
      <c r="L11" s="60">
        <f t="shared" si="0"/>
        <v>1.07049305610411</v>
      </c>
      <c r="M11" s="61">
        <f t="shared" si="1"/>
        <v>0.961151825778312</v>
      </c>
      <c r="N11" s="61">
        <f t="shared" si="2"/>
        <v>0.930863527047054</v>
      </c>
      <c r="O11" s="61">
        <f t="shared" si="3"/>
        <v>0.901748002576713</v>
      </c>
      <c r="P11" s="62">
        <f t="shared" si="4"/>
        <v>1.02409235769512</v>
      </c>
      <c r="Q11" s="63">
        <f t="shared" si="5"/>
        <v>0.937579813290248</v>
      </c>
    </row>
    <row r="12" s="44" customFormat="1" customHeight="1" spans="1:17">
      <c r="A12" s="54" t="s">
        <v>397</v>
      </c>
      <c r="B12" s="54">
        <f t="shared" ref="B12:K12" si="6">SUM(B4:B11)</f>
        <v>5594258.52198</v>
      </c>
      <c r="C12" s="54">
        <f t="shared" si="6"/>
        <v>1426304.87422468</v>
      </c>
      <c r="D12" s="54">
        <f t="shared" si="6"/>
        <v>6426697.300277</v>
      </c>
      <c r="E12" s="54">
        <f t="shared" si="6"/>
        <v>1514496.3562226</v>
      </c>
      <c r="F12" s="55">
        <f t="shared" si="6"/>
        <v>5820868.86</v>
      </c>
      <c r="G12" s="55">
        <f t="shared" si="6"/>
        <v>1324152.89</v>
      </c>
      <c r="H12" s="54">
        <f t="shared" si="6"/>
        <v>292716.15</v>
      </c>
      <c r="I12" s="54">
        <f t="shared" si="6"/>
        <v>48182.6807199667</v>
      </c>
      <c r="J12" s="54">
        <f t="shared" si="6"/>
        <v>5528152.71</v>
      </c>
      <c r="K12" s="54">
        <f t="shared" si="6"/>
        <v>1275970.20928003</v>
      </c>
      <c r="L12" s="65">
        <f t="shared" si="0"/>
        <v>1.04050766283497</v>
      </c>
      <c r="M12" s="65">
        <f t="shared" si="1"/>
        <v>0.928379979574697</v>
      </c>
      <c r="N12" s="65">
        <f t="shared" si="2"/>
        <v>0.905732538507627</v>
      </c>
      <c r="O12" s="65">
        <f t="shared" si="3"/>
        <v>0.874318967199531</v>
      </c>
      <c r="P12" s="63">
        <f t="shared" si="4"/>
        <v>0.988183275456386</v>
      </c>
      <c r="Q12" s="63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6" customWidth="1"/>
    <col min="2" max="2" width="6.5" style="26" customWidth="1"/>
    <col min="3" max="3" width="35.875" style="12" customWidth="1"/>
    <col min="4" max="4" width="13.375" style="12" customWidth="1"/>
    <col min="5" max="5" width="17.125" style="27" customWidth="1"/>
    <col min="6" max="6" width="14.125" style="27" customWidth="1"/>
    <col min="7" max="7" width="11.625" style="28" customWidth="1"/>
  </cols>
  <sheetData>
    <row r="1" spans="1:7">
      <c r="A1" s="29" t="s">
        <v>0</v>
      </c>
      <c r="B1" s="29"/>
      <c r="C1" s="29"/>
      <c r="D1" s="29"/>
      <c r="E1" s="29"/>
      <c r="F1" s="29"/>
      <c r="G1" s="30"/>
    </row>
    <row r="2" spans="1:7">
      <c r="A2" s="29" t="s">
        <v>9</v>
      </c>
      <c r="B2" s="29" t="s">
        <v>10</v>
      </c>
      <c r="C2" s="31" t="s">
        <v>11</v>
      </c>
      <c r="D2" s="31" t="s">
        <v>12</v>
      </c>
      <c r="E2" s="32" t="s">
        <v>421</v>
      </c>
      <c r="F2" s="32" t="s">
        <v>422</v>
      </c>
      <c r="G2" s="33" t="s">
        <v>423</v>
      </c>
    </row>
    <row r="3" spans="1:7">
      <c r="A3" s="34">
        <v>1</v>
      </c>
      <c r="B3" s="34">
        <v>343</v>
      </c>
      <c r="C3" s="35" t="s">
        <v>46</v>
      </c>
      <c r="D3" s="35" t="s">
        <v>36</v>
      </c>
      <c r="E3" s="36" t="e">
        <v>#N/A</v>
      </c>
      <c r="F3" s="36" t="e">
        <v>#N/A</v>
      </c>
      <c r="G3" s="36">
        <v>-100</v>
      </c>
    </row>
    <row r="4" spans="1:7">
      <c r="A4" s="34">
        <v>2</v>
      </c>
      <c r="B4" s="34">
        <v>106066</v>
      </c>
      <c r="C4" s="35" t="s">
        <v>65</v>
      </c>
      <c r="D4" s="35" t="s">
        <v>66</v>
      </c>
      <c r="E4" s="36" t="e">
        <v>#N/A</v>
      </c>
      <c r="F4" s="36" t="e">
        <v>#N/A</v>
      </c>
      <c r="G4" s="36">
        <v>-100</v>
      </c>
    </row>
    <row r="5" spans="1:7">
      <c r="A5" s="34">
        <v>3</v>
      </c>
      <c r="B5" s="34">
        <v>111219</v>
      </c>
      <c r="C5" s="35" t="s">
        <v>77</v>
      </c>
      <c r="D5" s="35" t="s">
        <v>36</v>
      </c>
      <c r="E5" s="36" t="e">
        <v>#N/A</v>
      </c>
      <c r="F5" s="36" t="e">
        <v>#N/A</v>
      </c>
      <c r="G5" s="36">
        <v>-100</v>
      </c>
    </row>
    <row r="6" spans="1:7">
      <c r="A6" s="34">
        <v>4</v>
      </c>
      <c r="B6" s="34">
        <v>103198</v>
      </c>
      <c r="C6" s="35" t="s">
        <v>100</v>
      </c>
      <c r="D6" s="35" t="s">
        <v>36</v>
      </c>
      <c r="E6" s="36" t="e">
        <v>#N/A</v>
      </c>
      <c r="F6" s="36" t="e">
        <v>#N/A</v>
      </c>
      <c r="G6" s="36">
        <v>-100</v>
      </c>
    </row>
    <row r="7" spans="1:7">
      <c r="A7" s="34">
        <v>5</v>
      </c>
      <c r="B7" s="34">
        <v>752</v>
      </c>
      <c r="C7" s="35" t="s">
        <v>120</v>
      </c>
      <c r="D7" s="35" t="s">
        <v>36</v>
      </c>
      <c r="E7" s="36" t="e">
        <v>#N/A</v>
      </c>
      <c r="F7" s="36" t="e">
        <v>#N/A</v>
      </c>
      <c r="G7" s="36">
        <v>-100</v>
      </c>
    </row>
    <row r="8" spans="1:7">
      <c r="A8" s="34">
        <v>6</v>
      </c>
      <c r="B8" s="34">
        <v>549</v>
      </c>
      <c r="C8" s="35" t="s">
        <v>127</v>
      </c>
      <c r="D8" s="35" t="s">
        <v>85</v>
      </c>
      <c r="E8" s="36" t="e">
        <v>#N/A</v>
      </c>
      <c r="F8" s="36" t="e">
        <v>#N/A</v>
      </c>
      <c r="G8" s="36">
        <v>-100</v>
      </c>
    </row>
    <row r="9" spans="1:7">
      <c r="A9" s="34">
        <v>7</v>
      </c>
      <c r="B9" s="34">
        <v>573</v>
      </c>
      <c r="C9" s="35" t="s">
        <v>136</v>
      </c>
      <c r="D9" s="35" t="s">
        <v>52</v>
      </c>
      <c r="E9" s="36" t="e">
        <v>#N/A</v>
      </c>
      <c r="F9" s="36" t="e">
        <v>#N/A</v>
      </c>
      <c r="G9" s="36">
        <v>-100</v>
      </c>
    </row>
    <row r="10" s="25" customFormat="1" spans="1:7">
      <c r="A10" s="34">
        <v>8</v>
      </c>
      <c r="B10" s="34">
        <v>570</v>
      </c>
      <c r="C10" s="35" t="s">
        <v>144</v>
      </c>
      <c r="D10" s="35" t="s">
        <v>36</v>
      </c>
      <c r="E10" s="36" t="e">
        <v>#N/A</v>
      </c>
      <c r="F10" s="36" t="e">
        <v>#N/A</v>
      </c>
      <c r="G10" s="36">
        <v>-100</v>
      </c>
    </row>
    <row r="11" spans="1:7">
      <c r="A11" s="34">
        <v>9</v>
      </c>
      <c r="B11" s="34">
        <v>347</v>
      </c>
      <c r="C11" s="35" t="s">
        <v>153</v>
      </c>
      <c r="D11" s="35" t="s">
        <v>36</v>
      </c>
      <c r="E11" s="36" t="e">
        <v>#N/A</v>
      </c>
      <c r="F11" s="36" t="e">
        <v>#N/A</v>
      </c>
      <c r="G11" s="36">
        <v>-100</v>
      </c>
    </row>
    <row r="12" spans="1:7">
      <c r="A12" s="34">
        <v>10</v>
      </c>
      <c r="B12" s="34">
        <v>102478</v>
      </c>
      <c r="C12" s="35" t="s">
        <v>166</v>
      </c>
      <c r="D12" s="35" t="s">
        <v>33</v>
      </c>
      <c r="E12" s="36" t="e">
        <v>#N/A</v>
      </c>
      <c r="F12" s="36" t="e">
        <v>#N/A</v>
      </c>
      <c r="G12" s="36">
        <v>-100</v>
      </c>
    </row>
    <row r="13" spans="1:6">
      <c r="A13" s="37">
        <v>11</v>
      </c>
      <c r="B13" s="37">
        <v>105910</v>
      </c>
      <c r="C13" s="38" t="s">
        <v>114</v>
      </c>
      <c r="D13" s="38" t="s">
        <v>52</v>
      </c>
      <c r="E13" s="39" t="s">
        <v>424</v>
      </c>
      <c r="F13" s="39" t="s">
        <v>425</v>
      </c>
    </row>
    <row r="14" spans="1:6">
      <c r="A14" s="40">
        <v>12</v>
      </c>
      <c r="B14" s="40">
        <v>104430</v>
      </c>
      <c r="C14" s="41" t="s">
        <v>168</v>
      </c>
      <c r="D14" s="41" t="s">
        <v>52</v>
      </c>
      <c r="E14" s="39" t="s">
        <v>426</v>
      </c>
      <c r="F14" s="39" t="s">
        <v>427</v>
      </c>
    </row>
    <row r="15" spans="1:6">
      <c r="A15" s="40">
        <v>13</v>
      </c>
      <c r="B15" s="40">
        <v>113023</v>
      </c>
      <c r="C15" s="41" t="s">
        <v>101</v>
      </c>
      <c r="D15" s="41" t="s">
        <v>33</v>
      </c>
      <c r="E15" s="39" t="s">
        <v>428</v>
      </c>
      <c r="F15" s="39" t="s">
        <v>427</v>
      </c>
    </row>
    <row r="16" spans="1:6">
      <c r="A16" s="40">
        <v>14</v>
      </c>
      <c r="B16" s="40">
        <v>106485</v>
      </c>
      <c r="C16" s="41" t="s">
        <v>131</v>
      </c>
      <c r="D16" s="41" t="s">
        <v>52</v>
      </c>
      <c r="E16" s="39" t="s">
        <v>429</v>
      </c>
      <c r="F16" s="39" t="s">
        <v>430</v>
      </c>
    </row>
    <row r="17" spans="1:6">
      <c r="A17" s="40">
        <v>15</v>
      </c>
      <c r="B17" s="40">
        <v>104428</v>
      </c>
      <c r="C17" s="41" t="s">
        <v>68</v>
      </c>
      <c r="D17" s="41" t="s">
        <v>50</v>
      </c>
      <c r="E17" s="39" t="s">
        <v>431</v>
      </c>
      <c r="F17" s="39" t="s">
        <v>430</v>
      </c>
    </row>
    <row r="18" spans="1:6">
      <c r="A18" s="40">
        <v>16</v>
      </c>
      <c r="B18" s="40">
        <v>108277</v>
      </c>
      <c r="C18" s="41" t="s">
        <v>141</v>
      </c>
      <c r="D18" s="41" t="s">
        <v>36</v>
      </c>
      <c r="E18" s="39" t="s">
        <v>432</v>
      </c>
      <c r="F18" s="39" t="s">
        <v>427</v>
      </c>
    </row>
    <row r="19" spans="1:6">
      <c r="A19" s="40">
        <v>17</v>
      </c>
      <c r="B19" s="40">
        <v>102934</v>
      </c>
      <c r="C19" s="41" t="s">
        <v>99</v>
      </c>
      <c r="D19" s="41" t="s">
        <v>36</v>
      </c>
      <c r="E19" s="39" t="s">
        <v>433</v>
      </c>
      <c r="F19" s="39" t="s">
        <v>434</v>
      </c>
    </row>
    <row r="20" spans="1:6">
      <c r="A20" s="40">
        <v>18</v>
      </c>
      <c r="B20" s="40">
        <v>113298</v>
      </c>
      <c r="C20" s="41" t="s">
        <v>47</v>
      </c>
      <c r="D20" s="41" t="s">
        <v>36</v>
      </c>
      <c r="E20" s="39" t="s">
        <v>435</v>
      </c>
      <c r="F20" s="39" t="s">
        <v>430</v>
      </c>
    </row>
    <row r="21" spans="1:6">
      <c r="A21" s="40">
        <v>19</v>
      </c>
      <c r="B21" s="40">
        <v>585</v>
      </c>
      <c r="C21" s="41" t="s">
        <v>128</v>
      </c>
      <c r="D21" s="41" t="s">
        <v>33</v>
      </c>
      <c r="E21" s="39" t="s">
        <v>436</v>
      </c>
      <c r="F21" s="39" t="s">
        <v>434</v>
      </c>
    </row>
    <row r="22" spans="1:6">
      <c r="A22" s="40">
        <v>20</v>
      </c>
      <c r="B22" s="40">
        <v>732</v>
      </c>
      <c r="C22" s="41" t="s">
        <v>154</v>
      </c>
      <c r="D22" s="41" t="s">
        <v>39</v>
      </c>
      <c r="E22" s="39" t="s">
        <v>437</v>
      </c>
      <c r="F22" s="39" t="s">
        <v>427</v>
      </c>
    </row>
    <row r="23" spans="1:6">
      <c r="A23" s="40">
        <v>21</v>
      </c>
      <c r="B23" s="40">
        <v>371</v>
      </c>
      <c r="C23" s="41" t="s">
        <v>139</v>
      </c>
      <c r="D23" s="41" t="s">
        <v>41</v>
      </c>
      <c r="E23" s="39" t="s">
        <v>438</v>
      </c>
      <c r="F23" s="39" t="s">
        <v>434</v>
      </c>
    </row>
    <row r="24" spans="1:6">
      <c r="A24" s="40">
        <v>22</v>
      </c>
      <c r="B24" s="40">
        <v>377</v>
      </c>
      <c r="C24" s="41" t="s">
        <v>63</v>
      </c>
      <c r="D24" s="41" t="s">
        <v>52</v>
      </c>
      <c r="E24" s="39" t="s">
        <v>439</v>
      </c>
      <c r="F24" s="39" t="s">
        <v>430</v>
      </c>
    </row>
    <row r="25" spans="1:6">
      <c r="A25" s="40">
        <v>23</v>
      </c>
      <c r="B25" s="40">
        <v>105751</v>
      </c>
      <c r="C25" s="41" t="s">
        <v>152</v>
      </c>
      <c r="D25" s="41" t="s">
        <v>52</v>
      </c>
      <c r="E25" s="39" t="s">
        <v>249</v>
      </c>
      <c r="F25" s="39" t="s">
        <v>434</v>
      </c>
    </row>
    <row r="26" spans="1:6">
      <c r="A26" s="40">
        <v>24</v>
      </c>
      <c r="B26" s="40">
        <v>387</v>
      </c>
      <c r="C26" s="41" t="s">
        <v>122</v>
      </c>
      <c r="D26" s="41" t="s">
        <v>52</v>
      </c>
      <c r="E26" s="39" t="s">
        <v>440</v>
      </c>
      <c r="F26" s="39" t="s">
        <v>434</v>
      </c>
    </row>
    <row r="27" s="25" customFormat="1" spans="1:7">
      <c r="A27" s="40">
        <v>25</v>
      </c>
      <c r="B27" s="40">
        <v>514</v>
      </c>
      <c r="C27" s="41" t="s">
        <v>123</v>
      </c>
      <c r="D27" s="41" t="s">
        <v>41</v>
      </c>
      <c r="E27" s="39" t="s">
        <v>441</v>
      </c>
      <c r="F27" s="39" t="s">
        <v>425</v>
      </c>
      <c r="G27" s="28"/>
    </row>
    <row r="28" spans="1:6">
      <c r="A28" s="40">
        <v>26</v>
      </c>
      <c r="B28" s="40">
        <v>730</v>
      </c>
      <c r="C28" s="41" t="s">
        <v>134</v>
      </c>
      <c r="D28" s="41" t="s">
        <v>36</v>
      </c>
      <c r="E28" s="39" t="s">
        <v>218</v>
      </c>
      <c r="F28" s="39" t="s">
        <v>430</v>
      </c>
    </row>
    <row r="29" spans="1:6">
      <c r="A29" s="40">
        <v>27</v>
      </c>
      <c r="B29" s="40">
        <v>720</v>
      </c>
      <c r="C29" s="41" t="s">
        <v>132</v>
      </c>
      <c r="D29" s="41" t="s">
        <v>85</v>
      </c>
      <c r="E29" s="39" t="s">
        <v>442</v>
      </c>
      <c r="F29" s="39" t="s">
        <v>430</v>
      </c>
    </row>
    <row r="30" spans="1:6">
      <c r="A30" s="40">
        <v>28</v>
      </c>
      <c r="B30" s="40">
        <v>103199</v>
      </c>
      <c r="C30" s="41" t="s">
        <v>149</v>
      </c>
      <c r="D30" s="41" t="s">
        <v>33</v>
      </c>
      <c r="E30" s="39" t="s">
        <v>443</v>
      </c>
      <c r="F30" s="39" t="s">
        <v>430</v>
      </c>
    </row>
    <row r="31" spans="1:6">
      <c r="A31" s="40">
        <v>29</v>
      </c>
      <c r="B31" s="40">
        <v>311</v>
      </c>
      <c r="C31" s="41" t="s">
        <v>35</v>
      </c>
      <c r="D31" s="41" t="s">
        <v>36</v>
      </c>
      <c r="E31" s="39" t="s">
        <v>203</v>
      </c>
      <c r="F31" s="39" t="s">
        <v>430</v>
      </c>
    </row>
    <row r="32" spans="1:6">
      <c r="A32" s="40">
        <v>30</v>
      </c>
      <c r="B32" s="40">
        <v>102567</v>
      </c>
      <c r="C32" s="41" t="s">
        <v>105</v>
      </c>
      <c r="D32" s="41" t="s">
        <v>41</v>
      </c>
      <c r="E32" s="39" t="s">
        <v>444</v>
      </c>
      <c r="F32" s="39" t="s">
        <v>430</v>
      </c>
    </row>
    <row r="33" spans="1:6">
      <c r="A33" s="40">
        <v>31</v>
      </c>
      <c r="B33" s="40">
        <v>108656</v>
      </c>
      <c r="C33" s="41" t="s">
        <v>138</v>
      </c>
      <c r="D33" s="41" t="s">
        <v>41</v>
      </c>
      <c r="E33" s="39" t="s">
        <v>445</v>
      </c>
      <c r="F33" s="39" t="s">
        <v>430</v>
      </c>
    </row>
    <row r="34" spans="1:6">
      <c r="A34" s="40">
        <v>32</v>
      </c>
      <c r="B34" s="40">
        <v>385</v>
      </c>
      <c r="C34" s="41" t="s">
        <v>40</v>
      </c>
      <c r="D34" s="41" t="s">
        <v>41</v>
      </c>
      <c r="E34" s="39" t="s">
        <v>446</v>
      </c>
      <c r="F34" s="39" t="s">
        <v>430</v>
      </c>
    </row>
    <row r="35" spans="1:6">
      <c r="A35" s="40">
        <v>33</v>
      </c>
      <c r="B35" s="40">
        <v>112415</v>
      </c>
      <c r="C35" s="41" t="s">
        <v>71</v>
      </c>
      <c r="D35" s="41" t="s">
        <v>36</v>
      </c>
      <c r="E35" s="39" t="s">
        <v>447</v>
      </c>
      <c r="F35" s="39" t="s">
        <v>430</v>
      </c>
    </row>
    <row r="36" spans="1:6">
      <c r="A36" s="40">
        <v>34</v>
      </c>
      <c r="B36" s="40">
        <v>710</v>
      </c>
      <c r="C36" s="41" t="s">
        <v>112</v>
      </c>
      <c r="D36" s="41" t="s">
        <v>50</v>
      </c>
      <c r="E36" s="39" t="s">
        <v>448</v>
      </c>
      <c r="F36" s="39" t="s">
        <v>430</v>
      </c>
    </row>
    <row r="37" spans="1:6">
      <c r="A37" s="40">
        <v>35</v>
      </c>
      <c r="B37" s="40">
        <v>329</v>
      </c>
      <c r="C37" s="41" t="s">
        <v>74</v>
      </c>
      <c r="D37" s="41" t="s">
        <v>50</v>
      </c>
      <c r="E37" s="39" t="s">
        <v>305</v>
      </c>
      <c r="F37" s="39" t="s">
        <v>427</v>
      </c>
    </row>
    <row r="38" s="25" customFormat="1" spans="1:7">
      <c r="A38" s="40">
        <v>36</v>
      </c>
      <c r="B38" s="40">
        <v>743</v>
      </c>
      <c r="C38" s="41" t="s">
        <v>157</v>
      </c>
      <c r="D38" s="41" t="s">
        <v>52</v>
      </c>
      <c r="E38" s="39" t="s">
        <v>289</v>
      </c>
      <c r="F38" s="39" t="s">
        <v>427</v>
      </c>
      <c r="G38" s="28"/>
    </row>
    <row r="39" spans="1:6">
      <c r="A39" s="40">
        <v>37</v>
      </c>
      <c r="B39" s="40">
        <v>707</v>
      </c>
      <c r="C39" s="41" t="s">
        <v>67</v>
      </c>
      <c r="D39" s="41" t="s">
        <v>52</v>
      </c>
      <c r="E39" s="39" t="s">
        <v>187</v>
      </c>
      <c r="F39" s="39" t="s">
        <v>430</v>
      </c>
    </row>
    <row r="40" spans="1:6">
      <c r="A40" s="40">
        <v>38</v>
      </c>
      <c r="B40" s="40">
        <v>107658</v>
      </c>
      <c r="C40" s="41" t="s">
        <v>155</v>
      </c>
      <c r="D40" s="41" t="s">
        <v>36</v>
      </c>
      <c r="E40" s="39" t="s">
        <v>449</v>
      </c>
      <c r="F40" s="39" t="s">
        <v>434</v>
      </c>
    </row>
    <row r="41" spans="1:6">
      <c r="A41" s="40">
        <v>39</v>
      </c>
      <c r="B41" s="40">
        <v>379</v>
      </c>
      <c r="C41" s="41" t="s">
        <v>87</v>
      </c>
      <c r="D41" s="41" t="s">
        <v>36</v>
      </c>
      <c r="E41" s="39" t="s">
        <v>450</v>
      </c>
      <c r="F41" s="39" t="s">
        <v>427</v>
      </c>
    </row>
    <row r="42" spans="1:6">
      <c r="A42" s="40">
        <v>40</v>
      </c>
      <c r="B42" s="40">
        <v>102935</v>
      </c>
      <c r="C42" s="41" t="s">
        <v>146</v>
      </c>
      <c r="D42" s="41" t="s">
        <v>33</v>
      </c>
      <c r="E42" s="39" t="s">
        <v>451</v>
      </c>
      <c r="F42" s="39" t="s">
        <v>427</v>
      </c>
    </row>
    <row r="43" spans="1:6">
      <c r="A43" s="40">
        <v>41</v>
      </c>
      <c r="B43" s="40">
        <v>373</v>
      </c>
      <c r="C43" s="41" t="s">
        <v>151</v>
      </c>
      <c r="D43" s="41" t="s">
        <v>33</v>
      </c>
      <c r="E43" s="39" t="s">
        <v>452</v>
      </c>
      <c r="F43" s="39" t="s">
        <v>427</v>
      </c>
    </row>
    <row r="44" spans="1:6">
      <c r="A44" s="40">
        <v>42</v>
      </c>
      <c r="B44" s="40">
        <v>717</v>
      </c>
      <c r="C44" s="41" t="s">
        <v>94</v>
      </c>
      <c r="D44" s="41" t="s">
        <v>85</v>
      </c>
      <c r="E44" s="39" t="s">
        <v>453</v>
      </c>
      <c r="F44" s="39" t="s">
        <v>434</v>
      </c>
    </row>
    <row r="45" spans="1:6">
      <c r="A45" s="40">
        <v>43</v>
      </c>
      <c r="B45" s="40">
        <v>399</v>
      </c>
      <c r="C45" s="41" t="s">
        <v>145</v>
      </c>
      <c r="D45" s="41" t="s">
        <v>52</v>
      </c>
      <c r="E45" s="39" t="s">
        <v>454</v>
      </c>
      <c r="F45" s="39" t="s">
        <v>430</v>
      </c>
    </row>
    <row r="46" spans="1:6">
      <c r="A46" s="40">
        <v>44</v>
      </c>
      <c r="B46" s="40">
        <v>359</v>
      </c>
      <c r="C46" s="41" t="s">
        <v>75</v>
      </c>
      <c r="D46" s="41" t="s">
        <v>36</v>
      </c>
      <c r="E46" s="39" t="s">
        <v>455</v>
      </c>
      <c r="F46" s="39" t="s">
        <v>427</v>
      </c>
    </row>
    <row r="47" spans="1:6">
      <c r="A47" s="40">
        <v>45</v>
      </c>
      <c r="B47" s="40">
        <v>706</v>
      </c>
      <c r="C47" s="41" t="s">
        <v>97</v>
      </c>
      <c r="D47" s="41" t="s">
        <v>50</v>
      </c>
      <c r="E47" s="39" t="s">
        <v>456</v>
      </c>
      <c r="F47" s="39" t="s">
        <v>434</v>
      </c>
    </row>
    <row r="48" spans="1:6">
      <c r="A48" s="40">
        <v>46</v>
      </c>
      <c r="B48" s="40">
        <v>106865</v>
      </c>
      <c r="C48" s="41" t="s">
        <v>124</v>
      </c>
      <c r="D48" s="41" t="s">
        <v>33</v>
      </c>
      <c r="E48" s="39" t="s">
        <v>457</v>
      </c>
      <c r="F48" s="39" t="s">
        <v>434</v>
      </c>
    </row>
    <row r="49" spans="1:6">
      <c r="A49" s="40">
        <v>47</v>
      </c>
      <c r="B49" s="40">
        <v>513</v>
      </c>
      <c r="C49" s="41" t="s">
        <v>81</v>
      </c>
      <c r="D49" s="41" t="s">
        <v>36</v>
      </c>
      <c r="E49" s="39" t="s">
        <v>217</v>
      </c>
      <c r="F49" s="39" t="s">
        <v>434</v>
      </c>
    </row>
    <row r="50" spans="1:6">
      <c r="A50" s="40">
        <v>48</v>
      </c>
      <c r="B50" s="40">
        <v>598</v>
      </c>
      <c r="C50" s="41" t="s">
        <v>142</v>
      </c>
      <c r="D50" s="41" t="s">
        <v>52</v>
      </c>
      <c r="E50" s="39" t="s">
        <v>458</v>
      </c>
      <c r="F50" s="39" t="s">
        <v>430</v>
      </c>
    </row>
    <row r="51" spans="1:6">
      <c r="A51" s="40">
        <v>49</v>
      </c>
      <c r="B51" s="40">
        <v>112888</v>
      </c>
      <c r="C51" s="41" t="s">
        <v>44</v>
      </c>
      <c r="D51" s="41" t="s">
        <v>36</v>
      </c>
      <c r="E51" s="39" t="s">
        <v>459</v>
      </c>
      <c r="F51" s="39" t="s">
        <v>430</v>
      </c>
    </row>
    <row r="52" spans="1:6">
      <c r="A52" s="40">
        <v>50</v>
      </c>
      <c r="B52" s="40">
        <v>355</v>
      </c>
      <c r="C52" s="41" t="s">
        <v>89</v>
      </c>
      <c r="D52" s="41" t="s">
        <v>33</v>
      </c>
      <c r="E52" s="39" t="s">
        <v>460</v>
      </c>
      <c r="F52" s="39" t="s">
        <v>430</v>
      </c>
    </row>
    <row r="53" spans="1:6">
      <c r="A53" s="40">
        <v>51</v>
      </c>
      <c r="B53" s="40">
        <v>104838</v>
      </c>
      <c r="C53" s="41" t="s">
        <v>111</v>
      </c>
      <c r="D53" s="41" t="s">
        <v>50</v>
      </c>
      <c r="E53" s="39" t="s">
        <v>461</v>
      </c>
      <c r="F53" s="39" t="s">
        <v>434</v>
      </c>
    </row>
    <row r="54" spans="1:6">
      <c r="A54" s="40">
        <v>52</v>
      </c>
      <c r="B54" s="40">
        <v>113025</v>
      </c>
      <c r="C54" s="41" t="s">
        <v>76</v>
      </c>
      <c r="D54" s="41" t="s">
        <v>36</v>
      </c>
      <c r="E54" s="39" t="s">
        <v>462</v>
      </c>
      <c r="F54" s="39" t="s">
        <v>434</v>
      </c>
    </row>
    <row r="55" spans="1:6">
      <c r="A55" s="40">
        <v>53</v>
      </c>
      <c r="B55" s="40">
        <v>106399</v>
      </c>
      <c r="C55" s="41" t="s">
        <v>137</v>
      </c>
      <c r="D55" s="41" t="s">
        <v>36</v>
      </c>
      <c r="E55" s="39" t="s">
        <v>463</v>
      </c>
      <c r="F55" s="39" t="s">
        <v>427</v>
      </c>
    </row>
    <row r="56" spans="1:6">
      <c r="A56" s="40">
        <v>54</v>
      </c>
      <c r="B56" s="40">
        <v>105267</v>
      </c>
      <c r="C56" s="41" t="s">
        <v>73</v>
      </c>
      <c r="D56" s="41" t="s">
        <v>36</v>
      </c>
      <c r="E56" s="39" t="s">
        <v>464</v>
      </c>
      <c r="F56" s="39" t="s">
        <v>430</v>
      </c>
    </row>
    <row r="57" spans="1:6">
      <c r="A57" s="40">
        <v>55</v>
      </c>
      <c r="B57" s="40">
        <v>582</v>
      </c>
      <c r="C57" s="41" t="s">
        <v>54</v>
      </c>
      <c r="D57" s="41" t="s">
        <v>36</v>
      </c>
      <c r="E57" s="39" t="s">
        <v>465</v>
      </c>
      <c r="F57" s="39" t="s">
        <v>434</v>
      </c>
    </row>
    <row r="58" spans="1:6">
      <c r="A58" s="40">
        <v>56</v>
      </c>
      <c r="B58" s="40">
        <v>754</v>
      </c>
      <c r="C58" s="41" t="s">
        <v>118</v>
      </c>
      <c r="D58" s="41" t="s">
        <v>50</v>
      </c>
      <c r="E58" s="39" t="s">
        <v>466</v>
      </c>
      <c r="F58" s="39" t="s">
        <v>430</v>
      </c>
    </row>
    <row r="59" s="25" customFormat="1" spans="1:7">
      <c r="A59" s="40">
        <v>57</v>
      </c>
      <c r="B59" s="40">
        <v>511</v>
      </c>
      <c r="C59" s="41" t="s">
        <v>64</v>
      </c>
      <c r="D59" s="41" t="s">
        <v>33</v>
      </c>
      <c r="E59" s="39" t="s">
        <v>467</v>
      </c>
      <c r="F59" s="39" t="s">
        <v>434</v>
      </c>
      <c r="G59" s="28"/>
    </row>
    <row r="60" spans="1:6">
      <c r="A60" s="40">
        <v>58</v>
      </c>
      <c r="B60" s="40">
        <v>339</v>
      </c>
      <c r="C60" s="41" t="s">
        <v>79</v>
      </c>
      <c r="D60" s="41" t="s">
        <v>36</v>
      </c>
      <c r="E60" s="39" t="s">
        <v>468</v>
      </c>
      <c r="F60" s="39" t="s">
        <v>430</v>
      </c>
    </row>
    <row r="61" spans="1:6">
      <c r="A61" s="40">
        <v>59</v>
      </c>
      <c r="B61" s="40">
        <v>56</v>
      </c>
      <c r="C61" s="41" t="s">
        <v>95</v>
      </c>
      <c r="D61" s="41" t="s">
        <v>50</v>
      </c>
      <c r="E61" s="39" t="s">
        <v>339</v>
      </c>
      <c r="F61" s="39" t="s">
        <v>434</v>
      </c>
    </row>
    <row r="62" spans="1:6">
      <c r="A62" s="40">
        <v>60</v>
      </c>
      <c r="B62" s="40">
        <v>546</v>
      </c>
      <c r="C62" s="41" t="s">
        <v>102</v>
      </c>
      <c r="D62" s="41" t="s">
        <v>52</v>
      </c>
      <c r="E62" s="39" t="s">
        <v>216</v>
      </c>
      <c r="F62" s="39" t="s">
        <v>425</v>
      </c>
    </row>
    <row r="63" spans="1:6">
      <c r="A63" s="40">
        <v>61</v>
      </c>
      <c r="B63" s="40">
        <v>349</v>
      </c>
      <c r="C63" s="41" t="s">
        <v>162</v>
      </c>
      <c r="D63" s="41" t="s">
        <v>33</v>
      </c>
      <c r="E63" s="39" t="s">
        <v>287</v>
      </c>
      <c r="F63" s="39" t="s">
        <v>425</v>
      </c>
    </row>
    <row r="64" spans="1:6">
      <c r="A64" s="40">
        <v>62</v>
      </c>
      <c r="B64" s="40">
        <v>341</v>
      </c>
      <c r="C64" s="41" t="s">
        <v>57</v>
      </c>
      <c r="D64" s="41" t="s">
        <v>39</v>
      </c>
      <c r="E64" s="39" t="s">
        <v>469</v>
      </c>
      <c r="F64" s="39" t="s">
        <v>427</v>
      </c>
    </row>
    <row r="65" spans="1:6">
      <c r="A65" s="40">
        <v>63</v>
      </c>
      <c r="B65" s="40">
        <v>591</v>
      </c>
      <c r="C65" s="41" t="s">
        <v>70</v>
      </c>
      <c r="D65" s="41" t="s">
        <v>39</v>
      </c>
      <c r="E65" s="39" t="s">
        <v>470</v>
      </c>
      <c r="F65" s="39" t="s">
        <v>427</v>
      </c>
    </row>
    <row r="66" spans="1:6">
      <c r="A66" s="40">
        <v>64</v>
      </c>
      <c r="B66" s="40">
        <v>111064</v>
      </c>
      <c r="C66" s="41" t="s">
        <v>38</v>
      </c>
      <c r="D66" s="41" t="s">
        <v>39</v>
      </c>
      <c r="E66" s="39" t="s">
        <v>471</v>
      </c>
      <c r="F66" s="39" t="s">
        <v>430</v>
      </c>
    </row>
    <row r="67" spans="1:6">
      <c r="A67" s="40">
        <v>65</v>
      </c>
      <c r="B67" s="40">
        <v>111400</v>
      </c>
      <c r="C67" s="41" t="s">
        <v>113</v>
      </c>
      <c r="D67" s="41" t="s">
        <v>39</v>
      </c>
      <c r="E67" s="39" t="s">
        <v>472</v>
      </c>
      <c r="F67" s="39" t="s">
        <v>430</v>
      </c>
    </row>
    <row r="68" spans="1:6">
      <c r="A68" s="40">
        <v>66</v>
      </c>
      <c r="B68" s="40">
        <v>721</v>
      </c>
      <c r="C68" s="41" t="s">
        <v>121</v>
      </c>
      <c r="D68" s="41" t="s">
        <v>39</v>
      </c>
      <c r="E68" s="39" t="s">
        <v>473</v>
      </c>
      <c r="F68" s="39" t="s">
        <v>430</v>
      </c>
    </row>
    <row r="69" spans="1:6">
      <c r="A69" s="40">
        <v>67</v>
      </c>
      <c r="B69" s="40">
        <v>742</v>
      </c>
      <c r="C69" s="41" t="s">
        <v>104</v>
      </c>
      <c r="D69" s="41" t="s">
        <v>33</v>
      </c>
      <c r="E69" s="39" t="s">
        <v>474</v>
      </c>
      <c r="F69" s="39" t="s">
        <v>434</v>
      </c>
    </row>
    <row r="70" spans="1:6">
      <c r="A70" s="40">
        <v>68</v>
      </c>
      <c r="B70" s="40">
        <v>357</v>
      </c>
      <c r="C70" s="41" t="s">
        <v>108</v>
      </c>
      <c r="D70" s="41" t="s">
        <v>36</v>
      </c>
      <c r="E70" s="39" t="s">
        <v>475</v>
      </c>
      <c r="F70" s="39" t="s">
        <v>427</v>
      </c>
    </row>
    <row r="71" spans="1:6">
      <c r="A71" s="40">
        <v>69</v>
      </c>
      <c r="B71" s="40">
        <v>102564</v>
      </c>
      <c r="C71" s="41" t="s">
        <v>109</v>
      </c>
      <c r="D71" s="41" t="s">
        <v>39</v>
      </c>
      <c r="E71" s="39" t="s">
        <v>476</v>
      </c>
      <c r="F71" s="39" t="s">
        <v>427</v>
      </c>
    </row>
    <row r="72" spans="1:6">
      <c r="A72" s="40">
        <v>70</v>
      </c>
      <c r="B72" s="40">
        <v>307</v>
      </c>
      <c r="C72" s="41" t="s">
        <v>90</v>
      </c>
      <c r="D72" s="41" t="s">
        <v>66</v>
      </c>
      <c r="E72" s="39" t="s">
        <v>477</v>
      </c>
      <c r="F72" s="39" t="s">
        <v>430</v>
      </c>
    </row>
    <row r="73" spans="1:6">
      <c r="A73" s="40">
        <v>71</v>
      </c>
      <c r="B73" s="40">
        <v>738</v>
      </c>
      <c r="C73" s="41" t="s">
        <v>62</v>
      </c>
      <c r="D73" s="41" t="s">
        <v>50</v>
      </c>
      <c r="E73" s="39" t="s">
        <v>478</v>
      </c>
      <c r="F73" s="39" t="s">
        <v>430</v>
      </c>
    </row>
    <row r="74" spans="1:6">
      <c r="A74" s="40">
        <v>72</v>
      </c>
      <c r="B74" s="40">
        <v>747</v>
      </c>
      <c r="C74" s="41" t="s">
        <v>72</v>
      </c>
      <c r="D74" s="41" t="s">
        <v>33</v>
      </c>
      <c r="E74" s="39" t="s">
        <v>479</v>
      </c>
      <c r="F74" s="39" t="s">
        <v>430</v>
      </c>
    </row>
    <row r="75" spans="1:6">
      <c r="A75" s="40">
        <v>73</v>
      </c>
      <c r="B75" s="40">
        <v>572</v>
      </c>
      <c r="C75" s="41" t="s">
        <v>88</v>
      </c>
      <c r="D75" s="41" t="s">
        <v>33</v>
      </c>
      <c r="E75" s="39" t="s">
        <v>480</v>
      </c>
      <c r="F75" s="39" t="s">
        <v>434</v>
      </c>
    </row>
    <row r="76" spans="1:6">
      <c r="A76" s="40">
        <v>74</v>
      </c>
      <c r="B76" s="40">
        <v>113299</v>
      </c>
      <c r="C76" s="41" t="s">
        <v>43</v>
      </c>
      <c r="D76" s="41" t="s">
        <v>33</v>
      </c>
      <c r="E76" s="39" t="s">
        <v>481</v>
      </c>
      <c r="F76" s="39" t="s">
        <v>425</v>
      </c>
    </row>
    <row r="77" spans="1:6">
      <c r="A77" s="40">
        <v>75</v>
      </c>
      <c r="B77" s="40">
        <v>113008</v>
      </c>
      <c r="C77" s="41" t="s">
        <v>78</v>
      </c>
      <c r="D77" s="41" t="s">
        <v>52</v>
      </c>
      <c r="E77" s="39" t="s">
        <v>388</v>
      </c>
      <c r="F77" s="39" t="s">
        <v>427</v>
      </c>
    </row>
    <row r="78" spans="1:6">
      <c r="A78" s="40">
        <v>76</v>
      </c>
      <c r="B78" s="40">
        <v>709</v>
      </c>
      <c r="C78" s="41" t="s">
        <v>150</v>
      </c>
      <c r="D78" s="41" t="s">
        <v>36</v>
      </c>
      <c r="E78" s="39" t="s">
        <v>482</v>
      </c>
      <c r="F78" s="39" t="s">
        <v>434</v>
      </c>
    </row>
    <row r="79" s="25" customFormat="1" spans="1:7">
      <c r="A79" s="40">
        <v>77</v>
      </c>
      <c r="B79" s="40">
        <v>545</v>
      </c>
      <c r="C79" s="41" t="s">
        <v>80</v>
      </c>
      <c r="D79" s="41" t="s">
        <v>52</v>
      </c>
      <c r="E79" s="39" t="s">
        <v>483</v>
      </c>
      <c r="F79" s="39" t="s">
        <v>427</v>
      </c>
      <c r="G79" s="28"/>
    </row>
    <row r="80" spans="1:6">
      <c r="A80" s="40">
        <v>78</v>
      </c>
      <c r="B80" s="40">
        <v>723</v>
      </c>
      <c r="C80" s="41" t="s">
        <v>165</v>
      </c>
      <c r="D80" s="41" t="s">
        <v>33</v>
      </c>
      <c r="E80" s="39" t="s">
        <v>484</v>
      </c>
      <c r="F80" s="39" t="s">
        <v>427</v>
      </c>
    </row>
    <row r="81" spans="1:6">
      <c r="A81" s="40">
        <v>79</v>
      </c>
      <c r="B81" s="40">
        <v>704</v>
      </c>
      <c r="C81" s="41" t="s">
        <v>147</v>
      </c>
      <c r="D81" s="41" t="s">
        <v>50</v>
      </c>
      <c r="E81" s="39" t="s">
        <v>485</v>
      </c>
      <c r="F81" s="39" t="s">
        <v>434</v>
      </c>
    </row>
    <row r="82" spans="1:6">
      <c r="A82" s="40">
        <v>80</v>
      </c>
      <c r="B82" s="40">
        <v>744</v>
      </c>
      <c r="C82" s="41" t="s">
        <v>158</v>
      </c>
      <c r="D82" s="41" t="s">
        <v>33</v>
      </c>
      <c r="E82" s="39" t="s">
        <v>486</v>
      </c>
      <c r="F82" s="39" t="s">
        <v>427</v>
      </c>
    </row>
    <row r="83" spans="1:6">
      <c r="A83" s="40">
        <v>81</v>
      </c>
      <c r="B83" s="40">
        <v>713</v>
      </c>
      <c r="C83" s="41" t="s">
        <v>61</v>
      </c>
      <c r="D83" s="41" t="s">
        <v>50</v>
      </c>
      <c r="E83" s="39" t="s">
        <v>487</v>
      </c>
      <c r="F83" s="39" t="s">
        <v>427</v>
      </c>
    </row>
    <row r="84" spans="1:6">
      <c r="A84" s="40">
        <v>82</v>
      </c>
      <c r="B84" s="40">
        <v>587</v>
      </c>
      <c r="C84" s="41" t="s">
        <v>82</v>
      </c>
      <c r="D84" s="41" t="s">
        <v>50</v>
      </c>
      <c r="E84" s="39" t="s">
        <v>488</v>
      </c>
      <c r="F84" s="39" t="s">
        <v>434</v>
      </c>
    </row>
    <row r="85" spans="1:6">
      <c r="A85" s="40">
        <v>83</v>
      </c>
      <c r="B85" s="40">
        <v>571</v>
      </c>
      <c r="C85" s="41" t="s">
        <v>56</v>
      </c>
      <c r="D85" s="41" t="s">
        <v>52</v>
      </c>
      <c r="E85" s="39" t="s">
        <v>489</v>
      </c>
      <c r="F85" s="39" t="s">
        <v>430</v>
      </c>
    </row>
    <row r="86" s="25" customFormat="1" spans="1:7">
      <c r="A86" s="40">
        <v>84</v>
      </c>
      <c r="B86" s="40">
        <v>391</v>
      </c>
      <c r="C86" s="41" t="s">
        <v>159</v>
      </c>
      <c r="D86" s="41" t="s">
        <v>33</v>
      </c>
      <c r="E86" s="39" t="s">
        <v>263</v>
      </c>
      <c r="F86" s="39" t="s">
        <v>427</v>
      </c>
      <c r="G86" s="28"/>
    </row>
    <row r="87" spans="1:6">
      <c r="A87" s="40">
        <v>85</v>
      </c>
      <c r="B87" s="40">
        <v>745</v>
      </c>
      <c r="C87" s="41" t="s">
        <v>98</v>
      </c>
      <c r="D87" s="41" t="s">
        <v>36</v>
      </c>
      <c r="E87" s="39" t="s">
        <v>490</v>
      </c>
      <c r="F87" s="39" t="s">
        <v>430</v>
      </c>
    </row>
    <row r="88" spans="1:6">
      <c r="A88" s="40">
        <v>86</v>
      </c>
      <c r="B88" s="40">
        <v>103639</v>
      </c>
      <c r="C88" s="41" t="s">
        <v>110</v>
      </c>
      <c r="D88" s="41" t="s">
        <v>52</v>
      </c>
      <c r="E88" s="39" t="s">
        <v>491</v>
      </c>
      <c r="F88" s="39" t="s">
        <v>430</v>
      </c>
    </row>
    <row r="89" spans="1:6">
      <c r="A89" s="40">
        <v>87</v>
      </c>
      <c r="B89" s="40">
        <v>367</v>
      </c>
      <c r="C89" s="41" t="s">
        <v>83</v>
      </c>
      <c r="D89" s="41" t="s">
        <v>50</v>
      </c>
      <c r="E89" s="39" t="s">
        <v>492</v>
      </c>
      <c r="F89" s="39" t="s">
        <v>430</v>
      </c>
    </row>
    <row r="90" spans="1:6">
      <c r="A90" s="40">
        <v>88</v>
      </c>
      <c r="B90" s="40">
        <v>107829</v>
      </c>
      <c r="C90" s="41" t="s">
        <v>161</v>
      </c>
      <c r="D90" s="41" t="s">
        <v>33</v>
      </c>
      <c r="E90" s="39" t="s">
        <v>493</v>
      </c>
      <c r="F90" s="39" t="s">
        <v>430</v>
      </c>
    </row>
    <row r="91" spans="1:6">
      <c r="A91" s="40">
        <v>89</v>
      </c>
      <c r="B91" s="40">
        <v>102479</v>
      </c>
      <c r="C91" s="41" t="s">
        <v>130</v>
      </c>
      <c r="D91" s="41" t="s">
        <v>33</v>
      </c>
      <c r="E91" s="39" t="s">
        <v>494</v>
      </c>
      <c r="F91" s="39" t="s">
        <v>430</v>
      </c>
    </row>
    <row r="92" spans="1:6">
      <c r="A92" s="40">
        <v>90</v>
      </c>
      <c r="B92" s="40">
        <v>726</v>
      </c>
      <c r="C92" s="41" t="s">
        <v>119</v>
      </c>
      <c r="D92" s="41" t="s">
        <v>36</v>
      </c>
      <c r="E92" s="39" t="s">
        <v>495</v>
      </c>
      <c r="F92" s="39" t="s">
        <v>434</v>
      </c>
    </row>
    <row r="93" spans="1:6">
      <c r="A93" s="40">
        <v>91</v>
      </c>
      <c r="B93" s="40">
        <v>337</v>
      </c>
      <c r="C93" s="41" t="s">
        <v>60</v>
      </c>
      <c r="D93" s="41" t="s">
        <v>33</v>
      </c>
      <c r="E93" s="39" t="s">
        <v>496</v>
      </c>
      <c r="F93" s="39" t="s">
        <v>430</v>
      </c>
    </row>
    <row r="94" spans="1:6">
      <c r="A94" s="40">
        <v>92</v>
      </c>
      <c r="B94" s="40">
        <v>101453</v>
      </c>
      <c r="C94" s="41" t="s">
        <v>125</v>
      </c>
      <c r="D94" s="41" t="s">
        <v>50</v>
      </c>
      <c r="E94" s="39" t="s">
        <v>497</v>
      </c>
      <c r="F94" s="39" t="s">
        <v>427</v>
      </c>
    </row>
    <row r="95" s="25" customFormat="1" spans="1:7">
      <c r="A95" s="40">
        <v>93</v>
      </c>
      <c r="B95" s="40">
        <v>114069</v>
      </c>
      <c r="C95" s="41" t="s">
        <v>163</v>
      </c>
      <c r="D95" s="41" t="s">
        <v>52</v>
      </c>
      <c r="E95" s="39" t="s">
        <v>394</v>
      </c>
      <c r="F95" s="39" t="s">
        <v>427</v>
      </c>
      <c r="G95" s="28"/>
    </row>
    <row r="96" spans="1:6">
      <c r="A96" s="40">
        <v>94</v>
      </c>
      <c r="B96" s="40">
        <v>102565</v>
      </c>
      <c r="C96" s="41" t="s">
        <v>93</v>
      </c>
      <c r="D96" s="41" t="s">
        <v>36</v>
      </c>
      <c r="E96" s="39" t="s">
        <v>498</v>
      </c>
      <c r="F96" s="39" t="s">
        <v>425</v>
      </c>
    </row>
    <row r="97" spans="1:6">
      <c r="A97" s="40">
        <v>95</v>
      </c>
      <c r="B97" s="40">
        <v>581</v>
      </c>
      <c r="C97" s="41" t="s">
        <v>107</v>
      </c>
      <c r="D97" s="41" t="s">
        <v>33</v>
      </c>
      <c r="E97" s="39" t="s">
        <v>499</v>
      </c>
      <c r="F97" s="39" t="s">
        <v>427</v>
      </c>
    </row>
    <row r="98" spans="1:6">
      <c r="A98" s="40">
        <v>96</v>
      </c>
      <c r="B98" s="40">
        <v>727</v>
      </c>
      <c r="C98" s="41" t="s">
        <v>133</v>
      </c>
      <c r="D98" s="41" t="s">
        <v>36</v>
      </c>
      <c r="E98" s="39" t="s">
        <v>500</v>
      </c>
      <c r="F98" s="39" t="s">
        <v>434</v>
      </c>
    </row>
    <row r="99" spans="1:6">
      <c r="A99" s="40">
        <v>97</v>
      </c>
      <c r="B99" s="40">
        <v>733</v>
      </c>
      <c r="C99" s="41" t="s">
        <v>140</v>
      </c>
      <c r="D99" s="41" t="s">
        <v>52</v>
      </c>
      <c r="E99" s="39" t="s">
        <v>501</v>
      </c>
      <c r="F99" s="39" t="s">
        <v>434</v>
      </c>
    </row>
    <row r="100" spans="1:6">
      <c r="A100" s="40">
        <v>98</v>
      </c>
      <c r="B100" s="40">
        <v>54</v>
      </c>
      <c r="C100" s="41" t="s">
        <v>55</v>
      </c>
      <c r="D100" s="41" t="s">
        <v>50</v>
      </c>
      <c r="E100" s="39" t="s">
        <v>240</v>
      </c>
      <c r="F100" s="39" t="s">
        <v>430</v>
      </c>
    </row>
    <row r="101" spans="1:6">
      <c r="A101" s="40">
        <v>99</v>
      </c>
      <c r="B101" s="40">
        <v>578</v>
      </c>
      <c r="C101" s="41" t="s">
        <v>58</v>
      </c>
      <c r="D101" s="41" t="s">
        <v>33</v>
      </c>
      <c r="E101" s="39" t="s">
        <v>502</v>
      </c>
      <c r="F101" s="39" t="s">
        <v>430</v>
      </c>
    </row>
    <row r="102" spans="1:6">
      <c r="A102" s="40">
        <v>100</v>
      </c>
      <c r="B102" s="40">
        <v>712</v>
      </c>
      <c r="C102" s="41" t="s">
        <v>69</v>
      </c>
      <c r="D102" s="41" t="s">
        <v>52</v>
      </c>
      <c r="E102" s="39" t="s">
        <v>503</v>
      </c>
      <c r="F102" s="39" t="s">
        <v>434</v>
      </c>
    </row>
    <row r="103" s="25" customFormat="1" spans="1:7">
      <c r="A103" s="40">
        <v>101</v>
      </c>
      <c r="B103" s="40">
        <v>740</v>
      </c>
      <c r="C103" s="41" t="s">
        <v>53</v>
      </c>
      <c r="D103" s="41" t="s">
        <v>52</v>
      </c>
      <c r="E103" s="39" t="s">
        <v>504</v>
      </c>
      <c r="F103" s="39" t="s">
        <v>427</v>
      </c>
      <c r="G103" s="28"/>
    </row>
    <row r="104" spans="1:6">
      <c r="A104" s="40">
        <v>102</v>
      </c>
      <c r="B104" s="40">
        <v>308</v>
      </c>
      <c r="C104" s="41" t="s">
        <v>135</v>
      </c>
      <c r="D104" s="41" t="s">
        <v>33</v>
      </c>
      <c r="E104" s="39" t="s">
        <v>251</v>
      </c>
      <c r="F104" s="39" t="s">
        <v>430</v>
      </c>
    </row>
    <row r="105" spans="1:6">
      <c r="A105" s="40">
        <v>103</v>
      </c>
      <c r="B105" s="40">
        <v>753</v>
      </c>
      <c r="C105" s="41" t="s">
        <v>51</v>
      </c>
      <c r="D105" s="41" t="s">
        <v>52</v>
      </c>
      <c r="E105" s="39" t="s">
        <v>505</v>
      </c>
      <c r="F105" s="39" t="s">
        <v>430</v>
      </c>
    </row>
    <row r="106" spans="1:6">
      <c r="A106" s="40">
        <v>104</v>
      </c>
      <c r="B106" s="40">
        <v>105396</v>
      </c>
      <c r="C106" s="41" t="s">
        <v>164</v>
      </c>
      <c r="D106" s="41" t="s">
        <v>52</v>
      </c>
      <c r="E106" s="39" t="s">
        <v>506</v>
      </c>
      <c r="F106" s="39" t="s">
        <v>427</v>
      </c>
    </row>
    <row r="107" spans="1:6">
      <c r="A107" s="40">
        <v>105</v>
      </c>
      <c r="B107" s="40">
        <v>113833</v>
      </c>
      <c r="C107" s="41" t="s">
        <v>45</v>
      </c>
      <c r="D107" s="41" t="s">
        <v>36</v>
      </c>
      <c r="E107" s="39" t="s">
        <v>507</v>
      </c>
      <c r="F107" s="39" t="s">
        <v>427</v>
      </c>
    </row>
    <row r="108" spans="1:6">
      <c r="A108" s="40">
        <v>106</v>
      </c>
      <c r="B108" s="40">
        <v>365</v>
      </c>
      <c r="C108" s="41" t="s">
        <v>126</v>
      </c>
      <c r="D108" s="41" t="s">
        <v>36</v>
      </c>
      <c r="E108" s="39" t="s">
        <v>195</v>
      </c>
      <c r="F108" s="39" t="s">
        <v>430</v>
      </c>
    </row>
    <row r="109" spans="1:6">
      <c r="A109" s="40">
        <v>107</v>
      </c>
      <c r="B109" s="40">
        <v>724</v>
      </c>
      <c r="C109" s="41" t="s">
        <v>143</v>
      </c>
      <c r="D109" s="41" t="s">
        <v>52</v>
      </c>
      <c r="E109" s="39" t="s">
        <v>508</v>
      </c>
      <c r="F109" s="39" t="s">
        <v>434</v>
      </c>
    </row>
    <row r="110" spans="1:6">
      <c r="A110" s="40">
        <v>108</v>
      </c>
      <c r="B110" s="40">
        <v>106568</v>
      </c>
      <c r="C110" s="41" t="s">
        <v>59</v>
      </c>
      <c r="D110" s="41" t="s">
        <v>52</v>
      </c>
      <c r="E110" s="39" t="s">
        <v>509</v>
      </c>
      <c r="F110" s="39" t="s">
        <v>427</v>
      </c>
    </row>
    <row r="111" spans="1:6">
      <c r="A111" s="40">
        <v>109</v>
      </c>
      <c r="B111" s="40">
        <v>351</v>
      </c>
      <c r="C111" s="41" t="s">
        <v>49</v>
      </c>
      <c r="D111" s="41" t="s">
        <v>50</v>
      </c>
      <c r="E111" s="39" t="s">
        <v>510</v>
      </c>
      <c r="F111" s="39" t="s">
        <v>434</v>
      </c>
    </row>
    <row r="112" s="25" customFormat="1" spans="1:7">
      <c r="A112" s="40">
        <v>110</v>
      </c>
      <c r="B112" s="40">
        <v>114622</v>
      </c>
      <c r="C112" s="41" t="s">
        <v>32</v>
      </c>
      <c r="D112" s="41" t="s">
        <v>33</v>
      </c>
      <c r="E112" s="39" t="s">
        <v>511</v>
      </c>
      <c r="F112" s="39" t="s">
        <v>430</v>
      </c>
      <c r="G112" s="28"/>
    </row>
    <row r="113" spans="1:6">
      <c r="A113" s="40">
        <v>111</v>
      </c>
      <c r="B113" s="40">
        <v>106569</v>
      </c>
      <c r="C113" s="41" t="s">
        <v>92</v>
      </c>
      <c r="D113" s="41" t="s">
        <v>36</v>
      </c>
      <c r="E113" s="39" t="s">
        <v>512</v>
      </c>
      <c r="F113" s="39" t="s">
        <v>427</v>
      </c>
    </row>
    <row r="114" spans="1:6">
      <c r="A114" s="40">
        <v>112</v>
      </c>
      <c r="B114" s="40">
        <v>737</v>
      </c>
      <c r="C114" s="41" t="s">
        <v>86</v>
      </c>
      <c r="D114" s="41" t="s">
        <v>52</v>
      </c>
      <c r="E114" s="39" t="s">
        <v>513</v>
      </c>
      <c r="F114" s="39" t="s">
        <v>427</v>
      </c>
    </row>
    <row r="115" spans="1:6">
      <c r="A115" s="40">
        <v>113</v>
      </c>
      <c r="B115" s="40">
        <v>539</v>
      </c>
      <c r="C115" s="41" t="s">
        <v>148</v>
      </c>
      <c r="D115" s="41" t="s">
        <v>85</v>
      </c>
      <c r="E115" s="39" t="s">
        <v>514</v>
      </c>
      <c r="F115" s="39" t="s">
        <v>430</v>
      </c>
    </row>
    <row r="116" spans="1:6">
      <c r="A116" s="40">
        <v>114</v>
      </c>
      <c r="B116" s="40">
        <v>746</v>
      </c>
      <c r="C116" s="41" t="s">
        <v>103</v>
      </c>
      <c r="D116" s="41" t="s">
        <v>85</v>
      </c>
      <c r="E116" s="39" t="s">
        <v>515</v>
      </c>
      <c r="F116" s="39" t="s">
        <v>434</v>
      </c>
    </row>
    <row r="117" spans="1:6">
      <c r="A117" s="40">
        <v>115</v>
      </c>
      <c r="B117" s="40">
        <v>716</v>
      </c>
      <c r="C117" s="41" t="s">
        <v>84</v>
      </c>
      <c r="D117" s="41" t="s">
        <v>85</v>
      </c>
      <c r="E117" s="39" t="s">
        <v>516</v>
      </c>
      <c r="F117" s="39" t="s">
        <v>427</v>
      </c>
    </row>
    <row r="118" spans="1:6">
      <c r="A118" s="40">
        <v>116</v>
      </c>
      <c r="B118" s="40">
        <v>104533</v>
      </c>
      <c r="C118" s="41" t="s">
        <v>160</v>
      </c>
      <c r="D118" s="41" t="s">
        <v>85</v>
      </c>
      <c r="E118" s="39" t="s">
        <v>517</v>
      </c>
      <c r="F118" s="39" t="s">
        <v>430</v>
      </c>
    </row>
    <row r="119" spans="1:6">
      <c r="A119" s="40">
        <v>117</v>
      </c>
      <c r="B119" s="40">
        <v>748</v>
      </c>
      <c r="C119" s="41" t="s">
        <v>129</v>
      </c>
      <c r="D119" s="41" t="s">
        <v>85</v>
      </c>
      <c r="E119" s="39" t="s">
        <v>297</v>
      </c>
      <c r="F119" s="39" t="s">
        <v>430</v>
      </c>
    </row>
    <row r="120" spans="1:6">
      <c r="A120" s="40">
        <v>118</v>
      </c>
      <c r="B120" s="40">
        <v>107728</v>
      </c>
      <c r="C120" s="41" t="s">
        <v>117</v>
      </c>
      <c r="D120" s="41" t="s">
        <v>85</v>
      </c>
      <c r="E120" s="39" t="s">
        <v>518</v>
      </c>
      <c r="F120" s="39" t="s">
        <v>427</v>
      </c>
    </row>
    <row r="121" spans="1:6">
      <c r="A121" s="40">
        <v>119</v>
      </c>
      <c r="B121" s="42">
        <v>594</v>
      </c>
      <c r="C121" s="41" t="s">
        <v>156</v>
      </c>
      <c r="D121" s="41" t="s">
        <v>85</v>
      </c>
      <c r="E121" s="39" t="s">
        <v>519</v>
      </c>
      <c r="F121" s="39" t="s">
        <v>430</v>
      </c>
    </row>
    <row r="122" spans="1:6">
      <c r="A122" s="40">
        <v>120</v>
      </c>
      <c r="B122" s="42">
        <v>104429</v>
      </c>
      <c r="C122" s="41" t="s">
        <v>167</v>
      </c>
      <c r="D122" s="41" t="s">
        <v>36</v>
      </c>
      <c r="E122" s="39" t="s">
        <v>520</v>
      </c>
      <c r="F122" s="39" t="s">
        <v>427</v>
      </c>
    </row>
    <row r="123" spans="1:6">
      <c r="A123" s="40">
        <v>121</v>
      </c>
      <c r="B123" s="42">
        <v>515</v>
      </c>
      <c r="C123" s="41" t="s">
        <v>106</v>
      </c>
      <c r="D123" s="41" t="s">
        <v>33</v>
      </c>
      <c r="E123" s="39" t="s">
        <v>521</v>
      </c>
      <c r="F123" s="39" t="s">
        <v>427</v>
      </c>
    </row>
    <row r="124" spans="1:6">
      <c r="A124" s="40">
        <v>122</v>
      </c>
      <c r="B124" s="42">
        <v>52</v>
      </c>
      <c r="C124" s="41" t="s">
        <v>116</v>
      </c>
      <c r="D124" s="41" t="s">
        <v>50</v>
      </c>
      <c r="E124" s="39" t="s">
        <v>316</v>
      </c>
      <c r="F124" s="39" t="s">
        <v>430</v>
      </c>
    </row>
    <row r="125" s="25" customFormat="1" spans="1:7">
      <c r="A125" s="40">
        <v>123</v>
      </c>
      <c r="B125" s="42">
        <v>750</v>
      </c>
      <c r="C125" s="41" t="s">
        <v>115</v>
      </c>
      <c r="D125" s="41" t="s">
        <v>52</v>
      </c>
      <c r="E125" s="39" t="s">
        <v>522</v>
      </c>
      <c r="F125" s="39" t="s">
        <v>434</v>
      </c>
      <c r="G125" s="28"/>
    </row>
    <row r="126" spans="1:6">
      <c r="A126" s="40">
        <v>124</v>
      </c>
      <c r="B126" s="42">
        <v>517</v>
      </c>
      <c r="C126" s="41" t="s">
        <v>48</v>
      </c>
      <c r="D126" s="41" t="s">
        <v>33</v>
      </c>
      <c r="E126" s="39" t="s">
        <v>523</v>
      </c>
      <c r="F126" s="39" t="s">
        <v>434</v>
      </c>
    </row>
    <row r="127" spans="1:6">
      <c r="A127" s="40">
        <v>125</v>
      </c>
      <c r="B127" s="43">
        <v>110378</v>
      </c>
      <c r="C127" s="41" t="s">
        <v>96</v>
      </c>
      <c r="D127" s="41" t="s">
        <v>50</v>
      </c>
      <c r="E127" s="39" t="s">
        <v>524</v>
      </c>
      <c r="F127" s="39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2" customWidth="1"/>
    <col min="2" max="2" width="9.75" style="12" customWidth="1"/>
    <col min="3" max="3" width="9.875" style="12" customWidth="1"/>
    <col min="4" max="4" width="10.625" style="12" hidden="1" customWidth="1"/>
    <col min="5" max="5" width="12.75" style="13" customWidth="1"/>
    <col min="6" max="6" width="14.375" style="12" customWidth="1"/>
    <col min="7" max="7" width="24.125" style="12" hidden="1" customWidth="1"/>
    <col min="8" max="8" width="13.25" style="12" hidden="1" customWidth="1"/>
    <col min="9" max="10" width="9.375" style="12" customWidth="1"/>
    <col min="11" max="12" width="11.125" style="13" customWidth="1"/>
    <col min="13" max="13" width="8.125" style="14" customWidth="1"/>
    <col min="14" max="16384" width="20" style="12"/>
  </cols>
  <sheetData>
    <row r="1" s="12" customFormat="1" ht="28.5" spans="1:13">
      <c r="A1" s="15" t="s">
        <v>525</v>
      </c>
      <c r="B1" s="15" t="s">
        <v>526</v>
      </c>
      <c r="C1" s="16" t="s">
        <v>527</v>
      </c>
      <c r="D1" s="15" t="s">
        <v>528</v>
      </c>
      <c r="E1" s="17" t="s">
        <v>529</v>
      </c>
      <c r="F1" s="15" t="s">
        <v>530</v>
      </c>
      <c r="G1" s="15" t="s">
        <v>531</v>
      </c>
      <c r="H1" s="15" t="s">
        <v>532</v>
      </c>
      <c r="I1" s="15" t="s">
        <v>533</v>
      </c>
      <c r="J1" s="15" t="s">
        <v>534</v>
      </c>
      <c r="K1" s="21" t="s">
        <v>535</v>
      </c>
      <c r="L1" s="21" t="s">
        <v>536</v>
      </c>
      <c r="M1" s="22" t="s">
        <v>423</v>
      </c>
    </row>
    <row r="2" s="12" customFormat="1" spans="1:13">
      <c r="A2" s="18" t="s">
        <v>537</v>
      </c>
      <c r="B2" s="18" t="s">
        <v>538</v>
      </c>
      <c r="C2" s="19">
        <v>12883</v>
      </c>
      <c r="D2" s="18" t="s">
        <v>539</v>
      </c>
      <c r="E2" s="20" t="s">
        <v>540</v>
      </c>
      <c r="F2" s="18" t="s">
        <v>541</v>
      </c>
      <c r="G2" s="18" t="s">
        <v>542</v>
      </c>
      <c r="H2" s="18" t="s">
        <v>543</v>
      </c>
      <c r="I2" s="18" t="s">
        <v>544</v>
      </c>
      <c r="J2" s="18" t="s">
        <v>545</v>
      </c>
      <c r="K2" s="23" t="s">
        <v>546</v>
      </c>
      <c r="L2" s="20" t="s">
        <v>547</v>
      </c>
      <c r="M2" s="24">
        <v>-5</v>
      </c>
    </row>
    <row r="3" s="12" customFormat="1" spans="1:13">
      <c r="A3" s="18" t="s">
        <v>548</v>
      </c>
      <c r="B3" s="18" t="s">
        <v>549</v>
      </c>
      <c r="C3" s="19">
        <v>12989</v>
      </c>
      <c r="D3" s="18" t="s">
        <v>539</v>
      </c>
      <c r="E3" s="20" t="s">
        <v>540</v>
      </c>
      <c r="F3" s="18" t="s">
        <v>550</v>
      </c>
      <c r="G3" s="18" t="s">
        <v>542</v>
      </c>
      <c r="H3" s="18" t="s">
        <v>551</v>
      </c>
      <c r="I3" s="18" t="s">
        <v>544</v>
      </c>
      <c r="J3" s="18" t="s">
        <v>552</v>
      </c>
      <c r="K3" s="23" t="s">
        <v>546</v>
      </c>
      <c r="L3" s="20" t="s">
        <v>553</v>
      </c>
      <c r="M3" s="24">
        <v>-5</v>
      </c>
    </row>
    <row r="4" s="12" customFormat="1" spans="1:13">
      <c r="A4" s="18" t="s">
        <v>554</v>
      </c>
      <c r="B4" s="18" t="s">
        <v>555</v>
      </c>
      <c r="C4" s="19">
        <v>12147</v>
      </c>
      <c r="D4" s="18" t="s">
        <v>539</v>
      </c>
      <c r="E4" s="20" t="s">
        <v>556</v>
      </c>
      <c r="F4" s="18" t="s">
        <v>520</v>
      </c>
      <c r="G4" s="18" t="s">
        <v>557</v>
      </c>
      <c r="H4" s="18" t="s">
        <v>558</v>
      </c>
      <c r="I4" s="18" t="s">
        <v>544</v>
      </c>
      <c r="J4" s="18" t="s">
        <v>545</v>
      </c>
      <c r="K4" s="23" t="s">
        <v>546</v>
      </c>
      <c r="L4" s="20" t="s">
        <v>547</v>
      </c>
      <c r="M4" s="24">
        <v>-5</v>
      </c>
    </row>
    <row r="5" s="12" customFormat="1" spans="1:13">
      <c r="A5" s="18" t="s">
        <v>559</v>
      </c>
      <c r="B5" s="18" t="s">
        <v>560</v>
      </c>
      <c r="C5" s="19">
        <v>6662</v>
      </c>
      <c r="D5" s="18" t="s">
        <v>539</v>
      </c>
      <c r="E5" s="20" t="s">
        <v>561</v>
      </c>
      <c r="F5" s="18" t="s">
        <v>245</v>
      </c>
      <c r="G5" s="18" t="s">
        <v>562</v>
      </c>
      <c r="H5" s="18" t="s">
        <v>563</v>
      </c>
      <c r="I5" s="18" t="s">
        <v>544</v>
      </c>
      <c r="J5" s="18" t="s">
        <v>545</v>
      </c>
      <c r="K5" s="23" t="s">
        <v>546</v>
      </c>
      <c r="L5" s="20" t="s">
        <v>564</v>
      </c>
      <c r="M5" s="24">
        <v>-5</v>
      </c>
    </row>
    <row r="6" s="12" customFormat="1" spans="1:13">
      <c r="A6" s="18" t="s">
        <v>565</v>
      </c>
      <c r="B6" s="18" t="s">
        <v>566</v>
      </c>
      <c r="C6" s="19">
        <v>12906</v>
      </c>
      <c r="D6" s="18" t="s">
        <v>539</v>
      </c>
      <c r="E6" s="20" t="s">
        <v>540</v>
      </c>
      <c r="F6" s="18" t="s">
        <v>325</v>
      </c>
      <c r="G6" s="18" t="s">
        <v>542</v>
      </c>
      <c r="H6" s="18" t="s">
        <v>567</v>
      </c>
      <c r="I6" s="18" t="s">
        <v>544</v>
      </c>
      <c r="J6" s="18" t="s">
        <v>545</v>
      </c>
      <c r="K6" s="23" t="s">
        <v>546</v>
      </c>
      <c r="L6" s="20" t="s">
        <v>568</v>
      </c>
      <c r="M6" s="24">
        <v>-5</v>
      </c>
    </row>
    <row r="7" s="12" customFormat="1" spans="1:13">
      <c r="A7" s="18" t="s">
        <v>569</v>
      </c>
      <c r="B7" s="18" t="s">
        <v>570</v>
      </c>
      <c r="C7" s="19">
        <v>12052</v>
      </c>
      <c r="D7" s="18" t="s">
        <v>539</v>
      </c>
      <c r="E7" s="20" t="s">
        <v>571</v>
      </c>
      <c r="F7" s="18" t="s">
        <v>279</v>
      </c>
      <c r="G7" s="18" t="s">
        <v>542</v>
      </c>
      <c r="H7" s="18" t="s">
        <v>572</v>
      </c>
      <c r="I7" s="18" t="s">
        <v>544</v>
      </c>
      <c r="J7" s="18" t="s">
        <v>552</v>
      </c>
      <c r="K7" s="23" t="s">
        <v>546</v>
      </c>
      <c r="L7" s="20" t="s">
        <v>568</v>
      </c>
      <c r="M7" s="24">
        <v>-5</v>
      </c>
    </row>
    <row r="8" s="12" customFormat="1" spans="1:13">
      <c r="A8" s="18" t="s">
        <v>548</v>
      </c>
      <c r="B8" s="18" t="s">
        <v>573</v>
      </c>
      <c r="C8" s="19">
        <v>12501</v>
      </c>
      <c r="D8" s="18" t="s">
        <v>539</v>
      </c>
      <c r="E8" s="20" t="s">
        <v>556</v>
      </c>
      <c r="F8" s="18" t="s">
        <v>550</v>
      </c>
      <c r="G8" s="18" t="s">
        <v>542</v>
      </c>
      <c r="H8" s="18" t="s">
        <v>574</v>
      </c>
      <c r="I8" s="18" t="s">
        <v>544</v>
      </c>
      <c r="J8" s="18" t="s">
        <v>552</v>
      </c>
      <c r="K8" s="23" t="s">
        <v>546</v>
      </c>
      <c r="L8" s="20" t="s">
        <v>547</v>
      </c>
      <c r="M8" s="24">
        <v>-5</v>
      </c>
    </row>
    <row r="9" s="12" customFormat="1" spans="1:13">
      <c r="A9" s="18" t="s">
        <v>575</v>
      </c>
      <c r="B9" s="18" t="s">
        <v>576</v>
      </c>
      <c r="C9" s="19">
        <v>11771</v>
      </c>
      <c r="D9" s="18" t="s">
        <v>539</v>
      </c>
      <c r="E9" s="20" t="s">
        <v>540</v>
      </c>
      <c r="F9" s="18" t="s">
        <v>577</v>
      </c>
      <c r="G9" s="18" t="s">
        <v>542</v>
      </c>
      <c r="H9" s="18" t="s">
        <v>578</v>
      </c>
      <c r="I9" s="18" t="s">
        <v>544</v>
      </c>
      <c r="J9" s="18" t="s">
        <v>545</v>
      </c>
      <c r="K9" s="23" t="s">
        <v>546</v>
      </c>
      <c r="L9" s="20" t="s">
        <v>568</v>
      </c>
      <c r="M9" s="24">
        <v>-5</v>
      </c>
    </row>
    <row r="10" s="12" customFormat="1" spans="1:13">
      <c r="A10" s="18" t="s">
        <v>569</v>
      </c>
      <c r="B10" s="18" t="s">
        <v>579</v>
      </c>
      <c r="C10" s="19">
        <v>12482</v>
      </c>
      <c r="D10" s="18" t="s">
        <v>539</v>
      </c>
      <c r="E10" s="20" t="s">
        <v>556</v>
      </c>
      <c r="F10" s="18" t="s">
        <v>279</v>
      </c>
      <c r="G10" s="18" t="s">
        <v>542</v>
      </c>
      <c r="H10" s="18" t="s">
        <v>580</v>
      </c>
      <c r="I10" s="18" t="s">
        <v>544</v>
      </c>
      <c r="J10" s="18" t="s">
        <v>552</v>
      </c>
      <c r="K10" s="23" t="s">
        <v>546</v>
      </c>
      <c r="L10" s="20" t="s">
        <v>553</v>
      </c>
      <c r="M10" s="24">
        <v>-5</v>
      </c>
    </row>
    <row r="11" s="12" customFormat="1" spans="1:13">
      <c r="A11" s="18" t="s">
        <v>581</v>
      </c>
      <c r="B11" s="18" t="s">
        <v>582</v>
      </c>
      <c r="C11" s="19">
        <v>7661</v>
      </c>
      <c r="D11" s="18" t="s">
        <v>539</v>
      </c>
      <c r="E11" s="20" t="s">
        <v>556</v>
      </c>
      <c r="F11" s="18" t="s">
        <v>583</v>
      </c>
      <c r="G11" s="18" t="s">
        <v>584</v>
      </c>
      <c r="H11" s="18" t="s">
        <v>585</v>
      </c>
      <c r="I11" s="18" t="s">
        <v>544</v>
      </c>
      <c r="J11" s="18" t="s">
        <v>552</v>
      </c>
      <c r="K11" s="23" t="s">
        <v>546</v>
      </c>
      <c r="L11" s="20" t="s">
        <v>586</v>
      </c>
      <c r="M11" s="24">
        <v>-5</v>
      </c>
    </row>
    <row r="12" s="12" customFormat="1" spans="1:13">
      <c r="A12" s="18" t="s">
        <v>587</v>
      </c>
      <c r="B12" s="18" t="s">
        <v>588</v>
      </c>
      <c r="C12" s="19">
        <v>11004</v>
      </c>
      <c r="D12" s="18" t="s">
        <v>539</v>
      </c>
      <c r="E12" s="20" t="s">
        <v>556</v>
      </c>
      <c r="F12" s="18" t="s">
        <v>589</v>
      </c>
      <c r="G12" s="18" t="s">
        <v>590</v>
      </c>
      <c r="H12" s="18" t="s">
        <v>591</v>
      </c>
      <c r="I12" s="18" t="s">
        <v>544</v>
      </c>
      <c r="J12" s="18" t="s">
        <v>552</v>
      </c>
      <c r="K12" s="23" t="s">
        <v>592</v>
      </c>
      <c r="L12" s="20" t="s">
        <v>547</v>
      </c>
      <c r="M12" s="24">
        <v>-10</v>
      </c>
    </row>
    <row r="13" s="12" customFormat="1" spans="1:13">
      <c r="A13" s="18" t="s">
        <v>593</v>
      </c>
      <c r="B13" s="18" t="s">
        <v>594</v>
      </c>
      <c r="C13" s="19">
        <v>11830</v>
      </c>
      <c r="D13" s="18" t="s">
        <v>539</v>
      </c>
      <c r="E13" s="20" t="s">
        <v>540</v>
      </c>
      <c r="F13" s="18" t="s">
        <v>595</v>
      </c>
      <c r="G13" s="18" t="s">
        <v>596</v>
      </c>
      <c r="H13" s="18" t="s">
        <v>597</v>
      </c>
      <c r="I13" s="18" t="s">
        <v>544</v>
      </c>
      <c r="J13" s="18" t="s">
        <v>552</v>
      </c>
      <c r="K13" s="23" t="s">
        <v>592</v>
      </c>
      <c r="L13" s="20" t="s">
        <v>547</v>
      </c>
      <c r="M13" s="24">
        <v>-10</v>
      </c>
    </row>
    <row r="14" s="12" customFormat="1" spans="1:13">
      <c r="A14" s="18" t="s">
        <v>569</v>
      </c>
      <c r="B14" s="18" t="s">
        <v>598</v>
      </c>
      <c r="C14" s="19">
        <v>4549</v>
      </c>
      <c r="D14" s="18" t="s">
        <v>539</v>
      </c>
      <c r="E14" s="20" t="s">
        <v>556</v>
      </c>
      <c r="F14" s="18" t="s">
        <v>279</v>
      </c>
      <c r="G14" s="18" t="s">
        <v>542</v>
      </c>
      <c r="H14" s="18" t="s">
        <v>599</v>
      </c>
      <c r="I14" s="18" t="s">
        <v>544</v>
      </c>
      <c r="J14" s="18" t="s">
        <v>552</v>
      </c>
      <c r="K14" s="23" t="s">
        <v>592</v>
      </c>
      <c r="L14" s="20" t="s">
        <v>600</v>
      </c>
      <c r="M14" s="24">
        <v>-10</v>
      </c>
    </row>
    <row r="15" s="12" customFormat="1" spans="1:13">
      <c r="A15" s="18" t="s">
        <v>601</v>
      </c>
      <c r="B15" s="18" t="s">
        <v>602</v>
      </c>
      <c r="C15" s="19">
        <v>4304</v>
      </c>
      <c r="D15" s="18" t="s">
        <v>539</v>
      </c>
      <c r="E15" s="20" t="s">
        <v>603</v>
      </c>
      <c r="F15" s="18" t="s">
        <v>604</v>
      </c>
      <c r="G15" s="18" t="s">
        <v>590</v>
      </c>
      <c r="H15" s="18" t="s">
        <v>605</v>
      </c>
      <c r="I15" s="18" t="s">
        <v>544</v>
      </c>
      <c r="J15" s="18" t="s">
        <v>545</v>
      </c>
      <c r="K15" s="23" t="s">
        <v>592</v>
      </c>
      <c r="L15" s="20" t="s">
        <v>606</v>
      </c>
      <c r="M15" s="24">
        <v>-10</v>
      </c>
    </row>
    <row r="16" s="12" customFormat="1" spans="1:13">
      <c r="A16" s="18" t="s">
        <v>607</v>
      </c>
      <c r="B16" s="18" t="s">
        <v>608</v>
      </c>
      <c r="C16" s="19">
        <v>9895</v>
      </c>
      <c r="D16" s="18" t="s">
        <v>539</v>
      </c>
      <c r="E16" s="20" t="s">
        <v>603</v>
      </c>
      <c r="F16" s="18" t="s">
        <v>277</v>
      </c>
      <c r="G16" s="18" t="s">
        <v>609</v>
      </c>
      <c r="H16" s="18" t="s">
        <v>610</v>
      </c>
      <c r="I16" s="18" t="s">
        <v>544</v>
      </c>
      <c r="J16" s="18" t="s">
        <v>552</v>
      </c>
      <c r="K16" s="23" t="s">
        <v>611</v>
      </c>
      <c r="L16" s="20" t="s">
        <v>547</v>
      </c>
      <c r="M16" s="24">
        <v>-15</v>
      </c>
    </row>
    <row r="17" s="12" customFormat="1" spans="1:13">
      <c r="A17" s="18" t="s">
        <v>612</v>
      </c>
      <c r="B17" s="18" t="s">
        <v>613</v>
      </c>
      <c r="C17" s="19">
        <v>12977</v>
      </c>
      <c r="D17" s="18" t="s">
        <v>539</v>
      </c>
      <c r="E17" s="20" t="s">
        <v>540</v>
      </c>
      <c r="F17" s="18" t="s">
        <v>429</v>
      </c>
      <c r="G17" s="18" t="s">
        <v>562</v>
      </c>
      <c r="H17" s="18" t="s">
        <v>614</v>
      </c>
      <c r="I17" s="18" t="s">
        <v>544</v>
      </c>
      <c r="J17" s="18" t="s">
        <v>552</v>
      </c>
      <c r="K17" s="23" t="s">
        <v>615</v>
      </c>
      <c r="L17" s="23" t="s">
        <v>616</v>
      </c>
      <c r="M17" s="24">
        <v>-10</v>
      </c>
    </row>
    <row r="18" s="12" customFormat="1" spans="1:13">
      <c r="A18" s="18" t="s">
        <v>617</v>
      </c>
      <c r="B18" s="18" t="s">
        <v>618</v>
      </c>
      <c r="C18" s="19">
        <v>10930</v>
      </c>
      <c r="D18" s="18" t="s">
        <v>539</v>
      </c>
      <c r="E18" s="20" t="s">
        <v>556</v>
      </c>
      <c r="F18" s="18" t="s">
        <v>619</v>
      </c>
      <c r="G18" s="18" t="s">
        <v>562</v>
      </c>
      <c r="H18" s="18" t="s">
        <v>620</v>
      </c>
      <c r="I18" s="18" t="s">
        <v>544</v>
      </c>
      <c r="J18" s="18" t="s">
        <v>552</v>
      </c>
      <c r="K18" s="23" t="s">
        <v>621</v>
      </c>
      <c r="L18" s="20" t="s">
        <v>568</v>
      </c>
      <c r="M18" s="24">
        <v>-25</v>
      </c>
    </row>
    <row r="19" s="12" customFormat="1" spans="1:13">
      <c r="A19" s="18" t="s">
        <v>607</v>
      </c>
      <c r="B19" s="18" t="s">
        <v>622</v>
      </c>
      <c r="C19" s="19">
        <v>8233</v>
      </c>
      <c r="D19" s="18" t="s">
        <v>539</v>
      </c>
      <c r="E19" s="20" t="s">
        <v>556</v>
      </c>
      <c r="F19" s="18" t="s">
        <v>277</v>
      </c>
      <c r="G19" s="18" t="s">
        <v>609</v>
      </c>
      <c r="H19" s="18" t="s">
        <v>623</v>
      </c>
      <c r="I19" s="18" t="s">
        <v>544</v>
      </c>
      <c r="J19" s="18" t="s">
        <v>552</v>
      </c>
      <c r="K19" s="23" t="s">
        <v>624</v>
      </c>
      <c r="L19" s="23" t="s">
        <v>553</v>
      </c>
      <c r="M19" s="24">
        <v>-20</v>
      </c>
    </row>
    <row r="20" s="12" customFormat="1" spans="1:13">
      <c r="A20" s="18" t="s">
        <v>625</v>
      </c>
      <c r="B20" s="18" t="s">
        <v>626</v>
      </c>
      <c r="C20" s="19">
        <v>12470</v>
      </c>
      <c r="D20" s="18" t="s">
        <v>539</v>
      </c>
      <c r="E20" s="20" t="s">
        <v>556</v>
      </c>
      <c r="F20" s="18" t="s">
        <v>627</v>
      </c>
      <c r="G20" s="18" t="s">
        <v>628</v>
      </c>
      <c r="H20" s="18" t="s">
        <v>629</v>
      </c>
      <c r="I20" s="18" t="s">
        <v>630</v>
      </c>
      <c r="J20" s="18" t="s">
        <v>631</v>
      </c>
      <c r="K20" s="20" t="s">
        <v>568</v>
      </c>
      <c r="L20" s="20" t="s">
        <v>632</v>
      </c>
      <c r="M20" s="24">
        <v>-50</v>
      </c>
    </row>
    <row r="21" s="12" customFormat="1" spans="1:13">
      <c r="A21" s="18" t="s">
        <v>565</v>
      </c>
      <c r="B21" s="18" t="s">
        <v>633</v>
      </c>
      <c r="C21" s="19">
        <v>11318</v>
      </c>
      <c r="D21" s="18" t="s">
        <v>539</v>
      </c>
      <c r="E21" s="20" t="s">
        <v>634</v>
      </c>
      <c r="F21" s="18" t="s">
        <v>325</v>
      </c>
      <c r="G21" s="18" t="s">
        <v>542</v>
      </c>
      <c r="H21" s="18" t="s">
        <v>635</v>
      </c>
      <c r="I21" s="18" t="s">
        <v>630</v>
      </c>
      <c r="J21" s="18" t="s">
        <v>631</v>
      </c>
      <c r="K21" s="20" t="s">
        <v>568</v>
      </c>
      <c r="L21" s="20" t="s">
        <v>568</v>
      </c>
      <c r="M21" s="24">
        <v>-50</v>
      </c>
    </row>
    <row r="22" s="12" customFormat="1" spans="1:13">
      <c r="A22" s="18" t="s">
        <v>625</v>
      </c>
      <c r="B22" s="18" t="s">
        <v>636</v>
      </c>
      <c r="C22" s="19">
        <v>10886</v>
      </c>
      <c r="D22" s="18" t="s">
        <v>539</v>
      </c>
      <c r="E22" s="20" t="s">
        <v>556</v>
      </c>
      <c r="F22" s="18" t="s">
        <v>627</v>
      </c>
      <c r="G22" s="18" t="s">
        <v>628</v>
      </c>
      <c r="H22" s="18" t="s">
        <v>637</v>
      </c>
      <c r="I22" s="18" t="s">
        <v>630</v>
      </c>
      <c r="J22" s="18" t="s">
        <v>631</v>
      </c>
      <c r="K22" s="20" t="s">
        <v>568</v>
      </c>
      <c r="L22" s="20" t="s">
        <v>638</v>
      </c>
      <c r="M22" s="24">
        <v>-5</v>
      </c>
    </row>
    <row r="23" s="12" customFormat="1" spans="1:13">
      <c r="A23" s="18" t="s">
        <v>639</v>
      </c>
      <c r="B23" s="18" t="s">
        <v>640</v>
      </c>
      <c r="C23" s="19">
        <v>11012</v>
      </c>
      <c r="D23" s="18" t="s">
        <v>539</v>
      </c>
      <c r="E23" s="20" t="s">
        <v>556</v>
      </c>
      <c r="F23" s="18" t="s">
        <v>641</v>
      </c>
      <c r="G23" s="18" t="s">
        <v>642</v>
      </c>
      <c r="H23" s="18" t="s">
        <v>643</v>
      </c>
      <c r="I23" s="18" t="s">
        <v>630</v>
      </c>
      <c r="J23" s="18" t="s">
        <v>631</v>
      </c>
      <c r="K23" s="20" t="s">
        <v>568</v>
      </c>
      <c r="L23" s="20" t="s">
        <v>638</v>
      </c>
      <c r="M23" s="24">
        <v>-5</v>
      </c>
    </row>
    <row r="24" s="12" customFormat="1" spans="1:13">
      <c r="A24" s="18" t="s">
        <v>617</v>
      </c>
      <c r="B24" s="18" t="s">
        <v>644</v>
      </c>
      <c r="C24" s="19">
        <v>12936</v>
      </c>
      <c r="D24" s="18" t="s">
        <v>539</v>
      </c>
      <c r="E24" s="20" t="s">
        <v>540</v>
      </c>
      <c r="F24" s="18" t="s">
        <v>619</v>
      </c>
      <c r="G24" s="18" t="s">
        <v>562</v>
      </c>
      <c r="H24" s="18" t="s">
        <v>645</v>
      </c>
      <c r="I24" s="18" t="s">
        <v>630</v>
      </c>
      <c r="J24" s="18" t="s">
        <v>631</v>
      </c>
      <c r="K24" s="20" t="s">
        <v>568</v>
      </c>
      <c r="L24" s="20" t="s">
        <v>638</v>
      </c>
      <c r="M24" s="24">
        <v>-5</v>
      </c>
    </row>
    <row r="25" s="12" customFormat="1" spans="1:13">
      <c r="A25" s="18" t="s">
        <v>646</v>
      </c>
      <c r="B25" s="18" t="s">
        <v>647</v>
      </c>
      <c r="C25" s="19">
        <v>11871</v>
      </c>
      <c r="D25" s="18" t="s">
        <v>539</v>
      </c>
      <c r="E25" s="20" t="s">
        <v>571</v>
      </c>
      <c r="F25" s="18" t="s">
        <v>498</v>
      </c>
      <c r="G25" s="18" t="s">
        <v>542</v>
      </c>
      <c r="H25" s="18" t="s">
        <v>648</v>
      </c>
      <c r="I25" s="18" t="s">
        <v>630</v>
      </c>
      <c r="J25" s="18" t="s">
        <v>631</v>
      </c>
      <c r="K25" s="20" t="s">
        <v>568</v>
      </c>
      <c r="L25" s="20" t="s">
        <v>638</v>
      </c>
      <c r="M25" s="24">
        <v>-5</v>
      </c>
    </row>
    <row r="26" s="12" customFormat="1" spans="1:13">
      <c r="A26" s="18" t="s">
        <v>649</v>
      </c>
      <c r="B26" s="18" t="s">
        <v>650</v>
      </c>
      <c r="C26" s="19">
        <v>12113</v>
      </c>
      <c r="D26" s="18" t="s">
        <v>539</v>
      </c>
      <c r="E26" s="20" t="s">
        <v>540</v>
      </c>
      <c r="F26" s="18" t="s">
        <v>651</v>
      </c>
      <c r="G26" s="18" t="s">
        <v>652</v>
      </c>
      <c r="H26" s="18" t="s">
        <v>653</v>
      </c>
      <c r="I26" s="18" t="s">
        <v>630</v>
      </c>
      <c r="J26" s="18" t="s">
        <v>631</v>
      </c>
      <c r="K26" s="20" t="s">
        <v>568</v>
      </c>
      <c r="L26" s="20" t="s">
        <v>638</v>
      </c>
      <c r="M26" s="24">
        <v>-5</v>
      </c>
    </row>
    <row r="27" s="12" customFormat="1" spans="1:13">
      <c r="A27" s="18" t="s">
        <v>625</v>
      </c>
      <c r="B27" s="18" t="s">
        <v>654</v>
      </c>
      <c r="C27" s="19">
        <v>7107</v>
      </c>
      <c r="D27" s="18" t="s">
        <v>539</v>
      </c>
      <c r="E27" s="20" t="s">
        <v>556</v>
      </c>
      <c r="F27" s="18" t="s">
        <v>627</v>
      </c>
      <c r="G27" s="18" t="s">
        <v>628</v>
      </c>
      <c r="H27" s="18" t="s">
        <v>655</v>
      </c>
      <c r="I27" s="18" t="s">
        <v>630</v>
      </c>
      <c r="J27" s="18" t="s">
        <v>631</v>
      </c>
      <c r="K27" s="20" t="s">
        <v>568</v>
      </c>
      <c r="L27" s="20" t="s">
        <v>638</v>
      </c>
      <c r="M27" s="24">
        <v>-5</v>
      </c>
    </row>
    <row r="28" s="12" customFormat="1" spans="1:13">
      <c r="A28" s="18" t="s">
        <v>656</v>
      </c>
      <c r="B28" s="18" t="s">
        <v>657</v>
      </c>
      <c r="C28" s="19">
        <v>12505</v>
      </c>
      <c r="D28" s="18" t="s">
        <v>539</v>
      </c>
      <c r="E28" s="20" t="s">
        <v>556</v>
      </c>
      <c r="F28" s="18" t="s">
        <v>658</v>
      </c>
      <c r="G28" s="18" t="s">
        <v>609</v>
      </c>
      <c r="H28" s="18" t="s">
        <v>659</v>
      </c>
      <c r="I28" s="18" t="s">
        <v>630</v>
      </c>
      <c r="J28" s="18" t="s">
        <v>631</v>
      </c>
      <c r="K28" s="20" t="s">
        <v>568</v>
      </c>
      <c r="L28" s="20" t="s">
        <v>638</v>
      </c>
      <c r="M28" s="24">
        <v>-5</v>
      </c>
    </row>
    <row r="29" s="12" customFormat="1" spans="1:13">
      <c r="A29" s="18" t="s">
        <v>660</v>
      </c>
      <c r="B29" s="18" t="s">
        <v>661</v>
      </c>
      <c r="C29" s="19">
        <v>12952</v>
      </c>
      <c r="D29" s="18" t="s">
        <v>539</v>
      </c>
      <c r="E29" s="20" t="s">
        <v>540</v>
      </c>
      <c r="F29" s="18" t="s">
        <v>291</v>
      </c>
      <c r="G29" s="18" t="s">
        <v>557</v>
      </c>
      <c r="H29" s="18" t="s">
        <v>662</v>
      </c>
      <c r="I29" s="18" t="s">
        <v>630</v>
      </c>
      <c r="J29" s="18" t="s">
        <v>631</v>
      </c>
      <c r="K29" s="20" t="s">
        <v>568</v>
      </c>
      <c r="L29" s="20" t="s">
        <v>616</v>
      </c>
      <c r="M29" s="24">
        <v>-5</v>
      </c>
    </row>
    <row r="30" s="12" customFormat="1" spans="1:13">
      <c r="A30" s="18" t="s">
        <v>663</v>
      </c>
      <c r="B30" s="18" t="s">
        <v>664</v>
      </c>
      <c r="C30" s="19">
        <v>12922</v>
      </c>
      <c r="D30" s="18" t="s">
        <v>539</v>
      </c>
      <c r="E30" s="20" t="s">
        <v>540</v>
      </c>
      <c r="F30" s="18" t="s">
        <v>665</v>
      </c>
      <c r="G30" s="18" t="s">
        <v>666</v>
      </c>
      <c r="H30" s="18" t="s">
        <v>667</v>
      </c>
      <c r="I30" s="18" t="s">
        <v>630</v>
      </c>
      <c r="J30" s="18" t="s">
        <v>631</v>
      </c>
      <c r="K30" s="20" t="s">
        <v>568</v>
      </c>
      <c r="L30" s="20" t="s">
        <v>616</v>
      </c>
      <c r="M30" s="24">
        <v>-5</v>
      </c>
    </row>
    <row r="31" s="12" customFormat="1" spans="1:13">
      <c r="A31" s="18" t="s">
        <v>668</v>
      </c>
      <c r="B31" s="18" t="s">
        <v>669</v>
      </c>
      <c r="C31" s="19">
        <v>4246</v>
      </c>
      <c r="D31" s="18" t="s">
        <v>539</v>
      </c>
      <c r="E31" s="20" t="s">
        <v>556</v>
      </c>
      <c r="F31" s="18" t="s">
        <v>260</v>
      </c>
      <c r="G31" s="18" t="s">
        <v>670</v>
      </c>
      <c r="H31" s="18" t="s">
        <v>671</v>
      </c>
      <c r="I31" s="18" t="s">
        <v>630</v>
      </c>
      <c r="J31" s="18" t="s">
        <v>631</v>
      </c>
      <c r="K31" s="20" t="s">
        <v>568</v>
      </c>
      <c r="L31" s="20" t="s">
        <v>616</v>
      </c>
      <c r="M31" s="24">
        <v>-5</v>
      </c>
    </row>
    <row r="32" s="12" customFormat="1" spans="1:13">
      <c r="A32" s="18" t="s">
        <v>672</v>
      </c>
      <c r="B32" s="18" t="s">
        <v>673</v>
      </c>
      <c r="C32" s="19">
        <v>12203</v>
      </c>
      <c r="D32" s="18" t="s">
        <v>539</v>
      </c>
      <c r="E32" s="20" t="s">
        <v>571</v>
      </c>
      <c r="F32" s="18" t="s">
        <v>674</v>
      </c>
      <c r="G32" s="18" t="s">
        <v>670</v>
      </c>
      <c r="H32" s="18" t="s">
        <v>675</v>
      </c>
      <c r="I32" s="18" t="s">
        <v>630</v>
      </c>
      <c r="J32" s="18" t="s">
        <v>631</v>
      </c>
      <c r="K32" s="20" t="s">
        <v>568</v>
      </c>
      <c r="L32" s="20" t="s">
        <v>616</v>
      </c>
      <c r="M32" s="24">
        <v>-5</v>
      </c>
    </row>
    <row r="33" s="12" customFormat="1" spans="1:13">
      <c r="A33" s="18" t="s">
        <v>676</v>
      </c>
      <c r="B33" s="18" t="s">
        <v>677</v>
      </c>
      <c r="C33" s="19">
        <v>12464</v>
      </c>
      <c r="D33" s="18" t="s">
        <v>539</v>
      </c>
      <c r="E33" s="20" t="s">
        <v>556</v>
      </c>
      <c r="F33" s="18" t="s">
        <v>228</v>
      </c>
      <c r="G33" s="18" t="s">
        <v>562</v>
      </c>
      <c r="H33" s="18" t="s">
        <v>678</v>
      </c>
      <c r="I33" s="18" t="s">
        <v>630</v>
      </c>
      <c r="J33" s="18" t="s">
        <v>631</v>
      </c>
      <c r="K33" s="20" t="s">
        <v>568</v>
      </c>
      <c r="L33" s="20" t="s">
        <v>616</v>
      </c>
      <c r="M33" s="24">
        <v>-5</v>
      </c>
    </row>
    <row r="34" s="12" customFormat="1" spans="1:13">
      <c r="A34" s="18" t="s">
        <v>679</v>
      </c>
      <c r="B34" s="18" t="s">
        <v>680</v>
      </c>
      <c r="C34" s="19">
        <v>7050</v>
      </c>
      <c r="D34" s="18" t="s">
        <v>539</v>
      </c>
      <c r="E34" s="20" t="s">
        <v>603</v>
      </c>
      <c r="F34" s="18" t="s">
        <v>189</v>
      </c>
      <c r="G34" s="18" t="s">
        <v>590</v>
      </c>
      <c r="H34" s="18" t="s">
        <v>681</v>
      </c>
      <c r="I34" s="18" t="s">
        <v>630</v>
      </c>
      <c r="J34" s="18" t="s">
        <v>631</v>
      </c>
      <c r="K34" s="20" t="s">
        <v>568</v>
      </c>
      <c r="L34" s="20" t="s">
        <v>616</v>
      </c>
      <c r="M34" s="24">
        <v>-5</v>
      </c>
    </row>
    <row r="35" s="12" customFormat="1" spans="1:13">
      <c r="A35" s="18" t="s">
        <v>639</v>
      </c>
      <c r="B35" s="18" t="s">
        <v>682</v>
      </c>
      <c r="C35" s="19">
        <v>12094</v>
      </c>
      <c r="D35" s="18" t="s">
        <v>539</v>
      </c>
      <c r="E35" s="20" t="s">
        <v>556</v>
      </c>
      <c r="F35" s="18" t="s">
        <v>641</v>
      </c>
      <c r="G35" s="18" t="s">
        <v>642</v>
      </c>
      <c r="H35" s="18" t="s">
        <v>683</v>
      </c>
      <c r="I35" s="18" t="s">
        <v>630</v>
      </c>
      <c r="J35" s="18" t="s">
        <v>631</v>
      </c>
      <c r="K35" s="20" t="s">
        <v>568</v>
      </c>
      <c r="L35" s="20" t="s">
        <v>616</v>
      </c>
      <c r="M35" s="24">
        <v>-5</v>
      </c>
    </row>
    <row r="36" s="12" customFormat="1" spans="1:13">
      <c r="A36" s="18" t="s">
        <v>684</v>
      </c>
      <c r="B36" s="18" t="s">
        <v>685</v>
      </c>
      <c r="C36" s="19">
        <v>11774</v>
      </c>
      <c r="D36" s="18" t="s">
        <v>539</v>
      </c>
      <c r="E36" s="20" t="s">
        <v>540</v>
      </c>
      <c r="F36" s="18" t="s">
        <v>78</v>
      </c>
      <c r="G36" s="18" t="s">
        <v>666</v>
      </c>
      <c r="H36" s="18" t="s">
        <v>686</v>
      </c>
      <c r="I36" s="18" t="s">
        <v>630</v>
      </c>
      <c r="J36" s="18" t="s">
        <v>631</v>
      </c>
      <c r="K36" s="20" t="s">
        <v>568</v>
      </c>
      <c r="L36" s="20" t="s">
        <v>616</v>
      </c>
      <c r="M36" s="24">
        <v>-5</v>
      </c>
    </row>
    <row r="37" s="12" customFormat="1" spans="1:13">
      <c r="A37" s="18" t="s">
        <v>687</v>
      </c>
      <c r="B37" s="18" t="s">
        <v>688</v>
      </c>
      <c r="C37" s="19">
        <v>11880</v>
      </c>
      <c r="D37" s="18" t="s">
        <v>539</v>
      </c>
      <c r="E37" s="20" t="s">
        <v>571</v>
      </c>
      <c r="F37" s="18" t="s">
        <v>443</v>
      </c>
      <c r="G37" s="18" t="s">
        <v>542</v>
      </c>
      <c r="H37" s="18" t="s">
        <v>689</v>
      </c>
      <c r="I37" s="18" t="s">
        <v>630</v>
      </c>
      <c r="J37" s="18" t="s">
        <v>631</v>
      </c>
      <c r="K37" s="20" t="s">
        <v>568</v>
      </c>
      <c r="L37" s="20" t="s">
        <v>616</v>
      </c>
      <c r="M37" s="24">
        <v>-5</v>
      </c>
    </row>
    <row r="38" s="12" customFormat="1" spans="1:13">
      <c r="A38" s="18" t="s">
        <v>668</v>
      </c>
      <c r="B38" s="18" t="s">
        <v>690</v>
      </c>
      <c r="C38" s="19">
        <v>12197</v>
      </c>
      <c r="D38" s="18" t="s">
        <v>539</v>
      </c>
      <c r="E38" s="20" t="s">
        <v>571</v>
      </c>
      <c r="F38" s="18" t="s">
        <v>260</v>
      </c>
      <c r="G38" s="18" t="s">
        <v>670</v>
      </c>
      <c r="H38" s="18" t="s">
        <v>691</v>
      </c>
      <c r="I38" s="18" t="s">
        <v>630</v>
      </c>
      <c r="J38" s="18" t="s">
        <v>631</v>
      </c>
      <c r="K38" s="20" t="s">
        <v>568</v>
      </c>
      <c r="L38" s="20" t="s">
        <v>616</v>
      </c>
      <c r="M38" s="24">
        <v>-5</v>
      </c>
    </row>
    <row r="39" s="12" customFormat="1" spans="1:13">
      <c r="A39" s="18" t="s">
        <v>625</v>
      </c>
      <c r="B39" s="18" t="s">
        <v>692</v>
      </c>
      <c r="C39" s="19">
        <v>8022</v>
      </c>
      <c r="D39" s="18" t="s">
        <v>539</v>
      </c>
      <c r="E39" s="20" t="s">
        <v>556</v>
      </c>
      <c r="F39" s="18" t="s">
        <v>627</v>
      </c>
      <c r="G39" s="18" t="s">
        <v>628</v>
      </c>
      <c r="H39" s="18" t="s">
        <v>693</v>
      </c>
      <c r="I39" s="18" t="s">
        <v>630</v>
      </c>
      <c r="J39" s="18" t="s">
        <v>631</v>
      </c>
      <c r="K39" s="20" t="s">
        <v>568</v>
      </c>
      <c r="L39" s="20" t="s">
        <v>616</v>
      </c>
      <c r="M39" s="24">
        <v>-5</v>
      </c>
    </row>
    <row r="40" s="12" customFormat="1" spans="1:13">
      <c r="A40" s="18" t="s">
        <v>554</v>
      </c>
      <c r="B40" s="18" t="s">
        <v>694</v>
      </c>
      <c r="C40" s="19">
        <v>10468</v>
      </c>
      <c r="D40" s="18" t="s">
        <v>539</v>
      </c>
      <c r="E40" s="20" t="s">
        <v>603</v>
      </c>
      <c r="F40" s="18" t="s">
        <v>520</v>
      </c>
      <c r="G40" s="18" t="s">
        <v>557</v>
      </c>
      <c r="H40" s="18" t="s">
        <v>695</v>
      </c>
      <c r="I40" s="18" t="s">
        <v>630</v>
      </c>
      <c r="J40" s="18" t="s">
        <v>631</v>
      </c>
      <c r="K40" s="20" t="s">
        <v>568</v>
      </c>
      <c r="L40" s="20" t="s">
        <v>616</v>
      </c>
      <c r="M40" s="24">
        <v>-5</v>
      </c>
    </row>
    <row r="41" s="12" customFormat="1" spans="1:13">
      <c r="A41" s="18" t="s">
        <v>548</v>
      </c>
      <c r="B41" s="18" t="s">
        <v>696</v>
      </c>
      <c r="C41" s="19">
        <v>12953</v>
      </c>
      <c r="D41" s="18" t="s">
        <v>539</v>
      </c>
      <c r="E41" s="20" t="s">
        <v>540</v>
      </c>
      <c r="F41" s="18" t="s">
        <v>550</v>
      </c>
      <c r="G41" s="18" t="s">
        <v>542</v>
      </c>
      <c r="H41" s="18" t="s">
        <v>697</v>
      </c>
      <c r="I41" s="18" t="s">
        <v>630</v>
      </c>
      <c r="J41" s="18" t="s">
        <v>631</v>
      </c>
      <c r="K41" s="20" t="s">
        <v>568</v>
      </c>
      <c r="L41" s="20" t="s">
        <v>616</v>
      </c>
      <c r="M41" s="24">
        <v>-5</v>
      </c>
    </row>
    <row r="42" s="12" customFormat="1" spans="1:13">
      <c r="A42" s="18" t="s">
        <v>698</v>
      </c>
      <c r="B42" s="18" t="s">
        <v>699</v>
      </c>
      <c r="C42" s="19">
        <v>12875</v>
      </c>
      <c r="D42" s="18" t="s">
        <v>539</v>
      </c>
      <c r="E42" s="20" t="s">
        <v>540</v>
      </c>
      <c r="F42" s="18" t="s">
        <v>191</v>
      </c>
      <c r="G42" s="18" t="s">
        <v>652</v>
      </c>
      <c r="H42" s="18" t="s">
        <v>700</v>
      </c>
      <c r="I42" s="18" t="s">
        <v>630</v>
      </c>
      <c r="J42" s="18" t="s">
        <v>631</v>
      </c>
      <c r="K42" s="20" t="s">
        <v>568</v>
      </c>
      <c r="L42" s="20" t="s">
        <v>547</v>
      </c>
      <c r="M42" s="24">
        <v>-15</v>
      </c>
    </row>
    <row r="43" s="12" customFormat="1" spans="1:13">
      <c r="A43" s="18" t="s">
        <v>701</v>
      </c>
      <c r="B43" s="18" t="s">
        <v>702</v>
      </c>
      <c r="C43" s="19">
        <v>12446</v>
      </c>
      <c r="D43" s="18" t="s">
        <v>539</v>
      </c>
      <c r="E43" s="20" t="s">
        <v>556</v>
      </c>
      <c r="F43" s="18" t="s">
        <v>703</v>
      </c>
      <c r="G43" s="18" t="s">
        <v>562</v>
      </c>
      <c r="H43" s="18" t="s">
        <v>704</v>
      </c>
      <c r="I43" s="18" t="s">
        <v>630</v>
      </c>
      <c r="J43" s="18" t="s">
        <v>631</v>
      </c>
      <c r="K43" s="20" t="s">
        <v>568</v>
      </c>
      <c r="L43" s="20" t="s">
        <v>547</v>
      </c>
      <c r="M43" s="24">
        <v>-15</v>
      </c>
    </row>
    <row r="44" s="12" customFormat="1" spans="1:13">
      <c r="A44" s="18" t="s">
        <v>668</v>
      </c>
      <c r="B44" s="18" t="s">
        <v>705</v>
      </c>
      <c r="C44" s="19">
        <v>12462</v>
      </c>
      <c r="D44" s="18" t="s">
        <v>539</v>
      </c>
      <c r="E44" s="20" t="s">
        <v>556</v>
      </c>
      <c r="F44" s="18" t="s">
        <v>260</v>
      </c>
      <c r="G44" s="18" t="s">
        <v>670</v>
      </c>
      <c r="H44" s="18" t="s">
        <v>706</v>
      </c>
      <c r="I44" s="18" t="s">
        <v>630</v>
      </c>
      <c r="J44" s="18" t="s">
        <v>631</v>
      </c>
      <c r="K44" s="20" t="s">
        <v>568</v>
      </c>
      <c r="L44" s="20" t="s">
        <v>547</v>
      </c>
      <c r="M44" s="24">
        <v>-15</v>
      </c>
    </row>
    <row r="45" s="12" customFormat="1" spans="1:13">
      <c r="A45" s="18" t="s">
        <v>707</v>
      </c>
      <c r="B45" s="18" t="s">
        <v>708</v>
      </c>
      <c r="C45" s="19">
        <v>10931</v>
      </c>
      <c r="D45" s="18" t="s">
        <v>539</v>
      </c>
      <c r="E45" s="20" t="s">
        <v>556</v>
      </c>
      <c r="F45" s="18" t="s">
        <v>709</v>
      </c>
      <c r="G45" s="18" t="s">
        <v>557</v>
      </c>
      <c r="H45" s="18" t="s">
        <v>710</v>
      </c>
      <c r="I45" s="18" t="s">
        <v>630</v>
      </c>
      <c r="J45" s="18" t="s">
        <v>631</v>
      </c>
      <c r="K45" s="20" t="s">
        <v>568</v>
      </c>
      <c r="L45" s="20" t="s">
        <v>547</v>
      </c>
      <c r="M45" s="24">
        <v>-15</v>
      </c>
    </row>
    <row r="46" s="12" customFormat="1" spans="1:13">
      <c r="A46" s="18" t="s">
        <v>679</v>
      </c>
      <c r="B46" s="18" t="s">
        <v>711</v>
      </c>
      <c r="C46" s="19">
        <v>11487</v>
      </c>
      <c r="D46" s="18" t="s">
        <v>539</v>
      </c>
      <c r="E46" s="20" t="s">
        <v>540</v>
      </c>
      <c r="F46" s="18" t="s">
        <v>189</v>
      </c>
      <c r="G46" s="18" t="s">
        <v>590</v>
      </c>
      <c r="H46" s="18" t="s">
        <v>712</v>
      </c>
      <c r="I46" s="18" t="s">
        <v>630</v>
      </c>
      <c r="J46" s="18" t="s">
        <v>631</v>
      </c>
      <c r="K46" s="20" t="s">
        <v>568</v>
      </c>
      <c r="L46" s="20" t="s">
        <v>547</v>
      </c>
      <c r="M46" s="24">
        <v>-15</v>
      </c>
    </row>
    <row r="47" s="12" customFormat="1" spans="1:13">
      <c r="A47" s="18" t="s">
        <v>625</v>
      </c>
      <c r="B47" s="18" t="s">
        <v>713</v>
      </c>
      <c r="C47" s="19">
        <v>11752</v>
      </c>
      <c r="D47" s="18" t="s">
        <v>539</v>
      </c>
      <c r="E47" s="20" t="s">
        <v>571</v>
      </c>
      <c r="F47" s="18" t="s">
        <v>627</v>
      </c>
      <c r="G47" s="18" t="s">
        <v>628</v>
      </c>
      <c r="H47" s="18" t="s">
        <v>714</v>
      </c>
      <c r="I47" s="18" t="s">
        <v>630</v>
      </c>
      <c r="J47" s="18" t="s">
        <v>631</v>
      </c>
      <c r="K47" s="20" t="s">
        <v>568</v>
      </c>
      <c r="L47" s="20" t="s">
        <v>547</v>
      </c>
      <c r="M47" s="24">
        <v>-15</v>
      </c>
    </row>
    <row r="48" s="12" customFormat="1" spans="1:13">
      <c r="A48" s="18" t="s">
        <v>715</v>
      </c>
      <c r="B48" s="18" t="s">
        <v>716</v>
      </c>
      <c r="C48" s="19">
        <v>11109</v>
      </c>
      <c r="D48" s="18" t="s">
        <v>539</v>
      </c>
      <c r="E48" s="20" t="s">
        <v>571</v>
      </c>
      <c r="F48" s="18" t="s">
        <v>250</v>
      </c>
      <c r="G48" s="18" t="s">
        <v>590</v>
      </c>
      <c r="H48" s="18" t="s">
        <v>717</v>
      </c>
      <c r="I48" s="18" t="s">
        <v>630</v>
      </c>
      <c r="J48" s="18" t="s">
        <v>631</v>
      </c>
      <c r="K48" s="20" t="s">
        <v>568</v>
      </c>
      <c r="L48" s="20" t="s">
        <v>547</v>
      </c>
      <c r="M48" s="24">
        <v>-15</v>
      </c>
    </row>
    <row r="49" s="12" customFormat="1" spans="1:13">
      <c r="A49" s="18" t="s">
        <v>672</v>
      </c>
      <c r="B49" s="18" t="s">
        <v>718</v>
      </c>
      <c r="C49" s="19">
        <v>9822</v>
      </c>
      <c r="D49" s="18" t="s">
        <v>539</v>
      </c>
      <c r="E49" s="20" t="s">
        <v>556</v>
      </c>
      <c r="F49" s="18" t="s">
        <v>674</v>
      </c>
      <c r="G49" s="18" t="s">
        <v>670</v>
      </c>
      <c r="H49" s="18" t="s">
        <v>719</v>
      </c>
      <c r="I49" s="18" t="s">
        <v>630</v>
      </c>
      <c r="J49" s="18" t="s">
        <v>631</v>
      </c>
      <c r="K49" s="20" t="s">
        <v>568</v>
      </c>
      <c r="L49" s="20" t="s">
        <v>547</v>
      </c>
      <c r="M49" s="24">
        <v>-15</v>
      </c>
    </row>
    <row r="50" s="12" customFormat="1" spans="1:13">
      <c r="A50" s="18" t="s">
        <v>607</v>
      </c>
      <c r="B50" s="18" t="s">
        <v>720</v>
      </c>
      <c r="C50" s="19">
        <v>990467</v>
      </c>
      <c r="D50" s="18" t="s">
        <v>539</v>
      </c>
      <c r="E50" s="20" t="s">
        <v>721</v>
      </c>
      <c r="F50" s="18" t="s">
        <v>277</v>
      </c>
      <c r="G50" s="18" t="s">
        <v>609</v>
      </c>
      <c r="H50" s="18" t="s">
        <v>722</v>
      </c>
      <c r="I50" s="18" t="s">
        <v>630</v>
      </c>
      <c r="J50" s="18" t="s">
        <v>631</v>
      </c>
      <c r="K50" s="20" t="s">
        <v>568</v>
      </c>
      <c r="L50" s="20" t="s">
        <v>547</v>
      </c>
      <c r="M50" s="24">
        <v>-15</v>
      </c>
    </row>
    <row r="51" s="12" customFormat="1" spans="1:13">
      <c r="A51" s="18" t="s">
        <v>723</v>
      </c>
      <c r="B51" s="18" t="s">
        <v>724</v>
      </c>
      <c r="C51" s="19">
        <v>12950</v>
      </c>
      <c r="D51" s="18" t="s">
        <v>539</v>
      </c>
      <c r="E51" s="20" t="s">
        <v>540</v>
      </c>
      <c r="F51" s="18" t="s">
        <v>198</v>
      </c>
      <c r="G51" s="18" t="s">
        <v>557</v>
      </c>
      <c r="H51" s="18" t="s">
        <v>725</v>
      </c>
      <c r="I51" s="18" t="s">
        <v>630</v>
      </c>
      <c r="J51" s="18" t="s">
        <v>631</v>
      </c>
      <c r="K51" s="20" t="s">
        <v>568</v>
      </c>
      <c r="L51" s="20" t="s">
        <v>547</v>
      </c>
      <c r="M51" s="24">
        <v>-15</v>
      </c>
    </row>
    <row r="52" s="12" customFormat="1" spans="1:13">
      <c r="A52" s="18" t="s">
        <v>726</v>
      </c>
      <c r="B52" s="18" t="s">
        <v>727</v>
      </c>
      <c r="C52" s="19">
        <v>11776</v>
      </c>
      <c r="D52" s="18" t="s">
        <v>539</v>
      </c>
      <c r="E52" s="20" t="s">
        <v>556</v>
      </c>
      <c r="F52" s="18" t="s">
        <v>512</v>
      </c>
      <c r="G52" s="18" t="s">
        <v>542</v>
      </c>
      <c r="H52" s="18" t="s">
        <v>728</v>
      </c>
      <c r="I52" s="18" t="s">
        <v>630</v>
      </c>
      <c r="J52" s="18" t="s">
        <v>631</v>
      </c>
      <c r="K52" s="20" t="s">
        <v>568</v>
      </c>
      <c r="L52" s="20" t="s">
        <v>547</v>
      </c>
      <c r="M52" s="24">
        <v>-15</v>
      </c>
    </row>
    <row r="53" s="12" customFormat="1" spans="1:13">
      <c r="A53" s="18" t="s">
        <v>707</v>
      </c>
      <c r="B53" s="18" t="s">
        <v>729</v>
      </c>
      <c r="C53" s="19">
        <v>4301</v>
      </c>
      <c r="D53" s="18" t="s">
        <v>539</v>
      </c>
      <c r="E53" s="20" t="s">
        <v>603</v>
      </c>
      <c r="F53" s="18" t="s">
        <v>709</v>
      </c>
      <c r="G53" s="18" t="s">
        <v>557</v>
      </c>
      <c r="H53" s="18" t="s">
        <v>730</v>
      </c>
      <c r="I53" s="18" t="s">
        <v>630</v>
      </c>
      <c r="J53" s="18" t="s">
        <v>631</v>
      </c>
      <c r="K53" s="20" t="s">
        <v>568</v>
      </c>
      <c r="L53" s="20" t="s">
        <v>553</v>
      </c>
      <c r="M53" s="24">
        <v>-20</v>
      </c>
    </row>
    <row r="54" s="12" customFormat="1" spans="1:13">
      <c r="A54" s="18" t="s">
        <v>731</v>
      </c>
      <c r="B54" s="18" t="s">
        <v>732</v>
      </c>
      <c r="C54" s="19">
        <v>11793</v>
      </c>
      <c r="D54" s="18" t="s">
        <v>539</v>
      </c>
      <c r="E54" s="20" t="s">
        <v>556</v>
      </c>
      <c r="F54" s="18" t="s">
        <v>451</v>
      </c>
      <c r="G54" s="18" t="s">
        <v>670</v>
      </c>
      <c r="H54" s="18" t="s">
        <v>733</v>
      </c>
      <c r="I54" s="18" t="s">
        <v>630</v>
      </c>
      <c r="J54" s="18" t="s">
        <v>631</v>
      </c>
      <c r="K54" s="20" t="s">
        <v>568</v>
      </c>
      <c r="L54" s="20" t="s">
        <v>553</v>
      </c>
      <c r="M54" s="24">
        <v>-20</v>
      </c>
    </row>
    <row r="55" s="12" customFormat="1" spans="1:13">
      <c r="A55" s="18" t="s">
        <v>734</v>
      </c>
      <c r="B55" s="18" t="s">
        <v>735</v>
      </c>
      <c r="C55" s="19">
        <v>10860</v>
      </c>
      <c r="D55" s="18" t="s">
        <v>539</v>
      </c>
      <c r="E55" s="20" t="s">
        <v>556</v>
      </c>
      <c r="F55" s="18" t="s">
        <v>463</v>
      </c>
      <c r="G55" s="18" t="s">
        <v>542</v>
      </c>
      <c r="H55" s="18" t="s">
        <v>736</v>
      </c>
      <c r="I55" s="18" t="s">
        <v>630</v>
      </c>
      <c r="J55" s="18" t="s">
        <v>631</v>
      </c>
      <c r="K55" s="20" t="s">
        <v>568</v>
      </c>
      <c r="L55" s="20" t="s">
        <v>553</v>
      </c>
      <c r="M55" s="24">
        <v>-20</v>
      </c>
    </row>
    <row r="56" s="12" customFormat="1" spans="1:13">
      <c r="A56" s="18" t="s">
        <v>737</v>
      </c>
      <c r="B56" s="18" t="s">
        <v>738</v>
      </c>
      <c r="C56" s="19">
        <v>12624</v>
      </c>
      <c r="D56" s="18" t="s">
        <v>539</v>
      </c>
      <c r="E56" s="20" t="s">
        <v>556</v>
      </c>
      <c r="F56" s="18" t="s">
        <v>739</v>
      </c>
      <c r="G56" s="18" t="s">
        <v>584</v>
      </c>
      <c r="H56" s="18" t="s">
        <v>740</v>
      </c>
      <c r="I56" s="18" t="s">
        <v>630</v>
      </c>
      <c r="J56" s="18" t="s">
        <v>631</v>
      </c>
      <c r="K56" s="20" t="s">
        <v>568</v>
      </c>
      <c r="L56" s="20" t="s">
        <v>553</v>
      </c>
      <c r="M56" s="24">
        <v>-20</v>
      </c>
    </row>
    <row r="57" s="12" customFormat="1" spans="1:13">
      <c r="A57" s="18" t="s">
        <v>726</v>
      </c>
      <c r="B57" s="18" t="s">
        <v>741</v>
      </c>
      <c r="C57" s="19">
        <v>12157</v>
      </c>
      <c r="D57" s="18" t="s">
        <v>539</v>
      </c>
      <c r="E57" s="20" t="s">
        <v>556</v>
      </c>
      <c r="F57" s="18" t="s">
        <v>512</v>
      </c>
      <c r="G57" s="18" t="s">
        <v>542</v>
      </c>
      <c r="H57" s="18" t="s">
        <v>742</v>
      </c>
      <c r="I57" s="18" t="s">
        <v>630</v>
      </c>
      <c r="J57" s="18" t="s">
        <v>631</v>
      </c>
      <c r="K57" s="20" t="s">
        <v>568</v>
      </c>
      <c r="L57" s="20" t="s">
        <v>553</v>
      </c>
      <c r="M57" s="24">
        <v>-20</v>
      </c>
    </row>
    <row r="58" s="12" customFormat="1" spans="1:13">
      <c r="A58" s="18" t="s">
        <v>743</v>
      </c>
      <c r="B58" s="18" t="s">
        <v>744</v>
      </c>
      <c r="C58" s="19">
        <v>8489</v>
      </c>
      <c r="D58" s="18" t="s">
        <v>539</v>
      </c>
      <c r="E58" s="20" t="s">
        <v>556</v>
      </c>
      <c r="F58" s="18" t="s">
        <v>745</v>
      </c>
      <c r="G58" s="18" t="s">
        <v>642</v>
      </c>
      <c r="H58" s="18" t="s">
        <v>746</v>
      </c>
      <c r="I58" s="18" t="s">
        <v>630</v>
      </c>
      <c r="J58" s="18" t="s">
        <v>631</v>
      </c>
      <c r="K58" s="20" t="s">
        <v>568</v>
      </c>
      <c r="L58" s="20" t="s">
        <v>553</v>
      </c>
      <c r="M58" s="24">
        <v>-20</v>
      </c>
    </row>
    <row r="59" s="12" customFormat="1" spans="1:13">
      <c r="A59" s="18" t="s">
        <v>554</v>
      </c>
      <c r="B59" s="18" t="s">
        <v>747</v>
      </c>
      <c r="C59" s="19">
        <v>12954</v>
      </c>
      <c r="D59" s="18" t="s">
        <v>539</v>
      </c>
      <c r="E59" s="20" t="s">
        <v>540</v>
      </c>
      <c r="F59" s="18" t="s">
        <v>520</v>
      </c>
      <c r="G59" s="18" t="s">
        <v>557</v>
      </c>
      <c r="H59" s="18" t="s">
        <v>748</v>
      </c>
      <c r="I59" s="18" t="s">
        <v>630</v>
      </c>
      <c r="J59" s="18" t="s">
        <v>631</v>
      </c>
      <c r="K59" s="20" t="s">
        <v>568</v>
      </c>
      <c r="L59" s="20" t="s">
        <v>606</v>
      </c>
      <c r="M59" s="24">
        <v>-25</v>
      </c>
    </row>
    <row r="60" s="12" customFormat="1" spans="1:13">
      <c r="A60" s="18" t="s">
        <v>743</v>
      </c>
      <c r="B60" s="18" t="s">
        <v>749</v>
      </c>
      <c r="C60" s="19">
        <v>5954</v>
      </c>
      <c r="D60" s="18" t="s">
        <v>539</v>
      </c>
      <c r="E60" s="20" t="s">
        <v>556</v>
      </c>
      <c r="F60" s="18" t="s">
        <v>745</v>
      </c>
      <c r="G60" s="18" t="s">
        <v>642</v>
      </c>
      <c r="H60" s="18" t="s">
        <v>750</v>
      </c>
      <c r="I60" s="18" t="s">
        <v>630</v>
      </c>
      <c r="J60" s="18" t="s">
        <v>631</v>
      </c>
      <c r="K60" s="20" t="s">
        <v>568</v>
      </c>
      <c r="L60" s="20" t="s">
        <v>606</v>
      </c>
      <c r="M60" s="24">
        <v>-25</v>
      </c>
    </row>
    <row r="61" s="12" customFormat="1" spans="1:13">
      <c r="A61" s="18" t="s">
        <v>751</v>
      </c>
      <c r="B61" s="18" t="s">
        <v>752</v>
      </c>
      <c r="C61" s="19">
        <v>12874</v>
      </c>
      <c r="D61" s="18" t="s">
        <v>539</v>
      </c>
      <c r="E61" s="20" t="s">
        <v>540</v>
      </c>
      <c r="F61" s="18" t="s">
        <v>753</v>
      </c>
      <c r="G61" s="18" t="s">
        <v>542</v>
      </c>
      <c r="H61" s="18" t="s">
        <v>754</v>
      </c>
      <c r="I61" s="18" t="s">
        <v>630</v>
      </c>
      <c r="J61" s="18" t="s">
        <v>631</v>
      </c>
      <c r="K61" s="20" t="s">
        <v>568</v>
      </c>
      <c r="L61" s="20" t="s">
        <v>606</v>
      </c>
      <c r="M61" s="24">
        <v>-25</v>
      </c>
    </row>
    <row r="62" s="12" customFormat="1" spans="1:13">
      <c r="A62" s="18" t="s">
        <v>687</v>
      </c>
      <c r="B62" s="18" t="s">
        <v>755</v>
      </c>
      <c r="C62" s="19">
        <v>12449</v>
      </c>
      <c r="D62" s="18" t="s">
        <v>539</v>
      </c>
      <c r="E62" s="20" t="s">
        <v>556</v>
      </c>
      <c r="F62" s="18" t="s">
        <v>443</v>
      </c>
      <c r="G62" s="18" t="s">
        <v>542</v>
      </c>
      <c r="H62" s="18" t="s">
        <v>756</v>
      </c>
      <c r="I62" s="18" t="s">
        <v>630</v>
      </c>
      <c r="J62" s="18" t="s">
        <v>631</v>
      </c>
      <c r="K62" s="20" t="s">
        <v>568</v>
      </c>
      <c r="L62" s="20" t="s">
        <v>606</v>
      </c>
      <c r="M62" s="24">
        <v>-25</v>
      </c>
    </row>
    <row r="63" s="12" customFormat="1" spans="1:13">
      <c r="A63" s="18" t="s">
        <v>737</v>
      </c>
      <c r="B63" s="18" t="s">
        <v>757</v>
      </c>
      <c r="C63" s="19">
        <v>9138</v>
      </c>
      <c r="D63" s="18" t="s">
        <v>539</v>
      </c>
      <c r="E63" s="20" t="s">
        <v>556</v>
      </c>
      <c r="F63" s="18" t="s">
        <v>739</v>
      </c>
      <c r="G63" s="18" t="s">
        <v>584</v>
      </c>
      <c r="H63" s="18" t="s">
        <v>758</v>
      </c>
      <c r="I63" s="18" t="s">
        <v>630</v>
      </c>
      <c r="J63" s="18" t="s">
        <v>631</v>
      </c>
      <c r="K63" s="20" t="s">
        <v>568</v>
      </c>
      <c r="L63" s="20" t="s">
        <v>600</v>
      </c>
      <c r="M63" s="24">
        <v>-40</v>
      </c>
    </row>
    <row r="64" s="12" customFormat="1" spans="1:13">
      <c r="A64" s="18" t="s">
        <v>707</v>
      </c>
      <c r="B64" s="18" t="s">
        <v>759</v>
      </c>
      <c r="C64" s="19">
        <v>12932</v>
      </c>
      <c r="D64" s="18" t="s">
        <v>539</v>
      </c>
      <c r="E64" s="20" t="s">
        <v>540</v>
      </c>
      <c r="F64" s="18" t="s">
        <v>709</v>
      </c>
      <c r="G64" s="18" t="s">
        <v>557</v>
      </c>
      <c r="H64" s="18" t="s">
        <v>760</v>
      </c>
      <c r="I64" s="18" t="s">
        <v>630</v>
      </c>
      <c r="J64" s="18" t="s">
        <v>631</v>
      </c>
      <c r="K64" s="20" t="s">
        <v>568</v>
      </c>
      <c r="L64" s="20" t="s">
        <v>600</v>
      </c>
      <c r="M64" s="24">
        <v>-40</v>
      </c>
    </row>
    <row r="65" s="12" customFormat="1" spans="1:13">
      <c r="A65" s="18" t="s">
        <v>672</v>
      </c>
      <c r="B65" s="18" t="s">
        <v>761</v>
      </c>
      <c r="C65" s="19">
        <v>11335</v>
      </c>
      <c r="D65" s="18" t="s">
        <v>539</v>
      </c>
      <c r="E65" s="20" t="s">
        <v>571</v>
      </c>
      <c r="F65" s="18" t="s">
        <v>674</v>
      </c>
      <c r="G65" s="18" t="s">
        <v>670</v>
      </c>
      <c r="H65" s="18" t="s">
        <v>762</v>
      </c>
      <c r="I65" s="18" t="s">
        <v>630</v>
      </c>
      <c r="J65" s="18" t="s">
        <v>631</v>
      </c>
      <c r="K65" s="20" t="s">
        <v>568</v>
      </c>
      <c r="L65" s="20" t="s">
        <v>632</v>
      </c>
      <c r="M65" s="24">
        <v>-45</v>
      </c>
    </row>
    <row r="66" s="12" customFormat="1" spans="1:13">
      <c r="A66" s="18" t="s">
        <v>548</v>
      </c>
      <c r="B66" s="18" t="s">
        <v>763</v>
      </c>
      <c r="C66" s="19">
        <v>12986</v>
      </c>
      <c r="D66" s="18" t="s">
        <v>539</v>
      </c>
      <c r="E66" s="20" t="s">
        <v>540</v>
      </c>
      <c r="F66" s="18" t="s">
        <v>550</v>
      </c>
      <c r="G66" s="18" t="s">
        <v>542</v>
      </c>
      <c r="H66" s="18" t="s">
        <v>764</v>
      </c>
      <c r="I66" s="18" t="s">
        <v>630</v>
      </c>
      <c r="J66" s="18" t="s">
        <v>631</v>
      </c>
      <c r="K66" s="20" t="s">
        <v>568</v>
      </c>
      <c r="L66" s="20" t="s">
        <v>568</v>
      </c>
      <c r="M66" s="24">
        <v>-50</v>
      </c>
    </row>
    <row r="67" s="12" customFormat="1" spans="1:13">
      <c r="A67" s="18" t="s">
        <v>612</v>
      </c>
      <c r="B67" s="18" t="s">
        <v>765</v>
      </c>
      <c r="C67" s="19">
        <v>12495</v>
      </c>
      <c r="D67" s="18" t="s">
        <v>539</v>
      </c>
      <c r="E67" s="20" t="s">
        <v>556</v>
      </c>
      <c r="F67" s="18" t="s">
        <v>429</v>
      </c>
      <c r="G67" s="18" t="s">
        <v>562</v>
      </c>
      <c r="H67" s="18" t="s">
        <v>766</v>
      </c>
      <c r="I67" s="18" t="s">
        <v>630</v>
      </c>
      <c r="J67" s="18" t="s">
        <v>631</v>
      </c>
      <c r="K67" s="20" t="s">
        <v>568</v>
      </c>
      <c r="L67" s="20" t="s">
        <v>568</v>
      </c>
      <c r="M67" s="24">
        <v>-50</v>
      </c>
    </row>
    <row r="68" s="12" customFormat="1" spans="1:13">
      <c r="A68" s="18" t="s">
        <v>565</v>
      </c>
      <c r="B68" s="18" t="s">
        <v>767</v>
      </c>
      <c r="C68" s="19">
        <v>12054</v>
      </c>
      <c r="D68" s="18" t="s">
        <v>539</v>
      </c>
      <c r="E68" s="20" t="s">
        <v>571</v>
      </c>
      <c r="F68" s="18" t="s">
        <v>325</v>
      </c>
      <c r="G68" s="18" t="s">
        <v>542</v>
      </c>
      <c r="H68" s="18" t="s">
        <v>768</v>
      </c>
      <c r="I68" s="18" t="s">
        <v>630</v>
      </c>
      <c r="J68" s="18" t="s">
        <v>631</v>
      </c>
      <c r="K68" s="20" t="s">
        <v>568</v>
      </c>
      <c r="L68" s="20" t="s">
        <v>568</v>
      </c>
      <c r="M68" s="24">
        <v>-50</v>
      </c>
    </row>
    <row r="69" s="12" customFormat="1" spans="1:13">
      <c r="A69" s="18" t="s">
        <v>646</v>
      </c>
      <c r="B69" s="18" t="s">
        <v>769</v>
      </c>
      <c r="C69" s="19">
        <v>12135</v>
      </c>
      <c r="D69" s="18" t="s">
        <v>539</v>
      </c>
      <c r="E69" s="20" t="s">
        <v>540</v>
      </c>
      <c r="F69" s="18" t="s">
        <v>498</v>
      </c>
      <c r="G69" s="18" t="s">
        <v>542</v>
      </c>
      <c r="H69" s="18" t="s">
        <v>770</v>
      </c>
      <c r="I69" s="18" t="s">
        <v>630</v>
      </c>
      <c r="J69" s="18" t="s">
        <v>631</v>
      </c>
      <c r="K69" s="20" t="s">
        <v>568</v>
      </c>
      <c r="L69" s="20" t="s">
        <v>568</v>
      </c>
      <c r="M69" s="24">
        <v>-50</v>
      </c>
    </row>
    <row r="70" s="12" customFormat="1" spans="1:13">
      <c r="A70" s="18" t="s">
        <v>771</v>
      </c>
      <c r="B70" s="18" t="s">
        <v>772</v>
      </c>
      <c r="C70" s="19">
        <v>12189</v>
      </c>
      <c r="D70" s="18" t="s">
        <v>539</v>
      </c>
      <c r="E70" s="20" t="s">
        <v>540</v>
      </c>
      <c r="F70" s="18" t="s">
        <v>290</v>
      </c>
      <c r="G70" s="18" t="s">
        <v>562</v>
      </c>
      <c r="H70" s="18" t="s">
        <v>773</v>
      </c>
      <c r="I70" s="18" t="s">
        <v>630</v>
      </c>
      <c r="J70" s="18" t="s">
        <v>631</v>
      </c>
      <c r="K70" s="20" t="s">
        <v>568</v>
      </c>
      <c r="L70" s="20" t="s">
        <v>568</v>
      </c>
      <c r="M70" s="24">
        <v>-50</v>
      </c>
    </row>
    <row r="71" s="12" customFormat="1" spans="1:13">
      <c r="A71" s="18" t="s">
        <v>774</v>
      </c>
      <c r="B71" s="18" t="s">
        <v>775</v>
      </c>
      <c r="C71" s="19">
        <v>12942</v>
      </c>
      <c r="D71" s="18" t="s">
        <v>539</v>
      </c>
      <c r="E71" s="20" t="s">
        <v>540</v>
      </c>
      <c r="F71" s="18" t="s">
        <v>225</v>
      </c>
      <c r="G71" s="18" t="s">
        <v>557</v>
      </c>
      <c r="H71" s="18" t="s">
        <v>776</v>
      </c>
      <c r="I71" s="18" t="s">
        <v>630</v>
      </c>
      <c r="J71" s="18" t="s">
        <v>631</v>
      </c>
      <c r="K71" s="20" t="s">
        <v>568</v>
      </c>
      <c r="L71" s="20" t="s">
        <v>568</v>
      </c>
      <c r="M71" s="24">
        <v>-50</v>
      </c>
    </row>
    <row r="72" s="12" customFormat="1" spans="1:13">
      <c r="A72" s="18" t="s">
        <v>743</v>
      </c>
      <c r="B72" s="18" t="s">
        <v>777</v>
      </c>
      <c r="C72" s="19">
        <v>12555</v>
      </c>
      <c r="D72" s="18" t="s">
        <v>539</v>
      </c>
      <c r="E72" s="20" t="s">
        <v>556</v>
      </c>
      <c r="F72" s="18" t="s">
        <v>745</v>
      </c>
      <c r="G72" s="18" t="s">
        <v>642</v>
      </c>
      <c r="H72" s="18" t="s">
        <v>778</v>
      </c>
      <c r="I72" s="18" t="s">
        <v>630</v>
      </c>
      <c r="J72" s="18" t="s">
        <v>631</v>
      </c>
      <c r="K72" s="20" t="s">
        <v>568</v>
      </c>
      <c r="L72" s="20" t="s">
        <v>568</v>
      </c>
      <c r="M72" s="24">
        <v>-50</v>
      </c>
    </row>
    <row r="73" s="12" customFormat="1" spans="1:13">
      <c r="A73" s="18" t="s">
        <v>779</v>
      </c>
      <c r="B73" s="18" t="s">
        <v>780</v>
      </c>
      <c r="C73" s="19">
        <v>12757</v>
      </c>
      <c r="D73" s="18" t="s">
        <v>539</v>
      </c>
      <c r="E73" s="20" t="s">
        <v>540</v>
      </c>
      <c r="F73" s="18" t="s">
        <v>781</v>
      </c>
      <c r="G73" s="18" t="s">
        <v>590</v>
      </c>
      <c r="H73" s="18" t="s">
        <v>782</v>
      </c>
      <c r="I73" s="18" t="s">
        <v>630</v>
      </c>
      <c r="J73" s="18" t="s">
        <v>631</v>
      </c>
      <c r="K73" s="20" t="s">
        <v>568</v>
      </c>
      <c r="L73" s="20" t="s">
        <v>568</v>
      </c>
      <c r="M73" s="24">
        <v>-50</v>
      </c>
    </row>
    <row r="74" s="12" customFormat="1" spans="1:13">
      <c r="A74" s="18" t="s">
        <v>701</v>
      </c>
      <c r="B74" s="18" t="s">
        <v>783</v>
      </c>
      <c r="C74" s="19">
        <v>5501</v>
      </c>
      <c r="D74" s="18" t="s">
        <v>539</v>
      </c>
      <c r="E74" s="20" t="s">
        <v>603</v>
      </c>
      <c r="F74" s="18" t="s">
        <v>703</v>
      </c>
      <c r="G74" s="18" t="s">
        <v>562</v>
      </c>
      <c r="H74" s="18" t="s">
        <v>784</v>
      </c>
      <c r="I74" s="18" t="s">
        <v>630</v>
      </c>
      <c r="J74" s="18" t="s">
        <v>631</v>
      </c>
      <c r="K74" s="20" t="s">
        <v>568</v>
      </c>
      <c r="L74" s="20" t="s">
        <v>568</v>
      </c>
      <c r="M74" s="24">
        <v>-50</v>
      </c>
    </row>
    <row r="75" s="12" customFormat="1" spans="1:13">
      <c r="A75" s="18" t="s">
        <v>646</v>
      </c>
      <c r="B75" s="18" t="s">
        <v>785</v>
      </c>
      <c r="C75" s="19">
        <v>12907</v>
      </c>
      <c r="D75" s="18" t="s">
        <v>539</v>
      </c>
      <c r="E75" s="20" t="s">
        <v>540</v>
      </c>
      <c r="F75" s="18" t="s">
        <v>498</v>
      </c>
      <c r="G75" s="18" t="s">
        <v>542</v>
      </c>
      <c r="H75" s="18" t="s">
        <v>786</v>
      </c>
      <c r="I75" s="18" t="s">
        <v>630</v>
      </c>
      <c r="J75" s="18" t="s">
        <v>631</v>
      </c>
      <c r="K75" s="20" t="s">
        <v>568</v>
      </c>
      <c r="L75" s="20" t="s">
        <v>568</v>
      </c>
      <c r="M75" s="24">
        <v>-50</v>
      </c>
    </row>
    <row r="76" s="12" customFormat="1" spans="1:13">
      <c r="A76" s="18" t="s">
        <v>787</v>
      </c>
      <c r="B76" s="18" t="s">
        <v>788</v>
      </c>
      <c r="C76" s="19">
        <v>12873</v>
      </c>
      <c r="D76" s="18" t="s">
        <v>539</v>
      </c>
      <c r="E76" s="20" t="s">
        <v>540</v>
      </c>
      <c r="F76" s="18" t="s">
        <v>789</v>
      </c>
      <c r="G76" s="18" t="s">
        <v>542</v>
      </c>
      <c r="H76" s="18" t="s">
        <v>790</v>
      </c>
      <c r="I76" s="18" t="s">
        <v>630</v>
      </c>
      <c r="J76" s="18" t="s">
        <v>631</v>
      </c>
      <c r="K76" s="20" t="s">
        <v>568</v>
      </c>
      <c r="L76" s="20" t="s">
        <v>568</v>
      </c>
      <c r="M76" s="24">
        <v>-50</v>
      </c>
    </row>
    <row r="77" s="12" customFormat="1" spans="1:13">
      <c r="A77" s="18" t="s">
        <v>791</v>
      </c>
      <c r="B77" s="18" t="s">
        <v>792</v>
      </c>
      <c r="C77" s="19">
        <v>12751</v>
      </c>
      <c r="D77" s="18" t="s">
        <v>539</v>
      </c>
      <c r="E77" s="20" t="s">
        <v>540</v>
      </c>
      <c r="F77" s="18" t="s">
        <v>793</v>
      </c>
      <c r="G77" s="18" t="s">
        <v>670</v>
      </c>
      <c r="H77" s="18" t="s">
        <v>794</v>
      </c>
      <c r="I77" s="18" t="s">
        <v>630</v>
      </c>
      <c r="J77" s="18" t="s">
        <v>631</v>
      </c>
      <c r="K77" s="20" t="s">
        <v>568</v>
      </c>
      <c r="L77" s="20" t="s">
        <v>568</v>
      </c>
      <c r="M77" s="24">
        <v>-50</v>
      </c>
    </row>
    <row r="78" s="12" customFormat="1" spans="1:13">
      <c r="A78" s="18" t="s">
        <v>607</v>
      </c>
      <c r="B78" s="18" t="s">
        <v>795</v>
      </c>
      <c r="C78" s="19">
        <v>12972</v>
      </c>
      <c r="D78" s="18" t="s">
        <v>539</v>
      </c>
      <c r="E78" s="20" t="s">
        <v>540</v>
      </c>
      <c r="F78" s="18" t="s">
        <v>277</v>
      </c>
      <c r="G78" s="18" t="s">
        <v>609</v>
      </c>
      <c r="H78" s="18" t="s">
        <v>796</v>
      </c>
      <c r="I78" s="18" t="s">
        <v>630</v>
      </c>
      <c r="J78" s="18" t="s">
        <v>631</v>
      </c>
      <c r="K78" s="20" t="s">
        <v>568</v>
      </c>
      <c r="L78" s="20" t="s">
        <v>568</v>
      </c>
      <c r="M78" s="24">
        <v>-50</v>
      </c>
    </row>
    <row r="79" s="12" customFormat="1" spans="1:13">
      <c r="A79" s="18" t="s">
        <v>791</v>
      </c>
      <c r="B79" s="18" t="s">
        <v>797</v>
      </c>
      <c r="C79" s="19">
        <v>12091</v>
      </c>
      <c r="D79" s="18" t="s">
        <v>539</v>
      </c>
      <c r="E79" s="20" t="s">
        <v>556</v>
      </c>
      <c r="F79" s="18" t="s">
        <v>793</v>
      </c>
      <c r="G79" s="18" t="s">
        <v>670</v>
      </c>
      <c r="H79" s="18" t="s">
        <v>798</v>
      </c>
      <c r="I79" s="18" t="s">
        <v>630</v>
      </c>
      <c r="J79" s="18" t="s">
        <v>631</v>
      </c>
      <c r="K79" s="20" t="s">
        <v>568</v>
      </c>
      <c r="L79" s="20" t="s">
        <v>568</v>
      </c>
      <c r="M79" s="24">
        <v>-50</v>
      </c>
    </row>
    <row r="80" s="12" customFormat="1" spans="1:13">
      <c r="A80" s="18" t="s">
        <v>799</v>
      </c>
      <c r="B80" s="18" t="s">
        <v>800</v>
      </c>
      <c r="C80" s="19">
        <v>12944</v>
      </c>
      <c r="D80" s="18" t="s">
        <v>539</v>
      </c>
      <c r="E80" s="20" t="s">
        <v>540</v>
      </c>
      <c r="F80" s="18" t="s">
        <v>801</v>
      </c>
      <c r="G80" s="18" t="s">
        <v>590</v>
      </c>
      <c r="H80" s="18" t="s">
        <v>802</v>
      </c>
      <c r="I80" s="18" t="s">
        <v>630</v>
      </c>
      <c r="J80" s="18" t="s">
        <v>631</v>
      </c>
      <c r="K80" s="20" t="s">
        <v>568</v>
      </c>
      <c r="L80" s="20" t="s">
        <v>568</v>
      </c>
      <c r="M80" s="24">
        <v>-50</v>
      </c>
    </row>
    <row r="81" s="12" customFormat="1" spans="1:13">
      <c r="A81" s="18" t="s">
        <v>569</v>
      </c>
      <c r="B81" s="18" t="s">
        <v>803</v>
      </c>
      <c r="C81" s="19">
        <v>12971</v>
      </c>
      <c r="D81" s="18" t="s">
        <v>539</v>
      </c>
      <c r="E81" s="20" t="s">
        <v>540</v>
      </c>
      <c r="F81" s="18" t="s">
        <v>279</v>
      </c>
      <c r="G81" s="18" t="s">
        <v>542</v>
      </c>
      <c r="H81" s="18" t="s">
        <v>804</v>
      </c>
      <c r="I81" s="18" t="s">
        <v>630</v>
      </c>
      <c r="J81" s="18" t="s">
        <v>631</v>
      </c>
      <c r="K81" s="20" t="s">
        <v>568</v>
      </c>
      <c r="L81" s="20" t="s">
        <v>568</v>
      </c>
      <c r="M81" s="24">
        <v>-50</v>
      </c>
    </row>
    <row r="82" s="12" customFormat="1" spans="1:13">
      <c r="A82" s="18" t="s">
        <v>805</v>
      </c>
      <c r="B82" s="18" t="s">
        <v>806</v>
      </c>
      <c r="C82" s="19">
        <v>12987</v>
      </c>
      <c r="D82" s="18" t="s">
        <v>539</v>
      </c>
      <c r="E82" s="20" t="s">
        <v>540</v>
      </c>
      <c r="F82" s="18" t="s">
        <v>202</v>
      </c>
      <c r="G82" s="18" t="s">
        <v>609</v>
      </c>
      <c r="H82" s="18" t="s">
        <v>807</v>
      </c>
      <c r="I82" s="18" t="s">
        <v>630</v>
      </c>
      <c r="J82" s="18" t="s">
        <v>631</v>
      </c>
      <c r="K82" s="20" t="s">
        <v>568</v>
      </c>
      <c r="L82" s="20" t="s">
        <v>568</v>
      </c>
      <c r="M82" s="24">
        <v>-50</v>
      </c>
    </row>
    <row r="83" s="12" customFormat="1" spans="1:13">
      <c r="A83" s="18" t="s">
        <v>734</v>
      </c>
      <c r="B83" s="18" t="s">
        <v>808</v>
      </c>
      <c r="C83" s="19">
        <v>12933</v>
      </c>
      <c r="D83" s="18" t="s">
        <v>539</v>
      </c>
      <c r="E83" s="20" t="s">
        <v>540</v>
      </c>
      <c r="F83" s="18" t="s">
        <v>463</v>
      </c>
      <c r="G83" s="18" t="s">
        <v>542</v>
      </c>
      <c r="H83" s="18" t="s">
        <v>809</v>
      </c>
      <c r="I83" s="18" t="s">
        <v>630</v>
      </c>
      <c r="J83" s="18" t="s">
        <v>631</v>
      </c>
      <c r="K83" s="20" t="s">
        <v>568</v>
      </c>
      <c r="L83" s="20" t="s">
        <v>568</v>
      </c>
      <c r="M83" s="24">
        <v>-50</v>
      </c>
    </row>
    <row r="84" s="12" customFormat="1" spans="1:13">
      <c r="A84" s="18" t="s">
        <v>810</v>
      </c>
      <c r="B84" s="18" t="s">
        <v>811</v>
      </c>
      <c r="C84" s="19">
        <v>12895</v>
      </c>
      <c r="D84" s="18" t="s">
        <v>539</v>
      </c>
      <c r="E84" s="20" t="s">
        <v>540</v>
      </c>
      <c r="F84" s="18" t="s">
        <v>243</v>
      </c>
      <c r="G84" s="18" t="s">
        <v>609</v>
      </c>
      <c r="H84" s="18" t="s">
        <v>812</v>
      </c>
      <c r="I84" s="18" t="s">
        <v>630</v>
      </c>
      <c r="J84" s="18" t="s">
        <v>631</v>
      </c>
      <c r="K84" s="20" t="s">
        <v>568</v>
      </c>
      <c r="L84" s="20" t="s">
        <v>568</v>
      </c>
      <c r="M84" s="24">
        <v>-50</v>
      </c>
    </row>
    <row r="85" s="12" customFormat="1" spans="1:13">
      <c r="A85" s="18" t="s">
        <v>575</v>
      </c>
      <c r="B85" s="18" t="s">
        <v>813</v>
      </c>
      <c r="C85" s="19">
        <v>12255</v>
      </c>
      <c r="D85" s="18" t="s">
        <v>539</v>
      </c>
      <c r="E85" s="20" t="s">
        <v>571</v>
      </c>
      <c r="F85" s="18" t="s">
        <v>577</v>
      </c>
      <c r="G85" s="18" t="s">
        <v>542</v>
      </c>
      <c r="H85" s="18" t="s">
        <v>814</v>
      </c>
      <c r="I85" s="18" t="s">
        <v>630</v>
      </c>
      <c r="J85" s="18" t="s">
        <v>631</v>
      </c>
      <c r="K85" s="20" t="s">
        <v>568</v>
      </c>
      <c r="L85" s="20" t="s">
        <v>568</v>
      </c>
      <c r="M85" s="24">
        <v>-50</v>
      </c>
    </row>
    <row r="86" s="12" customFormat="1" spans="1:13">
      <c r="A86" s="18" t="s">
        <v>617</v>
      </c>
      <c r="B86" s="18" t="s">
        <v>815</v>
      </c>
      <c r="C86" s="19">
        <v>12935</v>
      </c>
      <c r="D86" s="18" t="s">
        <v>539</v>
      </c>
      <c r="E86" s="20" t="s">
        <v>540</v>
      </c>
      <c r="F86" s="18" t="s">
        <v>619</v>
      </c>
      <c r="G86" s="18" t="s">
        <v>562</v>
      </c>
      <c r="H86" s="18" t="s">
        <v>816</v>
      </c>
      <c r="I86" s="18" t="s">
        <v>630</v>
      </c>
      <c r="J86" s="18" t="s">
        <v>631</v>
      </c>
      <c r="K86" s="20" t="s">
        <v>568</v>
      </c>
      <c r="L86" s="20" t="s">
        <v>568</v>
      </c>
      <c r="M86" s="24">
        <v>-50</v>
      </c>
    </row>
    <row r="87" s="12" customFormat="1" spans="1:13">
      <c r="A87" s="18" t="s">
        <v>601</v>
      </c>
      <c r="B87" s="18" t="s">
        <v>817</v>
      </c>
      <c r="C87" s="19">
        <v>12847</v>
      </c>
      <c r="D87" s="18" t="s">
        <v>539</v>
      </c>
      <c r="E87" s="20" t="s">
        <v>540</v>
      </c>
      <c r="F87" s="18" t="s">
        <v>604</v>
      </c>
      <c r="G87" s="18" t="s">
        <v>590</v>
      </c>
      <c r="H87" s="18" t="s">
        <v>818</v>
      </c>
      <c r="I87" s="18" t="s">
        <v>630</v>
      </c>
      <c r="J87" s="18" t="s">
        <v>631</v>
      </c>
      <c r="K87" s="20" t="s">
        <v>568</v>
      </c>
      <c r="L87" s="20" t="s">
        <v>568</v>
      </c>
      <c r="M87" s="24">
        <v>-50</v>
      </c>
    </row>
    <row r="88" s="12" customFormat="1" ht="13" customHeight="1" spans="1:13">
      <c r="A88" s="18" t="s">
        <v>575</v>
      </c>
      <c r="B88" s="18" t="s">
        <v>819</v>
      </c>
      <c r="C88" s="19">
        <v>12951</v>
      </c>
      <c r="D88" s="18" t="s">
        <v>539</v>
      </c>
      <c r="E88" s="20" t="s">
        <v>540</v>
      </c>
      <c r="F88" s="18" t="s">
        <v>577</v>
      </c>
      <c r="G88" s="18" t="s">
        <v>542</v>
      </c>
      <c r="H88" s="18" t="s">
        <v>820</v>
      </c>
      <c r="I88" s="18" t="s">
        <v>630</v>
      </c>
      <c r="J88" s="18" t="s">
        <v>631</v>
      </c>
      <c r="K88" s="20" t="s">
        <v>568</v>
      </c>
      <c r="L88" s="20" t="s">
        <v>568</v>
      </c>
      <c r="M88" s="24">
        <v>-50</v>
      </c>
    </row>
    <row r="89" s="12" customFormat="1" spans="1:13">
      <c r="A89" s="18" t="s">
        <v>684</v>
      </c>
      <c r="B89" s="18" t="s">
        <v>821</v>
      </c>
      <c r="C89" s="19">
        <v>12973</v>
      </c>
      <c r="D89" s="18" t="s">
        <v>539</v>
      </c>
      <c r="E89" s="20" t="s">
        <v>540</v>
      </c>
      <c r="F89" s="18" t="s">
        <v>78</v>
      </c>
      <c r="G89" s="18" t="s">
        <v>666</v>
      </c>
      <c r="H89" s="18" t="s">
        <v>822</v>
      </c>
      <c r="I89" s="18" t="s">
        <v>630</v>
      </c>
      <c r="J89" s="18" t="s">
        <v>631</v>
      </c>
      <c r="K89" s="20" t="s">
        <v>568</v>
      </c>
      <c r="L89" s="20" t="s">
        <v>568</v>
      </c>
      <c r="M89" s="24">
        <v>-50</v>
      </c>
    </row>
    <row r="90" s="12" customFormat="1" spans="1:13">
      <c r="A90" s="18" t="s">
        <v>625</v>
      </c>
      <c r="B90" s="18" t="s">
        <v>823</v>
      </c>
      <c r="C90" s="19">
        <v>10989</v>
      </c>
      <c r="D90" s="18" t="s">
        <v>539</v>
      </c>
      <c r="E90" s="20" t="s">
        <v>556</v>
      </c>
      <c r="F90" s="18" t="s">
        <v>627</v>
      </c>
      <c r="G90" s="18" t="s">
        <v>628</v>
      </c>
      <c r="H90" s="18" t="s">
        <v>824</v>
      </c>
      <c r="I90" s="18" t="s">
        <v>630</v>
      </c>
      <c r="J90" s="18" t="s">
        <v>631</v>
      </c>
      <c r="K90" s="20" t="s">
        <v>568</v>
      </c>
      <c r="L90" s="20" t="s">
        <v>586</v>
      </c>
      <c r="M90" s="24">
        <v>-50</v>
      </c>
    </row>
    <row r="91" s="12" customFormat="1" spans="1:13">
      <c r="A91" s="18" t="s">
        <v>825</v>
      </c>
      <c r="B91" s="18" t="s">
        <v>826</v>
      </c>
      <c r="C91" s="19">
        <v>12912</v>
      </c>
      <c r="D91" s="18" t="s">
        <v>539</v>
      </c>
      <c r="E91" s="20" t="s">
        <v>540</v>
      </c>
      <c r="F91" s="18" t="s">
        <v>827</v>
      </c>
      <c r="G91" s="18" t="s">
        <v>562</v>
      </c>
      <c r="H91" s="18" t="s">
        <v>828</v>
      </c>
      <c r="I91" s="18" t="s">
        <v>630</v>
      </c>
      <c r="J91" s="18" t="s">
        <v>631</v>
      </c>
      <c r="K91" s="20" t="s">
        <v>568</v>
      </c>
      <c r="L91" s="20" t="s">
        <v>568</v>
      </c>
      <c r="M91" s="24">
        <v>-50</v>
      </c>
    </row>
    <row r="92" s="12" customFormat="1" spans="1:13">
      <c r="A92" s="18" t="s">
        <v>829</v>
      </c>
      <c r="B92" s="18" t="s">
        <v>830</v>
      </c>
      <c r="C92" s="19">
        <v>12398</v>
      </c>
      <c r="D92" s="18" t="s">
        <v>539</v>
      </c>
      <c r="E92" s="20" t="s">
        <v>556</v>
      </c>
      <c r="F92" s="18" t="s">
        <v>479</v>
      </c>
      <c r="G92" s="18" t="s">
        <v>609</v>
      </c>
      <c r="H92" s="18" t="s">
        <v>831</v>
      </c>
      <c r="I92" s="18" t="s">
        <v>630</v>
      </c>
      <c r="J92" s="18" t="s">
        <v>631</v>
      </c>
      <c r="K92" s="20" t="s">
        <v>568</v>
      </c>
      <c r="L92" s="20" t="s">
        <v>568</v>
      </c>
      <c r="M92" s="24">
        <v>-50</v>
      </c>
    </row>
    <row r="93" s="12" customFormat="1" spans="1:13">
      <c r="A93" s="18" t="s">
        <v>731</v>
      </c>
      <c r="B93" s="18" t="s">
        <v>832</v>
      </c>
      <c r="C93" s="19">
        <v>11844</v>
      </c>
      <c r="D93" s="18" t="s">
        <v>539</v>
      </c>
      <c r="E93" s="20" t="s">
        <v>571</v>
      </c>
      <c r="F93" s="18" t="s">
        <v>451</v>
      </c>
      <c r="G93" s="18" t="s">
        <v>670</v>
      </c>
      <c r="H93" s="18" t="s">
        <v>833</v>
      </c>
      <c r="I93" s="18" t="s">
        <v>630</v>
      </c>
      <c r="J93" s="18" t="s">
        <v>631</v>
      </c>
      <c r="K93" s="20" t="s">
        <v>568</v>
      </c>
      <c r="L93" s="20" t="s">
        <v>568</v>
      </c>
      <c r="M93" s="24">
        <v>-50</v>
      </c>
    </row>
    <row r="94" s="12" customFormat="1" spans="1:13">
      <c r="A94" s="18" t="s">
        <v>834</v>
      </c>
      <c r="B94" s="18" t="s">
        <v>835</v>
      </c>
      <c r="C94" s="19">
        <v>12109</v>
      </c>
      <c r="D94" s="18" t="s">
        <v>539</v>
      </c>
      <c r="E94" s="20" t="s">
        <v>540</v>
      </c>
      <c r="F94" s="18" t="s">
        <v>836</v>
      </c>
      <c r="G94" s="18" t="s">
        <v>837</v>
      </c>
      <c r="H94" s="18" t="s">
        <v>838</v>
      </c>
      <c r="I94" s="18" t="s">
        <v>630</v>
      </c>
      <c r="J94" s="18" t="s">
        <v>631</v>
      </c>
      <c r="K94" s="20" t="s">
        <v>568</v>
      </c>
      <c r="L94" s="20" t="s">
        <v>568</v>
      </c>
      <c r="M94" s="24">
        <v>-50</v>
      </c>
    </row>
    <row r="95" s="12" customFormat="1" spans="1:13">
      <c r="A95" s="18" t="s">
        <v>839</v>
      </c>
      <c r="B95" s="18" t="s">
        <v>840</v>
      </c>
      <c r="C95" s="19">
        <v>12955</v>
      </c>
      <c r="D95" s="18" t="s">
        <v>539</v>
      </c>
      <c r="E95" s="20" t="s">
        <v>556</v>
      </c>
      <c r="F95" s="18" t="s">
        <v>841</v>
      </c>
      <c r="G95" s="18" t="s">
        <v>837</v>
      </c>
      <c r="H95" s="18" t="s">
        <v>842</v>
      </c>
      <c r="I95" s="18" t="s">
        <v>630</v>
      </c>
      <c r="J95" s="18" t="s">
        <v>631</v>
      </c>
      <c r="K95" s="20" t="s">
        <v>568</v>
      </c>
      <c r="L95" s="20" t="s">
        <v>568</v>
      </c>
      <c r="M95" s="24">
        <v>-50</v>
      </c>
    </row>
    <row r="96" s="12" customFormat="1" spans="1:13">
      <c r="A96" s="18" t="s">
        <v>731</v>
      </c>
      <c r="B96" s="18" t="s">
        <v>843</v>
      </c>
      <c r="C96" s="19">
        <v>12900</v>
      </c>
      <c r="D96" s="18" t="s">
        <v>539</v>
      </c>
      <c r="E96" s="20" t="s">
        <v>540</v>
      </c>
      <c r="F96" s="18" t="s">
        <v>451</v>
      </c>
      <c r="G96" s="18" t="s">
        <v>670</v>
      </c>
      <c r="H96" s="18" t="s">
        <v>844</v>
      </c>
      <c r="I96" s="18" t="s">
        <v>630</v>
      </c>
      <c r="J96" s="18" t="s">
        <v>631</v>
      </c>
      <c r="K96" s="20" t="s">
        <v>568</v>
      </c>
      <c r="L96" s="20" t="s">
        <v>568</v>
      </c>
      <c r="M96" s="24">
        <v>-50</v>
      </c>
    </row>
    <row r="97" s="12" customFormat="1" spans="1:13">
      <c r="A97" s="18" t="s">
        <v>537</v>
      </c>
      <c r="B97" s="18" t="s">
        <v>845</v>
      </c>
      <c r="C97" s="19">
        <v>11394</v>
      </c>
      <c r="D97" s="18" t="s">
        <v>539</v>
      </c>
      <c r="E97" s="20" t="s">
        <v>540</v>
      </c>
      <c r="F97" s="18" t="s">
        <v>541</v>
      </c>
      <c r="G97" s="18" t="s">
        <v>542</v>
      </c>
      <c r="H97" s="18" t="s">
        <v>846</v>
      </c>
      <c r="I97" s="18" t="s">
        <v>630</v>
      </c>
      <c r="J97" s="18" t="s">
        <v>631</v>
      </c>
      <c r="K97" s="20" t="s">
        <v>568</v>
      </c>
      <c r="L97" s="20" t="s">
        <v>568</v>
      </c>
      <c r="M97" s="24">
        <v>-50</v>
      </c>
    </row>
    <row r="98" s="12" customFormat="1" spans="1:13">
      <c r="A98" s="18" t="s">
        <v>668</v>
      </c>
      <c r="B98" s="18" t="s">
        <v>847</v>
      </c>
      <c r="C98" s="19">
        <v>12902</v>
      </c>
      <c r="D98" s="18" t="s">
        <v>539</v>
      </c>
      <c r="E98" s="20" t="s">
        <v>540</v>
      </c>
      <c r="F98" s="18" t="s">
        <v>260</v>
      </c>
      <c r="G98" s="18" t="s">
        <v>670</v>
      </c>
      <c r="H98" s="18" t="s">
        <v>848</v>
      </c>
      <c r="I98" s="18" t="s">
        <v>630</v>
      </c>
      <c r="J98" s="18" t="s">
        <v>631</v>
      </c>
      <c r="K98" s="20" t="s">
        <v>568</v>
      </c>
      <c r="L98" s="20" t="s">
        <v>568</v>
      </c>
      <c r="M98" s="24">
        <v>-50</v>
      </c>
    </row>
    <row r="99" s="12" customFormat="1" spans="1:13">
      <c r="A99" s="18" t="s">
        <v>649</v>
      </c>
      <c r="B99" s="18" t="s">
        <v>849</v>
      </c>
      <c r="C99" s="19">
        <v>7386</v>
      </c>
      <c r="D99" s="18" t="s">
        <v>539</v>
      </c>
      <c r="E99" s="20" t="s">
        <v>556</v>
      </c>
      <c r="F99" s="18" t="s">
        <v>651</v>
      </c>
      <c r="G99" s="18" t="s">
        <v>652</v>
      </c>
      <c r="H99" s="18" t="s">
        <v>850</v>
      </c>
      <c r="I99" s="18" t="s">
        <v>630</v>
      </c>
      <c r="J99" s="18" t="s">
        <v>631</v>
      </c>
      <c r="K99" s="20" t="s">
        <v>568</v>
      </c>
      <c r="L99" s="20" t="s">
        <v>568</v>
      </c>
      <c r="M99" s="24">
        <v>-50</v>
      </c>
    </row>
    <row r="100" s="12" customFormat="1" spans="1:13">
      <c r="A100" s="18" t="s">
        <v>851</v>
      </c>
      <c r="B100" s="18" t="s">
        <v>852</v>
      </c>
      <c r="C100" s="19">
        <v>12943</v>
      </c>
      <c r="D100" s="18" t="s">
        <v>539</v>
      </c>
      <c r="E100" s="20" t="s">
        <v>540</v>
      </c>
      <c r="F100" s="18" t="s">
        <v>853</v>
      </c>
      <c r="G100" s="18" t="s">
        <v>542</v>
      </c>
      <c r="H100" s="18" t="s">
        <v>854</v>
      </c>
      <c r="I100" s="18" t="s">
        <v>630</v>
      </c>
      <c r="J100" s="18" t="s">
        <v>631</v>
      </c>
      <c r="K100" s="20" t="s">
        <v>568</v>
      </c>
      <c r="L100" s="20" t="s">
        <v>568</v>
      </c>
      <c r="M100" s="24">
        <v>-50</v>
      </c>
    </row>
    <row r="101" s="12" customFormat="1" spans="1:13">
      <c r="A101" s="18" t="s">
        <v>855</v>
      </c>
      <c r="B101" s="18" t="s">
        <v>856</v>
      </c>
      <c r="C101" s="19">
        <v>11711</v>
      </c>
      <c r="D101" s="18" t="s">
        <v>539</v>
      </c>
      <c r="E101" s="20" t="s">
        <v>540</v>
      </c>
      <c r="F101" s="18" t="s">
        <v>857</v>
      </c>
      <c r="G101" s="18" t="s">
        <v>837</v>
      </c>
      <c r="H101" s="18" t="s">
        <v>858</v>
      </c>
      <c r="I101" s="18" t="s">
        <v>630</v>
      </c>
      <c r="J101" s="18" t="s">
        <v>631</v>
      </c>
      <c r="K101" s="20" t="s">
        <v>568</v>
      </c>
      <c r="L101" s="20" t="s">
        <v>568</v>
      </c>
      <c r="M101" s="24">
        <v>-50</v>
      </c>
    </row>
    <row r="102" s="12" customFormat="1" spans="1:13">
      <c r="A102" s="18" t="s">
        <v>726</v>
      </c>
      <c r="B102" s="18" t="s">
        <v>859</v>
      </c>
      <c r="C102" s="19">
        <v>12910</v>
      </c>
      <c r="D102" s="18" t="s">
        <v>539</v>
      </c>
      <c r="E102" s="20" t="s">
        <v>540</v>
      </c>
      <c r="F102" s="18" t="s">
        <v>512</v>
      </c>
      <c r="G102" s="18" t="s">
        <v>542</v>
      </c>
      <c r="H102" s="18" t="s">
        <v>860</v>
      </c>
      <c r="I102" s="18" t="s">
        <v>630</v>
      </c>
      <c r="J102" s="18" t="s">
        <v>631</v>
      </c>
      <c r="K102" s="20" t="s">
        <v>568</v>
      </c>
      <c r="L102" s="20" t="s">
        <v>568</v>
      </c>
      <c r="M102" s="24">
        <v>-50</v>
      </c>
    </row>
    <row r="103" s="12" customFormat="1" spans="1:13">
      <c r="A103" s="18" t="s">
        <v>617</v>
      </c>
      <c r="B103" s="18" t="s">
        <v>861</v>
      </c>
      <c r="C103" s="19">
        <v>12478</v>
      </c>
      <c r="D103" s="18" t="s">
        <v>539</v>
      </c>
      <c r="E103" s="20" t="s">
        <v>556</v>
      </c>
      <c r="F103" s="18" t="s">
        <v>619</v>
      </c>
      <c r="G103" s="18" t="s">
        <v>562</v>
      </c>
      <c r="H103" s="18" t="s">
        <v>862</v>
      </c>
      <c r="I103" s="18" t="s">
        <v>630</v>
      </c>
      <c r="J103" s="18" t="s">
        <v>631</v>
      </c>
      <c r="K103" s="20" t="s">
        <v>568</v>
      </c>
      <c r="L103" s="20" t="s">
        <v>568</v>
      </c>
      <c r="M103" s="24">
        <v>-50</v>
      </c>
    </row>
    <row r="104" s="12" customFormat="1" spans="1:13">
      <c r="A104" s="18" t="s">
        <v>863</v>
      </c>
      <c r="B104" s="18" t="s">
        <v>864</v>
      </c>
      <c r="C104" s="19">
        <v>9841</v>
      </c>
      <c r="D104" s="18" t="s">
        <v>539</v>
      </c>
      <c r="E104" s="20" t="s">
        <v>556</v>
      </c>
      <c r="F104" s="18" t="s">
        <v>431</v>
      </c>
      <c r="G104" s="18" t="s">
        <v>865</v>
      </c>
      <c r="H104" s="18" t="s">
        <v>866</v>
      </c>
      <c r="I104" s="18" t="s">
        <v>630</v>
      </c>
      <c r="J104" s="18" t="s">
        <v>631</v>
      </c>
      <c r="K104" s="20" t="s">
        <v>568</v>
      </c>
      <c r="L104" s="20" t="s">
        <v>568</v>
      </c>
      <c r="M104" s="24">
        <v>-50</v>
      </c>
    </row>
    <row r="105" s="12" customFormat="1" spans="1:13">
      <c r="A105" s="18" t="s">
        <v>867</v>
      </c>
      <c r="B105" s="18" t="s">
        <v>868</v>
      </c>
      <c r="C105" s="19">
        <v>13255</v>
      </c>
      <c r="D105" s="18" t="s">
        <v>539</v>
      </c>
      <c r="E105" s="20" t="s">
        <v>556</v>
      </c>
      <c r="F105" s="18" t="s">
        <v>869</v>
      </c>
      <c r="G105" s="18" t="s">
        <v>837</v>
      </c>
      <c r="H105" s="18" t="s">
        <v>870</v>
      </c>
      <c r="I105" s="18" t="s">
        <v>630</v>
      </c>
      <c r="J105" s="18" t="s">
        <v>631</v>
      </c>
      <c r="K105" s="20" t="s">
        <v>568</v>
      </c>
      <c r="L105" s="20" t="s">
        <v>568</v>
      </c>
      <c r="M105" s="24">
        <v>-50</v>
      </c>
    </row>
    <row r="106" s="12" customFormat="1" spans="1:13">
      <c r="A106" s="18" t="s">
        <v>805</v>
      </c>
      <c r="B106" s="18" t="s">
        <v>871</v>
      </c>
      <c r="C106" s="19">
        <v>8075</v>
      </c>
      <c r="D106" s="18" t="s">
        <v>539</v>
      </c>
      <c r="E106" s="20" t="s">
        <v>556</v>
      </c>
      <c r="F106" s="18" t="s">
        <v>202</v>
      </c>
      <c r="G106" s="18" t="s">
        <v>609</v>
      </c>
      <c r="H106" s="18" t="s">
        <v>872</v>
      </c>
      <c r="I106" s="18" t="s">
        <v>630</v>
      </c>
      <c r="J106" s="18" t="s">
        <v>631</v>
      </c>
      <c r="K106" s="20" t="s">
        <v>568</v>
      </c>
      <c r="L106" s="20" t="s">
        <v>568</v>
      </c>
      <c r="M106" s="24">
        <v>-50</v>
      </c>
    </row>
    <row r="107" s="12" customFormat="1" spans="1:13">
      <c r="A107" s="18" t="s">
        <v>639</v>
      </c>
      <c r="B107" s="18" t="s">
        <v>873</v>
      </c>
      <c r="C107" s="19">
        <v>12532</v>
      </c>
      <c r="D107" s="18" t="s">
        <v>539</v>
      </c>
      <c r="E107" s="20" t="s">
        <v>556</v>
      </c>
      <c r="F107" s="18" t="s">
        <v>641</v>
      </c>
      <c r="G107" s="18" t="s">
        <v>642</v>
      </c>
      <c r="H107" s="18" t="s">
        <v>874</v>
      </c>
      <c r="I107" s="18" t="s">
        <v>630</v>
      </c>
      <c r="J107" s="18" t="s">
        <v>631</v>
      </c>
      <c r="K107" s="20" t="s">
        <v>568</v>
      </c>
      <c r="L107" s="20" t="s">
        <v>568</v>
      </c>
      <c r="M107" s="24">
        <v>-50</v>
      </c>
    </row>
    <row r="108" s="12" customFormat="1" spans="1:13">
      <c r="A108" s="18" t="s">
        <v>625</v>
      </c>
      <c r="B108" s="18" t="s">
        <v>875</v>
      </c>
      <c r="C108" s="19">
        <v>12469</v>
      </c>
      <c r="D108" s="18" t="s">
        <v>539</v>
      </c>
      <c r="E108" s="20" t="s">
        <v>556</v>
      </c>
      <c r="F108" s="18" t="s">
        <v>627</v>
      </c>
      <c r="G108" s="18" t="s">
        <v>628</v>
      </c>
      <c r="H108" s="18" t="s">
        <v>876</v>
      </c>
      <c r="I108" s="18" t="s">
        <v>630</v>
      </c>
      <c r="J108" s="18" t="s">
        <v>631</v>
      </c>
      <c r="K108" s="20" t="s">
        <v>568</v>
      </c>
      <c r="L108" s="20" t="s">
        <v>568</v>
      </c>
      <c r="M108" s="24">
        <v>-50</v>
      </c>
    </row>
    <row r="109" s="12" customFormat="1" spans="1:13">
      <c r="A109" s="18" t="s">
        <v>877</v>
      </c>
      <c r="B109" s="18" t="s">
        <v>878</v>
      </c>
      <c r="C109" s="19">
        <v>10218</v>
      </c>
      <c r="D109" s="18" t="s">
        <v>539</v>
      </c>
      <c r="E109" s="20" t="s">
        <v>556</v>
      </c>
      <c r="F109" s="18" t="s">
        <v>461</v>
      </c>
      <c r="G109" s="18" t="s">
        <v>837</v>
      </c>
      <c r="H109" s="18" t="s">
        <v>879</v>
      </c>
      <c r="I109" s="18" t="s">
        <v>880</v>
      </c>
      <c r="J109" s="18" t="s">
        <v>552</v>
      </c>
      <c r="K109" s="20" t="s">
        <v>881</v>
      </c>
      <c r="L109" s="20" t="s">
        <v>553</v>
      </c>
      <c r="M109" s="24"/>
    </row>
    <row r="110" s="12" customFormat="1" spans="1:13">
      <c r="A110" s="18" t="s">
        <v>882</v>
      </c>
      <c r="B110" s="18" t="s">
        <v>883</v>
      </c>
      <c r="C110" s="19">
        <v>11961</v>
      </c>
      <c r="D110" s="18" t="s">
        <v>539</v>
      </c>
      <c r="E110" s="20" t="s">
        <v>556</v>
      </c>
      <c r="F110" s="18" t="s">
        <v>884</v>
      </c>
      <c r="G110" s="18" t="s">
        <v>837</v>
      </c>
      <c r="H110" s="18" t="s">
        <v>885</v>
      </c>
      <c r="I110" s="18" t="s">
        <v>880</v>
      </c>
      <c r="J110" s="18" t="s">
        <v>552</v>
      </c>
      <c r="K110" s="20" t="s">
        <v>881</v>
      </c>
      <c r="L110" s="20" t="s">
        <v>616</v>
      </c>
      <c r="M110" s="24"/>
    </row>
    <row r="111" s="12" customFormat="1" spans="1:13">
      <c r="A111" s="18" t="s">
        <v>715</v>
      </c>
      <c r="B111" s="18" t="s">
        <v>886</v>
      </c>
      <c r="C111" s="19">
        <v>11461</v>
      </c>
      <c r="D111" s="18" t="s">
        <v>539</v>
      </c>
      <c r="E111" s="20" t="s">
        <v>540</v>
      </c>
      <c r="F111" s="18" t="s">
        <v>250</v>
      </c>
      <c r="G111" s="18" t="s">
        <v>590</v>
      </c>
      <c r="H111" s="18" t="s">
        <v>887</v>
      </c>
      <c r="I111" s="18" t="s">
        <v>880</v>
      </c>
      <c r="J111" s="18" t="s">
        <v>552</v>
      </c>
      <c r="K111" s="20" t="s">
        <v>881</v>
      </c>
      <c r="L111" s="20" t="s">
        <v>547</v>
      </c>
      <c r="M111" s="24"/>
    </row>
    <row r="112" s="12" customFormat="1" spans="1:13">
      <c r="A112" s="18" t="s">
        <v>723</v>
      </c>
      <c r="B112" s="18" t="s">
        <v>888</v>
      </c>
      <c r="C112" s="19">
        <v>4444</v>
      </c>
      <c r="D112" s="18" t="s">
        <v>539</v>
      </c>
      <c r="E112" s="20" t="s">
        <v>556</v>
      </c>
      <c r="F112" s="18" t="s">
        <v>198</v>
      </c>
      <c r="G112" s="18" t="s">
        <v>557</v>
      </c>
      <c r="H112" s="18" t="s">
        <v>889</v>
      </c>
      <c r="I112" s="18" t="s">
        <v>880</v>
      </c>
      <c r="J112" s="18" t="s">
        <v>552</v>
      </c>
      <c r="K112" s="20" t="s">
        <v>881</v>
      </c>
      <c r="L112" s="20" t="s">
        <v>553</v>
      </c>
      <c r="M112" s="24"/>
    </row>
    <row r="113" s="12" customFormat="1" spans="1:13">
      <c r="A113" s="18" t="s">
        <v>787</v>
      </c>
      <c r="B113" s="18" t="s">
        <v>890</v>
      </c>
      <c r="C113" s="19">
        <v>4086</v>
      </c>
      <c r="D113" s="18" t="s">
        <v>539</v>
      </c>
      <c r="E113" s="20" t="s">
        <v>603</v>
      </c>
      <c r="F113" s="18" t="s">
        <v>789</v>
      </c>
      <c r="G113" s="18" t="s">
        <v>542</v>
      </c>
      <c r="H113" s="18" t="s">
        <v>891</v>
      </c>
      <c r="I113" s="18" t="s">
        <v>880</v>
      </c>
      <c r="J113" s="18" t="s">
        <v>552</v>
      </c>
      <c r="K113" s="20" t="s">
        <v>881</v>
      </c>
      <c r="L113" s="20" t="s">
        <v>553</v>
      </c>
      <c r="M113" s="24"/>
    </row>
    <row r="114" s="12" customFormat="1" spans="1:13">
      <c r="A114" s="18" t="s">
        <v>625</v>
      </c>
      <c r="B114" s="18" t="s">
        <v>892</v>
      </c>
      <c r="C114" s="19">
        <v>8592</v>
      </c>
      <c r="D114" s="18" t="s">
        <v>539</v>
      </c>
      <c r="E114" s="20" t="s">
        <v>556</v>
      </c>
      <c r="F114" s="18" t="s">
        <v>627</v>
      </c>
      <c r="G114" s="18" t="s">
        <v>628</v>
      </c>
      <c r="H114" s="18" t="s">
        <v>893</v>
      </c>
      <c r="I114" s="18" t="s">
        <v>880</v>
      </c>
      <c r="J114" s="18" t="s">
        <v>552</v>
      </c>
      <c r="K114" s="20" t="s">
        <v>881</v>
      </c>
      <c r="L114" s="20" t="s">
        <v>638</v>
      </c>
      <c r="M114" s="24"/>
    </row>
    <row r="115" s="12" customFormat="1" ht="25.5" spans="1:13">
      <c r="A115" s="18" t="s">
        <v>723</v>
      </c>
      <c r="B115" s="18" t="s">
        <v>894</v>
      </c>
      <c r="C115" s="19">
        <v>12746</v>
      </c>
      <c r="D115" s="18" t="s">
        <v>539</v>
      </c>
      <c r="E115" s="20" t="s">
        <v>895</v>
      </c>
      <c r="F115" s="18" t="s">
        <v>198</v>
      </c>
      <c r="G115" s="18" t="s">
        <v>557</v>
      </c>
      <c r="H115" s="18" t="s">
        <v>896</v>
      </c>
      <c r="I115" s="18" t="s">
        <v>880</v>
      </c>
      <c r="J115" s="18" t="s">
        <v>552</v>
      </c>
      <c r="K115" s="20" t="s">
        <v>881</v>
      </c>
      <c r="L115" s="20" t="s">
        <v>568</v>
      </c>
      <c r="M115" s="24"/>
    </row>
    <row r="116" s="12" customFormat="1" spans="1:13">
      <c r="A116" s="18" t="s">
        <v>897</v>
      </c>
      <c r="B116" s="18" t="s">
        <v>898</v>
      </c>
      <c r="C116" s="19">
        <v>6385</v>
      </c>
      <c r="D116" s="18" t="s">
        <v>539</v>
      </c>
      <c r="E116" s="20" t="s">
        <v>556</v>
      </c>
      <c r="F116" s="18" t="s">
        <v>899</v>
      </c>
      <c r="G116" s="18" t="s">
        <v>837</v>
      </c>
      <c r="H116" s="18" t="s">
        <v>900</v>
      </c>
      <c r="I116" s="18" t="s">
        <v>880</v>
      </c>
      <c r="J116" s="18" t="s">
        <v>552</v>
      </c>
      <c r="K116" s="20" t="s">
        <v>881</v>
      </c>
      <c r="L116" s="20" t="s">
        <v>616</v>
      </c>
      <c r="M116" s="24"/>
    </row>
    <row r="117" s="12" customFormat="1" spans="1:13">
      <c r="A117" s="18" t="s">
        <v>901</v>
      </c>
      <c r="B117" s="18" t="s">
        <v>902</v>
      </c>
      <c r="C117" s="19">
        <v>11329</v>
      </c>
      <c r="D117" s="18" t="s">
        <v>539</v>
      </c>
      <c r="E117" s="20" t="s">
        <v>571</v>
      </c>
      <c r="F117" s="18" t="s">
        <v>903</v>
      </c>
      <c r="G117" s="18" t="s">
        <v>542</v>
      </c>
      <c r="H117" s="18" t="s">
        <v>904</v>
      </c>
      <c r="I117" s="18" t="s">
        <v>880</v>
      </c>
      <c r="J117" s="18" t="s">
        <v>552</v>
      </c>
      <c r="K117" s="20" t="s">
        <v>881</v>
      </c>
      <c r="L117" s="20" t="s">
        <v>638</v>
      </c>
      <c r="M117" s="24"/>
    </row>
    <row r="118" s="12" customFormat="1" spans="1:13">
      <c r="A118" s="18" t="s">
        <v>905</v>
      </c>
      <c r="B118" s="18" t="s">
        <v>906</v>
      </c>
      <c r="C118" s="19">
        <v>12846</v>
      </c>
      <c r="D118" s="18" t="s">
        <v>539</v>
      </c>
      <c r="E118" s="20" t="s">
        <v>540</v>
      </c>
      <c r="F118" s="18" t="s">
        <v>375</v>
      </c>
      <c r="G118" s="18" t="s">
        <v>609</v>
      </c>
      <c r="H118" s="18" t="s">
        <v>907</v>
      </c>
      <c r="I118" s="18" t="s">
        <v>880</v>
      </c>
      <c r="J118" s="18" t="s">
        <v>545</v>
      </c>
      <c r="K118" s="20" t="s">
        <v>881</v>
      </c>
      <c r="L118" s="20" t="s">
        <v>606</v>
      </c>
      <c r="M118" s="24"/>
    </row>
    <row r="119" s="12" customFormat="1" spans="1:13">
      <c r="A119" s="18" t="s">
        <v>908</v>
      </c>
      <c r="B119" s="18" t="s">
        <v>909</v>
      </c>
      <c r="C119" s="19">
        <v>11490</v>
      </c>
      <c r="D119" s="18" t="s">
        <v>539</v>
      </c>
      <c r="E119" s="20" t="s">
        <v>540</v>
      </c>
      <c r="F119" s="18" t="s">
        <v>910</v>
      </c>
      <c r="G119" s="18" t="s">
        <v>666</v>
      </c>
      <c r="H119" s="18" t="s">
        <v>911</v>
      </c>
      <c r="I119" s="18" t="s">
        <v>880</v>
      </c>
      <c r="J119" s="18" t="s">
        <v>552</v>
      </c>
      <c r="K119" s="20" t="s">
        <v>881</v>
      </c>
      <c r="L119" s="20" t="s">
        <v>606</v>
      </c>
      <c r="M119" s="24"/>
    </row>
    <row r="120" s="12" customFormat="1" spans="1:13">
      <c r="A120" s="18" t="s">
        <v>912</v>
      </c>
      <c r="B120" s="18" t="s">
        <v>913</v>
      </c>
      <c r="C120" s="19">
        <v>6965</v>
      </c>
      <c r="D120" s="18" t="s">
        <v>539</v>
      </c>
      <c r="E120" s="20" t="s">
        <v>556</v>
      </c>
      <c r="F120" s="18" t="s">
        <v>199</v>
      </c>
      <c r="G120" s="18" t="s">
        <v>670</v>
      </c>
      <c r="H120" s="18" t="s">
        <v>914</v>
      </c>
      <c r="I120" s="18" t="s">
        <v>880</v>
      </c>
      <c r="J120" s="18" t="s">
        <v>552</v>
      </c>
      <c r="K120" s="20" t="s">
        <v>881</v>
      </c>
      <c r="L120" s="20" t="s">
        <v>616</v>
      </c>
      <c r="M120" s="24"/>
    </row>
    <row r="121" s="12" customFormat="1" spans="1:13">
      <c r="A121" s="18" t="s">
        <v>915</v>
      </c>
      <c r="B121" s="18" t="s">
        <v>916</v>
      </c>
      <c r="C121" s="19">
        <v>9140</v>
      </c>
      <c r="D121" s="18" t="s">
        <v>539</v>
      </c>
      <c r="E121" s="20" t="s">
        <v>556</v>
      </c>
      <c r="F121" s="18" t="s">
        <v>210</v>
      </c>
      <c r="G121" s="18" t="s">
        <v>609</v>
      </c>
      <c r="H121" s="18" t="s">
        <v>917</v>
      </c>
      <c r="I121" s="18" t="s">
        <v>880</v>
      </c>
      <c r="J121" s="18" t="s">
        <v>552</v>
      </c>
      <c r="K121" s="20" t="s">
        <v>881</v>
      </c>
      <c r="L121" s="20" t="s">
        <v>547</v>
      </c>
      <c r="M121" s="24"/>
    </row>
    <row r="122" s="12" customFormat="1" spans="1:13">
      <c r="A122" s="18" t="s">
        <v>877</v>
      </c>
      <c r="B122" s="18" t="s">
        <v>918</v>
      </c>
      <c r="C122" s="19">
        <v>10955</v>
      </c>
      <c r="D122" s="18" t="s">
        <v>539</v>
      </c>
      <c r="E122" s="20" t="s">
        <v>556</v>
      </c>
      <c r="F122" s="18" t="s">
        <v>461</v>
      </c>
      <c r="G122" s="18" t="s">
        <v>837</v>
      </c>
      <c r="H122" s="18" t="s">
        <v>919</v>
      </c>
      <c r="I122" s="18" t="s">
        <v>880</v>
      </c>
      <c r="J122" s="18" t="s">
        <v>552</v>
      </c>
      <c r="K122" s="20" t="s">
        <v>881</v>
      </c>
      <c r="L122" s="20" t="s">
        <v>547</v>
      </c>
      <c r="M122" s="24"/>
    </row>
    <row r="123" s="12" customFormat="1" spans="1:13">
      <c r="A123" s="18" t="s">
        <v>723</v>
      </c>
      <c r="B123" s="18" t="s">
        <v>920</v>
      </c>
      <c r="C123" s="19">
        <v>4044</v>
      </c>
      <c r="D123" s="18" t="s">
        <v>539</v>
      </c>
      <c r="E123" s="20" t="s">
        <v>556</v>
      </c>
      <c r="F123" s="18" t="s">
        <v>198</v>
      </c>
      <c r="G123" s="18" t="s">
        <v>557</v>
      </c>
      <c r="H123" s="18" t="s">
        <v>921</v>
      </c>
      <c r="I123" s="18" t="s">
        <v>880</v>
      </c>
      <c r="J123" s="18" t="s">
        <v>552</v>
      </c>
      <c r="K123" s="20" t="s">
        <v>881</v>
      </c>
      <c r="L123" s="20" t="s">
        <v>606</v>
      </c>
      <c r="M123" s="24"/>
    </row>
    <row r="124" s="12" customFormat="1" spans="1:13">
      <c r="A124" s="18" t="s">
        <v>922</v>
      </c>
      <c r="B124" s="18" t="s">
        <v>923</v>
      </c>
      <c r="C124" s="19">
        <v>12515</v>
      </c>
      <c r="D124" s="18" t="s">
        <v>539</v>
      </c>
      <c r="E124" s="20" t="s">
        <v>556</v>
      </c>
      <c r="F124" s="18" t="s">
        <v>924</v>
      </c>
      <c r="G124" s="18" t="s">
        <v>670</v>
      </c>
      <c r="H124" s="18" t="s">
        <v>925</v>
      </c>
      <c r="I124" s="18" t="s">
        <v>880</v>
      </c>
      <c r="J124" s="18" t="s">
        <v>545</v>
      </c>
      <c r="K124" s="20" t="s">
        <v>881</v>
      </c>
      <c r="L124" s="20" t="s">
        <v>926</v>
      </c>
      <c r="M124" s="24"/>
    </row>
    <row r="125" s="12" customFormat="1" spans="1:13">
      <c r="A125" s="18" t="s">
        <v>625</v>
      </c>
      <c r="B125" s="18" t="s">
        <v>927</v>
      </c>
      <c r="C125" s="19">
        <v>9563</v>
      </c>
      <c r="D125" s="18" t="s">
        <v>539</v>
      </c>
      <c r="E125" s="20" t="s">
        <v>556</v>
      </c>
      <c r="F125" s="18" t="s">
        <v>627</v>
      </c>
      <c r="G125" s="18" t="s">
        <v>628</v>
      </c>
      <c r="H125" s="18" t="s">
        <v>928</v>
      </c>
      <c r="I125" s="18" t="s">
        <v>880</v>
      </c>
      <c r="J125" s="18" t="s">
        <v>552</v>
      </c>
      <c r="K125" s="20" t="s">
        <v>881</v>
      </c>
      <c r="L125" s="20" t="s">
        <v>929</v>
      </c>
      <c r="M125" s="24"/>
    </row>
    <row r="126" s="12" customFormat="1" spans="1:13">
      <c r="A126" s="18" t="s">
        <v>930</v>
      </c>
      <c r="B126" s="18" t="s">
        <v>931</v>
      </c>
      <c r="C126" s="19">
        <v>12745</v>
      </c>
      <c r="D126" s="18" t="s">
        <v>539</v>
      </c>
      <c r="E126" s="20" t="s">
        <v>540</v>
      </c>
      <c r="F126" s="18" t="s">
        <v>932</v>
      </c>
      <c r="G126" s="18" t="s">
        <v>666</v>
      </c>
      <c r="H126" s="18" t="s">
        <v>933</v>
      </c>
      <c r="I126" s="18" t="s">
        <v>880</v>
      </c>
      <c r="J126" s="18" t="s">
        <v>552</v>
      </c>
      <c r="K126" s="20" t="s">
        <v>881</v>
      </c>
      <c r="L126" s="20" t="s">
        <v>926</v>
      </c>
      <c r="M126" s="24"/>
    </row>
    <row r="127" s="12" customFormat="1" spans="1:13">
      <c r="A127" s="18" t="s">
        <v>839</v>
      </c>
      <c r="B127" s="18" t="s">
        <v>934</v>
      </c>
      <c r="C127" s="19">
        <v>6506</v>
      </c>
      <c r="D127" s="18" t="s">
        <v>539</v>
      </c>
      <c r="E127" s="20" t="s">
        <v>561</v>
      </c>
      <c r="F127" s="18" t="s">
        <v>841</v>
      </c>
      <c r="G127" s="18" t="s">
        <v>837</v>
      </c>
      <c r="H127" s="18" t="s">
        <v>935</v>
      </c>
      <c r="I127" s="18" t="s">
        <v>880</v>
      </c>
      <c r="J127" s="18" t="s">
        <v>552</v>
      </c>
      <c r="K127" s="20" t="s">
        <v>881</v>
      </c>
      <c r="L127" s="20" t="s">
        <v>926</v>
      </c>
      <c r="M127" s="24"/>
    </row>
    <row r="128" s="12" customFormat="1" spans="1:13">
      <c r="A128" s="18" t="s">
        <v>851</v>
      </c>
      <c r="B128" s="18" t="s">
        <v>936</v>
      </c>
      <c r="C128" s="19">
        <v>11537</v>
      </c>
      <c r="D128" s="18" t="s">
        <v>539</v>
      </c>
      <c r="E128" s="20" t="s">
        <v>556</v>
      </c>
      <c r="F128" s="18" t="s">
        <v>853</v>
      </c>
      <c r="G128" s="18" t="s">
        <v>542</v>
      </c>
      <c r="H128" s="18" t="s">
        <v>937</v>
      </c>
      <c r="I128" s="18" t="s">
        <v>880</v>
      </c>
      <c r="J128" s="18" t="s">
        <v>552</v>
      </c>
      <c r="K128" s="20" t="s">
        <v>881</v>
      </c>
      <c r="L128" s="20" t="s">
        <v>547</v>
      </c>
      <c r="M128" s="24"/>
    </row>
    <row r="129" s="12" customFormat="1" spans="1:13">
      <c r="A129" s="18" t="s">
        <v>938</v>
      </c>
      <c r="B129" s="18" t="s">
        <v>939</v>
      </c>
      <c r="C129" s="19">
        <v>11512</v>
      </c>
      <c r="D129" s="18" t="s">
        <v>539</v>
      </c>
      <c r="E129" s="20" t="s">
        <v>556</v>
      </c>
      <c r="F129" s="18" t="s">
        <v>940</v>
      </c>
      <c r="G129" s="18" t="s">
        <v>542</v>
      </c>
      <c r="H129" s="18" t="s">
        <v>941</v>
      </c>
      <c r="I129" s="18" t="s">
        <v>880</v>
      </c>
      <c r="J129" s="18" t="s">
        <v>552</v>
      </c>
      <c r="K129" s="20" t="s">
        <v>881</v>
      </c>
      <c r="L129" s="20" t="s">
        <v>638</v>
      </c>
      <c r="M129" s="24"/>
    </row>
    <row r="130" s="12" customFormat="1" spans="1:13">
      <c r="A130" s="18" t="s">
        <v>839</v>
      </c>
      <c r="B130" s="18" t="s">
        <v>942</v>
      </c>
      <c r="C130" s="19">
        <v>5698</v>
      </c>
      <c r="D130" s="18" t="s">
        <v>539</v>
      </c>
      <c r="E130" s="20" t="s">
        <v>556</v>
      </c>
      <c r="F130" s="18" t="s">
        <v>841</v>
      </c>
      <c r="G130" s="18" t="s">
        <v>837</v>
      </c>
      <c r="H130" s="18" t="s">
        <v>943</v>
      </c>
      <c r="I130" s="18" t="s">
        <v>880</v>
      </c>
      <c r="J130" s="18" t="s">
        <v>552</v>
      </c>
      <c r="K130" s="20" t="s">
        <v>881</v>
      </c>
      <c r="L130" s="20" t="s">
        <v>926</v>
      </c>
      <c r="M130" s="24"/>
    </row>
    <row r="131" s="12" customFormat="1" spans="1:13">
      <c r="A131" s="18" t="s">
        <v>944</v>
      </c>
      <c r="B131" s="18" t="s">
        <v>945</v>
      </c>
      <c r="C131" s="19">
        <v>5764</v>
      </c>
      <c r="D131" s="18" t="s">
        <v>539</v>
      </c>
      <c r="E131" s="20" t="s">
        <v>556</v>
      </c>
      <c r="F131" s="18" t="s">
        <v>946</v>
      </c>
      <c r="G131" s="18" t="s">
        <v>652</v>
      </c>
      <c r="H131" s="18" t="s">
        <v>947</v>
      </c>
      <c r="I131" s="18" t="s">
        <v>880</v>
      </c>
      <c r="J131" s="18" t="s">
        <v>552</v>
      </c>
      <c r="K131" s="20" t="s">
        <v>881</v>
      </c>
      <c r="L131" s="20" t="s">
        <v>547</v>
      </c>
      <c r="M131" s="24"/>
    </row>
    <row r="132" s="12" customFormat="1" spans="1:13">
      <c r="A132" s="18" t="s">
        <v>948</v>
      </c>
      <c r="B132" s="18" t="s">
        <v>949</v>
      </c>
      <c r="C132" s="19">
        <v>7379</v>
      </c>
      <c r="D132" s="18" t="s">
        <v>539</v>
      </c>
      <c r="E132" s="20" t="s">
        <v>556</v>
      </c>
      <c r="F132" s="18" t="s">
        <v>950</v>
      </c>
      <c r="G132" s="18" t="s">
        <v>951</v>
      </c>
      <c r="H132" s="18" t="s">
        <v>952</v>
      </c>
      <c r="I132" s="18" t="s">
        <v>880</v>
      </c>
      <c r="J132" s="18" t="s">
        <v>552</v>
      </c>
      <c r="K132" s="20" t="s">
        <v>881</v>
      </c>
      <c r="L132" s="20" t="s">
        <v>616</v>
      </c>
      <c r="M132" s="24"/>
    </row>
    <row r="133" s="12" customFormat="1" spans="1:13">
      <c r="A133" s="18" t="s">
        <v>953</v>
      </c>
      <c r="B133" s="18" t="s">
        <v>954</v>
      </c>
      <c r="C133" s="19">
        <v>11622</v>
      </c>
      <c r="D133" s="18" t="s">
        <v>539</v>
      </c>
      <c r="E133" s="20" t="s">
        <v>556</v>
      </c>
      <c r="F133" s="18" t="s">
        <v>955</v>
      </c>
      <c r="G133" s="18" t="s">
        <v>590</v>
      </c>
      <c r="H133" s="18" t="s">
        <v>956</v>
      </c>
      <c r="I133" s="18" t="s">
        <v>880</v>
      </c>
      <c r="J133" s="18" t="s">
        <v>552</v>
      </c>
      <c r="K133" s="20" t="s">
        <v>881</v>
      </c>
      <c r="L133" s="20" t="s">
        <v>547</v>
      </c>
      <c r="M133" s="24"/>
    </row>
    <row r="134" s="12" customFormat="1" spans="1:13">
      <c r="A134" s="18" t="s">
        <v>957</v>
      </c>
      <c r="B134" s="18" t="s">
        <v>958</v>
      </c>
      <c r="C134" s="19">
        <v>7662</v>
      </c>
      <c r="D134" s="18" t="s">
        <v>539</v>
      </c>
      <c r="E134" s="20" t="s">
        <v>556</v>
      </c>
      <c r="F134" s="18" t="s">
        <v>959</v>
      </c>
      <c r="G134" s="18" t="s">
        <v>542</v>
      </c>
      <c r="H134" s="18" t="s">
        <v>960</v>
      </c>
      <c r="I134" s="18" t="s">
        <v>880</v>
      </c>
      <c r="J134" s="18" t="s">
        <v>552</v>
      </c>
      <c r="K134" s="20" t="s">
        <v>881</v>
      </c>
      <c r="L134" s="20" t="s">
        <v>616</v>
      </c>
      <c r="M134" s="24"/>
    </row>
    <row r="135" s="12" customFormat="1" spans="1:13">
      <c r="A135" s="18" t="s">
        <v>961</v>
      </c>
      <c r="B135" s="18" t="s">
        <v>962</v>
      </c>
      <c r="C135" s="19">
        <v>12516</v>
      </c>
      <c r="D135" s="18" t="s">
        <v>539</v>
      </c>
      <c r="E135" s="20" t="s">
        <v>556</v>
      </c>
      <c r="F135" s="18" t="s">
        <v>963</v>
      </c>
      <c r="G135" s="18" t="s">
        <v>609</v>
      </c>
      <c r="H135" s="18" t="s">
        <v>964</v>
      </c>
      <c r="I135" s="18" t="s">
        <v>880</v>
      </c>
      <c r="J135" s="18" t="s">
        <v>552</v>
      </c>
      <c r="K135" s="20" t="s">
        <v>881</v>
      </c>
      <c r="L135" s="20" t="s">
        <v>926</v>
      </c>
      <c r="M135" s="24"/>
    </row>
    <row r="136" s="12" customFormat="1" spans="1:13">
      <c r="A136" s="18" t="s">
        <v>897</v>
      </c>
      <c r="B136" s="18" t="s">
        <v>965</v>
      </c>
      <c r="C136" s="19">
        <v>6505</v>
      </c>
      <c r="D136" s="18" t="s">
        <v>539</v>
      </c>
      <c r="E136" s="20" t="s">
        <v>556</v>
      </c>
      <c r="F136" s="18" t="s">
        <v>899</v>
      </c>
      <c r="G136" s="18" t="s">
        <v>837</v>
      </c>
      <c r="H136" s="18" t="s">
        <v>966</v>
      </c>
      <c r="I136" s="18" t="s">
        <v>880</v>
      </c>
      <c r="J136" s="18" t="s">
        <v>552</v>
      </c>
      <c r="K136" s="20" t="s">
        <v>881</v>
      </c>
      <c r="L136" s="20" t="s">
        <v>616</v>
      </c>
      <c r="M136" s="24"/>
    </row>
    <row r="137" s="12" customFormat="1" spans="1:13">
      <c r="A137" s="18" t="s">
        <v>967</v>
      </c>
      <c r="B137" s="18" t="s">
        <v>968</v>
      </c>
      <c r="C137" s="19">
        <v>9328</v>
      </c>
      <c r="D137" s="18" t="s">
        <v>539</v>
      </c>
      <c r="E137" s="20" t="s">
        <v>603</v>
      </c>
      <c r="F137" s="18" t="s">
        <v>332</v>
      </c>
      <c r="G137" s="18" t="s">
        <v>562</v>
      </c>
      <c r="H137" s="18" t="s">
        <v>969</v>
      </c>
      <c r="I137" s="18" t="s">
        <v>880</v>
      </c>
      <c r="J137" s="18" t="s">
        <v>545</v>
      </c>
      <c r="K137" s="20" t="s">
        <v>881</v>
      </c>
      <c r="L137" s="20" t="s">
        <v>547</v>
      </c>
      <c r="M137" s="24"/>
    </row>
    <row r="138" s="12" customFormat="1" spans="1:13">
      <c r="A138" s="18" t="s">
        <v>948</v>
      </c>
      <c r="B138" s="18" t="s">
        <v>970</v>
      </c>
      <c r="C138" s="19">
        <v>6884</v>
      </c>
      <c r="D138" s="18" t="s">
        <v>539</v>
      </c>
      <c r="E138" s="20" t="s">
        <v>603</v>
      </c>
      <c r="F138" s="18" t="s">
        <v>950</v>
      </c>
      <c r="G138" s="18" t="s">
        <v>951</v>
      </c>
      <c r="H138" s="18" t="s">
        <v>971</v>
      </c>
      <c r="I138" s="18" t="s">
        <v>880</v>
      </c>
      <c r="J138" s="18" t="s">
        <v>552</v>
      </c>
      <c r="K138" s="20" t="s">
        <v>881</v>
      </c>
      <c r="L138" s="20" t="s">
        <v>616</v>
      </c>
      <c r="M138" s="24"/>
    </row>
    <row r="139" s="12" customFormat="1" spans="1:13">
      <c r="A139" s="18" t="s">
        <v>972</v>
      </c>
      <c r="B139" s="18" t="s">
        <v>973</v>
      </c>
      <c r="C139" s="19">
        <v>4562</v>
      </c>
      <c r="D139" s="18" t="s">
        <v>539</v>
      </c>
      <c r="E139" s="20" t="s">
        <v>540</v>
      </c>
      <c r="F139" s="18" t="s">
        <v>974</v>
      </c>
      <c r="G139" s="18" t="s">
        <v>542</v>
      </c>
      <c r="H139" s="18" t="s">
        <v>975</v>
      </c>
      <c r="I139" s="18" t="s">
        <v>880</v>
      </c>
      <c r="J139" s="18" t="s">
        <v>552</v>
      </c>
      <c r="K139" s="20" t="s">
        <v>881</v>
      </c>
      <c r="L139" s="20" t="s">
        <v>616</v>
      </c>
      <c r="M139" s="24"/>
    </row>
    <row r="140" s="12" customFormat="1" spans="1:13">
      <c r="A140" s="18" t="s">
        <v>976</v>
      </c>
      <c r="B140" s="18" t="s">
        <v>977</v>
      </c>
      <c r="C140" s="19">
        <v>4022</v>
      </c>
      <c r="D140" s="18" t="s">
        <v>539</v>
      </c>
      <c r="E140" s="20" t="s">
        <v>556</v>
      </c>
      <c r="F140" s="18" t="s">
        <v>978</v>
      </c>
      <c r="G140" s="18" t="s">
        <v>670</v>
      </c>
      <c r="H140" s="18" t="s">
        <v>979</v>
      </c>
      <c r="I140" s="18" t="s">
        <v>880</v>
      </c>
      <c r="J140" s="18" t="s">
        <v>552</v>
      </c>
      <c r="K140" s="20" t="s">
        <v>881</v>
      </c>
      <c r="L140" s="20" t="s">
        <v>547</v>
      </c>
      <c r="M140" s="24"/>
    </row>
    <row r="141" s="12" customFormat="1" spans="1:13">
      <c r="A141" s="18" t="s">
        <v>723</v>
      </c>
      <c r="B141" s="18" t="s">
        <v>980</v>
      </c>
      <c r="C141" s="19">
        <v>8798</v>
      </c>
      <c r="D141" s="18" t="s">
        <v>539</v>
      </c>
      <c r="E141" s="20" t="s">
        <v>603</v>
      </c>
      <c r="F141" s="18" t="s">
        <v>198</v>
      </c>
      <c r="G141" s="18" t="s">
        <v>557</v>
      </c>
      <c r="H141" s="18" t="s">
        <v>981</v>
      </c>
      <c r="I141" s="18" t="s">
        <v>880</v>
      </c>
      <c r="J141" s="18" t="s">
        <v>552</v>
      </c>
      <c r="K141" s="20" t="s">
        <v>881</v>
      </c>
      <c r="L141" s="20" t="s">
        <v>547</v>
      </c>
      <c r="M141" s="24"/>
    </row>
    <row r="142" s="12" customFormat="1" spans="1:13">
      <c r="A142" s="18" t="s">
        <v>982</v>
      </c>
      <c r="B142" s="18" t="s">
        <v>983</v>
      </c>
      <c r="C142" s="19">
        <v>4196</v>
      </c>
      <c r="D142" s="18" t="s">
        <v>539</v>
      </c>
      <c r="E142" s="20" t="s">
        <v>603</v>
      </c>
      <c r="F142" s="18" t="s">
        <v>984</v>
      </c>
      <c r="G142" s="18" t="s">
        <v>642</v>
      </c>
      <c r="H142" s="18" t="s">
        <v>985</v>
      </c>
      <c r="I142" s="18" t="s">
        <v>880</v>
      </c>
      <c r="J142" s="18" t="s">
        <v>545</v>
      </c>
      <c r="K142" s="20" t="s">
        <v>881</v>
      </c>
      <c r="L142" s="20" t="s">
        <v>616</v>
      </c>
      <c r="M142" s="24"/>
    </row>
    <row r="143" s="12" customFormat="1" spans="1:13">
      <c r="A143" s="18" t="s">
        <v>957</v>
      </c>
      <c r="B143" s="18" t="s">
        <v>986</v>
      </c>
      <c r="C143" s="19">
        <v>11486</v>
      </c>
      <c r="D143" s="18" t="s">
        <v>539</v>
      </c>
      <c r="E143" s="20" t="s">
        <v>556</v>
      </c>
      <c r="F143" s="18" t="s">
        <v>959</v>
      </c>
      <c r="G143" s="18" t="s">
        <v>542</v>
      </c>
      <c r="H143" s="18" t="s">
        <v>987</v>
      </c>
      <c r="I143" s="18" t="s">
        <v>880</v>
      </c>
      <c r="J143" s="18" t="s">
        <v>552</v>
      </c>
      <c r="K143" s="20" t="s">
        <v>881</v>
      </c>
      <c r="L143" s="20" t="s">
        <v>616</v>
      </c>
      <c r="M143" s="24"/>
    </row>
    <row r="144" s="12" customFormat="1" spans="1:13">
      <c r="A144" s="18" t="s">
        <v>912</v>
      </c>
      <c r="B144" s="18" t="s">
        <v>988</v>
      </c>
      <c r="C144" s="19">
        <v>12503</v>
      </c>
      <c r="D144" s="18" t="s">
        <v>539</v>
      </c>
      <c r="E144" s="20" t="s">
        <v>556</v>
      </c>
      <c r="F144" s="18" t="s">
        <v>199</v>
      </c>
      <c r="G144" s="18" t="s">
        <v>670</v>
      </c>
      <c r="H144" s="18" t="s">
        <v>989</v>
      </c>
      <c r="I144" s="18" t="s">
        <v>880</v>
      </c>
      <c r="J144" s="18" t="s">
        <v>552</v>
      </c>
      <c r="K144" s="20" t="s">
        <v>881</v>
      </c>
      <c r="L144" s="20" t="s">
        <v>638</v>
      </c>
      <c r="M144" s="24"/>
    </row>
    <row r="145" s="12" customFormat="1" spans="1:13">
      <c r="A145" s="18" t="s">
        <v>897</v>
      </c>
      <c r="B145" s="18" t="s">
        <v>990</v>
      </c>
      <c r="C145" s="19">
        <v>10953</v>
      </c>
      <c r="D145" s="18" t="s">
        <v>539</v>
      </c>
      <c r="E145" s="20" t="s">
        <v>556</v>
      </c>
      <c r="F145" s="18" t="s">
        <v>899</v>
      </c>
      <c r="G145" s="18" t="s">
        <v>837</v>
      </c>
      <c r="H145" s="18" t="s">
        <v>991</v>
      </c>
      <c r="I145" s="18" t="s">
        <v>880</v>
      </c>
      <c r="J145" s="18" t="s">
        <v>552</v>
      </c>
      <c r="K145" s="20" t="s">
        <v>881</v>
      </c>
      <c r="L145" s="20" t="s">
        <v>553</v>
      </c>
      <c r="M145" s="24"/>
    </row>
    <row r="146" s="12" customFormat="1" spans="1:13">
      <c r="A146" s="18" t="s">
        <v>972</v>
      </c>
      <c r="B146" s="18" t="s">
        <v>992</v>
      </c>
      <c r="C146" s="19">
        <v>12921</v>
      </c>
      <c r="D146" s="18" t="s">
        <v>539</v>
      </c>
      <c r="E146" s="20" t="s">
        <v>540</v>
      </c>
      <c r="F146" s="18" t="s">
        <v>974</v>
      </c>
      <c r="G146" s="18" t="s">
        <v>542</v>
      </c>
      <c r="H146" s="18" t="s">
        <v>993</v>
      </c>
      <c r="I146" s="18" t="s">
        <v>880</v>
      </c>
      <c r="J146" s="18" t="s">
        <v>552</v>
      </c>
      <c r="K146" s="20" t="s">
        <v>881</v>
      </c>
      <c r="L146" s="20" t="s">
        <v>606</v>
      </c>
      <c r="M146" s="24"/>
    </row>
    <row r="147" s="12" customFormat="1" spans="1:13">
      <c r="A147" s="18" t="s">
        <v>915</v>
      </c>
      <c r="B147" s="18" t="s">
        <v>994</v>
      </c>
      <c r="C147" s="19">
        <v>12472</v>
      </c>
      <c r="D147" s="18" t="s">
        <v>539</v>
      </c>
      <c r="E147" s="20" t="s">
        <v>556</v>
      </c>
      <c r="F147" s="18" t="s">
        <v>210</v>
      </c>
      <c r="G147" s="18" t="s">
        <v>609</v>
      </c>
      <c r="H147" s="18" t="s">
        <v>995</v>
      </c>
      <c r="I147" s="18" t="s">
        <v>880</v>
      </c>
      <c r="J147" s="18" t="s">
        <v>552</v>
      </c>
      <c r="K147" s="20" t="s">
        <v>881</v>
      </c>
      <c r="L147" s="20" t="s">
        <v>547</v>
      </c>
      <c r="M147" s="24"/>
    </row>
    <row r="148" s="12" customFormat="1" spans="1:13">
      <c r="A148" s="18" t="s">
        <v>961</v>
      </c>
      <c r="B148" s="18" t="s">
        <v>996</v>
      </c>
      <c r="C148" s="19">
        <v>8386</v>
      </c>
      <c r="D148" s="18" t="s">
        <v>539</v>
      </c>
      <c r="E148" s="20" t="s">
        <v>561</v>
      </c>
      <c r="F148" s="18" t="s">
        <v>963</v>
      </c>
      <c r="G148" s="18" t="s">
        <v>609</v>
      </c>
      <c r="H148" s="18" t="s">
        <v>997</v>
      </c>
      <c r="I148" s="18" t="s">
        <v>880</v>
      </c>
      <c r="J148" s="18" t="s">
        <v>552</v>
      </c>
      <c r="K148" s="20" t="s">
        <v>881</v>
      </c>
      <c r="L148" s="20" t="s">
        <v>616</v>
      </c>
      <c r="M148" s="24"/>
    </row>
    <row r="149" s="12" customFormat="1" spans="1:13">
      <c r="A149" s="18" t="s">
        <v>908</v>
      </c>
      <c r="B149" s="18" t="s">
        <v>998</v>
      </c>
      <c r="C149" s="19">
        <v>7644</v>
      </c>
      <c r="D149" s="18" t="s">
        <v>539</v>
      </c>
      <c r="E149" s="20" t="s">
        <v>556</v>
      </c>
      <c r="F149" s="18" t="s">
        <v>910</v>
      </c>
      <c r="G149" s="18" t="s">
        <v>666</v>
      </c>
      <c r="H149" s="18" t="s">
        <v>999</v>
      </c>
      <c r="I149" s="18" t="s">
        <v>880</v>
      </c>
      <c r="J149" s="18" t="s">
        <v>552</v>
      </c>
      <c r="K149" s="20" t="s">
        <v>881</v>
      </c>
      <c r="L149" s="20" t="s">
        <v>926</v>
      </c>
      <c r="M149" s="24"/>
    </row>
    <row r="150" s="12" customFormat="1" spans="1:13">
      <c r="A150" s="18" t="s">
        <v>976</v>
      </c>
      <c r="B150" s="18" t="s">
        <v>1000</v>
      </c>
      <c r="C150" s="19">
        <v>4024</v>
      </c>
      <c r="D150" s="18" t="s">
        <v>539</v>
      </c>
      <c r="E150" s="20" t="s">
        <v>603</v>
      </c>
      <c r="F150" s="18" t="s">
        <v>978</v>
      </c>
      <c r="G150" s="18" t="s">
        <v>670</v>
      </c>
      <c r="H150" s="18" t="s">
        <v>1001</v>
      </c>
      <c r="I150" s="18" t="s">
        <v>880</v>
      </c>
      <c r="J150" s="18" t="s">
        <v>552</v>
      </c>
      <c r="K150" s="20" t="s">
        <v>881</v>
      </c>
      <c r="L150" s="20" t="s">
        <v>547</v>
      </c>
      <c r="M150" s="24"/>
    </row>
    <row r="151" s="12" customFormat="1" spans="1:13">
      <c r="A151" s="18" t="s">
        <v>882</v>
      </c>
      <c r="B151" s="18" t="s">
        <v>1002</v>
      </c>
      <c r="C151" s="19">
        <v>6492</v>
      </c>
      <c r="D151" s="18" t="s">
        <v>539</v>
      </c>
      <c r="E151" s="20" t="s">
        <v>561</v>
      </c>
      <c r="F151" s="18" t="s">
        <v>884</v>
      </c>
      <c r="G151" s="18" t="s">
        <v>837</v>
      </c>
      <c r="H151" s="18" t="s">
        <v>1003</v>
      </c>
      <c r="I151" s="18" t="s">
        <v>880</v>
      </c>
      <c r="J151" s="18" t="s">
        <v>552</v>
      </c>
      <c r="K151" s="20" t="s">
        <v>881</v>
      </c>
      <c r="L151" s="20" t="s">
        <v>616</v>
      </c>
      <c r="M151" s="24"/>
    </row>
    <row r="152" s="12" customFormat="1" spans="1:13">
      <c r="A152" s="18" t="s">
        <v>723</v>
      </c>
      <c r="B152" s="18" t="s">
        <v>1004</v>
      </c>
      <c r="C152" s="19">
        <v>12463</v>
      </c>
      <c r="D152" s="18" t="s">
        <v>539</v>
      </c>
      <c r="E152" s="20" t="s">
        <v>556</v>
      </c>
      <c r="F152" s="18" t="s">
        <v>198</v>
      </c>
      <c r="G152" s="18" t="s">
        <v>557</v>
      </c>
      <c r="H152" s="18" t="s">
        <v>1005</v>
      </c>
      <c r="I152" s="18" t="s">
        <v>880</v>
      </c>
      <c r="J152" s="18" t="s">
        <v>552</v>
      </c>
      <c r="K152" s="20" t="s">
        <v>881</v>
      </c>
      <c r="L152" s="20" t="s">
        <v>568</v>
      </c>
      <c r="M152" s="24"/>
    </row>
    <row r="153" s="12" customFormat="1" spans="1:13">
      <c r="A153" s="18" t="s">
        <v>944</v>
      </c>
      <c r="B153" s="18" t="s">
        <v>1006</v>
      </c>
      <c r="C153" s="19">
        <v>12143</v>
      </c>
      <c r="D153" s="18" t="s">
        <v>539</v>
      </c>
      <c r="E153" s="20" t="s">
        <v>556</v>
      </c>
      <c r="F153" s="18" t="s">
        <v>946</v>
      </c>
      <c r="G153" s="18" t="s">
        <v>652</v>
      </c>
      <c r="H153" s="18" t="s">
        <v>1007</v>
      </c>
      <c r="I153" s="18" t="s">
        <v>880</v>
      </c>
      <c r="J153" s="18" t="s">
        <v>552</v>
      </c>
      <c r="K153" s="20" t="s">
        <v>881</v>
      </c>
      <c r="L153" s="20" t="s">
        <v>553</v>
      </c>
      <c r="M153" s="24"/>
    </row>
    <row r="154" s="12" customFormat="1" spans="1:13">
      <c r="A154" s="18" t="s">
        <v>938</v>
      </c>
      <c r="B154" s="18" t="s">
        <v>1008</v>
      </c>
      <c r="C154" s="19">
        <v>12185</v>
      </c>
      <c r="D154" s="18" t="s">
        <v>539</v>
      </c>
      <c r="E154" s="20" t="s">
        <v>540</v>
      </c>
      <c r="F154" s="18" t="s">
        <v>940</v>
      </c>
      <c r="G154" s="18" t="s">
        <v>542</v>
      </c>
      <c r="H154" s="18" t="s">
        <v>1009</v>
      </c>
      <c r="I154" s="18" t="s">
        <v>880</v>
      </c>
      <c r="J154" s="18" t="s">
        <v>552</v>
      </c>
      <c r="K154" s="20" t="s">
        <v>881</v>
      </c>
      <c r="L154" s="20" t="s">
        <v>553</v>
      </c>
      <c r="M154" s="24"/>
    </row>
    <row r="155" s="12" customFormat="1" spans="1:13">
      <c r="A155" s="18" t="s">
        <v>1010</v>
      </c>
      <c r="B155" s="18" t="s">
        <v>1011</v>
      </c>
      <c r="C155" s="19">
        <v>11231</v>
      </c>
      <c r="D155" s="18" t="s">
        <v>539</v>
      </c>
      <c r="E155" s="20" t="s">
        <v>556</v>
      </c>
      <c r="F155" s="18" t="s">
        <v>1012</v>
      </c>
      <c r="G155" s="18" t="s">
        <v>557</v>
      </c>
      <c r="H155" s="18" t="s">
        <v>1013</v>
      </c>
      <c r="I155" s="18" t="s">
        <v>880</v>
      </c>
      <c r="J155" s="18" t="s">
        <v>552</v>
      </c>
      <c r="K155" s="20" t="s">
        <v>881</v>
      </c>
      <c r="L155" s="20" t="s">
        <v>616</v>
      </c>
      <c r="M155" s="24"/>
    </row>
    <row r="156" s="12" customFormat="1" spans="1:13">
      <c r="A156" s="18" t="s">
        <v>855</v>
      </c>
      <c r="B156" s="18" t="s">
        <v>1014</v>
      </c>
      <c r="C156" s="19">
        <v>10927</v>
      </c>
      <c r="D156" s="18" t="s">
        <v>539</v>
      </c>
      <c r="E156" s="20" t="s">
        <v>603</v>
      </c>
      <c r="F156" s="18" t="s">
        <v>857</v>
      </c>
      <c r="G156" s="18" t="s">
        <v>837</v>
      </c>
      <c r="H156" s="18" t="s">
        <v>1015</v>
      </c>
      <c r="I156" s="18" t="s">
        <v>880</v>
      </c>
      <c r="J156" s="18" t="s">
        <v>552</v>
      </c>
      <c r="K156" s="20" t="s">
        <v>881</v>
      </c>
      <c r="L156" s="20" t="s">
        <v>616</v>
      </c>
      <c r="M156" s="24"/>
    </row>
    <row r="157" s="12" customFormat="1" spans="1:13">
      <c r="A157" s="18" t="s">
        <v>976</v>
      </c>
      <c r="B157" s="18" t="s">
        <v>1016</v>
      </c>
      <c r="C157" s="19">
        <v>11872</v>
      </c>
      <c r="D157" s="18" t="s">
        <v>539</v>
      </c>
      <c r="E157" s="20" t="s">
        <v>571</v>
      </c>
      <c r="F157" s="18" t="s">
        <v>978</v>
      </c>
      <c r="G157" s="18" t="s">
        <v>670</v>
      </c>
      <c r="H157" s="18" t="s">
        <v>1017</v>
      </c>
      <c r="I157" s="18" t="s">
        <v>880</v>
      </c>
      <c r="J157" s="18" t="s">
        <v>552</v>
      </c>
      <c r="K157" s="20" t="s">
        <v>881</v>
      </c>
      <c r="L157" s="20" t="s">
        <v>547</v>
      </c>
      <c r="M157" s="24"/>
    </row>
    <row r="158" s="12" customFormat="1" spans="1:13">
      <c r="A158" s="18" t="s">
        <v>1018</v>
      </c>
      <c r="B158" s="18" t="s">
        <v>1019</v>
      </c>
      <c r="C158" s="19">
        <v>5408</v>
      </c>
      <c r="D158" s="18" t="s">
        <v>539</v>
      </c>
      <c r="E158" s="20" t="s">
        <v>603</v>
      </c>
      <c r="F158" s="18" t="s">
        <v>1020</v>
      </c>
      <c r="G158" s="18" t="s">
        <v>562</v>
      </c>
      <c r="H158" s="18" t="s">
        <v>1021</v>
      </c>
      <c r="I158" s="18" t="s">
        <v>880</v>
      </c>
      <c r="J158" s="18" t="s">
        <v>552</v>
      </c>
      <c r="K158" s="20" t="s">
        <v>881</v>
      </c>
      <c r="L158" s="20" t="s">
        <v>553</v>
      </c>
      <c r="M158" s="24"/>
    </row>
    <row r="159" s="12" customFormat="1" spans="1:13">
      <c r="A159" s="18" t="s">
        <v>1022</v>
      </c>
      <c r="B159" s="18" t="s">
        <v>1023</v>
      </c>
      <c r="C159" s="19">
        <v>5407</v>
      </c>
      <c r="D159" s="18" t="s">
        <v>539</v>
      </c>
      <c r="E159" s="20" t="s">
        <v>556</v>
      </c>
      <c r="F159" s="18" t="s">
        <v>1024</v>
      </c>
      <c r="G159" s="18" t="s">
        <v>590</v>
      </c>
      <c r="H159" s="18" t="s">
        <v>1025</v>
      </c>
      <c r="I159" s="18" t="s">
        <v>880</v>
      </c>
      <c r="J159" s="18" t="s">
        <v>545</v>
      </c>
      <c r="K159" s="20" t="s">
        <v>881</v>
      </c>
      <c r="L159" s="20" t="s">
        <v>553</v>
      </c>
      <c r="M159" s="24"/>
    </row>
    <row r="160" s="12" customFormat="1" spans="1:13">
      <c r="A160" s="18" t="s">
        <v>1026</v>
      </c>
      <c r="B160" s="18" t="s">
        <v>644</v>
      </c>
      <c r="C160" s="19">
        <v>12936</v>
      </c>
      <c r="D160" s="18" t="s">
        <v>539</v>
      </c>
      <c r="E160" s="20" t="s">
        <v>561</v>
      </c>
      <c r="F160" s="18" t="s">
        <v>213</v>
      </c>
      <c r="G160" s="18" t="s">
        <v>562</v>
      </c>
      <c r="H160" s="18" t="s">
        <v>1027</v>
      </c>
      <c r="I160" s="18" t="s">
        <v>880</v>
      </c>
      <c r="J160" s="18" t="s">
        <v>552</v>
      </c>
      <c r="K160" s="20" t="s">
        <v>881</v>
      </c>
      <c r="L160" s="20" t="s">
        <v>638</v>
      </c>
      <c r="M160" s="24"/>
    </row>
    <row r="161" s="12" customFormat="1" spans="1:13">
      <c r="A161" s="18" t="s">
        <v>1028</v>
      </c>
      <c r="B161" s="18" t="s">
        <v>1029</v>
      </c>
      <c r="C161" s="19">
        <v>10186</v>
      </c>
      <c r="D161" s="18" t="s">
        <v>539</v>
      </c>
      <c r="E161" s="20" t="s">
        <v>556</v>
      </c>
      <c r="F161" s="18" t="s">
        <v>1030</v>
      </c>
      <c r="G161" s="18" t="s">
        <v>609</v>
      </c>
      <c r="H161" s="18" t="s">
        <v>1031</v>
      </c>
      <c r="I161" s="18" t="s">
        <v>880</v>
      </c>
      <c r="J161" s="18" t="s">
        <v>552</v>
      </c>
      <c r="K161" s="20" t="s">
        <v>881</v>
      </c>
      <c r="L161" s="20" t="s">
        <v>616</v>
      </c>
      <c r="M161" s="24"/>
    </row>
    <row r="162" s="12" customFormat="1" spans="1:13">
      <c r="A162" s="18" t="s">
        <v>1032</v>
      </c>
      <c r="B162" s="18" t="s">
        <v>1033</v>
      </c>
      <c r="C162" s="19">
        <v>12486</v>
      </c>
      <c r="D162" s="18" t="s">
        <v>539</v>
      </c>
      <c r="E162" s="20" t="s">
        <v>556</v>
      </c>
      <c r="F162" s="18" t="s">
        <v>1034</v>
      </c>
      <c r="G162" s="18" t="s">
        <v>542</v>
      </c>
      <c r="H162" s="18" t="s">
        <v>1035</v>
      </c>
      <c r="I162" s="18" t="s">
        <v>880</v>
      </c>
      <c r="J162" s="18" t="s">
        <v>552</v>
      </c>
      <c r="K162" s="20" t="s">
        <v>881</v>
      </c>
      <c r="L162" s="20" t="s">
        <v>547</v>
      </c>
      <c r="M162" s="24"/>
    </row>
    <row r="163" s="12" customFormat="1" spans="1:13">
      <c r="A163" s="18" t="s">
        <v>1036</v>
      </c>
      <c r="B163" s="18" t="s">
        <v>1037</v>
      </c>
      <c r="C163" s="19">
        <v>6148</v>
      </c>
      <c r="D163" s="18" t="s">
        <v>539</v>
      </c>
      <c r="E163" s="20" t="s">
        <v>603</v>
      </c>
      <c r="F163" s="18" t="s">
        <v>1038</v>
      </c>
      <c r="G163" s="18" t="s">
        <v>584</v>
      </c>
      <c r="H163" s="18" t="s">
        <v>1039</v>
      </c>
      <c r="I163" s="18" t="s">
        <v>880</v>
      </c>
      <c r="J163" s="18" t="s">
        <v>552</v>
      </c>
      <c r="K163" s="20" t="s">
        <v>881</v>
      </c>
      <c r="L163" s="20" t="s">
        <v>616</v>
      </c>
      <c r="M163" s="24"/>
    </row>
    <row r="164" s="12" customFormat="1" spans="1:13">
      <c r="A164" s="18" t="s">
        <v>912</v>
      </c>
      <c r="B164" s="18" t="s">
        <v>1040</v>
      </c>
      <c r="C164" s="19">
        <v>11883</v>
      </c>
      <c r="D164" s="18" t="s">
        <v>539</v>
      </c>
      <c r="E164" s="20" t="s">
        <v>571</v>
      </c>
      <c r="F164" s="18" t="s">
        <v>199</v>
      </c>
      <c r="G164" s="18" t="s">
        <v>670</v>
      </c>
      <c r="H164" s="18" t="s">
        <v>1041</v>
      </c>
      <c r="I164" s="18" t="s">
        <v>880</v>
      </c>
      <c r="J164" s="18" t="s">
        <v>552</v>
      </c>
      <c r="K164" s="20" t="s">
        <v>881</v>
      </c>
      <c r="L164" s="20" t="s">
        <v>616</v>
      </c>
      <c r="M164" s="24"/>
    </row>
    <row r="165" s="12" customFormat="1" spans="1:13">
      <c r="A165" s="18" t="s">
        <v>867</v>
      </c>
      <c r="B165" s="18" t="s">
        <v>1042</v>
      </c>
      <c r="C165" s="19">
        <v>12529</v>
      </c>
      <c r="D165" s="18" t="s">
        <v>539</v>
      </c>
      <c r="E165" s="20" t="s">
        <v>556</v>
      </c>
      <c r="F165" s="18" t="s">
        <v>869</v>
      </c>
      <c r="G165" s="18" t="s">
        <v>837</v>
      </c>
      <c r="H165" s="18" t="s">
        <v>1043</v>
      </c>
      <c r="I165" s="18" t="s">
        <v>880</v>
      </c>
      <c r="J165" s="18" t="s">
        <v>552</v>
      </c>
      <c r="K165" s="20" t="s">
        <v>881</v>
      </c>
      <c r="L165" s="20" t="s">
        <v>553</v>
      </c>
      <c r="M165" s="24"/>
    </row>
    <row r="166" s="12" customFormat="1" spans="1:13">
      <c r="A166" s="18" t="s">
        <v>1018</v>
      </c>
      <c r="B166" s="18" t="s">
        <v>1044</v>
      </c>
      <c r="C166" s="19">
        <v>5701</v>
      </c>
      <c r="D166" s="18" t="s">
        <v>539</v>
      </c>
      <c r="E166" s="20" t="s">
        <v>556</v>
      </c>
      <c r="F166" s="18" t="s">
        <v>1020</v>
      </c>
      <c r="G166" s="18" t="s">
        <v>562</v>
      </c>
      <c r="H166" s="18" t="s">
        <v>1045</v>
      </c>
      <c r="I166" s="18" t="s">
        <v>880</v>
      </c>
      <c r="J166" s="18" t="s">
        <v>552</v>
      </c>
      <c r="K166" s="20" t="s">
        <v>881</v>
      </c>
      <c r="L166" s="20" t="s">
        <v>606</v>
      </c>
      <c r="M166" s="24"/>
    </row>
    <row r="167" s="12" customFormat="1" spans="1:13">
      <c r="A167" s="18" t="s">
        <v>625</v>
      </c>
      <c r="B167" s="18" t="s">
        <v>1046</v>
      </c>
      <c r="C167" s="19">
        <v>10902</v>
      </c>
      <c r="D167" s="18" t="s">
        <v>539</v>
      </c>
      <c r="E167" s="20" t="s">
        <v>556</v>
      </c>
      <c r="F167" s="18" t="s">
        <v>627</v>
      </c>
      <c r="G167" s="18" t="s">
        <v>628</v>
      </c>
      <c r="H167" s="18" t="s">
        <v>1047</v>
      </c>
      <c r="I167" s="18" t="s">
        <v>880</v>
      </c>
      <c r="J167" s="18" t="s">
        <v>552</v>
      </c>
      <c r="K167" s="20" t="s">
        <v>881</v>
      </c>
      <c r="L167" s="20" t="s">
        <v>553</v>
      </c>
      <c r="M167" s="24"/>
    </row>
    <row r="168" s="12" customFormat="1" spans="1:13">
      <c r="A168" s="18" t="s">
        <v>930</v>
      </c>
      <c r="B168" s="18" t="s">
        <v>1048</v>
      </c>
      <c r="C168" s="19">
        <v>5521</v>
      </c>
      <c r="D168" s="18" t="s">
        <v>539</v>
      </c>
      <c r="E168" s="20" t="s">
        <v>556</v>
      </c>
      <c r="F168" s="18" t="s">
        <v>932</v>
      </c>
      <c r="G168" s="18" t="s">
        <v>666</v>
      </c>
      <c r="H168" s="18" t="s">
        <v>1049</v>
      </c>
      <c r="I168" s="18" t="s">
        <v>880</v>
      </c>
      <c r="J168" s="18" t="s">
        <v>552</v>
      </c>
      <c r="K168" s="20" t="s">
        <v>881</v>
      </c>
      <c r="L168" s="20" t="s">
        <v>926</v>
      </c>
      <c r="M168" s="24"/>
    </row>
    <row r="169" s="12" customFormat="1" spans="1:13">
      <c r="A169" s="18" t="s">
        <v>1010</v>
      </c>
      <c r="B169" s="18" t="s">
        <v>1050</v>
      </c>
      <c r="C169" s="19">
        <v>12880</v>
      </c>
      <c r="D169" s="18" t="s">
        <v>539</v>
      </c>
      <c r="E169" s="20" t="s">
        <v>540</v>
      </c>
      <c r="F169" s="18" t="s">
        <v>1012</v>
      </c>
      <c r="G169" s="18" t="s">
        <v>557</v>
      </c>
      <c r="H169" s="18" t="s">
        <v>1051</v>
      </c>
      <c r="I169" s="18" t="s">
        <v>880</v>
      </c>
      <c r="J169" s="18" t="s">
        <v>552</v>
      </c>
      <c r="K169" s="20" t="s">
        <v>881</v>
      </c>
      <c r="L169" s="20" t="s">
        <v>638</v>
      </c>
      <c r="M169" s="24"/>
    </row>
    <row r="170" s="12" customFormat="1" spans="1:13">
      <c r="A170" s="18" t="s">
        <v>855</v>
      </c>
      <c r="B170" s="18" t="s">
        <v>1052</v>
      </c>
      <c r="C170" s="19">
        <v>4518</v>
      </c>
      <c r="D170" s="18" t="s">
        <v>539</v>
      </c>
      <c r="E170" s="20" t="s">
        <v>1053</v>
      </c>
      <c r="F170" s="18" t="s">
        <v>857</v>
      </c>
      <c r="G170" s="18" t="s">
        <v>837</v>
      </c>
      <c r="H170" s="18" t="s">
        <v>1054</v>
      </c>
      <c r="I170" s="18" t="s">
        <v>880</v>
      </c>
      <c r="J170" s="18" t="s">
        <v>552</v>
      </c>
      <c r="K170" s="20" t="s">
        <v>881</v>
      </c>
      <c r="L170" s="20" t="s">
        <v>638</v>
      </c>
      <c r="M170" s="24"/>
    </row>
    <row r="171" s="12" customFormat="1" spans="1:13">
      <c r="A171" s="18" t="s">
        <v>829</v>
      </c>
      <c r="B171" s="18" t="s">
        <v>1055</v>
      </c>
      <c r="C171" s="19">
        <v>10907</v>
      </c>
      <c r="D171" s="18" t="s">
        <v>539</v>
      </c>
      <c r="E171" s="20" t="s">
        <v>556</v>
      </c>
      <c r="F171" s="18" t="s">
        <v>479</v>
      </c>
      <c r="G171" s="18" t="s">
        <v>609</v>
      </c>
      <c r="H171" s="18" t="s">
        <v>1056</v>
      </c>
      <c r="I171" s="18" t="s">
        <v>880</v>
      </c>
      <c r="J171" s="18" t="s">
        <v>552</v>
      </c>
      <c r="K171" s="20" t="s">
        <v>881</v>
      </c>
      <c r="L171" s="20" t="s">
        <v>616</v>
      </c>
      <c r="M171" s="24"/>
    </row>
    <row r="172" s="12" customFormat="1" spans="1:13">
      <c r="A172" s="18" t="s">
        <v>1036</v>
      </c>
      <c r="B172" s="18" t="s">
        <v>1057</v>
      </c>
      <c r="C172" s="19">
        <v>6232</v>
      </c>
      <c r="D172" s="18" t="s">
        <v>539</v>
      </c>
      <c r="E172" s="20" t="s">
        <v>556</v>
      </c>
      <c r="F172" s="18" t="s">
        <v>1038</v>
      </c>
      <c r="G172" s="18" t="s">
        <v>584</v>
      </c>
      <c r="H172" s="18" t="s">
        <v>1058</v>
      </c>
      <c r="I172" s="18" t="s">
        <v>880</v>
      </c>
      <c r="J172" s="18" t="s">
        <v>552</v>
      </c>
      <c r="K172" s="20" t="s">
        <v>881</v>
      </c>
      <c r="L172" s="20" t="s">
        <v>547</v>
      </c>
      <c r="M172" s="24"/>
    </row>
    <row r="173" s="12" customFormat="1" spans="1:13">
      <c r="A173" s="18" t="s">
        <v>1059</v>
      </c>
      <c r="B173" s="18" t="s">
        <v>1060</v>
      </c>
      <c r="C173" s="19">
        <v>12048</v>
      </c>
      <c r="D173" s="18" t="s">
        <v>539</v>
      </c>
      <c r="E173" s="20" t="s">
        <v>556</v>
      </c>
      <c r="F173" s="18" t="s">
        <v>426</v>
      </c>
      <c r="G173" s="18" t="s">
        <v>562</v>
      </c>
      <c r="H173" s="18" t="s">
        <v>1061</v>
      </c>
      <c r="I173" s="18" t="s">
        <v>880</v>
      </c>
      <c r="J173" s="18" t="s">
        <v>552</v>
      </c>
      <c r="K173" s="20" t="s">
        <v>881</v>
      </c>
      <c r="L173" s="20" t="s">
        <v>1062</v>
      </c>
      <c r="M173" s="24"/>
    </row>
    <row r="174" s="12" customFormat="1" spans="1:13">
      <c r="A174" s="18" t="s">
        <v>1063</v>
      </c>
      <c r="B174" s="18" t="s">
        <v>1064</v>
      </c>
      <c r="C174" s="19">
        <v>11107</v>
      </c>
      <c r="D174" s="18" t="s">
        <v>539</v>
      </c>
      <c r="E174" s="20" t="s">
        <v>571</v>
      </c>
      <c r="F174" s="18" t="s">
        <v>1065</v>
      </c>
      <c r="G174" s="18" t="s">
        <v>670</v>
      </c>
      <c r="H174" s="18" t="s">
        <v>1066</v>
      </c>
      <c r="I174" s="18" t="s">
        <v>880</v>
      </c>
      <c r="J174" s="18" t="s">
        <v>552</v>
      </c>
      <c r="K174" s="20" t="s">
        <v>881</v>
      </c>
      <c r="L174" s="20" t="s">
        <v>881</v>
      </c>
      <c r="M174" s="24"/>
    </row>
    <row r="175" s="12" customFormat="1" spans="1:13">
      <c r="A175" s="18" t="s">
        <v>698</v>
      </c>
      <c r="B175" s="18" t="s">
        <v>1067</v>
      </c>
      <c r="C175" s="19">
        <v>12535</v>
      </c>
      <c r="D175" s="18" t="s">
        <v>539</v>
      </c>
      <c r="E175" s="20" t="s">
        <v>556</v>
      </c>
      <c r="F175" s="18" t="s">
        <v>191</v>
      </c>
      <c r="G175" s="18" t="s">
        <v>652</v>
      </c>
      <c r="H175" s="18" t="s">
        <v>1068</v>
      </c>
      <c r="I175" s="18" t="s">
        <v>880</v>
      </c>
      <c r="J175" s="18" t="s">
        <v>552</v>
      </c>
      <c r="K175" s="20" t="s">
        <v>881</v>
      </c>
      <c r="L175" s="20" t="s">
        <v>616</v>
      </c>
      <c r="M175" s="24"/>
    </row>
    <row r="176" s="12" customFormat="1" spans="1:13">
      <c r="A176" s="18" t="s">
        <v>548</v>
      </c>
      <c r="B176" s="18" t="s">
        <v>1069</v>
      </c>
      <c r="C176" s="19">
        <v>10932</v>
      </c>
      <c r="D176" s="18" t="s">
        <v>539</v>
      </c>
      <c r="E176" s="20" t="s">
        <v>556</v>
      </c>
      <c r="F176" s="18" t="s">
        <v>550</v>
      </c>
      <c r="G176" s="18" t="s">
        <v>542</v>
      </c>
      <c r="H176" s="18" t="s">
        <v>1070</v>
      </c>
      <c r="I176" s="18" t="s">
        <v>880</v>
      </c>
      <c r="J176" s="18" t="s">
        <v>552</v>
      </c>
      <c r="K176" s="20" t="s">
        <v>881</v>
      </c>
      <c r="L176" s="20" t="s">
        <v>638</v>
      </c>
      <c r="M176" s="24"/>
    </row>
    <row r="177" s="12" customFormat="1" spans="1:13">
      <c r="A177" s="18" t="s">
        <v>1071</v>
      </c>
      <c r="B177" s="18" t="s">
        <v>1072</v>
      </c>
      <c r="C177" s="19">
        <v>9988</v>
      </c>
      <c r="D177" s="18" t="s">
        <v>539</v>
      </c>
      <c r="E177" s="20" t="s">
        <v>603</v>
      </c>
      <c r="F177" s="18" t="s">
        <v>1073</v>
      </c>
      <c r="G177" s="18" t="s">
        <v>865</v>
      </c>
      <c r="H177" s="18" t="s">
        <v>1074</v>
      </c>
      <c r="I177" s="18" t="s">
        <v>880</v>
      </c>
      <c r="J177" s="18" t="s">
        <v>552</v>
      </c>
      <c r="K177" s="20" t="s">
        <v>881</v>
      </c>
      <c r="L177" s="20" t="s">
        <v>547</v>
      </c>
      <c r="M177" s="24"/>
    </row>
    <row r="178" s="12" customFormat="1" spans="1:13">
      <c r="A178" s="18" t="s">
        <v>912</v>
      </c>
      <c r="B178" s="18" t="s">
        <v>1075</v>
      </c>
      <c r="C178" s="19">
        <v>12339</v>
      </c>
      <c r="D178" s="18" t="s">
        <v>539</v>
      </c>
      <c r="E178" s="20" t="s">
        <v>1076</v>
      </c>
      <c r="F178" s="18" t="s">
        <v>199</v>
      </c>
      <c r="G178" s="18" t="s">
        <v>670</v>
      </c>
      <c r="H178" s="18" t="s">
        <v>1077</v>
      </c>
      <c r="I178" s="18" t="s">
        <v>880</v>
      </c>
      <c r="J178" s="18" t="s">
        <v>552</v>
      </c>
      <c r="K178" s="20" t="s">
        <v>881</v>
      </c>
      <c r="L178" s="20" t="s">
        <v>547</v>
      </c>
      <c r="M178" s="24"/>
    </row>
    <row r="179" s="12" customFormat="1" spans="1:13">
      <c r="A179" s="18" t="s">
        <v>1059</v>
      </c>
      <c r="B179" s="18" t="s">
        <v>1078</v>
      </c>
      <c r="C179" s="19">
        <v>11762</v>
      </c>
      <c r="D179" s="18" t="s">
        <v>539</v>
      </c>
      <c r="E179" s="20" t="s">
        <v>571</v>
      </c>
      <c r="F179" s="18" t="s">
        <v>426</v>
      </c>
      <c r="G179" s="18" t="s">
        <v>562</v>
      </c>
      <c r="H179" s="18" t="s">
        <v>1079</v>
      </c>
      <c r="I179" s="18" t="s">
        <v>880</v>
      </c>
      <c r="J179" s="18" t="s">
        <v>552</v>
      </c>
      <c r="K179" s="20" t="s">
        <v>881</v>
      </c>
      <c r="L179" s="20" t="s">
        <v>606</v>
      </c>
      <c r="M179" s="24"/>
    </row>
    <row r="180" s="12" customFormat="1" spans="1:13">
      <c r="A180" s="18" t="s">
        <v>1063</v>
      </c>
      <c r="B180" s="18" t="s">
        <v>1080</v>
      </c>
      <c r="C180" s="19">
        <v>12502</v>
      </c>
      <c r="D180" s="18" t="s">
        <v>539</v>
      </c>
      <c r="E180" s="20" t="s">
        <v>556</v>
      </c>
      <c r="F180" s="18" t="s">
        <v>1065</v>
      </c>
      <c r="G180" s="18" t="s">
        <v>670</v>
      </c>
      <c r="H180" s="18" t="s">
        <v>1081</v>
      </c>
      <c r="I180" s="18" t="s">
        <v>880</v>
      </c>
      <c r="J180" s="18" t="s">
        <v>552</v>
      </c>
      <c r="K180" s="20" t="s">
        <v>881</v>
      </c>
      <c r="L180" s="20" t="s">
        <v>926</v>
      </c>
      <c r="M180" s="24"/>
    </row>
    <row r="181" s="12" customFormat="1" spans="1:13">
      <c r="A181" s="18" t="s">
        <v>810</v>
      </c>
      <c r="B181" s="18" t="s">
        <v>1082</v>
      </c>
      <c r="C181" s="19">
        <v>7006</v>
      </c>
      <c r="D181" s="18" t="s">
        <v>539</v>
      </c>
      <c r="E181" s="20" t="s">
        <v>561</v>
      </c>
      <c r="F181" s="18" t="s">
        <v>243</v>
      </c>
      <c r="G181" s="18" t="s">
        <v>609</v>
      </c>
      <c r="H181" s="18" t="s">
        <v>1083</v>
      </c>
      <c r="I181" s="18" t="s">
        <v>880</v>
      </c>
      <c r="J181" s="18" t="s">
        <v>545</v>
      </c>
      <c r="K181" s="20" t="s">
        <v>881</v>
      </c>
      <c r="L181" s="20" t="s">
        <v>547</v>
      </c>
      <c r="M181" s="24"/>
    </row>
    <row r="182" s="12" customFormat="1" spans="1:13">
      <c r="A182" s="18" t="s">
        <v>1063</v>
      </c>
      <c r="B182" s="18" t="s">
        <v>1084</v>
      </c>
      <c r="C182" s="19">
        <v>11379</v>
      </c>
      <c r="D182" s="18" t="s">
        <v>539</v>
      </c>
      <c r="E182" s="20" t="s">
        <v>540</v>
      </c>
      <c r="F182" s="18" t="s">
        <v>1065</v>
      </c>
      <c r="G182" s="18" t="s">
        <v>670</v>
      </c>
      <c r="H182" s="18" t="s">
        <v>1085</v>
      </c>
      <c r="I182" s="18" t="s">
        <v>880</v>
      </c>
      <c r="J182" s="18" t="s">
        <v>552</v>
      </c>
      <c r="K182" s="20" t="s">
        <v>881</v>
      </c>
      <c r="L182" s="20" t="s">
        <v>616</v>
      </c>
      <c r="M182" s="24"/>
    </row>
    <row r="183" s="12" customFormat="1" spans="1:13">
      <c r="A183" s="18" t="s">
        <v>1086</v>
      </c>
      <c r="B183" s="18" t="s">
        <v>1087</v>
      </c>
      <c r="C183" s="19">
        <v>12377</v>
      </c>
      <c r="D183" s="18" t="s">
        <v>539</v>
      </c>
      <c r="E183" s="20" t="s">
        <v>556</v>
      </c>
      <c r="F183" s="18" t="s">
        <v>1088</v>
      </c>
      <c r="G183" s="18" t="s">
        <v>865</v>
      </c>
      <c r="H183" s="18" t="s">
        <v>1089</v>
      </c>
      <c r="I183" s="18" t="s">
        <v>880</v>
      </c>
      <c r="J183" s="18" t="s">
        <v>552</v>
      </c>
      <c r="K183" s="20" t="s">
        <v>881</v>
      </c>
      <c r="L183" s="20" t="s">
        <v>616</v>
      </c>
      <c r="M183" s="24"/>
    </row>
    <row r="184" s="12" customFormat="1" spans="1:13">
      <c r="A184" s="18" t="s">
        <v>715</v>
      </c>
      <c r="B184" s="18" t="s">
        <v>1090</v>
      </c>
      <c r="C184" s="19">
        <v>11642</v>
      </c>
      <c r="D184" s="18" t="s">
        <v>539</v>
      </c>
      <c r="E184" s="20" t="s">
        <v>556</v>
      </c>
      <c r="F184" s="18" t="s">
        <v>250</v>
      </c>
      <c r="G184" s="18" t="s">
        <v>590</v>
      </c>
      <c r="H184" s="18" t="s">
        <v>1091</v>
      </c>
      <c r="I184" s="18" t="s">
        <v>880</v>
      </c>
      <c r="J184" s="18" t="s">
        <v>552</v>
      </c>
      <c r="K184" s="20" t="s">
        <v>881</v>
      </c>
      <c r="L184" s="20" t="s">
        <v>606</v>
      </c>
      <c r="M184" s="24"/>
    </row>
    <row r="185" s="12" customFormat="1" spans="1:13">
      <c r="A185" s="18" t="s">
        <v>863</v>
      </c>
      <c r="B185" s="18" t="s">
        <v>1092</v>
      </c>
      <c r="C185" s="19">
        <v>11446</v>
      </c>
      <c r="D185" s="18" t="s">
        <v>539</v>
      </c>
      <c r="E185" s="20" t="s">
        <v>540</v>
      </c>
      <c r="F185" s="18" t="s">
        <v>431</v>
      </c>
      <c r="G185" s="18" t="s">
        <v>865</v>
      </c>
      <c r="H185" s="18" t="s">
        <v>1093</v>
      </c>
      <c r="I185" s="18" t="s">
        <v>880</v>
      </c>
      <c r="J185" s="18" t="s">
        <v>552</v>
      </c>
      <c r="K185" s="20" t="s">
        <v>881</v>
      </c>
      <c r="L185" s="20" t="s">
        <v>547</v>
      </c>
      <c r="M185" s="24"/>
    </row>
    <row r="186" s="12" customFormat="1" spans="1:13">
      <c r="A186" s="18" t="s">
        <v>1086</v>
      </c>
      <c r="B186" s="18" t="s">
        <v>1094</v>
      </c>
      <c r="C186" s="19">
        <v>10900</v>
      </c>
      <c r="D186" s="18" t="s">
        <v>539</v>
      </c>
      <c r="E186" s="20" t="s">
        <v>556</v>
      </c>
      <c r="F186" s="18" t="s">
        <v>1088</v>
      </c>
      <c r="G186" s="18" t="s">
        <v>865</v>
      </c>
      <c r="H186" s="18" t="s">
        <v>1095</v>
      </c>
      <c r="I186" s="18" t="s">
        <v>880</v>
      </c>
      <c r="J186" s="18" t="s">
        <v>552</v>
      </c>
      <c r="K186" s="20" t="s">
        <v>881</v>
      </c>
      <c r="L186" s="20" t="s">
        <v>606</v>
      </c>
      <c r="M186" s="24"/>
    </row>
    <row r="187" s="12" customFormat="1" spans="1:13">
      <c r="A187" s="18" t="s">
        <v>1010</v>
      </c>
      <c r="B187" s="18" t="s">
        <v>1096</v>
      </c>
      <c r="C187" s="19">
        <v>4117</v>
      </c>
      <c r="D187" s="18" t="s">
        <v>539</v>
      </c>
      <c r="E187" s="20" t="s">
        <v>603</v>
      </c>
      <c r="F187" s="18" t="s">
        <v>1012</v>
      </c>
      <c r="G187" s="18" t="s">
        <v>557</v>
      </c>
      <c r="H187" s="18" t="s">
        <v>1097</v>
      </c>
      <c r="I187" s="18" t="s">
        <v>880</v>
      </c>
      <c r="J187" s="18" t="s">
        <v>552</v>
      </c>
      <c r="K187" s="20" t="s">
        <v>881</v>
      </c>
      <c r="L187" s="20" t="s">
        <v>638</v>
      </c>
      <c r="M187" s="24"/>
    </row>
    <row r="188" s="12" customFormat="1" spans="1:13">
      <c r="A188" s="18" t="s">
        <v>867</v>
      </c>
      <c r="B188" s="18" t="s">
        <v>1098</v>
      </c>
      <c r="C188" s="19">
        <v>12186</v>
      </c>
      <c r="D188" s="18" t="s">
        <v>539</v>
      </c>
      <c r="E188" s="20" t="s">
        <v>540</v>
      </c>
      <c r="F188" s="18" t="s">
        <v>869</v>
      </c>
      <c r="G188" s="18" t="s">
        <v>837</v>
      </c>
      <c r="H188" s="18" t="s">
        <v>1099</v>
      </c>
      <c r="I188" s="18" t="s">
        <v>880</v>
      </c>
      <c r="J188" s="18" t="s">
        <v>552</v>
      </c>
      <c r="K188" s="20" t="s">
        <v>881</v>
      </c>
      <c r="L188" s="20" t="s">
        <v>606</v>
      </c>
      <c r="M188" s="24"/>
    </row>
    <row r="189" s="12" customFormat="1" spans="1:13">
      <c r="A189" s="18" t="s">
        <v>548</v>
      </c>
      <c r="B189" s="18" t="s">
        <v>1100</v>
      </c>
      <c r="C189" s="19">
        <v>7583</v>
      </c>
      <c r="D189" s="18" t="s">
        <v>539</v>
      </c>
      <c r="E189" s="20" t="s">
        <v>603</v>
      </c>
      <c r="F189" s="18" t="s">
        <v>550</v>
      </c>
      <c r="G189" s="18" t="s">
        <v>542</v>
      </c>
      <c r="H189" s="18" t="s">
        <v>1101</v>
      </c>
      <c r="I189" s="18" t="s">
        <v>880</v>
      </c>
      <c r="J189" s="18" t="s">
        <v>552</v>
      </c>
      <c r="K189" s="20" t="s">
        <v>881</v>
      </c>
      <c r="L189" s="20" t="s">
        <v>547</v>
      </c>
      <c r="M189" s="24"/>
    </row>
    <row r="190" s="12" customFormat="1" spans="1:13">
      <c r="A190" s="18" t="s">
        <v>625</v>
      </c>
      <c r="B190" s="18" t="s">
        <v>1102</v>
      </c>
      <c r="C190" s="19">
        <v>9190</v>
      </c>
      <c r="D190" s="18" t="s">
        <v>539</v>
      </c>
      <c r="E190" s="20" t="s">
        <v>556</v>
      </c>
      <c r="F190" s="18" t="s">
        <v>627</v>
      </c>
      <c r="G190" s="18" t="s">
        <v>628</v>
      </c>
      <c r="H190" s="18" t="s">
        <v>1103</v>
      </c>
      <c r="I190" s="18" t="s">
        <v>880</v>
      </c>
      <c r="J190" s="18" t="s">
        <v>552</v>
      </c>
      <c r="K190" s="20" t="s">
        <v>881</v>
      </c>
      <c r="L190" s="20" t="s">
        <v>1104</v>
      </c>
      <c r="M190" s="24"/>
    </row>
    <row r="191" s="12" customFormat="1" spans="1:13">
      <c r="A191" s="18" t="s">
        <v>1022</v>
      </c>
      <c r="B191" s="18" t="s">
        <v>1105</v>
      </c>
      <c r="C191" s="19">
        <v>5665</v>
      </c>
      <c r="D191" s="18" t="s">
        <v>539</v>
      </c>
      <c r="E191" s="20" t="s">
        <v>556</v>
      </c>
      <c r="F191" s="18" t="s">
        <v>1024</v>
      </c>
      <c r="G191" s="18" t="s">
        <v>590</v>
      </c>
      <c r="H191" s="18" t="s">
        <v>1106</v>
      </c>
      <c r="I191" s="18" t="s">
        <v>880</v>
      </c>
      <c r="J191" s="18" t="s">
        <v>552</v>
      </c>
      <c r="K191" s="20" t="s">
        <v>881</v>
      </c>
      <c r="L191" s="20" t="s">
        <v>616</v>
      </c>
      <c r="M191" s="24"/>
    </row>
    <row r="192" s="12" customFormat="1" spans="1:13">
      <c r="A192" s="18" t="s">
        <v>1107</v>
      </c>
      <c r="B192" s="18" t="s">
        <v>1108</v>
      </c>
      <c r="C192" s="19">
        <v>6830</v>
      </c>
      <c r="D192" s="18" t="s">
        <v>539</v>
      </c>
      <c r="E192" s="20" t="s">
        <v>561</v>
      </c>
      <c r="F192" s="18" t="s">
        <v>236</v>
      </c>
      <c r="G192" s="18" t="s">
        <v>557</v>
      </c>
      <c r="H192" s="18" t="s">
        <v>1109</v>
      </c>
      <c r="I192" s="18" t="s">
        <v>880</v>
      </c>
      <c r="J192" s="18" t="s">
        <v>552</v>
      </c>
      <c r="K192" s="20" t="s">
        <v>881</v>
      </c>
      <c r="L192" s="20" t="s">
        <v>553</v>
      </c>
      <c r="M192" s="24"/>
    </row>
    <row r="193" s="12" customFormat="1" spans="1:13">
      <c r="A193" s="18" t="s">
        <v>1022</v>
      </c>
      <c r="B193" s="18" t="s">
        <v>1110</v>
      </c>
      <c r="C193" s="19">
        <v>12440</v>
      </c>
      <c r="D193" s="18" t="s">
        <v>539</v>
      </c>
      <c r="E193" s="20" t="s">
        <v>556</v>
      </c>
      <c r="F193" s="18" t="s">
        <v>1024</v>
      </c>
      <c r="G193" s="18" t="s">
        <v>590</v>
      </c>
      <c r="H193" s="18" t="s">
        <v>1111</v>
      </c>
      <c r="I193" s="18" t="s">
        <v>880</v>
      </c>
      <c r="J193" s="18" t="s">
        <v>552</v>
      </c>
      <c r="K193" s="20" t="s">
        <v>881</v>
      </c>
      <c r="L193" s="20" t="s">
        <v>553</v>
      </c>
      <c r="M193" s="24"/>
    </row>
    <row r="194" s="12" customFormat="1" spans="1:13">
      <c r="A194" s="18" t="s">
        <v>1112</v>
      </c>
      <c r="B194" s="18" t="s">
        <v>1113</v>
      </c>
      <c r="C194" s="19">
        <v>11143</v>
      </c>
      <c r="D194" s="18" t="s">
        <v>539</v>
      </c>
      <c r="E194" s="20" t="s">
        <v>603</v>
      </c>
      <c r="F194" s="18" t="s">
        <v>358</v>
      </c>
      <c r="G194" s="18" t="s">
        <v>562</v>
      </c>
      <c r="H194" s="18" t="s">
        <v>1114</v>
      </c>
      <c r="I194" s="18" t="s">
        <v>880</v>
      </c>
      <c r="J194" s="18" t="s">
        <v>552</v>
      </c>
      <c r="K194" s="20" t="s">
        <v>881</v>
      </c>
      <c r="L194" s="20" t="s">
        <v>616</v>
      </c>
      <c r="M194" s="24"/>
    </row>
    <row r="195" s="12" customFormat="1" spans="1:13">
      <c r="A195" s="18" t="s">
        <v>829</v>
      </c>
      <c r="B195" s="18" t="s">
        <v>1115</v>
      </c>
      <c r="C195" s="19">
        <v>12467</v>
      </c>
      <c r="D195" s="18" t="s">
        <v>539</v>
      </c>
      <c r="E195" s="20" t="s">
        <v>556</v>
      </c>
      <c r="F195" s="18" t="s">
        <v>479</v>
      </c>
      <c r="G195" s="18" t="s">
        <v>609</v>
      </c>
      <c r="H195" s="18" t="s">
        <v>1116</v>
      </c>
      <c r="I195" s="18" t="s">
        <v>880</v>
      </c>
      <c r="J195" s="18" t="s">
        <v>552</v>
      </c>
      <c r="K195" s="20" t="s">
        <v>881</v>
      </c>
      <c r="L195" s="20" t="s">
        <v>553</v>
      </c>
      <c r="M195" s="24"/>
    </row>
    <row r="196" s="12" customFormat="1" spans="1:13">
      <c r="A196" s="18" t="s">
        <v>1117</v>
      </c>
      <c r="B196" s="18" t="s">
        <v>1118</v>
      </c>
      <c r="C196" s="19">
        <v>6456</v>
      </c>
      <c r="D196" s="18" t="s">
        <v>539</v>
      </c>
      <c r="E196" s="20" t="s">
        <v>561</v>
      </c>
      <c r="F196" s="18" t="s">
        <v>324</v>
      </c>
      <c r="G196" s="18" t="s">
        <v>542</v>
      </c>
      <c r="H196" s="18" t="s">
        <v>1119</v>
      </c>
      <c r="I196" s="18" t="s">
        <v>880</v>
      </c>
      <c r="J196" s="18" t="s">
        <v>552</v>
      </c>
      <c r="K196" s="20" t="s">
        <v>881</v>
      </c>
      <c r="L196" s="20" t="s">
        <v>926</v>
      </c>
      <c r="M196" s="24"/>
    </row>
    <row r="197" s="12" customFormat="1" spans="1:13">
      <c r="A197" s="18" t="s">
        <v>1120</v>
      </c>
      <c r="B197" s="18" t="s">
        <v>1121</v>
      </c>
      <c r="C197" s="19">
        <v>10043</v>
      </c>
      <c r="D197" s="18" t="s">
        <v>539</v>
      </c>
      <c r="E197" s="20" t="s">
        <v>556</v>
      </c>
      <c r="F197" s="18" t="s">
        <v>1122</v>
      </c>
      <c r="G197" s="18" t="s">
        <v>837</v>
      </c>
      <c r="H197" s="18" t="s">
        <v>1123</v>
      </c>
      <c r="I197" s="18" t="s">
        <v>880</v>
      </c>
      <c r="J197" s="18" t="s">
        <v>552</v>
      </c>
      <c r="K197" s="20" t="s">
        <v>881</v>
      </c>
      <c r="L197" s="20" t="s">
        <v>616</v>
      </c>
      <c r="M197" s="24"/>
    </row>
    <row r="198" s="12" customFormat="1" spans="1:13">
      <c r="A198" s="18" t="s">
        <v>1112</v>
      </c>
      <c r="B198" s="18" t="s">
        <v>1124</v>
      </c>
      <c r="C198" s="19">
        <v>12998</v>
      </c>
      <c r="D198" s="18" t="s">
        <v>539</v>
      </c>
      <c r="E198" s="20" t="s">
        <v>540</v>
      </c>
      <c r="F198" s="18" t="s">
        <v>358</v>
      </c>
      <c r="G198" s="18" t="s">
        <v>562</v>
      </c>
      <c r="H198" s="18" t="s">
        <v>1125</v>
      </c>
      <c r="I198" s="18" t="s">
        <v>880</v>
      </c>
      <c r="J198" s="18" t="s">
        <v>552</v>
      </c>
      <c r="K198" s="20" t="s">
        <v>881</v>
      </c>
      <c r="L198" s="20" t="s">
        <v>606</v>
      </c>
      <c r="M198" s="24"/>
    </row>
    <row r="199" s="12" customFormat="1" spans="1:13">
      <c r="A199" s="18" t="s">
        <v>625</v>
      </c>
      <c r="B199" s="18" t="s">
        <v>1126</v>
      </c>
      <c r="C199" s="19">
        <v>9679</v>
      </c>
      <c r="D199" s="18" t="s">
        <v>539</v>
      </c>
      <c r="E199" s="20" t="s">
        <v>540</v>
      </c>
      <c r="F199" s="18" t="s">
        <v>627</v>
      </c>
      <c r="G199" s="18" t="s">
        <v>628</v>
      </c>
      <c r="H199" s="18" t="s">
        <v>1127</v>
      </c>
      <c r="I199" s="18" t="s">
        <v>880</v>
      </c>
      <c r="J199" s="18" t="s">
        <v>552</v>
      </c>
      <c r="K199" s="20" t="s">
        <v>881</v>
      </c>
      <c r="L199" s="20" t="s">
        <v>568</v>
      </c>
      <c r="M199" s="24"/>
    </row>
    <row r="200" s="12" customFormat="1" spans="1:13">
      <c r="A200" s="18" t="s">
        <v>1063</v>
      </c>
      <c r="B200" s="18" t="s">
        <v>1128</v>
      </c>
      <c r="C200" s="19">
        <v>11078</v>
      </c>
      <c r="D200" s="18" t="s">
        <v>539</v>
      </c>
      <c r="E200" s="20" t="s">
        <v>556</v>
      </c>
      <c r="F200" s="18" t="s">
        <v>1065</v>
      </c>
      <c r="G200" s="18" t="s">
        <v>670</v>
      </c>
      <c r="H200" s="18" t="s">
        <v>1129</v>
      </c>
      <c r="I200" s="18" t="s">
        <v>880</v>
      </c>
      <c r="J200" s="18" t="s">
        <v>552</v>
      </c>
      <c r="K200" s="20" t="s">
        <v>881</v>
      </c>
      <c r="L200" s="20" t="s">
        <v>881</v>
      </c>
      <c r="M200" s="24"/>
    </row>
    <row r="201" s="12" customFormat="1" spans="1:13">
      <c r="A201" s="18" t="s">
        <v>1120</v>
      </c>
      <c r="B201" s="18" t="s">
        <v>1130</v>
      </c>
      <c r="C201" s="19">
        <v>12539</v>
      </c>
      <c r="D201" s="18" t="s">
        <v>1131</v>
      </c>
      <c r="E201" s="20" t="s">
        <v>556</v>
      </c>
      <c r="F201" s="18" t="s">
        <v>1122</v>
      </c>
      <c r="G201" s="18" t="s">
        <v>837</v>
      </c>
      <c r="H201" s="18" t="s">
        <v>1132</v>
      </c>
      <c r="I201" s="18" t="s">
        <v>880</v>
      </c>
      <c r="J201" s="18" t="s">
        <v>552</v>
      </c>
      <c r="K201" s="20" t="s">
        <v>881</v>
      </c>
      <c r="L201" s="20" t="s">
        <v>568</v>
      </c>
      <c r="M201" s="24"/>
    </row>
    <row r="202" s="12" customFormat="1" spans="1:13">
      <c r="A202" s="18" t="s">
        <v>957</v>
      </c>
      <c r="B202" s="18" t="s">
        <v>1133</v>
      </c>
      <c r="C202" s="19">
        <v>10191</v>
      </c>
      <c r="D202" s="18" t="s">
        <v>539</v>
      </c>
      <c r="E202" s="20" t="s">
        <v>556</v>
      </c>
      <c r="F202" s="18" t="s">
        <v>959</v>
      </c>
      <c r="G202" s="18" t="s">
        <v>542</v>
      </c>
      <c r="H202" s="18" t="s">
        <v>1134</v>
      </c>
      <c r="I202" s="18" t="s">
        <v>880</v>
      </c>
      <c r="J202" s="18" t="s">
        <v>552</v>
      </c>
      <c r="K202" s="20" t="s">
        <v>881</v>
      </c>
      <c r="L202" s="20" t="s">
        <v>547</v>
      </c>
      <c r="M202" s="24"/>
    </row>
    <row r="203" s="12" customFormat="1" spans="1:13">
      <c r="A203" s="18" t="s">
        <v>679</v>
      </c>
      <c r="B203" s="18" t="s">
        <v>1135</v>
      </c>
      <c r="C203" s="19">
        <v>11383</v>
      </c>
      <c r="D203" s="18" t="s">
        <v>539</v>
      </c>
      <c r="E203" s="20" t="s">
        <v>540</v>
      </c>
      <c r="F203" s="18" t="s">
        <v>189</v>
      </c>
      <c r="G203" s="18" t="s">
        <v>590</v>
      </c>
      <c r="H203" s="18" t="s">
        <v>1136</v>
      </c>
      <c r="I203" s="18" t="s">
        <v>880</v>
      </c>
      <c r="J203" s="18" t="s">
        <v>552</v>
      </c>
      <c r="K203" s="20" t="s">
        <v>881</v>
      </c>
      <c r="L203" s="20" t="s">
        <v>547</v>
      </c>
      <c r="M203" s="24"/>
    </row>
    <row r="204" s="12" customFormat="1" spans="1:13">
      <c r="A204" s="18" t="s">
        <v>1137</v>
      </c>
      <c r="B204" s="18" t="s">
        <v>1138</v>
      </c>
      <c r="C204" s="19">
        <v>12144</v>
      </c>
      <c r="D204" s="18" t="s">
        <v>539</v>
      </c>
      <c r="E204" s="20" t="s">
        <v>556</v>
      </c>
      <c r="F204" s="18" t="s">
        <v>464</v>
      </c>
      <c r="G204" s="18" t="s">
        <v>557</v>
      </c>
      <c r="H204" s="18" t="s">
        <v>1139</v>
      </c>
      <c r="I204" s="18" t="s">
        <v>880</v>
      </c>
      <c r="J204" s="18" t="s">
        <v>552</v>
      </c>
      <c r="K204" s="20" t="s">
        <v>881</v>
      </c>
      <c r="L204" s="20" t="s">
        <v>547</v>
      </c>
      <c r="M204" s="24"/>
    </row>
    <row r="205" s="12" customFormat="1" spans="1:13">
      <c r="A205" s="18" t="s">
        <v>1120</v>
      </c>
      <c r="B205" s="18" t="s">
        <v>1140</v>
      </c>
      <c r="C205" s="19">
        <v>12277</v>
      </c>
      <c r="D205" s="18" t="s">
        <v>539</v>
      </c>
      <c r="E205" s="20" t="s">
        <v>556</v>
      </c>
      <c r="F205" s="18" t="s">
        <v>1122</v>
      </c>
      <c r="G205" s="18" t="s">
        <v>837</v>
      </c>
      <c r="H205" s="18" t="s">
        <v>1141</v>
      </c>
      <c r="I205" s="18" t="s">
        <v>880</v>
      </c>
      <c r="J205" s="18" t="s">
        <v>552</v>
      </c>
      <c r="K205" s="20" t="s">
        <v>881</v>
      </c>
      <c r="L205" s="20" t="s">
        <v>547</v>
      </c>
      <c r="M205" s="24"/>
    </row>
    <row r="206" s="12" customFormat="1" spans="1:13">
      <c r="A206" s="18" t="s">
        <v>625</v>
      </c>
      <c r="B206" s="18" t="s">
        <v>1142</v>
      </c>
      <c r="C206" s="19">
        <v>9669</v>
      </c>
      <c r="D206" s="18" t="s">
        <v>539</v>
      </c>
      <c r="E206" s="20" t="s">
        <v>556</v>
      </c>
      <c r="F206" s="18" t="s">
        <v>627</v>
      </c>
      <c r="G206" s="18" t="s">
        <v>628</v>
      </c>
      <c r="H206" s="18" t="s">
        <v>1143</v>
      </c>
      <c r="I206" s="18" t="s">
        <v>880</v>
      </c>
      <c r="J206" s="18" t="s">
        <v>552</v>
      </c>
      <c r="K206" s="20" t="s">
        <v>881</v>
      </c>
      <c r="L206" s="20" t="s">
        <v>1144</v>
      </c>
      <c r="M206" s="24"/>
    </row>
    <row r="207" s="12" customFormat="1" spans="1:13">
      <c r="A207" s="18" t="s">
        <v>1145</v>
      </c>
      <c r="B207" s="18" t="s">
        <v>1146</v>
      </c>
      <c r="C207" s="19">
        <v>8594</v>
      </c>
      <c r="D207" s="18" t="s">
        <v>539</v>
      </c>
      <c r="E207" s="20" t="s">
        <v>603</v>
      </c>
      <c r="F207" s="18" t="s">
        <v>1147</v>
      </c>
      <c r="G207" s="18" t="s">
        <v>837</v>
      </c>
      <c r="H207" s="18" t="s">
        <v>1148</v>
      </c>
      <c r="I207" s="18" t="s">
        <v>880</v>
      </c>
      <c r="J207" s="18" t="s">
        <v>552</v>
      </c>
      <c r="K207" s="20" t="s">
        <v>881</v>
      </c>
      <c r="L207" s="20" t="s">
        <v>926</v>
      </c>
      <c r="M207" s="24"/>
    </row>
    <row r="208" s="12" customFormat="1" spans="1:13">
      <c r="A208" s="18" t="s">
        <v>1107</v>
      </c>
      <c r="B208" s="18" t="s">
        <v>1149</v>
      </c>
      <c r="C208" s="19">
        <v>6831</v>
      </c>
      <c r="D208" s="18" t="s">
        <v>539</v>
      </c>
      <c r="E208" s="20" t="s">
        <v>556</v>
      </c>
      <c r="F208" s="18" t="s">
        <v>236</v>
      </c>
      <c r="G208" s="18" t="s">
        <v>557</v>
      </c>
      <c r="H208" s="18" t="s">
        <v>1150</v>
      </c>
      <c r="I208" s="18" t="s">
        <v>880</v>
      </c>
      <c r="J208" s="18" t="s">
        <v>552</v>
      </c>
      <c r="K208" s="20" t="s">
        <v>881</v>
      </c>
      <c r="L208" s="20" t="s">
        <v>547</v>
      </c>
      <c r="M208" s="24"/>
    </row>
    <row r="209" s="12" customFormat="1" spans="1:13">
      <c r="A209" s="18" t="s">
        <v>976</v>
      </c>
      <c r="B209" s="18" t="s">
        <v>1151</v>
      </c>
      <c r="C209" s="19">
        <v>12471</v>
      </c>
      <c r="D209" s="18" t="s">
        <v>539</v>
      </c>
      <c r="E209" s="20" t="s">
        <v>556</v>
      </c>
      <c r="F209" s="18" t="s">
        <v>978</v>
      </c>
      <c r="G209" s="18" t="s">
        <v>670</v>
      </c>
      <c r="H209" s="18" t="s">
        <v>1152</v>
      </c>
      <c r="I209" s="18" t="s">
        <v>880</v>
      </c>
      <c r="J209" s="18" t="s">
        <v>552</v>
      </c>
      <c r="K209" s="20" t="s">
        <v>881</v>
      </c>
      <c r="L209" s="20" t="s">
        <v>600</v>
      </c>
      <c r="M209" s="24"/>
    </row>
    <row r="210" s="12" customFormat="1" spans="1:13">
      <c r="A210" s="18" t="s">
        <v>1153</v>
      </c>
      <c r="B210" s="18" t="s">
        <v>1154</v>
      </c>
      <c r="C210" s="19">
        <v>995671</v>
      </c>
      <c r="D210" s="18" t="s">
        <v>539</v>
      </c>
      <c r="E210" s="20" t="s">
        <v>721</v>
      </c>
      <c r="F210" s="18" t="s">
        <v>1155</v>
      </c>
      <c r="G210" s="18" t="s">
        <v>628</v>
      </c>
      <c r="H210" s="18" t="s">
        <v>1156</v>
      </c>
      <c r="I210" s="18" t="s">
        <v>880</v>
      </c>
      <c r="J210" s="18" t="s">
        <v>552</v>
      </c>
      <c r="K210" s="20" t="s">
        <v>881</v>
      </c>
      <c r="L210" s="20" t="s">
        <v>568</v>
      </c>
      <c r="M210" s="24"/>
    </row>
    <row r="211" s="12" customFormat="1" spans="1:13">
      <c r="A211" s="18" t="s">
        <v>1026</v>
      </c>
      <c r="B211" s="18" t="s">
        <v>1157</v>
      </c>
      <c r="C211" s="19">
        <v>11377</v>
      </c>
      <c r="D211" s="18" t="s">
        <v>539</v>
      </c>
      <c r="E211" s="20" t="s">
        <v>540</v>
      </c>
      <c r="F211" s="18" t="s">
        <v>213</v>
      </c>
      <c r="G211" s="18" t="s">
        <v>562</v>
      </c>
      <c r="H211" s="18" t="s">
        <v>1158</v>
      </c>
      <c r="I211" s="18" t="s">
        <v>880</v>
      </c>
      <c r="J211" s="18" t="s">
        <v>552</v>
      </c>
      <c r="K211" s="20" t="s">
        <v>881</v>
      </c>
      <c r="L211" s="20" t="s">
        <v>547</v>
      </c>
      <c r="M211" s="24"/>
    </row>
    <row r="212" s="12" customFormat="1" spans="1:13">
      <c r="A212" s="18" t="s">
        <v>1117</v>
      </c>
      <c r="B212" s="18" t="s">
        <v>1159</v>
      </c>
      <c r="C212" s="19">
        <v>8060</v>
      </c>
      <c r="D212" s="18" t="s">
        <v>539</v>
      </c>
      <c r="E212" s="20" t="s">
        <v>556</v>
      </c>
      <c r="F212" s="18" t="s">
        <v>324</v>
      </c>
      <c r="G212" s="18" t="s">
        <v>542</v>
      </c>
      <c r="H212" s="18" t="s">
        <v>1160</v>
      </c>
      <c r="I212" s="18" t="s">
        <v>880</v>
      </c>
      <c r="J212" s="18" t="s">
        <v>552</v>
      </c>
      <c r="K212" s="20" t="s">
        <v>881</v>
      </c>
      <c r="L212" s="20" t="s">
        <v>926</v>
      </c>
      <c r="M212" s="24"/>
    </row>
    <row r="213" s="12" customFormat="1" spans="1:13">
      <c r="A213" s="18" t="s">
        <v>877</v>
      </c>
      <c r="B213" s="18" t="s">
        <v>1161</v>
      </c>
      <c r="C213" s="19">
        <v>11241</v>
      </c>
      <c r="D213" s="18" t="s">
        <v>539</v>
      </c>
      <c r="E213" s="20" t="s">
        <v>556</v>
      </c>
      <c r="F213" s="18" t="s">
        <v>461</v>
      </c>
      <c r="G213" s="18" t="s">
        <v>837</v>
      </c>
      <c r="H213" s="18" t="s">
        <v>1162</v>
      </c>
      <c r="I213" s="18" t="s">
        <v>880</v>
      </c>
      <c r="J213" s="18" t="s">
        <v>552</v>
      </c>
      <c r="K213" s="20" t="s">
        <v>881</v>
      </c>
      <c r="L213" s="20" t="s">
        <v>547</v>
      </c>
      <c r="M213" s="24"/>
    </row>
    <row r="214" s="12" customFormat="1" spans="1:13">
      <c r="A214" s="18" t="s">
        <v>771</v>
      </c>
      <c r="B214" s="18" t="s">
        <v>1163</v>
      </c>
      <c r="C214" s="19">
        <v>10893</v>
      </c>
      <c r="D214" s="18" t="s">
        <v>539</v>
      </c>
      <c r="E214" s="20" t="s">
        <v>603</v>
      </c>
      <c r="F214" s="18" t="s">
        <v>290</v>
      </c>
      <c r="G214" s="18" t="s">
        <v>562</v>
      </c>
      <c r="H214" s="18" t="s">
        <v>1164</v>
      </c>
      <c r="I214" s="18" t="s">
        <v>880</v>
      </c>
      <c r="J214" s="18" t="s">
        <v>552</v>
      </c>
      <c r="K214" s="20" t="s">
        <v>881</v>
      </c>
      <c r="L214" s="20" t="s">
        <v>638</v>
      </c>
      <c r="M214" s="24"/>
    </row>
    <row r="215" s="12" customFormat="1" spans="1:13">
      <c r="A215" s="18" t="s">
        <v>625</v>
      </c>
      <c r="B215" s="18" t="s">
        <v>1165</v>
      </c>
      <c r="C215" s="19">
        <v>12140</v>
      </c>
      <c r="D215" s="18" t="s">
        <v>539</v>
      </c>
      <c r="E215" s="20" t="s">
        <v>540</v>
      </c>
      <c r="F215" s="18" t="s">
        <v>627</v>
      </c>
      <c r="G215" s="18" t="s">
        <v>628</v>
      </c>
      <c r="H215" s="18" t="s">
        <v>1166</v>
      </c>
      <c r="I215" s="18" t="s">
        <v>880</v>
      </c>
      <c r="J215" s="18" t="s">
        <v>552</v>
      </c>
      <c r="K215" s="20" t="s">
        <v>881</v>
      </c>
      <c r="L215" s="20" t="s">
        <v>638</v>
      </c>
      <c r="M215" s="24"/>
    </row>
    <row r="216" s="12" customFormat="1" spans="1:13">
      <c r="A216" s="18" t="s">
        <v>774</v>
      </c>
      <c r="B216" s="18" t="s">
        <v>1167</v>
      </c>
      <c r="C216" s="19">
        <v>11453</v>
      </c>
      <c r="D216" s="18" t="s">
        <v>539</v>
      </c>
      <c r="E216" s="20" t="s">
        <v>556</v>
      </c>
      <c r="F216" s="18" t="s">
        <v>225</v>
      </c>
      <c r="G216" s="18" t="s">
        <v>557</v>
      </c>
      <c r="H216" s="18" t="s">
        <v>1168</v>
      </c>
      <c r="I216" s="18" t="s">
        <v>880</v>
      </c>
      <c r="J216" s="18" t="s">
        <v>552</v>
      </c>
      <c r="K216" s="20" t="s">
        <v>881</v>
      </c>
      <c r="L216" s="20" t="s">
        <v>638</v>
      </c>
      <c r="M216" s="24"/>
    </row>
    <row r="217" s="12" customFormat="1" spans="1:13">
      <c r="A217" s="18" t="s">
        <v>734</v>
      </c>
      <c r="B217" s="18" t="s">
        <v>1169</v>
      </c>
      <c r="C217" s="19">
        <v>12158</v>
      </c>
      <c r="D217" s="18" t="s">
        <v>539</v>
      </c>
      <c r="E217" s="20" t="s">
        <v>556</v>
      </c>
      <c r="F217" s="18" t="s">
        <v>463</v>
      </c>
      <c r="G217" s="18" t="s">
        <v>542</v>
      </c>
      <c r="H217" s="18" t="s">
        <v>1170</v>
      </c>
      <c r="I217" s="18" t="s">
        <v>880</v>
      </c>
      <c r="J217" s="18" t="s">
        <v>552</v>
      </c>
      <c r="K217" s="20" t="s">
        <v>881</v>
      </c>
      <c r="L217" s="20" t="s">
        <v>547</v>
      </c>
      <c r="M217" s="24"/>
    </row>
    <row r="218" s="12" customFormat="1" spans="1:13">
      <c r="A218" s="18" t="s">
        <v>625</v>
      </c>
      <c r="B218" s="18" t="s">
        <v>1171</v>
      </c>
      <c r="C218" s="19">
        <v>10890</v>
      </c>
      <c r="D218" s="18" t="s">
        <v>539</v>
      </c>
      <c r="E218" s="20" t="s">
        <v>556</v>
      </c>
      <c r="F218" s="18" t="s">
        <v>627</v>
      </c>
      <c r="G218" s="18" t="s">
        <v>628</v>
      </c>
      <c r="H218" s="18" t="s">
        <v>1172</v>
      </c>
      <c r="I218" s="18" t="s">
        <v>880</v>
      </c>
      <c r="J218" s="18" t="s">
        <v>552</v>
      </c>
      <c r="K218" s="20" t="s">
        <v>881</v>
      </c>
      <c r="L218" s="20" t="s">
        <v>632</v>
      </c>
      <c r="M218" s="24"/>
    </row>
    <row r="219" s="12" customFormat="1" spans="1:13">
      <c r="A219" s="18" t="s">
        <v>1107</v>
      </c>
      <c r="B219" s="18" t="s">
        <v>1173</v>
      </c>
      <c r="C219" s="19">
        <v>5344</v>
      </c>
      <c r="D219" s="18" t="s">
        <v>539</v>
      </c>
      <c r="E219" s="20" t="s">
        <v>556</v>
      </c>
      <c r="F219" s="18" t="s">
        <v>236</v>
      </c>
      <c r="G219" s="18" t="s">
        <v>557</v>
      </c>
      <c r="H219" s="18" t="s">
        <v>1174</v>
      </c>
      <c r="I219" s="18" t="s">
        <v>880</v>
      </c>
      <c r="J219" s="18" t="s">
        <v>552</v>
      </c>
      <c r="K219" s="20" t="s">
        <v>881</v>
      </c>
      <c r="L219" s="20" t="s">
        <v>547</v>
      </c>
      <c r="M219" s="24"/>
    </row>
    <row r="220" s="12" customFormat="1" spans="1:13">
      <c r="A220" s="18" t="s">
        <v>912</v>
      </c>
      <c r="B220" s="18" t="s">
        <v>1175</v>
      </c>
      <c r="C220" s="19">
        <v>990451</v>
      </c>
      <c r="D220" s="18" t="s">
        <v>539</v>
      </c>
      <c r="E220" s="20" t="s">
        <v>721</v>
      </c>
      <c r="F220" s="18" t="s">
        <v>199</v>
      </c>
      <c r="G220" s="18" t="s">
        <v>670</v>
      </c>
      <c r="H220" s="18" t="s">
        <v>1176</v>
      </c>
      <c r="I220" s="18" t="s">
        <v>880</v>
      </c>
      <c r="J220" s="18" t="s">
        <v>552</v>
      </c>
      <c r="K220" s="20" t="s">
        <v>881</v>
      </c>
      <c r="L220" s="20" t="s">
        <v>616</v>
      </c>
      <c r="M220" s="24"/>
    </row>
    <row r="221" s="12" customFormat="1" spans="1:13">
      <c r="A221" s="18" t="s">
        <v>723</v>
      </c>
      <c r="B221" s="18" t="s">
        <v>1177</v>
      </c>
      <c r="C221" s="19">
        <v>10816</v>
      </c>
      <c r="D221" s="18" t="s">
        <v>539</v>
      </c>
      <c r="E221" s="20" t="s">
        <v>556</v>
      </c>
      <c r="F221" s="18" t="s">
        <v>198</v>
      </c>
      <c r="G221" s="18" t="s">
        <v>557</v>
      </c>
      <c r="H221" s="18" t="s">
        <v>1178</v>
      </c>
      <c r="I221" s="18" t="s">
        <v>880</v>
      </c>
      <c r="J221" s="18" t="s">
        <v>552</v>
      </c>
      <c r="K221" s="20" t="s">
        <v>881</v>
      </c>
      <c r="L221" s="20" t="s">
        <v>547</v>
      </c>
      <c r="M221" s="24"/>
    </row>
    <row r="222" s="12" customFormat="1" spans="1:13">
      <c r="A222" s="18" t="s">
        <v>1086</v>
      </c>
      <c r="B222" s="18" t="s">
        <v>1179</v>
      </c>
      <c r="C222" s="19">
        <v>4540</v>
      </c>
      <c r="D222" s="18" t="s">
        <v>539</v>
      </c>
      <c r="E222" s="20" t="s">
        <v>603</v>
      </c>
      <c r="F222" s="18" t="s">
        <v>1088</v>
      </c>
      <c r="G222" s="18" t="s">
        <v>865</v>
      </c>
      <c r="H222" s="18" t="s">
        <v>1180</v>
      </c>
      <c r="I222" s="18" t="s">
        <v>880</v>
      </c>
      <c r="J222" s="18" t="s">
        <v>552</v>
      </c>
      <c r="K222" s="20" t="s">
        <v>881</v>
      </c>
      <c r="L222" s="20" t="s">
        <v>553</v>
      </c>
      <c r="M222" s="24"/>
    </row>
    <row r="223" s="12" customFormat="1" spans="1:13">
      <c r="A223" s="18" t="s">
        <v>774</v>
      </c>
      <c r="B223" s="18" t="s">
        <v>1181</v>
      </c>
      <c r="C223" s="19">
        <v>6814</v>
      </c>
      <c r="D223" s="18" t="s">
        <v>539</v>
      </c>
      <c r="E223" s="20" t="s">
        <v>556</v>
      </c>
      <c r="F223" s="18" t="s">
        <v>225</v>
      </c>
      <c r="G223" s="18" t="s">
        <v>557</v>
      </c>
      <c r="H223" s="18" t="s">
        <v>1182</v>
      </c>
      <c r="I223" s="18" t="s">
        <v>880</v>
      </c>
      <c r="J223" s="18" t="s">
        <v>552</v>
      </c>
      <c r="K223" s="20" t="s">
        <v>881</v>
      </c>
      <c r="L223" s="20" t="s">
        <v>547</v>
      </c>
      <c r="M223" s="24"/>
    </row>
    <row r="224" s="12" customFormat="1" spans="1:13">
      <c r="A224" s="18" t="s">
        <v>863</v>
      </c>
      <c r="B224" s="18" t="s">
        <v>1183</v>
      </c>
      <c r="C224" s="19">
        <v>12530</v>
      </c>
      <c r="D224" s="18" t="s">
        <v>539</v>
      </c>
      <c r="E224" s="20" t="s">
        <v>556</v>
      </c>
      <c r="F224" s="18" t="s">
        <v>431</v>
      </c>
      <c r="G224" s="18" t="s">
        <v>865</v>
      </c>
      <c r="H224" s="18" t="s">
        <v>1184</v>
      </c>
      <c r="I224" s="18" t="s">
        <v>880</v>
      </c>
      <c r="J224" s="18" t="s">
        <v>552</v>
      </c>
      <c r="K224" s="20" t="s">
        <v>881</v>
      </c>
      <c r="L224" s="20" t="s">
        <v>638</v>
      </c>
      <c r="M224" s="24"/>
    </row>
    <row r="225" s="12" customFormat="1" spans="1:13">
      <c r="A225" s="18" t="s">
        <v>1120</v>
      </c>
      <c r="B225" s="18" t="s">
        <v>1185</v>
      </c>
      <c r="C225" s="19">
        <v>11799</v>
      </c>
      <c r="D225" s="18" t="s">
        <v>539</v>
      </c>
      <c r="E225" s="20" t="s">
        <v>556</v>
      </c>
      <c r="F225" s="18" t="s">
        <v>1122</v>
      </c>
      <c r="G225" s="18" t="s">
        <v>837</v>
      </c>
      <c r="H225" s="18" t="s">
        <v>1186</v>
      </c>
      <c r="I225" s="18" t="s">
        <v>880</v>
      </c>
      <c r="J225" s="18" t="s">
        <v>552</v>
      </c>
      <c r="K225" s="20" t="s">
        <v>881</v>
      </c>
      <c r="L225" s="20" t="s">
        <v>616</v>
      </c>
      <c r="M225" s="24"/>
    </row>
    <row r="226" s="12" customFormat="1" ht="24.75" spans="1:13">
      <c r="A226" s="18" t="s">
        <v>625</v>
      </c>
      <c r="B226" s="18" t="s">
        <v>1187</v>
      </c>
      <c r="C226" s="19">
        <v>4529</v>
      </c>
      <c r="D226" s="18" t="s">
        <v>539</v>
      </c>
      <c r="E226" s="20" t="s">
        <v>1188</v>
      </c>
      <c r="F226" s="18" t="s">
        <v>627</v>
      </c>
      <c r="G226" s="18" t="s">
        <v>628</v>
      </c>
      <c r="H226" s="18" t="s">
        <v>1189</v>
      </c>
      <c r="I226" s="18" t="s">
        <v>880</v>
      </c>
      <c r="J226" s="18" t="s">
        <v>552</v>
      </c>
      <c r="K226" s="20" t="s">
        <v>881</v>
      </c>
      <c r="L226" s="20" t="s">
        <v>616</v>
      </c>
      <c r="M226" s="24"/>
    </row>
    <row r="227" s="12" customFormat="1" spans="1:13">
      <c r="A227" s="18" t="s">
        <v>548</v>
      </c>
      <c r="B227" s="18" t="s">
        <v>1190</v>
      </c>
      <c r="C227" s="19">
        <v>12219</v>
      </c>
      <c r="D227" s="18" t="s">
        <v>539</v>
      </c>
      <c r="E227" s="20" t="s">
        <v>540</v>
      </c>
      <c r="F227" s="18" t="s">
        <v>550</v>
      </c>
      <c r="G227" s="18" t="s">
        <v>542</v>
      </c>
      <c r="H227" s="18" t="s">
        <v>1191</v>
      </c>
      <c r="I227" s="18" t="s">
        <v>880</v>
      </c>
      <c r="J227" s="18" t="s">
        <v>552</v>
      </c>
      <c r="K227" s="20" t="s">
        <v>881</v>
      </c>
      <c r="L227" s="20" t="s">
        <v>600</v>
      </c>
      <c r="M227" s="24"/>
    </row>
    <row r="228" s="12" customFormat="1" spans="1:13">
      <c r="A228" s="18" t="s">
        <v>1071</v>
      </c>
      <c r="B228" s="18" t="s">
        <v>1192</v>
      </c>
      <c r="C228" s="19">
        <v>12517</v>
      </c>
      <c r="D228" s="18" t="s">
        <v>539</v>
      </c>
      <c r="E228" s="20" t="s">
        <v>556</v>
      </c>
      <c r="F228" s="18" t="s">
        <v>1073</v>
      </c>
      <c r="G228" s="18" t="s">
        <v>865</v>
      </c>
      <c r="H228" s="18" t="s">
        <v>1193</v>
      </c>
      <c r="I228" s="18" t="s">
        <v>880</v>
      </c>
      <c r="J228" s="18" t="s">
        <v>552</v>
      </c>
      <c r="K228" s="20" t="s">
        <v>881</v>
      </c>
      <c r="L228" s="20" t="s">
        <v>547</v>
      </c>
      <c r="M228" s="24"/>
    </row>
    <row r="229" s="12" customFormat="1" spans="1:13">
      <c r="A229" s="18" t="s">
        <v>912</v>
      </c>
      <c r="B229" s="18" t="s">
        <v>1194</v>
      </c>
      <c r="C229" s="19">
        <v>990176</v>
      </c>
      <c r="D229" s="18" t="s">
        <v>539</v>
      </c>
      <c r="E229" s="20" t="s">
        <v>721</v>
      </c>
      <c r="F229" s="18" t="s">
        <v>199</v>
      </c>
      <c r="G229" s="18" t="s">
        <v>670</v>
      </c>
      <c r="H229" s="18" t="s">
        <v>1195</v>
      </c>
      <c r="I229" s="18" t="s">
        <v>880</v>
      </c>
      <c r="J229" s="18" t="s">
        <v>552</v>
      </c>
      <c r="K229" s="20" t="s">
        <v>881</v>
      </c>
      <c r="L229" s="20" t="s">
        <v>616</v>
      </c>
      <c r="M229" s="24"/>
    </row>
    <row r="230" s="12" customFormat="1" spans="1:13">
      <c r="A230" s="18" t="s">
        <v>1071</v>
      </c>
      <c r="B230" s="18" t="s">
        <v>1196</v>
      </c>
      <c r="C230" s="19">
        <v>11825</v>
      </c>
      <c r="D230" s="18" t="s">
        <v>539</v>
      </c>
      <c r="E230" s="20" t="s">
        <v>540</v>
      </c>
      <c r="F230" s="18" t="s">
        <v>1073</v>
      </c>
      <c r="G230" s="18" t="s">
        <v>865</v>
      </c>
      <c r="H230" s="18" t="s">
        <v>1197</v>
      </c>
      <c r="I230" s="18" t="s">
        <v>880</v>
      </c>
      <c r="J230" s="18" t="s">
        <v>552</v>
      </c>
      <c r="K230" s="20" t="s">
        <v>881</v>
      </c>
      <c r="L230" s="20" t="s">
        <v>547</v>
      </c>
      <c r="M230" s="24"/>
    </row>
    <row r="231" s="12" customFormat="1" spans="1:13">
      <c r="A231" s="18" t="s">
        <v>698</v>
      </c>
      <c r="B231" s="18" t="s">
        <v>1198</v>
      </c>
      <c r="C231" s="19">
        <v>11483</v>
      </c>
      <c r="D231" s="18" t="s">
        <v>539</v>
      </c>
      <c r="E231" s="20" t="s">
        <v>540</v>
      </c>
      <c r="F231" s="18" t="s">
        <v>191</v>
      </c>
      <c r="G231" s="18" t="s">
        <v>652</v>
      </c>
      <c r="H231" s="18" t="s">
        <v>1199</v>
      </c>
      <c r="I231" s="18" t="s">
        <v>880</v>
      </c>
      <c r="J231" s="18" t="s">
        <v>552</v>
      </c>
      <c r="K231" s="20" t="s">
        <v>881</v>
      </c>
      <c r="L231" s="20" t="s">
        <v>638</v>
      </c>
      <c r="M231" s="24"/>
    </row>
    <row r="232" s="12" customFormat="1" spans="1:13">
      <c r="A232" s="18" t="s">
        <v>961</v>
      </c>
      <c r="B232" s="18" t="s">
        <v>1200</v>
      </c>
      <c r="C232" s="19">
        <v>12447</v>
      </c>
      <c r="D232" s="18" t="s">
        <v>539</v>
      </c>
      <c r="E232" s="20" t="s">
        <v>556</v>
      </c>
      <c r="F232" s="18" t="s">
        <v>963</v>
      </c>
      <c r="G232" s="18" t="s">
        <v>609</v>
      </c>
      <c r="H232" s="18" t="s">
        <v>1201</v>
      </c>
      <c r="I232" s="18" t="s">
        <v>880</v>
      </c>
      <c r="J232" s="18" t="s">
        <v>552</v>
      </c>
      <c r="K232" s="20" t="s">
        <v>881</v>
      </c>
      <c r="L232" s="20" t="s">
        <v>606</v>
      </c>
      <c r="M232" s="24"/>
    </row>
    <row r="233" s="12" customFormat="1" spans="1:13">
      <c r="A233" s="18" t="s">
        <v>912</v>
      </c>
      <c r="B233" s="18" t="s">
        <v>1202</v>
      </c>
      <c r="C233" s="19">
        <v>4061</v>
      </c>
      <c r="D233" s="18" t="s">
        <v>539</v>
      </c>
      <c r="E233" s="20" t="s">
        <v>556</v>
      </c>
      <c r="F233" s="18" t="s">
        <v>199</v>
      </c>
      <c r="G233" s="18" t="s">
        <v>670</v>
      </c>
      <c r="H233" s="18" t="s">
        <v>1203</v>
      </c>
      <c r="I233" s="18" t="s">
        <v>880</v>
      </c>
      <c r="J233" s="18" t="s">
        <v>552</v>
      </c>
      <c r="K233" s="20" t="s">
        <v>881</v>
      </c>
      <c r="L233" s="20" t="s">
        <v>547</v>
      </c>
      <c r="M233" s="24"/>
    </row>
    <row r="234" s="12" customFormat="1" spans="1:13">
      <c r="A234" s="18" t="s">
        <v>867</v>
      </c>
      <c r="B234" s="18" t="s">
        <v>1204</v>
      </c>
      <c r="C234" s="19">
        <v>11949</v>
      </c>
      <c r="D234" s="18" t="s">
        <v>539</v>
      </c>
      <c r="E234" s="20" t="s">
        <v>556</v>
      </c>
      <c r="F234" s="18" t="s">
        <v>869</v>
      </c>
      <c r="G234" s="18" t="s">
        <v>837</v>
      </c>
      <c r="H234" s="18" t="s">
        <v>1205</v>
      </c>
      <c r="I234" s="18" t="s">
        <v>880</v>
      </c>
      <c r="J234" s="18" t="s">
        <v>552</v>
      </c>
      <c r="K234" s="20" t="s">
        <v>881</v>
      </c>
      <c r="L234" s="20" t="s">
        <v>547</v>
      </c>
      <c r="M234" s="24"/>
    </row>
    <row r="235" s="12" customFormat="1" spans="1:13">
      <c r="A235" s="18" t="s">
        <v>1206</v>
      </c>
      <c r="B235" s="18" t="s">
        <v>1207</v>
      </c>
      <c r="C235" s="19">
        <v>12981</v>
      </c>
      <c r="D235" s="18" t="s">
        <v>539</v>
      </c>
      <c r="E235" s="20" t="s">
        <v>540</v>
      </c>
      <c r="F235" s="18" t="s">
        <v>1208</v>
      </c>
      <c r="G235" s="18" t="s">
        <v>837</v>
      </c>
      <c r="H235" s="18" t="s">
        <v>1209</v>
      </c>
      <c r="I235" s="18" t="s">
        <v>880</v>
      </c>
      <c r="J235" s="18" t="s">
        <v>552</v>
      </c>
      <c r="K235" s="20" t="s">
        <v>881</v>
      </c>
      <c r="L235" s="20" t="s">
        <v>926</v>
      </c>
      <c r="M235" s="24"/>
    </row>
    <row r="236" s="12" customFormat="1" spans="1:13">
      <c r="A236" s="18" t="s">
        <v>877</v>
      </c>
      <c r="B236" s="18" t="s">
        <v>1210</v>
      </c>
      <c r="C236" s="19">
        <v>12531</v>
      </c>
      <c r="D236" s="18" t="s">
        <v>539</v>
      </c>
      <c r="E236" s="20" t="s">
        <v>556</v>
      </c>
      <c r="F236" s="18" t="s">
        <v>461</v>
      </c>
      <c r="G236" s="18" t="s">
        <v>837</v>
      </c>
      <c r="H236" s="18" t="s">
        <v>1211</v>
      </c>
      <c r="I236" s="18" t="s">
        <v>880</v>
      </c>
      <c r="J236" s="18" t="s">
        <v>552</v>
      </c>
      <c r="K236" s="20" t="s">
        <v>881</v>
      </c>
      <c r="L236" s="20" t="s">
        <v>547</v>
      </c>
      <c r="M236" s="24"/>
    </row>
    <row r="237" s="12" customFormat="1" spans="1:13">
      <c r="A237" s="18" t="s">
        <v>938</v>
      </c>
      <c r="B237" s="18" t="s">
        <v>1212</v>
      </c>
      <c r="C237" s="19">
        <v>12332</v>
      </c>
      <c r="D237" s="18" t="s">
        <v>539</v>
      </c>
      <c r="E237" s="20" t="s">
        <v>556</v>
      </c>
      <c r="F237" s="18" t="s">
        <v>940</v>
      </c>
      <c r="G237" s="18" t="s">
        <v>542</v>
      </c>
      <c r="H237" s="18" t="s">
        <v>1213</v>
      </c>
      <c r="I237" s="18" t="s">
        <v>880</v>
      </c>
      <c r="J237" s="18" t="s">
        <v>552</v>
      </c>
      <c r="K237" s="20" t="s">
        <v>881</v>
      </c>
      <c r="L237" s="20" t="s">
        <v>926</v>
      </c>
      <c r="M237" s="24"/>
    </row>
    <row r="238" s="12" customFormat="1" spans="1:13">
      <c r="A238" s="18" t="s">
        <v>1206</v>
      </c>
      <c r="B238" s="18" t="s">
        <v>1214</v>
      </c>
      <c r="C238" s="19">
        <v>11459</v>
      </c>
      <c r="D238" s="18" t="s">
        <v>539</v>
      </c>
      <c r="E238" s="20" t="s">
        <v>540</v>
      </c>
      <c r="F238" s="18" t="s">
        <v>1208</v>
      </c>
      <c r="G238" s="18" t="s">
        <v>837</v>
      </c>
      <c r="H238" s="18" t="s">
        <v>1215</v>
      </c>
      <c r="I238" s="18" t="s">
        <v>880</v>
      </c>
      <c r="J238" s="18" t="s">
        <v>552</v>
      </c>
      <c r="K238" s="20" t="s">
        <v>881</v>
      </c>
      <c r="L238" s="20" t="s">
        <v>926</v>
      </c>
      <c r="M238" s="24"/>
    </row>
    <row r="239" s="12" customFormat="1" spans="1:13">
      <c r="A239" s="18" t="s">
        <v>1216</v>
      </c>
      <c r="B239" s="18" t="s">
        <v>1217</v>
      </c>
      <c r="C239" s="19">
        <v>7369</v>
      </c>
      <c r="D239" s="18" t="s">
        <v>539</v>
      </c>
      <c r="E239" s="20" t="s">
        <v>556</v>
      </c>
      <c r="F239" s="18" t="s">
        <v>1218</v>
      </c>
      <c r="G239" s="18" t="s">
        <v>590</v>
      </c>
      <c r="H239" s="18" t="s">
        <v>1219</v>
      </c>
      <c r="I239" s="18" t="s">
        <v>880</v>
      </c>
      <c r="J239" s="18" t="s">
        <v>552</v>
      </c>
      <c r="K239" s="20" t="s">
        <v>881</v>
      </c>
      <c r="L239" s="20" t="s">
        <v>616</v>
      </c>
      <c r="M239" s="24"/>
    </row>
    <row r="240" s="12" customFormat="1" spans="1:13">
      <c r="A240" s="18" t="s">
        <v>851</v>
      </c>
      <c r="B240" s="18" t="s">
        <v>1220</v>
      </c>
      <c r="C240" s="19">
        <v>12451</v>
      </c>
      <c r="D240" s="18" t="s">
        <v>539</v>
      </c>
      <c r="E240" s="20" t="s">
        <v>556</v>
      </c>
      <c r="F240" s="18" t="s">
        <v>853</v>
      </c>
      <c r="G240" s="18" t="s">
        <v>542</v>
      </c>
      <c r="H240" s="18" t="s">
        <v>1221</v>
      </c>
      <c r="I240" s="18" t="s">
        <v>880</v>
      </c>
      <c r="J240" s="18" t="s">
        <v>552</v>
      </c>
      <c r="K240" s="20" t="s">
        <v>881</v>
      </c>
      <c r="L240" s="20" t="s">
        <v>553</v>
      </c>
      <c r="M240" s="24"/>
    </row>
    <row r="241" s="12" customFormat="1" spans="1:13">
      <c r="A241" s="18" t="s">
        <v>548</v>
      </c>
      <c r="B241" s="18" t="s">
        <v>1222</v>
      </c>
      <c r="C241" s="19">
        <v>11517</v>
      </c>
      <c r="D241" s="18" t="s">
        <v>539</v>
      </c>
      <c r="E241" s="20" t="s">
        <v>556</v>
      </c>
      <c r="F241" s="18" t="s">
        <v>550</v>
      </c>
      <c r="G241" s="18" t="s">
        <v>542</v>
      </c>
      <c r="H241" s="18" t="s">
        <v>1223</v>
      </c>
      <c r="I241" s="18" t="s">
        <v>880</v>
      </c>
      <c r="J241" s="18" t="s">
        <v>552</v>
      </c>
      <c r="K241" s="20" t="s">
        <v>881</v>
      </c>
      <c r="L241" s="20" t="s">
        <v>616</v>
      </c>
      <c r="M241" s="24"/>
    </row>
    <row r="242" s="12" customFormat="1" spans="1:13">
      <c r="A242" s="18" t="s">
        <v>698</v>
      </c>
      <c r="B242" s="18" t="s">
        <v>1224</v>
      </c>
      <c r="C242" s="19">
        <v>4187</v>
      </c>
      <c r="D242" s="18" t="s">
        <v>539</v>
      </c>
      <c r="E242" s="20" t="s">
        <v>603</v>
      </c>
      <c r="F242" s="18" t="s">
        <v>191</v>
      </c>
      <c r="G242" s="18" t="s">
        <v>652</v>
      </c>
      <c r="H242" s="18" t="s">
        <v>1225</v>
      </c>
      <c r="I242" s="18" t="s">
        <v>880</v>
      </c>
      <c r="J242" s="18" t="s">
        <v>552</v>
      </c>
      <c r="K242" s="20" t="s">
        <v>881</v>
      </c>
      <c r="L242" s="20" t="s">
        <v>616</v>
      </c>
      <c r="M242" s="24"/>
    </row>
    <row r="243" s="12" customFormat="1" spans="1:13">
      <c r="A243" s="18" t="s">
        <v>863</v>
      </c>
      <c r="B243" s="18" t="s">
        <v>1226</v>
      </c>
      <c r="C243" s="19">
        <v>6472</v>
      </c>
      <c r="D243" s="18" t="s">
        <v>539</v>
      </c>
      <c r="E243" s="20" t="s">
        <v>556</v>
      </c>
      <c r="F243" s="18" t="s">
        <v>431</v>
      </c>
      <c r="G243" s="18" t="s">
        <v>865</v>
      </c>
      <c r="H243" s="18" t="s">
        <v>1227</v>
      </c>
      <c r="I243" s="18" t="s">
        <v>880</v>
      </c>
      <c r="J243" s="18" t="s">
        <v>552</v>
      </c>
      <c r="K243" s="20" t="s">
        <v>881</v>
      </c>
      <c r="L243" s="20" t="s">
        <v>616</v>
      </c>
      <c r="M243" s="24"/>
    </row>
    <row r="244" s="12" customFormat="1" spans="1:13">
      <c r="A244" s="18" t="s">
        <v>1228</v>
      </c>
      <c r="B244" s="18" t="s">
        <v>1229</v>
      </c>
      <c r="C244" s="19">
        <v>11985</v>
      </c>
      <c r="D244" s="18" t="s">
        <v>539</v>
      </c>
      <c r="E244" s="20" t="s">
        <v>571</v>
      </c>
      <c r="F244" s="18" t="s">
        <v>1230</v>
      </c>
      <c r="G244" s="18" t="s">
        <v>837</v>
      </c>
      <c r="H244" s="18" t="s">
        <v>1231</v>
      </c>
      <c r="I244" s="18" t="s">
        <v>880</v>
      </c>
      <c r="J244" s="18" t="s">
        <v>552</v>
      </c>
      <c r="K244" s="20" t="s">
        <v>881</v>
      </c>
      <c r="L244" s="20" t="s">
        <v>926</v>
      </c>
      <c r="M244" s="24"/>
    </row>
    <row r="245" s="12" customFormat="1" spans="1:13">
      <c r="A245" s="18" t="s">
        <v>938</v>
      </c>
      <c r="B245" s="18" t="s">
        <v>1232</v>
      </c>
      <c r="C245" s="19">
        <v>4147</v>
      </c>
      <c r="D245" s="18" t="s">
        <v>539</v>
      </c>
      <c r="E245" s="20" t="s">
        <v>603</v>
      </c>
      <c r="F245" s="18" t="s">
        <v>940</v>
      </c>
      <c r="G245" s="18" t="s">
        <v>542</v>
      </c>
      <c r="H245" s="18" t="s">
        <v>1233</v>
      </c>
      <c r="I245" s="18" t="s">
        <v>880</v>
      </c>
      <c r="J245" s="18" t="s">
        <v>552</v>
      </c>
      <c r="K245" s="20" t="s">
        <v>881</v>
      </c>
      <c r="L245" s="20" t="s">
        <v>547</v>
      </c>
      <c r="M245" s="24"/>
    </row>
    <row r="246" s="12" customFormat="1" spans="1:13">
      <c r="A246" s="18" t="s">
        <v>625</v>
      </c>
      <c r="B246" s="18" t="s">
        <v>1234</v>
      </c>
      <c r="C246" s="19">
        <v>5880</v>
      </c>
      <c r="D246" s="18" t="s">
        <v>539</v>
      </c>
      <c r="E246" s="20" t="s">
        <v>1235</v>
      </c>
      <c r="F246" s="18" t="s">
        <v>627</v>
      </c>
      <c r="G246" s="18" t="s">
        <v>628</v>
      </c>
      <c r="H246" s="18" t="s">
        <v>1236</v>
      </c>
      <c r="I246" s="18" t="s">
        <v>880</v>
      </c>
      <c r="J246" s="18" t="s">
        <v>552</v>
      </c>
      <c r="K246" s="20" t="s">
        <v>881</v>
      </c>
      <c r="L246" s="20" t="s">
        <v>638</v>
      </c>
      <c r="M246" s="24"/>
    </row>
    <row r="247" s="12" customFormat="1" spans="1:13">
      <c r="A247" s="18" t="s">
        <v>930</v>
      </c>
      <c r="B247" s="18" t="s">
        <v>1237</v>
      </c>
      <c r="C247" s="19">
        <v>12718</v>
      </c>
      <c r="D247" s="18" t="s">
        <v>539</v>
      </c>
      <c r="E247" s="20" t="s">
        <v>556</v>
      </c>
      <c r="F247" s="18" t="s">
        <v>932</v>
      </c>
      <c r="G247" s="18" t="s">
        <v>666</v>
      </c>
      <c r="H247" s="18" t="s">
        <v>1238</v>
      </c>
      <c r="I247" s="18" t="s">
        <v>880</v>
      </c>
      <c r="J247" s="18" t="s">
        <v>552</v>
      </c>
      <c r="K247" s="20" t="s">
        <v>881</v>
      </c>
      <c r="L247" s="20" t="s">
        <v>926</v>
      </c>
      <c r="M247" s="24"/>
    </row>
    <row r="248" s="12" customFormat="1" spans="1:13">
      <c r="A248" s="18" t="s">
        <v>1206</v>
      </c>
      <c r="B248" s="18" t="s">
        <v>1239</v>
      </c>
      <c r="C248" s="19">
        <v>9527</v>
      </c>
      <c r="D248" s="18" t="s">
        <v>539</v>
      </c>
      <c r="E248" s="20" t="s">
        <v>603</v>
      </c>
      <c r="F248" s="18" t="s">
        <v>1208</v>
      </c>
      <c r="G248" s="18" t="s">
        <v>837</v>
      </c>
      <c r="H248" s="18" t="s">
        <v>1240</v>
      </c>
      <c r="I248" s="18" t="s">
        <v>880</v>
      </c>
      <c r="J248" s="18" t="s">
        <v>552</v>
      </c>
      <c r="K248" s="20" t="s">
        <v>881</v>
      </c>
      <c r="L248" s="20" t="s">
        <v>926</v>
      </c>
      <c r="M248" s="24"/>
    </row>
    <row r="249" s="12" customFormat="1" spans="1:13">
      <c r="A249" s="18" t="s">
        <v>1117</v>
      </c>
      <c r="B249" s="18" t="s">
        <v>1241</v>
      </c>
      <c r="C249" s="19">
        <v>12915</v>
      </c>
      <c r="D249" s="18" t="s">
        <v>539</v>
      </c>
      <c r="E249" s="20" t="s">
        <v>540</v>
      </c>
      <c r="F249" s="18" t="s">
        <v>324</v>
      </c>
      <c r="G249" s="18" t="s">
        <v>542</v>
      </c>
      <c r="H249" s="18" t="s">
        <v>1242</v>
      </c>
      <c r="I249" s="18" t="s">
        <v>880</v>
      </c>
      <c r="J249" s="18" t="s">
        <v>545</v>
      </c>
      <c r="K249" s="20" t="s">
        <v>881</v>
      </c>
      <c r="L249" s="20" t="s">
        <v>926</v>
      </c>
      <c r="M249" s="24"/>
    </row>
    <row r="250" s="12" customFormat="1" spans="1:13">
      <c r="A250" s="18" t="s">
        <v>901</v>
      </c>
      <c r="B250" s="18" t="s">
        <v>1243</v>
      </c>
      <c r="C250" s="19">
        <v>9760</v>
      </c>
      <c r="D250" s="18" t="s">
        <v>539</v>
      </c>
      <c r="E250" s="20" t="s">
        <v>556</v>
      </c>
      <c r="F250" s="18" t="s">
        <v>903</v>
      </c>
      <c r="G250" s="18" t="s">
        <v>542</v>
      </c>
      <c r="H250" s="18" t="s">
        <v>1244</v>
      </c>
      <c r="I250" s="18" t="s">
        <v>880</v>
      </c>
      <c r="J250" s="18" t="s">
        <v>552</v>
      </c>
      <c r="K250" s="20" t="s">
        <v>881</v>
      </c>
      <c r="L250" s="20" t="s">
        <v>547</v>
      </c>
      <c r="M250" s="24"/>
    </row>
    <row r="251" s="12" customFormat="1" spans="1:13">
      <c r="A251" s="18" t="s">
        <v>1026</v>
      </c>
      <c r="B251" s="18" t="s">
        <v>1245</v>
      </c>
      <c r="C251" s="19">
        <v>12443</v>
      </c>
      <c r="D251" s="18" t="s">
        <v>539</v>
      </c>
      <c r="E251" s="20" t="s">
        <v>556</v>
      </c>
      <c r="F251" s="18" t="s">
        <v>213</v>
      </c>
      <c r="G251" s="18" t="s">
        <v>562</v>
      </c>
      <c r="H251" s="18" t="s">
        <v>1246</v>
      </c>
      <c r="I251" s="18" t="s">
        <v>880</v>
      </c>
      <c r="J251" s="18" t="s">
        <v>552</v>
      </c>
      <c r="K251" s="20" t="s">
        <v>881</v>
      </c>
      <c r="L251" s="20" t="s">
        <v>638</v>
      </c>
      <c r="M251" s="24"/>
    </row>
    <row r="252" s="12" customFormat="1" spans="1:13">
      <c r="A252" s="18" t="s">
        <v>723</v>
      </c>
      <c r="B252" s="18" t="s">
        <v>1247</v>
      </c>
      <c r="C252" s="19">
        <v>990035</v>
      </c>
      <c r="D252" s="18" t="s">
        <v>539</v>
      </c>
      <c r="E252" s="20" t="s">
        <v>721</v>
      </c>
      <c r="F252" s="18" t="s">
        <v>198</v>
      </c>
      <c r="G252" s="18" t="s">
        <v>557</v>
      </c>
      <c r="H252" s="18" t="s">
        <v>1248</v>
      </c>
      <c r="I252" s="18" t="s">
        <v>880</v>
      </c>
      <c r="J252" s="18" t="s">
        <v>545</v>
      </c>
      <c r="K252" s="20" t="s">
        <v>881</v>
      </c>
      <c r="L252" s="20" t="s">
        <v>568</v>
      </c>
      <c r="M252" s="24"/>
    </row>
    <row r="253" s="12" customFormat="1" spans="1:13">
      <c r="A253" s="18" t="s">
        <v>698</v>
      </c>
      <c r="B253" s="18" t="s">
        <v>1249</v>
      </c>
      <c r="C253" s="19">
        <v>11372</v>
      </c>
      <c r="D253" s="18" t="s">
        <v>539</v>
      </c>
      <c r="E253" s="20" t="s">
        <v>556</v>
      </c>
      <c r="F253" s="18" t="s">
        <v>191</v>
      </c>
      <c r="G253" s="18" t="s">
        <v>652</v>
      </c>
      <c r="H253" s="18" t="s">
        <v>1250</v>
      </c>
      <c r="I253" s="18" t="s">
        <v>880</v>
      </c>
      <c r="J253" s="18" t="s">
        <v>552</v>
      </c>
      <c r="K253" s="20" t="s">
        <v>881</v>
      </c>
      <c r="L253" s="20" t="s">
        <v>547</v>
      </c>
      <c r="M253" s="24"/>
    </row>
    <row r="254" s="12" customFormat="1" spans="1:13">
      <c r="A254" s="18" t="s">
        <v>912</v>
      </c>
      <c r="B254" s="18" t="s">
        <v>1251</v>
      </c>
      <c r="C254" s="19">
        <v>4264</v>
      </c>
      <c r="D254" s="18" t="s">
        <v>539</v>
      </c>
      <c r="E254" s="20" t="s">
        <v>1252</v>
      </c>
      <c r="F254" s="18" t="s">
        <v>199</v>
      </c>
      <c r="G254" s="18" t="s">
        <v>670</v>
      </c>
      <c r="H254" s="18" t="s">
        <v>1253</v>
      </c>
      <c r="I254" s="18" t="s">
        <v>880</v>
      </c>
      <c r="J254" s="18" t="s">
        <v>552</v>
      </c>
      <c r="K254" s="20" t="s">
        <v>881</v>
      </c>
      <c r="L254" s="20" t="s">
        <v>547</v>
      </c>
      <c r="M254" s="24"/>
    </row>
    <row r="255" s="12" customFormat="1" spans="1:13">
      <c r="A255" s="18" t="s">
        <v>922</v>
      </c>
      <c r="B255" s="18" t="s">
        <v>1254</v>
      </c>
      <c r="C255" s="19">
        <v>11841</v>
      </c>
      <c r="D255" s="18" t="s">
        <v>539</v>
      </c>
      <c r="E255" s="20" t="s">
        <v>540</v>
      </c>
      <c r="F255" s="18" t="s">
        <v>924</v>
      </c>
      <c r="G255" s="18" t="s">
        <v>670</v>
      </c>
      <c r="H255" s="18" t="s">
        <v>1255</v>
      </c>
      <c r="I255" s="18" t="s">
        <v>630</v>
      </c>
      <c r="J255" s="18" t="s">
        <v>631</v>
      </c>
      <c r="K255" s="20" t="s">
        <v>568</v>
      </c>
      <c r="L255" s="23" t="s">
        <v>881</v>
      </c>
      <c r="M255" s="24"/>
    </row>
    <row r="256" s="12" customFormat="1" spans="1:13">
      <c r="A256" s="18" t="s">
        <v>601</v>
      </c>
      <c r="B256" s="18" t="s">
        <v>1256</v>
      </c>
      <c r="C256" s="19">
        <v>12216</v>
      </c>
      <c r="D256" s="18" t="s">
        <v>539</v>
      </c>
      <c r="E256" s="20" t="s">
        <v>571</v>
      </c>
      <c r="F256" s="18" t="s">
        <v>604</v>
      </c>
      <c r="G256" s="18" t="s">
        <v>590</v>
      </c>
      <c r="H256" s="18" t="s">
        <v>1257</v>
      </c>
      <c r="I256" s="18" t="s">
        <v>880</v>
      </c>
      <c r="J256" s="18" t="s">
        <v>552</v>
      </c>
      <c r="K256" s="20" t="s">
        <v>1258</v>
      </c>
      <c r="L256" s="20" t="s">
        <v>553</v>
      </c>
      <c r="M256" s="24"/>
    </row>
    <row r="257" s="12" customFormat="1" spans="1:13">
      <c r="A257" s="18" t="s">
        <v>791</v>
      </c>
      <c r="B257" s="18" t="s">
        <v>1259</v>
      </c>
      <c r="C257" s="19">
        <v>11639</v>
      </c>
      <c r="D257" s="18" t="s">
        <v>539</v>
      </c>
      <c r="E257" s="20" t="s">
        <v>556</v>
      </c>
      <c r="F257" s="18" t="s">
        <v>793</v>
      </c>
      <c r="G257" s="18" t="s">
        <v>670</v>
      </c>
      <c r="H257" s="18" t="s">
        <v>1260</v>
      </c>
      <c r="I257" s="18" t="s">
        <v>880</v>
      </c>
      <c r="J257" s="18" t="s">
        <v>552</v>
      </c>
      <c r="K257" s="20" t="s">
        <v>1258</v>
      </c>
      <c r="L257" s="20" t="s">
        <v>564</v>
      </c>
      <c r="M257" s="24"/>
    </row>
    <row r="258" s="12" customFormat="1" spans="1:13">
      <c r="A258" s="18" t="s">
        <v>1261</v>
      </c>
      <c r="B258" s="18" t="s">
        <v>1262</v>
      </c>
      <c r="C258" s="19">
        <v>4325</v>
      </c>
      <c r="D258" s="18" t="s">
        <v>539</v>
      </c>
      <c r="E258" s="20" t="s">
        <v>603</v>
      </c>
      <c r="F258" s="18" t="s">
        <v>1263</v>
      </c>
      <c r="G258" s="18" t="s">
        <v>542</v>
      </c>
      <c r="H258" s="18" t="s">
        <v>1264</v>
      </c>
      <c r="I258" s="18" t="s">
        <v>880</v>
      </c>
      <c r="J258" s="18" t="s">
        <v>552</v>
      </c>
      <c r="K258" s="20" t="s">
        <v>1258</v>
      </c>
      <c r="L258" s="20" t="s">
        <v>553</v>
      </c>
      <c r="M258" s="24"/>
    </row>
    <row r="259" s="12" customFormat="1" spans="1:13">
      <c r="A259" s="18" t="s">
        <v>1137</v>
      </c>
      <c r="B259" s="18" t="s">
        <v>1265</v>
      </c>
      <c r="C259" s="19">
        <v>5457</v>
      </c>
      <c r="D259" s="18" t="s">
        <v>539</v>
      </c>
      <c r="E259" s="20" t="s">
        <v>561</v>
      </c>
      <c r="F259" s="18" t="s">
        <v>464</v>
      </c>
      <c r="G259" s="18" t="s">
        <v>557</v>
      </c>
      <c r="H259" s="18" t="s">
        <v>1266</v>
      </c>
      <c r="I259" s="18" t="s">
        <v>880</v>
      </c>
      <c r="J259" s="18" t="s">
        <v>552</v>
      </c>
      <c r="K259" s="20" t="s">
        <v>1258</v>
      </c>
      <c r="L259" s="20" t="s">
        <v>553</v>
      </c>
      <c r="M259" s="24"/>
    </row>
    <row r="260" s="12" customFormat="1" spans="1:13">
      <c r="A260" s="18" t="s">
        <v>915</v>
      </c>
      <c r="B260" s="18" t="s">
        <v>1267</v>
      </c>
      <c r="C260" s="19">
        <v>9331</v>
      </c>
      <c r="D260" s="18" t="s">
        <v>539</v>
      </c>
      <c r="E260" s="20" t="s">
        <v>603</v>
      </c>
      <c r="F260" s="18" t="s">
        <v>210</v>
      </c>
      <c r="G260" s="18" t="s">
        <v>609</v>
      </c>
      <c r="H260" s="18" t="s">
        <v>1268</v>
      </c>
      <c r="I260" s="18" t="s">
        <v>880</v>
      </c>
      <c r="J260" s="18" t="s">
        <v>552</v>
      </c>
      <c r="K260" s="20" t="s">
        <v>1258</v>
      </c>
      <c r="L260" s="20" t="s">
        <v>616</v>
      </c>
      <c r="M260" s="24"/>
    </row>
    <row r="261" s="12" customFormat="1" spans="1:13">
      <c r="A261" s="18" t="s">
        <v>1269</v>
      </c>
      <c r="B261" s="18" t="s">
        <v>1270</v>
      </c>
      <c r="C261" s="19">
        <v>8400</v>
      </c>
      <c r="D261" s="18" t="s">
        <v>539</v>
      </c>
      <c r="E261" s="20" t="s">
        <v>603</v>
      </c>
      <c r="F261" s="18" t="s">
        <v>310</v>
      </c>
      <c r="G261" s="18" t="s">
        <v>557</v>
      </c>
      <c r="H261" s="18" t="s">
        <v>1271</v>
      </c>
      <c r="I261" s="18" t="s">
        <v>880</v>
      </c>
      <c r="J261" s="18" t="s">
        <v>552</v>
      </c>
      <c r="K261" s="20" t="s">
        <v>1258</v>
      </c>
      <c r="L261" s="20" t="s">
        <v>547</v>
      </c>
      <c r="M261" s="24"/>
    </row>
    <row r="262" s="12" customFormat="1" spans="1:13">
      <c r="A262" s="18" t="s">
        <v>1272</v>
      </c>
      <c r="B262" s="18" t="s">
        <v>1273</v>
      </c>
      <c r="C262" s="19">
        <v>12845</v>
      </c>
      <c r="D262" s="18" t="s">
        <v>539</v>
      </c>
      <c r="E262" s="20" t="s">
        <v>540</v>
      </c>
      <c r="F262" s="18" t="s">
        <v>286</v>
      </c>
      <c r="G262" s="18" t="s">
        <v>1274</v>
      </c>
      <c r="H262" s="18" t="s">
        <v>1275</v>
      </c>
      <c r="I262" s="18" t="s">
        <v>880</v>
      </c>
      <c r="J262" s="18" t="s">
        <v>552</v>
      </c>
      <c r="K262" s="20" t="s">
        <v>1258</v>
      </c>
      <c r="L262" s="20" t="s">
        <v>1062</v>
      </c>
      <c r="M262" s="24"/>
    </row>
    <row r="263" s="12" customFormat="1" spans="1:13">
      <c r="A263" s="18" t="s">
        <v>625</v>
      </c>
      <c r="B263" s="18" t="s">
        <v>1276</v>
      </c>
      <c r="C263" s="19">
        <v>10613</v>
      </c>
      <c r="D263" s="18" t="s">
        <v>539</v>
      </c>
      <c r="E263" s="20" t="s">
        <v>1235</v>
      </c>
      <c r="F263" s="18" t="s">
        <v>627</v>
      </c>
      <c r="G263" s="18" t="s">
        <v>628</v>
      </c>
      <c r="H263" s="18" t="s">
        <v>1277</v>
      </c>
      <c r="I263" s="18" t="s">
        <v>880</v>
      </c>
      <c r="J263" s="18" t="s">
        <v>552</v>
      </c>
      <c r="K263" s="20" t="s">
        <v>1258</v>
      </c>
      <c r="L263" s="20" t="s">
        <v>616</v>
      </c>
      <c r="M263" s="24"/>
    </row>
    <row r="264" s="12" customFormat="1" spans="1:13">
      <c r="A264" s="18" t="s">
        <v>1278</v>
      </c>
      <c r="B264" s="18" t="s">
        <v>1279</v>
      </c>
      <c r="C264" s="19">
        <v>12744</v>
      </c>
      <c r="D264" s="18" t="s">
        <v>539</v>
      </c>
      <c r="E264" s="20" t="s">
        <v>540</v>
      </c>
      <c r="F264" s="18" t="s">
        <v>441</v>
      </c>
      <c r="G264" s="18" t="s">
        <v>642</v>
      </c>
      <c r="H264" s="18" t="s">
        <v>1280</v>
      </c>
      <c r="I264" s="18" t="s">
        <v>880</v>
      </c>
      <c r="J264" s="18" t="s">
        <v>552</v>
      </c>
      <c r="K264" s="20" t="s">
        <v>1258</v>
      </c>
      <c r="L264" s="20" t="s">
        <v>616</v>
      </c>
      <c r="M264" s="24"/>
    </row>
    <row r="265" s="12" customFormat="1" spans="1:13">
      <c r="A265" s="18" t="s">
        <v>751</v>
      </c>
      <c r="B265" s="18" t="s">
        <v>1281</v>
      </c>
      <c r="C265" s="19">
        <v>12920</v>
      </c>
      <c r="D265" s="18" t="s">
        <v>1131</v>
      </c>
      <c r="E265" s="20" t="s">
        <v>540</v>
      </c>
      <c r="F265" s="18" t="s">
        <v>753</v>
      </c>
      <c r="G265" s="18" t="s">
        <v>542</v>
      </c>
      <c r="H265" s="18" t="s">
        <v>1282</v>
      </c>
      <c r="I265" s="18" t="s">
        <v>880</v>
      </c>
      <c r="J265" s="18" t="s">
        <v>552</v>
      </c>
      <c r="K265" s="20" t="s">
        <v>1258</v>
      </c>
      <c r="L265" s="20" t="s">
        <v>553</v>
      </c>
      <c r="M265" s="24"/>
    </row>
    <row r="266" s="12" customFormat="1" spans="1:13">
      <c r="A266" s="18" t="s">
        <v>1283</v>
      </c>
      <c r="B266" s="18" t="s">
        <v>1284</v>
      </c>
      <c r="C266" s="19">
        <v>6731</v>
      </c>
      <c r="D266" s="18" t="s">
        <v>539</v>
      </c>
      <c r="E266" s="20" t="s">
        <v>1053</v>
      </c>
      <c r="F266" s="18" t="s">
        <v>1285</v>
      </c>
      <c r="G266" s="18" t="s">
        <v>652</v>
      </c>
      <c r="H266" s="18" t="s">
        <v>1286</v>
      </c>
      <c r="I266" s="18" t="s">
        <v>880</v>
      </c>
      <c r="J266" s="18" t="s">
        <v>545</v>
      </c>
      <c r="K266" s="20" t="s">
        <v>1258</v>
      </c>
      <c r="L266" s="20" t="s">
        <v>926</v>
      </c>
      <c r="M266" s="24"/>
    </row>
    <row r="267" s="12" customFormat="1" spans="1:13">
      <c r="A267" s="18" t="s">
        <v>1287</v>
      </c>
      <c r="B267" s="18" t="s">
        <v>1288</v>
      </c>
      <c r="C267" s="19">
        <v>7645</v>
      </c>
      <c r="D267" s="18" t="s">
        <v>539</v>
      </c>
      <c r="E267" s="20" t="s">
        <v>603</v>
      </c>
      <c r="F267" s="18" t="s">
        <v>1289</v>
      </c>
      <c r="G267" s="18" t="s">
        <v>666</v>
      </c>
      <c r="H267" s="18" t="s">
        <v>1290</v>
      </c>
      <c r="I267" s="18" t="s">
        <v>880</v>
      </c>
      <c r="J267" s="18" t="s">
        <v>552</v>
      </c>
      <c r="K267" s="20" t="s">
        <v>1258</v>
      </c>
      <c r="L267" s="20" t="s">
        <v>926</v>
      </c>
      <c r="M267" s="24"/>
    </row>
    <row r="268" s="12" customFormat="1" spans="1:13">
      <c r="A268" s="18" t="s">
        <v>1291</v>
      </c>
      <c r="B268" s="18" t="s">
        <v>1292</v>
      </c>
      <c r="C268" s="19">
        <v>7046</v>
      </c>
      <c r="D268" s="18" t="s">
        <v>539</v>
      </c>
      <c r="E268" s="20" t="s">
        <v>556</v>
      </c>
      <c r="F268" s="18" t="s">
        <v>1293</v>
      </c>
      <c r="G268" s="18" t="s">
        <v>542</v>
      </c>
      <c r="H268" s="18" t="s">
        <v>1294</v>
      </c>
      <c r="I268" s="18" t="s">
        <v>880</v>
      </c>
      <c r="J268" s="18" t="s">
        <v>552</v>
      </c>
      <c r="K268" s="20" t="s">
        <v>1258</v>
      </c>
      <c r="L268" s="20" t="s">
        <v>564</v>
      </c>
      <c r="M268" s="24"/>
    </row>
    <row r="269" s="12" customFormat="1" spans="1:13">
      <c r="A269" s="18" t="s">
        <v>1295</v>
      </c>
      <c r="B269" s="18" t="s">
        <v>1296</v>
      </c>
      <c r="C269" s="19">
        <v>12184</v>
      </c>
      <c r="D269" s="18" t="s">
        <v>539</v>
      </c>
      <c r="E269" s="20" t="s">
        <v>540</v>
      </c>
      <c r="F269" s="18" t="s">
        <v>1297</v>
      </c>
      <c r="G269" s="18" t="s">
        <v>652</v>
      </c>
      <c r="H269" s="18" t="s">
        <v>1298</v>
      </c>
      <c r="I269" s="18" t="s">
        <v>880</v>
      </c>
      <c r="J269" s="18" t="s">
        <v>552</v>
      </c>
      <c r="K269" s="20" t="s">
        <v>1258</v>
      </c>
      <c r="L269" s="20" t="s">
        <v>926</v>
      </c>
      <c r="M269" s="24"/>
    </row>
    <row r="270" s="12" customFormat="1" spans="1:13">
      <c r="A270" s="18" t="s">
        <v>1272</v>
      </c>
      <c r="B270" s="18" t="s">
        <v>1299</v>
      </c>
      <c r="C270" s="19">
        <v>12898</v>
      </c>
      <c r="D270" s="18" t="s">
        <v>539</v>
      </c>
      <c r="E270" s="20" t="s">
        <v>540</v>
      </c>
      <c r="F270" s="18" t="s">
        <v>286</v>
      </c>
      <c r="G270" s="18" t="s">
        <v>1274</v>
      </c>
      <c r="H270" s="18" t="s">
        <v>1300</v>
      </c>
      <c r="I270" s="18" t="s">
        <v>880</v>
      </c>
      <c r="J270" s="18" t="s">
        <v>552</v>
      </c>
      <c r="K270" s="20" t="s">
        <v>1258</v>
      </c>
      <c r="L270" s="20" t="s">
        <v>616</v>
      </c>
      <c r="M270" s="24"/>
    </row>
    <row r="271" s="12" customFormat="1" spans="1:13">
      <c r="A271" s="18" t="s">
        <v>805</v>
      </c>
      <c r="B271" s="18" t="s">
        <v>1301</v>
      </c>
      <c r="C271" s="19">
        <v>11602</v>
      </c>
      <c r="D271" s="18" t="s">
        <v>539</v>
      </c>
      <c r="E271" s="20" t="s">
        <v>556</v>
      </c>
      <c r="F271" s="18" t="s">
        <v>202</v>
      </c>
      <c r="G271" s="18" t="s">
        <v>609</v>
      </c>
      <c r="H271" s="18" t="s">
        <v>1302</v>
      </c>
      <c r="I271" s="18" t="s">
        <v>880</v>
      </c>
      <c r="J271" s="18" t="s">
        <v>545</v>
      </c>
      <c r="K271" s="20" t="s">
        <v>1258</v>
      </c>
      <c r="L271" s="20" t="s">
        <v>547</v>
      </c>
      <c r="M271" s="24"/>
    </row>
    <row r="272" s="12" customFormat="1" spans="1:13">
      <c r="A272" s="18" t="s">
        <v>805</v>
      </c>
      <c r="B272" s="18" t="s">
        <v>1303</v>
      </c>
      <c r="C272" s="19">
        <v>10949</v>
      </c>
      <c r="D272" s="18" t="s">
        <v>539</v>
      </c>
      <c r="E272" s="20" t="s">
        <v>540</v>
      </c>
      <c r="F272" s="18" t="s">
        <v>202</v>
      </c>
      <c r="G272" s="18" t="s">
        <v>609</v>
      </c>
      <c r="H272" s="18" t="s">
        <v>1304</v>
      </c>
      <c r="I272" s="18" t="s">
        <v>880</v>
      </c>
      <c r="J272" s="18" t="s">
        <v>552</v>
      </c>
      <c r="K272" s="20" t="s">
        <v>1258</v>
      </c>
      <c r="L272" s="20" t="s">
        <v>553</v>
      </c>
      <c r="M272" s="24"/>
    </row>
    <row r="273" s="12" customFormat="1" spans="1:13">
      <c r="A273" s="18" t="s">
        <v>771</v>
      </c>
      <c r="B273" s="18" t="s">
        <v>1305</v>
      </c>
      <c r="C273" s="19">
        <v>11993</v>
      </c>
      <c r="D273" s="18" t="s">
        <v>539</v>
      </c>
      <c r="E273" s="20" t="s">
        <v>556</v>
      </c>
      <c r="F273" s="18" t="s">
        <v>290</v>
      </c>
      <c r="G273" s="18" t="s">
        <v>562</v>
      </c>
      <c r="H273" s="18" t="s">
        <v>1306</v>
      </c>
      <c r="I273" s="18" t="s">
        <v>880</v>
      </c>
      <c r="J273" s="18" t="s">
        <v>552</v>
      </c>
      <c r="K273" s="20" t="s">
        <v>1258</v>
      </c>
      <c r="L273" s="20" t="s">
        <v>553</v>
      </c>
      <c r="M273" s="24"/>
    </row>
    <row r="274" s="12" customFormat="1" spans="1:13">
      <c r="A274" s="18" t="s">
        <v>967</v>
      </c>
      <c r="B274" s="18" t="s">
        <v>1307</v>
      </c>
      <c r="C274" s="19">
        <v>9749</v>
      </c>
      <c r="D274" s="18" t="s">
        <v>539</v>
      </c>
      <c r="E274" s="20" t="s">
        <v>556</v>
      </c>
      <c r="F274" s="18" t="s">
        <v>332</v>
      </c>
      <c r="G274" s="18" t="s">
        <v>562</v>
      </c>
      <c r="H274" s="18" t="s">
        <v>1308</v>
      </c>
      <c r="I274" s="18" t="s">
        <v>880</v>
      </c>
      <c r="J274" s="18" t="s">
        <v>552</v>
      </c>
      <c r="K274" s="20" t="s">
        <v>1258</v>
      </c>
      <c r="L274" s="20" t="s">
        <v>553</v>
      </c>
      <c r="M274" s="24"/>
    </row>
    <row r="275" s="12" customFormat="1" spans="1:13">
      <c r="A275" s="18" t="s">
        <v>948</v>
      </c>
      <c r="B275" s="18" t="s">
        <v>1309</v>
      </c>
      <c r="C275" s="19">
        <v>6301</v>
      </c>
      <c r="D275" s="18" t="s">
        <v>539</v>
      </c>
      <c r="E275" s="20" t="s">
        <v>556</v>
      </c>
      <c r="F275" s="18" t="s">
        <v>950</v>
      </c>
      <c r="G275" s="18" t="s">
        <v>951</v>
      </c>
      <c r="H275" s="18" t="s">
        <v>1310</v>
      </c>
      <c r="I275" s="18" t="s">
        <v>880</v>
      </c>
      <c r="J275" s="18" t="s">
        <v>552</v>
      </c>
      <c r="K275" s="20" t="s">
        <v>1258</v>
      </c>
      <c r="L275" s="20" t="s">
        <v>616</v>
      </c>
      <c r="M275" s="24"/>
    </row>
    <row r="276" s="12" customFormat="1" spans="1:13">
      <c r="A276" s="18" t="s">
        <v>1291</v>
      </c>
      <c r="B276" s="18" t="s">
        <v>1311</v>
      </c>
      <c r="C276" s="19">
        <v>6303</v>
      </c>
      <c r="D276" s="18" t="s">
        <v>539</v>
      </c>
      <c r="E276" s="20" t="s">
        <v>561</v>
      </c>
      <c r="F276" s="18" t="s">
        <v>1293</v>
      </c>
      <c r="G276" s="18" t="s">
        <v>542</v>
      </c>
      <c r="H276" s="18" t="s">
        <v>1312</v>
      </c>
      <c r="I276" s="18" t="s">
        <v>880</v>
      </c>
      <c r="J276" s="18" t="s">
        <v>552</v>
      </c>
      <c r="K276" s="20" t="s">
        <v>1258</v>
      </c>
      <c r="L276" s="20" t="s">
        <v>568</v>
      </c>
      <c r="M276" s="24"/>
    </row>
    <row r="277" s="12" customFormat="1" spans="1:13">
      <c r="A277" s="18" t="s">
        <v>587</v>
      </c>
      <c r="B277" s="18" t="s">
        <v>501</v>
      </c>
      <c r="C277" s="19">
        <v>4435</v>
      </c>
      <c r="D277" s="18" t="s">
        <v>539</v>
      </c>
      <c r="E277" s="20" t="s">
        <v>556</v>
      </c>
      <c r="F277" s="18" t="s">
        <v>589</v>
      </c>
      <c r="G277" s="18" t="s">
        <v>590</v>
      </c>
      <c r="H277" s="18" t="s">
        <v>1313</v>
      </c>
      <c r="I277" s="18" t="s">
        <v>880</v>
      </c>
      <c r="J277" s="18" t="s">
        <v>552</v>
      </c>
      <c r="K277" s="20" t="s">
        <v>1258</v>
      </c>
      <c r="L277" s="20" t="s">
        <v>553</v>
      </c>
      <c r="M277" s="24"/>
    </row>
    <row r="278" s="12" customFormat="1" spans="1:13">
      <c r="A278" s="18" t="s">
        <v>625</v>
      </c>
      <c r="B278" s="18" t="s">
        <v>1314</v>
      </c>
      <c r="C278" s="19">
        <v>12623</v>
      </c>
      <c r="D278" s="18" t="s">
        <v>539</v>
      </c>
      <c r="E278" s="20" t="s">
        <v>556</v>
      </c>
      <c r="F278" s="18" t="s">
        <v>627</v>
      </c>
      <c r="G278" s="18" t="s">
        <v>628</v>
      </c>
      <c r="H278" s="18" t="s">
        <v>1315</v>
      </c>
      <c r="I278" s="18" t="s">
        <v>880</v>
      </c>
      <c r="J278" s="18" t="s">
        <v>552</v>
      </c>
      <c r="K278" s="20" t="s">
        <v>1258</v>
      </c>
      <c r="L278" s="20" t="s">
        <v>547</v>
      </c>
      <c r="M278" s="24"/>
    </row>
    <row r="279" s="12" customFormat="1" spans="1:13">
      <c r="A279" s="18" t="s">
        <v>957</v>
      </c>
      <c r="B279" s="18" t="s">
        <v>1316</v>
      </c>
      <c r="C279" s="19">
        <v>11465</v>
      </c>
      <c r="D279" s="18" t="s">
        <v>539</v>
      </c>
      <c r="E279" s="20" t="s">
        <v>556</v>
      </c>
      <c r="F279" s="18" t="s">
        <v>959</v>
      </c>
      <c r="G279" s="18" t="s">
        <v>542</v>
      </c>
      <c r="H279" s="18" t="s">
        <v>1317</v>
      </c>
      <c r="I279" s="18" t="s">
        <v>880</v>
      </c>
      <c r="J279" s="18" t="s">
        <v>545</v>
      </c>
      <c r="K279" s="20" t="s">
        <v>1258</v>
      </c>
      <c r="L279" s="20" t="s">
        <v>553</v>
      </c>
      <c r="M279" s="24"/>
    </row>
    <row r="280" s="12" customFormat="1" ht="25.5" spans="1:13">
      <c r="A280" s="18" t="s">
        <v>625</v>
      </c>
      <c r="B280" s="18" t="s">
        <v>1318</v>
      </c>
      <c r="C280" s="19">
        <v>4291</v>
      </c>
      <c r="D280" s="18" t="s">
        <v>539</v>
      </c>
      <c r="E280" s="20" t="s">
        <v>1319</v>
      </c>
      <c r="F280" s="18" t="s">
        <v>627</v>
      </c>
      <c r="G280" s="18" t="s">
        <v>628</v>
      </c>
      <c r="H280" s="18" t="s">
        <v>1320</v>
      </c>
      <c r="I280" s="18" t="s">
        <v>880</v>
      </c>
      <c r="J280" s="18" t="s">
        <v>552</v>
      </c>
      <c r="K280" s="20" t="s">
        <v>1258</v>
      </c>
      <c r="L280" s="20" t="s">
        <v>568</v>
      </c>
      <c r="M280" s="24"/>
    </row>
    <row r="281" s="12" customFormat="1" spans="1:13">
      <c r="A281" s="18" t="s">
        <v>1321</v>
      </c>
      <c r="B281" s="18" t="s">
        <v>1322</v>
      </c>
      <c r="C281" s="19">
        <v>9295</v>
      </c>
      <c r="D281" s="18" t="s">
        <v>539</v>
      </c>
      <c r="E281" s="20" t="s">
        <v>603</v>
      </c>
      <c r="F281" s="18" t="s">
        <v>509</v>
      </c>
      <c r="G281" s="18" t="s">
        <v>562</v>
      </c>
      <c r="H281" s="18" t="s">
        <v>1323</v>
      </c>
      <c r="I281" s="18" t="s">
        <v>880</v>
      </c>
      <c r="J281" s="18" t="s">
        <v>545</v>
      </c>
      <c r="K281" s="20" t="s">
        <v>1258</v>
      </c>
      <c r="L281" s="20" t="s">
        <v>638</v>
      </c>
      <c r="M281" s="24"/>
    </row>
    <row r="282" s="12" customFormat="1" spans="1:13">
      <c r="A282" s="18" t="s">
        <v>1295</v>
      </c>
      <c r="B282" s="18" t="s">
        <v>1324</v>
      </c>
      <c r="C282" s="19">
        <v>7687</v>
      </c>
      <c r="D282" s="18" t="s">
        <v>539</v>
      </c>
      <c r="E282" s="20" t="s">
        <v>556</v>
      </c>
      <c r="F282" s="18" t="s">
        <v>1297</v>
      </c>
      <c r="G282" s="18" t="s">
        <v>652</v>
      </c>
      <c r="H282" s="18" t="s">
        <v>1325</v>
      </c>
      <c r="I282" s="18" t="s">
        <v>880</v>
      </c>
      <c r="J282" s="18" t="s">
        <v>552</v>
      </c>
      <c r="K282" s="20" t="s">
        <v>1258</v>
      </c>
      <c r="L282" s="20" t="s">
        <v>926</v>
      </c>
      <c r="M282" s="24"/>
    </row>
    <row r="283" s="12" customFormat="1" spans="1:13">
      <c r="A283" s="18" t="s">
        <v>948</v>
      </c>
      <c r="B283" s="18" t="s">
        <v>1326</v>
      </c>
      <c r="C283" s="19">
        <v>10808</v>
      </c>
      <c r="D283" s="18" t="s">
        <v>539</v>
      </c>
      <c r="E283" s="20" t="s">
        <v>556</v>
      </c>
      <c r="F283" s="18" t="s">
        <v>950</v>
      </c>
      <c r="G283" s="18" t="s">
        <v>951</v>
      </c>
      <c r="H283" s="18" t="s">
        <v>1327</v>
      </c>
      <c r="I283" s="18" t="s">
        <v>880</v>
      </c>
      <c r="J283" s="18" t="s">
        <v>552</v>
      </c>
      <c r="K283" s="20" t="s">
        <v>1258</v>
      </c>
      <c r="L283" s="20" t="s">
        <v>638</v>
      </c>
      <c r="M283" s="24"/>
    </row>
    <row r="284" s="12" customFormat="1" spans="1:13">
      <c r="A284" s="18" t="s">
        <v>676</v>
      </c>
      <c r="B284" s="18" t="s">
        <v>1328</v>
      </c>
      <c r="C284" s="19">
        <v>8940</v>
      </c>
      <c r="D284" s="18" t="s">
        <v>539</v>
      </c>
      <c r="E284" s="20" t="s">
        <v>1252</v>
      </c>
      <c r="F284" s="18" t="s">
        <v>228</v>
      </c>
      <c r="G284" s="18" t="s">
        <v>562</v>
      </c>
      <c r="H284" s="18" t="s">
        <v>1329</v>
      </c>
      <c r="I284" s="18" t="s">
        <v>880</v>
      </c>
      <c r="J284" s="18" t="s">
        <v>552</v>
      </c>
      <c r="K284" s="20" t="s">
        <v>1258</v>
      </c>
      <c r="L284" s="20" t="s">
        <v>638</v>
      </c>
      <c r="M284" s="24"/>
    </row>
    <row r="285" s="12" customFormat="1" spans="1:13">
      <c r="A285" s="18" t="s">
        <v>915</v>
      </c>
      <c r="B285" s="18" t="s">
        <v>1330</v>
      </c>
      <c r="C285" s="19">
        <v>5519</v>
      </c>
      <c r="D285" s="18" t="s">
        <v>539</v>
      </c>
      <c r="E285" s="20" t="s">
        <v>556</v>
      </c>
      <c r="F285" s="18" t="s">
        <v>210</v>
      </c>
      <c r="G285" s="18" t="s">
        <v>609</v>
      </c>
      <c r="H285" s="18" t="s">
        <v>1331</v>
      </c>
      <c r="I285" s="18" t="s">
        <v>880</v>
      </c>
      <c r="J285" s="18" t="s">
        <v>545</v>
      </c>
      <c r="K285" s="20" t="s">
        <v>1258</v>
      </c>
      <c r="L285" s="20" t="s">
        <v>553</v>
      </c>
      <c r="M285" s="24"/>
    </row>
    <row r="286" s="12" customFormat="1" spans="1:13">
      <c r="A286" s="18" t="s">
        <v>1026</v>
      </c>
      <c r="B286" s="18" t="s">
        <v>1332</v>
      </c>
      <c r="C286" s="19">
        <v>9689</v>
      </c>
      <c r="D286" s="18" t="s">
        <v>539</v>
      </c>
      <c r="E286" s="20" t="s">
        <v>556</v>
      </c>
      <c r="F286" s="18" t="s">
        <v>213</v>
      </c>
      <c r="G286" s="18" t="s">
        <v>562</v>
      </c>
      <c r="H286" s="18" t="s">
        <v>1333</v>
      </c>
      <c r="I286" s="18" t="s">
        <v>880</v>
      </c>
      <c r="J286" s="18" t="s">
        <v>552</v>
      </c>
      <c r="K286" s="20" t="s">
        <v>1258</v>
      </c>
      <c r="L286" s="20" t="s">
        <v>638</v>
      </c>
      <c r="M286" s="24"/>
    </row>
    <row r="287" s="12" customFormat="1" spans="1:13">
      <c r="A287" s="18" t="s">
        <v>1334</v>
      </c>
      <c r="B287" s="18" t="s">
        <v>1335</v>
      </c>
      <c r="C287" s="19">
        <v>4302</v>
      </c>
      <c r="D287" s="18" t="s">
        <v>539</v>
      </c>
      <c r="E287" s="20" t="s">
        <v>556</v>
      </c>
      <c r="F287" s="18" t="s">
        <v>1336</v>
      </c>
      <c r="G287" s="18" t="s">
        <v>557</v>
      </c>
      <c r="H287" s="18" t="s">
        <v>1337</v>
      </c>
      <c r="I287" s="18" t="s">
        <v>880</v>
      </c>
      <c r="J287" s="18" t="s">
        <v>552</v>
      </c>
      <c r="K287" s="20" t="s">
        <v>1258</v>
      </c>
      <c r="L287" s="20" t="s">
        <v>616</v>
      </c>
      <c r="M287" s="24"/>
    </row>
    <row r="288" s="12" customFormat="1" spans="1:13">
      <c r="A288" s="18" t="s">
        <v>1338</v>
      </c>
      <c r="B288" s="18" t="s">
        <v>1339</v>
      </c>
      <c r="C288" s="19">
        <v>11330</v>
      </c>
      <c r="D288" s="18" t="s">
        <v>539</v>
      </c>
      <c r="E288" s="20" t="s">
        <v>556</v>
      </c>
      <c r="F288" s="18" t="s">
        <v>1340</v>
      </c>
      <c r="G288" s="18" t="s">
        <v>670</v>
      </c>
      <c r="H288" s="18" t="s">
        <v>1341</v>
      </c>
      <c r="I288" s="18" t="s">
        <v>880</v>
      </c>
      <c r="J288" s="18" t="s">
        <v>552</v>
      </c>
      <c r="K288" s="20" t="s">
        <v>1258</v>
      </c>
      <c r="L288" s="20" t="s">
        <v>616</v>
      </c>
      <c r="M288" s="24"/>
    </row>
    <row r="289" s="12" customFormat="1" spans="1:13">
      <c r="A289" s="18" t="s">
        <v>779</v>
      </c>
      <c r="B289" s="18" t="s">
        <v>1342</v>
      </c>
      <c r="C289" s="19">
        <v>11463</v>
      </c>
      <c r="D289" s="18" t="s">
        <v>539</v>
      </c>
      <c r="E289" s="20" t="s">
        <v>540</v>
      </c>
      <c r="F289" s="18" t="s">
        <v>781</v>
      </c>
      <c r="G289" s="18" t="s">
        <v>590</v>
      </c>
      <c r="H289" s="18" t="s">
        <v>1343</v>
      </c>
      <c r="I289" s="18" t="s">
        <v>880</v>
      </c>
      <c r="J289" s="18" t="s">
        <v>552</v>
      </c>
      <c r="K289" s="20" t="s">
        <v>1258</v>
      </c>
      <c r="L289" s="20" t="s">
        <v>547</v>
      </c>
      <c r="M289" s="24"/>
    </row>
    <row r="290" s="12" customFormat="1" spans="1:13">
      <c r="A290" s="18" t="s">
        <v>1344</v>
      </c>
      <c r="B290" s="18" t="s">
        <v>1345</v>
      </c>
      <c r="C290" s="19">
        <v>7011</v>
      </c>
      <c r="D290" s="18" t="s">
        <v>539</v>
      </c>
      <c r="E290" s="20" t="s">
        <v>603</v>
      </c>
      <c r="F290" s="18" t="s">
        <v>1346</v>
      </c>
      <c r="G290" s="18" t="s">
        <v>652</v>
      </c>
      <c r="H290" s="18" t="s">
        <v>1347</v>
      </c>
      <c r="I290" s="18" t="s">
        <v>880</v>
      </c>
      <c r="J290" s="18" t="s">
        <v>552</v>
      </c>
      <c r="K290" s="20" t="s">
        <v>1258</v>
      </c>
      <c r="L290" s="20" t="s">
        <v>547</v>
      </c>
      <c r="M290" s="24"/>
    </row>
    <row r="291" s="12" customFormat="1" spans="1:13">
      <c r="A291" s="18" t="s">
        <v>676</v>
      </c>
      <c r="B291" s="18" t="s">
        <v>1348</v>
      </c>
      <c r="C291" s="19">
        <v>11323</v>
      </c>
      <c r="D291" s="18" t="s">
        <v>539</v>
      </c>
      <c r="E291" s="20" t="s">
        <v>571</v>
      </c>
      <c r="F291" s="18" t="s">
        <v>228</v>
      </c>
      <c r="G291" s="18" t="s">
        <v>562</v>
      </c>
      <c r="H291" s="18" t="s">
        <v>1349</v>
      </c>
      <c r="I291" s="18" t="s">
        <v>880</v>
      </c>
      <c r="J291" s="18" t="s">
        <v>552</v>
      </c>
      <c r="K291" s="20" t="s">
        <v>1258</v>
      </c>
      <c r="L291" s="20" t="s">
        <v>553</v>
      </c>
      <c r="M291" s="24"/>
    </row>
    <row r="292" s="12" customFormat="1" spans="1:13">
      <c r="A292" s="18" t="s">
        <v>1350</v>
      </c>
      <c r="B292" s="18" t="s">
        <v>1351</v>
      </c>
      <c r="C292" s="19">
        <v>12136</v>
      </c>
      <c r="D292" s="18" t="s">
        <v>539</v>
      </c>
      <c r="E292" s="20" t="s">
        <v>556</v>
      </c>
      <c r="F292" s="18" t="s">
        <v>1352</v>
      </c>
      <c r="G292" s="18" t="s">
        <v>652</v>
      </c>
      <c r="H292" s="18" t="s">
        <v>1353</v>
      </c>
      <c r="I292" s="18" t="s">
        <v>880</v>
      </c>
      <c r="J292" s="18" t="s">
        <v>552</v>
      </c>
      <c r="K292" s="20" t="s">
        <v>1258</v>
      </c>
      <c r="L292" s="20" t="s">
        <v>926</v>
      </c>
      <c r="M292" s="24"/>
    </row>
    <row r="293" s="12" customFormat="1" spans="1:13">
      <c r="A293" s="18" t="s">
        <v>1291</v>
      </c>
      <c r="B293" s="18" t="s">
        <v>1354</v>
      </c>
      <c r="C293" s="19">
        <v>12190</v>
      </c>
      <c r="D293" s="18" t="s">
        <v>539</v>
      </c>
      <c r="E293" s="20" t="s">
        <v>540</v>
      </c>
      <c r="F293" s="18" t="s">
        <v>1293</v>
      </c>
      <c r="G293" s="18" t="s">
        <v>542</v>
      </c>
      <c r="H293" s="18" t="s">
        <v>1355</v>
      </c>
      <c r="I293" s="18" t="s">
        <v>880</v>
      </c>
      <c r="J293" s="18" t="s">
        <v>552</v>
      </c>
      <c r="K293" s="20" t="s">
        <v>1258</v>
      </c>
      <c r="L293" s="20" t="s">
        <v>547</v>
      </c>
      <c r="M293" s="24"/>
    </row>
    <row r="294" s="12" customFormat="1" spans="1:13">
      <c r="A294" s="18" t="s">
        <v>1356</v>
      </c>
      <c r="B294" s="18" t="s">
        <v>1357</v>
      </c>
      <c r="C294" s="19">
        <v>8113</v>
      </c>
      <c r="D294" s="18" t="s">
        <v>539</v>
      </c>
      <c r="E294" s="20" t="s">
        <v>556</v>
      </c>
      <c r="F294" s="18" t="s">
        <v>1358</v>
      </c>
      <c r="G294" s="18" t="s">
        <v>652</v>
      </c>
      <c r="H294" s="18" t="s">
        <v>1359</v>
      </c>
      <c r="I294" s="18" t="s">
        <v>880</v>
      </c>
      <c r="J294" s="18" t="s">
        <v>545</v>
      </c>
      <c r="K294" s="20" t="s">
        <v>1258</v>
      </c>
      <c r="L294" s="20" t="s">
        <v>547</v>
      </c>
      <c r="M294" s="24"/>
    </row>
    <row r="295" s="12" customFormat="1" spans="1:13">
      <c r="A295" s="18" t="s">
        <v>1334</v>
      </c>
      <c r="B295" s="18" t="s">
        <v>1360</v>
      </c>
      <c r="C295" s="19">
        <v>4093</v>
      </c>
      <c r="D295" s="18" t="s">
        <v>539</v>
      </c>
      <c r="E295" s="20" t="s">
        <v>603</v>
      </c>
      <c r="F295" s="18" t="s">
        <v>1336</v>
      </c>
      <c r="G295" s="18" t="s">
        <v>557</v>
      </c>
      <c r="H295" s="18" t="s">
        <v>1361</v>
      </c>
      <c r="I295" s="18" t="s">
        <v>880</v>
      </c>
      <c r="J295" s="18" t="s">
        <v>552</v>
      </c>
      <c r="K295" s="20" t="s">
        <v>1258</v>
      </c>
      <c r="L295" s="20" t="s">
        <v>616</v>
      </c>
      <c r="M295" s="24"/>
    </row>
    <row r="296" s="12" customFormat="1" spans="1:13">
      <c r="A296" s="18" t="s">
        <v>1344</v>
      </c>
      <c r="B296" s="18" t="s">
        <v>1362</v>
      </c>
      <c r="C296" s="19">
        <v>11619</v>
      </c>
      <c r="D296" s="18" t="s">
        <v>539</v>
      </c>
      <c r="E296" s="20" t="s">
        <v>556</v>
      </c>
      <c r="F296" s="18" t="s">
        <v>1346</v>
      </c>
      <c r="G296" s="18" t="s">
        <v>652</v>
      </c>
      <c r="H296" s="18" t="s">
        <v>1363</v>
      </c>
      <c r="I296" s="18" t="s">
        <v>880</v>
      </c>
      <c r="J296" s="18" t="s">
        <v>552</v>
      </c>
      <c r="K296" s="20" t="s">
        <v>1258</v>
      </c>
      <c r="L296" s="20" t="s">
        <v>547</v>
      </c>
      <c r="M296" s="24"/>
    </row>
    <row r="297" s="12" customFormat="1" spans="1:13">
      <c r="A297" s="18" t="s">
        <v>1287</v>
      </c>
      <c r="B297" s="18" t="s">
        <v>1364</v>
      </c>
      <c r="C297" s="19">
        <v>4310</v>
      </c>
      <c r="D297" s="18" t="s">
        <v>539</v>
      </c>
      <c r="E297" s="20" t="s">
        <v>556</v>
      </c>
      <c r="F297" s="18" t="s">
        <v>1289</v>
      </c>
      <c r="G297" s="18" t="s">
        <v>666</v>
      </c>
      <c r="H297" s="18" t="s">
        <v>1365</v>
      </c>
      <c r="I297" s="18" t="s">
        <v>880</v>
      </c>
      <c r="J297" s="18" t="s">
        <v>552</v>
      </c>
      <c r="K297" s="20" t="s">
        <v>1258</v>
      </c>
      <c r="L297" s="20" t="s">
        <v>926</v>
      </c>
      <c r="M297" s="24"/>
    </row>
    <row r="298" s="12" customFormat="1" spans="1:13">
      <c r="A298" s="18" t="s">
        <v>922</v>
      </c>
      <c r="B298" s="18" t="s">
        <v>1366</v>
      </c>
      <c r="C298" s="19">
        <v>5347</v>
      </c>
      <c r="D298" s="18" t="s">
        <v>539</v>
      </c>
      <c r="E298" s="20" t="s">
        <v>556</v>
      </c>
      <c r="F298" s="18" t="s">
        <v>924</v>
      </c>
      <c r="G298" s="18" t="s">
        <v>670</v>
      </c>
      <c r="H298" s="18" t="s">
        <v>1367</v>
      </c>
      <c r="I298" s="18" t="s">
        <v>880</v>
      </c>
      <c r="J298" s="18" t="s">
        <v>552</v>
      </c>
      <c r="K298" s="20" t="s">
        <v>1258</v>
      </c>
      <c r="L298" s="20" t="s">
        <v>564</v>
      </c>
      <c r="M298" s="24"/>
    </row>
    <row r="299" s="12" customFormat="1" spans="1:13">
      <c r="A299" s="18" t="s">
        <v>601</v>
      </c>
      <c r="B299" s="18" t="s">
        <v>1368</v>
      </c>
      <c r="C299" s="19">
        <v>5471</v>
      </c>
      <c r="D299" s="18" t="s">
        <v>539</v>
      </c>
      <c r="E299" s="20" t="s">
        <v>603</v>
      </c>
      <c r="F299" s="18" t="s">
        <v>604</v>
      </c>
      <c r="G299" s="18" t="s">
        <v>590</v>
      </c>
      <c r="H299" s="18" t="s">
        <v>1369</v>
      </c>
      <c r="I299" s="18" t="s">
        <v>880</v>
      </c>
      <c r="J299" s="18" t="s">
        <v>552</v>
      </c>
      <c r="K299" s="20" t="s">
        <v>1258</v>
      </c>
      <c r="L299" s="20" t="s">
        <v>616</v>
      </c>
      <c r="M299" s="24"/>
    </row>
    <row r="300" s="12" customFormat="1" spans="1:13">
      <c r="A300" s="18" t="s">
        <v>1356</v>
      </c>
      <c r="B300" s="18" t="s">
        <v>1370</v>
      </c>
      <c r="C300" s="19">
        <v>11363</v>
      </c>
      <c r="D300" s="18" t="s">
        <v>539</v>
      </c>
      <c r="E300" s="20" t="s">
        <v>556</v>
      </c>
      <c r="F300" s="18" t="s">
        <v>1358</v>
      </c>
      <c r="G300" s="18" t="s">
        <v>652</v>
      </c>
      <c r="H300" s="18" t="s">
        <v>1371</v>
      </c>
      <c r="I300" s="18" t="s">
        <v>880</v>
      </c>
      <c r="J300" s="18" t="s">
        <v>552</v>
      </c>
      <c r="K300" s="20" t="s">
        <v>1258</v>
      </c>
      <c r="L300" s="20" t="s">
        <v>553</v>
      </c>
      <c r="M300" s="24"/>
    </row>
    <row r="301" s="12" customFormat="1" spans="1:13">
      <c r="A301" s="18" t="s">
        <v>1372</v>
      </c>
      <c r="B301" s="18" t="s">
        <v>1373</v>
      </c>
      <c r="C301" s="19">
        <v>6733</v>
      </c>
      <c r="D301" s="18" t="s">
        <v>539</v>
      </c>
      <c r="E301" s="20" t="s">
        <v>561</v>
      </c>
      <c r="F301" s="18" t="s">
        <v>1374</v>
      </c>
      <c r="G301" s="18" t="s">
        <v>652</v>
      </c>
      <c r="H301" s="18" t="s">
        <v>1375</v>
      </c>
      <c r="I301" s="18" t="s">
        <v>880</v>
      </c>
      <c r="J301" s="18" t="s">
        <v>552</v>
      </c>
      <c r="K301" s="20" t="s">
        <v>1258</v>
      </c>
      <c r="L301" s="20" t="s">
        <v>926</v>
      </c>
      <c r="M301" s="24"/>
    </row>
    <row r="302" s="12" customFormat="1" spans="1:13">
      <c r="A302" s="18" t="s">
        <v>1283</v>
      </c>
      <c r="B302" s="18" t="s">
        <v>1376</v>
      </c>
      <c r="C302" s="19">
        <v>11627</v>
      </c>
      <c r="D302" s="18" t="s">
        <v>539</v>
      </c>
      <c r="E302" s="20" t="s">
        <v>540</v>
      </c>
      <c r="F302" s="18" t="s">
        <v>1285</v>
      </c>
      <c r="G302" s="18" t="s">
        <v>652</v>
      </c>
      <c r="H302" s="18" t="s">
        <v>1377</v>
      </c>
      <c r="I302" s="18" t="s">
        <v>880</v>
      </c>
      <c r="J302" s="18" t="s">
        <v>545</v>
      </c>
      <c r="K302" s="20" t="s">
        <v>1258</v>
      </c>
      <c r="L302" s="20" t="s">
        <v>926</v>
      </c>
      <c r="M302" s="24"/>
    </row>
    <row r="303" s="12" customFormat="1" spans="1:13">
      <c r="A303" s="18" t="s">
        <v>855</v>
      </c>
      <c r="B303" s="18" t="s">
        <v>1378</v>
      </c>
      <c r="C303" s="19">
        <v>11866</v>
      </c>
      <c r="D303" s="18" t="s">
        <v>539</v>
      </c>
      <c r="E303" s="20" t="s">
        <v>571</v>
      </c>
      <c r="F303" s="18" t="s">
        <v>857</v>
      </c>
      <c r="G303" s="18" t="s">
        <v>837</v>
      </c>
      <c r="H303" s="18" t="s">
        <v>1379</v>
      </c>
      <c r="I303" s="18" t="s">
        <v>880</v>
      </c>
      <c r="J303" s="18" t="s">
        <v>552</v>
      </c>
      <c r="K303" s="20" t="s">
        <v>1258</v>
      </c>
      <c r="L303" s="20" t="s">
        <v>638</v>
      </c>
      <c r="M303" s="24"/>
    </row>
    <row r="304" s="12" customFormat="1" spans="1:13">
      <c r="A304" s="18" t="s">
        <v>1018</v>
      </c>
      <c r="B304" s="18" t="s">
        <v>1380</v>
      </c>
      <c r="C304" s="19">
        <v>12949</v>
      </c>
      <c r="D304" s="18" t="s">
        <v>539</v>
      </c>
      <c r="E304" s="20" t="s">
        <v>540</v>
      </c>
      <c r="F304" s="18" t="s">
        <v>1020</v>
      </c>
      <c r="G304" s="18" t="s">
        <v>562</v>
      </c>
      <c r="H304" s="18" t="s">
        <v>1381</v>
      </c>
      <c r="I304" s="18" t="s">
        <v>880</v>
      </c>
      <c r="J304" s="18" t="s">
        <v>545</v>
      </c>
      <c r="K304" s="20" t="s">
        <v>1258</v>
      </c>
      <c r="L304" s="20" t="s">
        <v>568</v>
      </c>
      <c r="M304" s="24"/>
    </row>
    <row r="305" s="12" customFormat="1" spans="1:13">
      <c r="A305" s="18" t="s">
        <v>1382</v>
      </c>
      <c r="B305" s="18" t="s">
        <v>1383</v>
      </c>
      <c r="C305" s="19">
        <v>11388</v>
      </c>
      <c r="D305" s="18" t="s">
        <v>539</v>
      </c>
      <c r="E305" s="20" t="s">
        <v>540</v>
      </c>
      <c r="F305" s="18" t="s">
        <v>357</v>
      </c>
      <c r="G305" s="18" t="s">
        <v>642</v>
      </c>
      <c r="H305" s="18" t="s">
        <v>1384</v>
      </c>
      <c r="I305" s="18" t="s">
        <v>880</v>
      </c>
      <c r="J305" s="18" t="s">
        <v>552</v>
      </c>
      <c r="K305" s="20" t="s">
        <v>1258</v>
      </c>
      <c r="L305" s="20" t="s">
        <v>616</v>
      </c>
      <c r="M305" s="24"/>
    </row>
    <row r="306" s="12" customFormat="1" spans="1:13">
      <c r="A306" s="18" t="s">
        <v>1338</v>
      </c>
      <c r="B306" s="18" t="s">
        <v>1385</v>
      </c>
      <c r="C306" s="19">
        <v>12317</v>
      </c>
      <c r="D306" s="18" t="s">
        <v>539</v>
      </c>
      <c r="E306" s="20" t="s">
        <v>571</v>
      </c>
      <c r="F306" s="18" t="s">
        <v>1340</v>
      </c>
      <c r="G306" s="18" t="s">
        <v>670</v>
      </c>
      <c r="H306" s="18" t="s">
        <v>1386</v>
      </c>
      <c r="I306" s="18" t="s">
        <v>880</v>
      </c>
      <c r="J306" s="18" t="s">
        <v>552</v>
      </c>
      <c r="K306" s="20" t="s">
        <v>1258</v>
      </c>
      <c r="L306" s="20" t="s">
        <v>600</v>
      </c>
      <c r="M306" s="24"/>
    </row>
    <row r="307" s="12" customFormat="1" spans="1:13">
      <c r="A307" s="18" t="s">
        <v>905</v>
      </c>
      <c r="B307" s="18" t="s">
        <v>1387</v>
      </c>
      <c r="C307" s="19">
        <v>11117</v>
      </c>
      <c r="D307" s="18" t="s">
        <v>539</v>
      </c>
      <c r="E307" s="20" t="s">
        <v>571</v>
      </c>
      <c r="F307" s="18" t="s">
        <v>375</v>
      </c>
      <c r="G307" s="18" t="s">
        <v>609</v>
      </c>
      <c r="H307" s="18" t="s">
        <v>1388</v>
      </c>
      <c r="I307" s="18" t="s">
        <v>880</v>
      </c>
      <c r="J307" s="18" t="s">
        <v>552</v>
      </c>
      <c r="K307" s="20" t="s">
        <v>1258</v>
      </c>
      <c r="L307" s="20" t="s">
        <v>547</v>
      </c>
      <c r="M307" s="24"/>
    </row>
    <row r="308" s="12" customFormat="1" spans="1:13">
      <c r="A308" s="18" t="s">
        <v>1112</v>
      </c>
      <c r="B308" s="18" t="s">
        <v>1389</v>
      </c>
      <c r="C308" s="19">
        <v>12669</v>
      </c>
      <c r="D308" s="18" t="s">
        <v>539</v>
      </c>
      <c r="E308" s="20" t="s">
        <v>666</v>
      </c>
      <c r="F308" s="18" t="s">
        <v>358</v>
      </c>
      <c r="G308" s="18" t="s">
        <v>562</v>
      </c>
      <c r="H308" s="18" t="s">
        <v>1390</v>
      </c>
      <c r="I308" s="18" t="s">
        <v>880</v>
      </c>
      <c r="J308" s="18" t="s">
        <v>552</v>
      </c>
      <c r="K308" s="20" t="s">
        <v>1258</v>
      </c>
      <c r="L308" s="20" t="s">
        <v>616</v>
      </c>
      <c r="M308" s="24"/>
    </row>
    <row r="309" s="12" customFormat="1" spans="1:13">
      <c r="A309" s="18" t="s">
        <v>601</v>
      </c>
      <c r="B309" s="18" t="s">
        <v>1391</v>
      </c>
      <c r="C309" s="19">
        <v>6454</v>
      </c>
      <c r="D309" s="18" t="s">
        <v>539</v>
      </c>
      <c r="E309" s="20" t="s">
        <v>556</v>
      </c>
      <c r="F309" s="18" t="s">
        <v>604</v>
      </c>
      <c r="G309" s="18" t="s">
        <v>590</v>
      </c>
      <c r="H309" s="18" t="s">
        <v>1392</v>
      </c>
      <c r="I309" s="18" t="s">
        <v>880</v>
      </c>
      <c r="J309" s="18" t="s">
        <v>552</v>
      </c>
      <c r="K309" s="20" t="s">
        <v>1258</v>
      </c>
      <c r="L309" s="20" t="s">
        <v>547</v>
      </c>
      <c r="M309" s="24"/>
    </row>
    <row r="310" s="12" customFormat="1" spans="1:13">
      <c r="A310" s="18" t="s">
        <v>1028</v>
      </c>
      <c r="B310" s="18" t="s">
        <v>1393</v>
      </c>
      <c r="C310" s="19">
        <v>11058</v>
      </c>
      <c r="D310" s="18" t="s">
        <v>539</v>
      </c>
      <c r="E310" s="20" t="s">
        <v>556</v>
      </c>
      <c r="F310" s="18" t="s">
        <v>1030</v>
      </c>
      <c r="G310" s="18" t="s">
        <v>609</v>
      </c>
      <c r="H310" s="18" t="s">
        <v>1394</v>
      </c>
      <c r="I310" s="18" t="s">
        <v>880</v>
      </c>
      <c r="J310" s="18" t="s">
        <v>552</v>
      </c>
      <c r="K310" s="20" t="s">
        <v>1258</v>
      </c>
      <c r="L310" s="20" t="s">
        <v>616</v>
      </c>
      <c r="M310" s="24"/>
    </row>
    <row r="311" s="12" customFormat="1" spans="1:13">
      <c r="A311" s="18" t="s">
        <v>1372</v>
      </c>
      <c r="B311" s="18" t="s">
        <v>1395</v>
      </c>
      <c r="C311" s="19">
        <v>9320</v>
      </c>
      <c r="D311" s="18" t="s">
        <v>539</v>
      </c>
      <c r="E311" s="20" t="s">
        <v>556</v>
      </c>
      <c r="F311" s="18" t="s">
        <v>1374</v>
      </c>
      <c r="G311" s="18" t="s">
        <v>652</v>
      </c>
      <c r="H311" s="18" t="s">
        <v>1396</v>
      </c>
      <c r="I311" s="18" t="s">
        <v>880</v>
      </c>
      <c r="J311" s="18" t="s">
        <v>552</v>
      </c>
      <c r="K311" s="20" t="s">
        <v>1258</v>
      </c>
      <c r="L311" s="20" t="s">
        <v>638</v>
      </c>
      <c r="M311" s="24"/>
    </row>
    <row r="312" s="12" customFormat="1" spans="1:13">
      <c r="A312" s="18" t="s">
        <v>1022</v>
      </c>
      <c r="B312" s="18" t="s">
        <v>1397</v>
      </c>
      <c r="C312" s="19">
        <v>13000</v>
      </c>
      <c r="D312" s="18" t="s">
        <v>539</v>
      </c>
      <c r="E312" s="20" t="s">
        <v>540</v>
      </c>
      <c r="F312" s="18" t="s">
        <v>1024</v>
      </c>
      <c r="G312" s="18" t="s">
        <v>590</v>
      </c>
      <c r="H312" s="18" t="s">
        <v>1398</v>
      </c>
      <c r="I312" s="18" t="s">
        <v>880</v>
      </c>
      <c r="J312" s="18" t="s">
        <v>552</v>
      </c>
      <c r="K312" s="20" t="s">
        <v>1258</v>
      </c>
      <c r="L312" s="20" t="s">
        <v>553</v>
      </c>
      <c r="M312" s="24"/>
    </row>
    <row r="313" s="12" customFormat="1" spans="1:13">
      <c r="A313" s="18" t="s">
        <v>829</v>
      </c>
      <c r="B313" s="18" t="s">
        <v>1399</v>
      </c>
      <c r="C313" s="19">
        <v>11964</v>
      </c>
      <c r="D313" s="18" t="s">
        <v>539</v>
      </c>
      <c r="E313" s="20" t="s">
        <v>556</v>
      </c>
      <c r="F313" s="18" t="s">
        <v>479</v>
      </c>
      <c r="G313" s="18" t="s">
        <v>609</v>
      </c>
      <c r="H313" s="18" t="s">
        <v>1400</v>
      </c>
      <c r="I313" s="18" t="s">
        <v>880</v>
      </c>
      <c r="J313" s="18" t="s">
        <v>552</v>
      </c>
      <c r="K313" s="20" t="s">
        <v>1258</v>
      </c>
      <c r="L313" s="20" t="s">
        <v>568</v>
      </c>
      <c r="M313" s="24"/>
    </row>
    <row r="314" s="12" customFormat="1" spans="1:13">
      <c r="A314" s="18" t="s">
        <v>1269</v>
      </c>
      <c r="B314" s="18" t="s">
        <v>1401</v>
      </c>
      <c r="C314" s="19">
        <v>12528</v>
      </c>
      <c r="D314" s="18" t="s">
        <v>539</v>
      </c>
      <c r="E314" s="20" t="s">
        <v>556</v>
      </c>
      <c r="F314" s="18" t="s">
        <v>310</v>
      </c>
      <c r="G314" s="18" t="s">
        <v>557</v>
      </c>
      <c r="H314" s="18" t="s">
        <v>1402</v>
      </c>
      <c r="I314" s="18" t="s">
        <v>880</v>
      </c>
      <c r="J314" s="18" t="s">
        <v>552</v>
      </c>
      <c r="K314" s="20" t="s">
        <v>1258</v>
      </c>
      <c r="L314" s="20" t="s">
        <v>547</v>
      </c>
      <c r="M314" s="24"/>
    </row>
    <row r="315" s="12" customFormat="1" spans="1:13">
      <c r="A315" s="18" t="s">
        <v>1382</v>
      </c>
      <c r="B315" s="18" t="s">
        <v>1403</v>
      </c>
      <c r="C315" s="19">
        <v>9112</v>
      </c>
      <c r="D315" s="18" t="s">
        <v>539</v>
      </c>
      <c r="E315" s="20" t="s">
        <v>603</v>
      </c>
      <c r="F315" s="18" t="s">
        <v>357</v>
      </c>
      <c r="G315" s="18" t="s">
        <v>642</v>
      </c>
      <c r="H315" s="18" t="s">
        <v>1404</v>
      </c>
      <c r="I315" s="18" t="s">
        <v>880</v>
      </c>
      <c r="J315" s="18" t="s">
        <v>552</v>
      </c>
      <c r="K315" s="20" t="s">
        <v>1258</v>
      </c>
      <c r="L315" s="20" t="s">
        <v>616</v>
      </c>
      <c r="M315" s="24"/>
    </row>
    <row r="316" s="12" customFormat="1" spans="1:13">
      <c r="A316" s="18" t="s">
        <v>1028</v>
      </c>
      <c r="B316" s="18" t="s">
        <v>1405</v>
      </c>
      <c r="C316" s="19">
        <v>8731</v>
      </c>
      <c r="D316" s="18" t="s">
        <v>539</v>
      </c>
      <c r="E316" s="20" t="s">
        <v>603</v>
      </c>
      <c r="F316" s="18" t="s">
        <v>1030</v>
      </c>
      <c r="G316" s="18" t="s">
        <v>609</v>
      </c>
      <c r="H316" s="18" t="s">
        <v>1406</v>
      </c>
      <c r="I316" s="18" t="s">
        <v>880</v>
      </c>
      <c r="J316" s="18" t="s">
        <v>552</v>
      </c>
      <c r="K316" s="20" t="s">
        <v>1258</v>
      </c>
      <c r="L316" s="20" t="s">
        <v>547</v>
      </c>
      <c r="M316" s="24"/>
    </row>
    <row r="317" s="12" customFormat="1" spans="1:13">
      <c r="A317" s="18" t="s">
        <v>1407</v>
      </c>
      <c r="B317" s="18" t="s">
        <v>1408</v>
      </c>
      <c r="C317" s="19">
        <v>6823</v>
      </c>
      <c r="D317" s="18" t="s">
        <v>539</v>
      </c>
      <c r="E317" s="20" t="s">
        <v>603</v>
      </c>
      <c r="F317" s="18" t="s">
        <v>1409</v>
      </c>
      <c r="G317" s="18" t="s">
        <v>1410</v>
      </c>
      <c r="H317" s="18" t="s">
        <v>1411</v>
      </c>
      <c r="I317" s="18" t="s">
        <v>880</v>
      </c>
      <c r="J317" s="18" t="s">
        <v>552</v>
      </c>
      <c r="K317" s="20" t="s">
        <v>1258</v>
      </c>
      <c r="L317" s="20" t="s">
        <v>553</v>
      </c>
      <c r="M317" s="24"/>
    </row>
    <row r="318" s="12" customFormat="1" spans="1:13">
      <c r="A318" s="18" t="s">
        <v>825</v>
      </c>
      <c r="B318" s="18" t="s">
        <v>1412</v>
      </c>
      <c r="C318" s="19">
        <v>11797</v>
      </c>
      <c r="D318" s="18" t="s">
        <v>539</v>
      </c>
      <c r="E318" s="20" t="s">
        <v>571</v>
      </c>
      <c r="F318" s="18" t="s">
        <v>827</v>
      </c>
      <c r="G318" s="18" t="s">
        <v>562</v>
      </c>
      <c r="H318" s="18" t="s">
        <v>1413</v>
      </c>
      <c r="I318" s="18" t="s">
        <v>880</v>
      </c>
      <c r="J318" s="18" t="s">
        <v>552</v>
      </c>
      <c r="K318" s="20" t="s">
        <v>1258</v>
      </c>
      <c r="L318" s="20" t="s">
        <v>616</v>
      </c>
      <c r="M318" s="24"/>
    </row>
    <row r="319" s="12" customFormat="1" spans="1:13">
      <c r="A319" s="18" t="s">
        <v>1414</v>
      </c>
      <c r="B319" s="18" t="s">
        <v>1415</v>
      </c>
      <c r="C319" s="19">
        <v>11333</v>
      </c>
      <c r="D319" s="18" t="s">
        <v>539</v>
      </c>
      <c r="E319" s="20" t="s">
        <v>571</v>
      </c>
      <c r="F319" s="18" t="s">
        <v>1416</v>
      </c>
      <c r="G319" s="18" t="s">
        <v>609</v>
      </c>
      <c r="H319" s="18" t="s">
        <v>1417</v>
      </c>
      <c r="I319" s="18" t="s">
        <v>880</v>
      </c>
      <c r="J319" s="18" t="s">
        <v>552</v>
      </c>
      <c r="K319" s="20" t="s">
        <v>1258</v>
      </c>
      <c r="L319" s="20" t="s">
        <v>547</v>
      </c>
      <c r="M319" s="24"/>
    </row>
    <row r="320" s="12" customFormat="1" spans="1:13">
      <c r="A320" s="18" t="s">
        <v>559</v>
      </c>
      <c r="B320" s="18" t="s">
        <v>1418</v>
      </c>
      <c r="C320" s="19">
        <v>12888</v>
      </c>
      <c r="D320" s="18" t="s">
        <v>539</v>
      </c>
      <c r="E320" s="20" t="s">
        <v>540</v>
      </c>
      <c r="F320" s="18" t="s">
        <v>245</v>
      </c>
      <c r="G320" s="18" t="s">
        <v>562</v>
      </c>
      <c r="H320" s="18" t="s">
        <v>1419</v>
      </c>
      <c r="I320" s="18" t="s">
        <v>880</v>
      </c>
      <c r="J320" s="18" t="s">
        <v>545</v>
      </c>
      <c r="K320" s="20" t="s">
        <v>1258</v>
      </c>
      <c r="L320" s="20" t="s">
        <v>553</v>
      </c>
      <c r="M320" s="24"/>
    </row>
    <row r="321" s="12" customFormat="1" spans="1:13">
      <c r="A321" s="18" t="s">
        <v>953</v>
      </c>
      <c r="B321" s="18" t="s">
        <v>1420</v>
      </c>
      <c r="C321" s="19">
        <v>8763</v>
      </c>
      <c r="D321" s="18" t="s">
        <v>539</v>
      </c>
      <c r="E321" s="20" t="s">
        <v>603</v>
      </c>
      <c r="F321" s="18" t="s">
        <v>955</v>
      </c>
      <c r="G321" s="18" t="s">
        <v>590</v>
      </c>
      <c r="H321" s="18" t="s">
        <v>1421</v>
      </c>
      <c r="I321" s="18" t="s">
        <v>880</v>
      </c>
      <c r="J321" s="18" t="s">
        <v>552</v>
      </c>
      <c r="K321" s="20" t="s">
        <v>1258</v>
      </c>
      <c r="L321" s="20" t="s">
        <v>616</v>
      </c>
      <c r="M321" s="24"/>
    </row>
    <row r="322" s="12" customFormat="1" spans="1:13">
      <c r="A322" s="18" t="s">
        <v>1295</v>
      </c>
      <c r="B322" s="18" t="s">
        <v>1422</v>
      </c>
      <c r="C322" s="19">
        <v>12538</v>
      </c>
      <c r="D322" s="18" t="s">
        <v>539</v>
      </c>
      <c r="E322" s="20" t="s">
        <v>556</v>
      </c>
      <c r="F322" s="18" t="s">
        <v>1297</v>
      </c>
      <c r="G322" s="18" t="s">
        <v>652</v>
      </c>
      <c r="H322" s="18" t="s">
        <v>1423</v>
      </c>
      <c r="I322" s="18" t="s">
        <v>880</v>
      </c>
      <c r="J322" s="18" t="s">
        <v>552</v>
      </c>
      <c r="K322" s="20" t="s">
        <v>1258</v>
      </c>
      <c r="L322" s="20" t="s">
        <v>926</v>
      </c>
      <c r="M322" s="24"/>
    </row>
    <row r="323" s="12" customFormat="1" spans="1:13">
      <c r="A323" s="18" t="s">
        <v>679</v>
      </c>
      <c r="B323" s="18" t="s">
        <v>1424</v>
      </c>
      <c r="C323" s="19">
        <v>8972</v>
      </c>
      <c r="D323" s="18" t="s">
        <v>539</v>
      </c>
      <c r="E323" s="20" t="s">
        <v>556</v>
      </c>
      <c r="F323" s="18" t="s">
        <v>189</v>
      </c>
      <c r="G323" s="18" t="s">
        <v>590</v>
      </c>
      <c r="H323" s="18" t="s">
        <v>1425</v>
      </c>
      <c r="I323" s="18" t="s">
        <v>880</v>
      </c>
      <c r="J323" s="18" t="s">
        <v>552</v>
      </c>
      <c r="K323" s="20" t="s">
        <v>1258</v>
      </c>
      <c r="L323" s="20" t="s">
        <v>553</v>
      </c>
      <c r="M323" s="24"/>
    </row>
    <row r="324" s="12" customFormat="1" spans="1:13">
      <c r="A324" s="18" t="s">
        <v>1278</v>
      </c>
      <c r="B324" s="18" t="s">
        <v>1426</v>
      </c>
      <c r="C324" s="19">
        <v>12338</v>
      </c>
      <c r="D324" s="18" t="s">
        <v>539</v>
      </c>
      <c r="E324" s="20" t="s">
        <v>556</v>
      </c>
      <c r="F324" s="18" t="s">
        <v>441</v>
      </c>
      <c r="G324" s="18" t="s">
        <v>642</v>
      </c>
      <c r="H324" s="18" t="s">
        <v>1427</v>
      </c>
      <c r="I324" s="18" t="s">
        <v>880</v>
      </c>
      <c r="J324" s="18" t="s">
        <v>552</v>
      </c>
      <c r="K324" s="20" t="s">
        <v>1258</v>
      </c>
      <c r="L324" s="20" t="s">
        <v>926</v>
      </c>
      <c r="M324" s="24"/>
    </row>
    <row r="325" s="12" customFormat="1" spans="1:13">
      <c r="A325" s="18" t="s">
        <v>1272</v>
      </c>
      <c r="B325" s="18" t="s">
        <v>1428</v>
      </c>
      <c r="C325" s="19">
        <v>4311</v>
      </c>
      <c r="D325" s="18" t="s">
        <v>539</v>
      </c>
      <c r="E325" s="20" t="s">
        <v>603</v>
      </c>
      <c r="F325" s="18" t="s">
        <v>286</v>
      </c>
      <c r="G325" s="18" t="s">
        <v>1274</v>
      </c>
      <c r="H325" s="18" t="s">
        <v>1429</v>
      </c>
      <c r="I325" s="18" t="s">
        <v>880</v>
      </c>
      <c r="J325" s="18" t="s">
        <v>552</v>
      </c>
      <c r="K325" s="20" t="s">
        <v>1258</v>
      </c>
      <c r="L325" s="20" t="s">
        <v>1062</v>
      </c>
      <c r="M325" s="24"/>
    </row>
    <row r="326" s="12" customFormat="1" spans="1:13">
      <c r="A326" s="18" t="s">
        <v>1407</v>
      </c>
      <c r="B326" s="18" t="s">
        <v>1430</v>
      </c>
      <c r="C326" s="19">
        <v>13211</v>
      </c>
      <c r="D326" s="18" t="s">
        <v>539</v>
      </c>
      <c r="E326" s="20" t="s">
        <v>556</v>
      </c>
      <c r="F326" s="18" t="s">
        <v>1409</v>
      </c>
      <c r="G326" s="18" t="s">
        <v>1410</v>
      </c>
      <c r="H326" s="18" t="s">
        <v>1431</v>
      </c>
      <c r="I326" s="18" t="s">
        <v>880</v>
      </c>
      <c r="J326" s="18" t="s">
        <v>545</v>
      </c>
      <c r="K326" s="20" t="s">
        <v>1258</v>
      </c>
      <c r="L326" s="20" t="s">
        <v>547</v>
      </c>
      <c r="M326" s="24"/>
    </row>
    <row r="327" s="12" customFormat="1" spans="1:13">
      <c r="A327" s="18" t="s">
        <v>1137</v>
      </c>
      <c r="B327" s="18" t="s">
        <v>1432</v>
      </c>
      <c r="C327" s="19">
        <v>12886</v>
      </c>
      <c r="D327" s="18" t="s">
        <v>539</v>
      </c>
      <c r="E327" s="20" t="s">
        <v>556</v>
      </c>
      <c r="F327" s="18" t="s">
        <v>464</v>
      </c>
      <c r="G327" s="18" t="s">
        <v>557</v>
      </c>
      <c r="H327" s="18" t="s">
        <v>1433</v>
      </c>
      <c r="I327" s="18" t="s">
        <v>880</v>
      </c>
      <c r="J327" s="18" t="s">
        <v>552</v>
      </c>
      <c r="K327" s="20" t="s">
        <v>1258</v>
      </c>
      <c r="L327" s="20" t="s">
        <v>606</v>
      </c>
      <c r="M327" s="24"/>
    </row>
    <row r="328" s="12" customFormat="1" spans="1:13">
      <c r="A328" s="18" t="s">
        <v>537</v>
      </c>
      <c r="B328" s="18" t="s">
        <v>1434</v>
      </c>
      <c r="C328" s="19">
        <v>12911</v>
      </c>
      <c r="D328" s="18" t="s">
        <v>539</v>
      </c>
      <c r="E328" s="20" t="s">
        <v>540</v>
      </c>
      <c r="F328" s="18" t="s">
        <v>541</v>
      </c>
      <c r="G328" s="18" t="s">
        <v>542</v>
      </c>
      <c r="H328" s="18" t="s">
        <v>1435</v>
      </c>
      <c r="I328" s="18" t="s">
        <v>880</v>
      </c>
      <c r="J328" s="18" t="s">
        <v>552</v>
      </c>
      <c r="K328" s="20" t="s">
        <v>1258</v>
      </c>
      <c r="L328" s="20" t="s">
        <v>606</v>
      </c>
      <c r="M328" s="24"/>
    </row>
    <row r="329" s="12" customFormat="1" spans="1:13">
      <c r="A329" s="18" t="s">
        <v>1356</v>
      </c>
      <c r="B329" s="18" t="s">
        <v>1436</v>
      </c>
      <c r="C329" s="19">
        <v>12534</v>
      </c>
      <c r="D329" s="18" t="s">
        <v>539</v>
      </c>
      <c r="E329" s="20" t="s">
        <v>556</v>
      </c>
      <c r="F329" s="18" t="s">
        <v>1358</v>
      </c>
      <c r="G329" s="18" t="s">
        <v>652</v>
      </c>
      <c r="H329" s="18" t="s">
        <v>1437</v>
      </c>
      <c r="I329" s="18" t="s">
        <v>880</v>
      </c>
      <c r="J329" s="18" t="s">
        <v>552</v>
      </c>
      <c r="K329" s="20" t="s">
        <v>1258</v>
      </c>
      <c r="L329" s="20" t="s">
        <v>926</v>
      </c>
      <c r="M329" s="24"/>
    </row>
    <row r="330" s="12" customFormat="1" spans="1:13">
      <c r="A330" s="18" t="s">
        <v>972</v>
      </c>
      <c r="B330" s="18" t="s">
        <v>1438</v>
      </c>
      <c r="C330" s="19">
        <v>7388</v>
      </c>
      <c r="D330" s="18" t="s">
        <v>539</v>
      </c>
      <c r="E330" s="20" t="s">
        <v>603</v>
      </c>
      <c r="F330" s="18" t="s">
        <v>974</v>
      </c>
      <c r="G330" s="18" t="s">
        <v>542</v>
      </c>
      <c r="H330" s="18" t="s">
        <v>1439</v>
      </c>
      <c r="I330" s="18" t="s">
        <v>880</v>
      </c>
      <c r="J330" s="18" t="s">
        <v>552</v>
      </c>
      <c r="K330" s="20" t="s">
        <v>1258</v>
      </c>
      <c r="L330" s="20" t="s">
        <v>553</v>
      </c>
      <c r="M330" s="24"/>
    </row>
    <row r="331" s="12" customFormat="1" spans="1:13">
      <c r="A331" s="18" t="s">
        <v>679</v>
      </c>
      <c r="B331" s="18" t="s">
        <v>1440</v>
      </c>
      <c r="C331" s="19">
        <v>10650</v>
      </c>
      <c r="D331" s="18" t="s">
        <v>539</v>
      </c>
      <c r="E331" s="20" t="s">
        <v>556</v>
      </c>
      <c r="F331" s="18" t="s">
        <v>189</v>
      </c>
      <c r="G331" s="18" t="s">
        <v>590</v>
      </c>
      <c r="H331" s="18" t="s">
        <v>1441</v>
      </c>
      <c r="I331" s="18" t="s">
        <v>880</v>
      </c>
      <c r="J331" s="18" t="s">
        <v>552</v>
      </c>
      <c r="K331" s="20" t="s">
        <v>1258</v>
      </c>
      <c r="L331" s="20" t="s">
        <v>616</v>
      </c>
      <c r="M331" s="24"/>
    </row>
    <row r="332" s="12" customFormat="1" spans="1:13">
      <c r="A332" s="18" t="s">
        <v>625</v>
      </c>
      <c r="B332" s="18" t="s">
        <v>1442</v>
      </c>
      <c r="C332" s="19">
        <v>13031</v>
      </c>
      <c r="D332" s="18" t="s">
        <v>539</v>
      </c>
      <c r="E332" s="20" t="s">
        <v>556</v>
      </c>
      <c r="F332" s="18" t="s">
        <v>627</v>
      </c>
      <c r="G332" s="18" t="s">
        <v>628</v>
      </c>
      <c r="H332" s="18" t="s">
        <v>1443</v>
      </c>
      <c r="I332" s="18" t="s">
        <v>880</v>
      </c>
      <c r="J332" s="18" t="s">
        <v>552</v>
      </c>
      <c r="K332" s="20" t="s">
        <v>1258</v>
      </c>
      <c r="L332" s="20" t="s">
        <v>638</v>
      </c>
      <c r="M332" s="24"/>
    </row>
    <row r="333" s="12" customFormat="1" spans="1:13">
      <c r="A333" s="18" t="s">
        <v>1278</v>
      </c>
      <c r="B333" s="18" t="s">
        <v>1444</v>
      </c>
      <c r="C333" s="19">
        <v>5406</v>
      </c>
      <c r="D333" s="18" t="s">
        <v>539</v>
      </c>
      <c r="E333" s="20" t="s">
        <v>561</v>
      </c>
      <c r="F333" s="18" t="s">
        <v>441</v>
      </c>
      <c r="G333" s="18" t="s">
        <v>642</v>
      </c>
      <c r="H333" s="18" t="s">
        <v>1445</v>
      </c>
      <c r="I333" s="18" t="s">
        <v>880</v>
      </c>
      <c r="J333" s="18" t="s">
        <v>552</v>
      </c>
      <c r="K333" s="20" t="s">
        <v>1258</v>
      </c>
      <c r="L333" s="20" t="s">
        <v>926</v>
      </c>
      <c r="M333" s="24"/>
    </row>
    <row r="334" s="12" customFormat="1" spans="1:13">
      <c r="A334" s="18" t="s">
        <v>687</v>
      </c>
      <c r="B334" s="18" t="s">
        <v>724</v>
      </c>
      <c r="C334" s="19">
        <v>12950</v>
      </c>
      <c r="D334" s="18" t="s">
        <v>539</v>
      </c>
      <c r="E334" s="20" t="s">
        <v>556</v>
      </c>
      <c r="F334" s="18" t="s">
        <v>443</v>
      </c>
      <c r="G334" s="18" t="s">
        <v>542</v>
      </c>
      <c r="H334" s="18" t="s">
        <v>1446</v>
      </c>
      <c r="I334" s="18" t="s">
        <v>880</v>
      </c>
      <c r="J334" s="18" t="s">
        <v>552</v>
      </c>
      <c r="K334" s="20" t="s">
        <v>1258</v>
      </c>
      <c r="L334" s="20" t="s">
        <v>547</v>
      </c>
      <c r="M334" s="24"/>
    </row>
    <row r="335" s="12" customFormat="1" spans="1:13">
      <c r="A335" s="18" t="s">
        <v>1278</v>
      </c>
      <c r="B335" s="18" t="s">
        <v>1447</v>
      </c>
      <c r="C335" s="19">
        <v>4330</v>
      </c>
      <c r="D335" s="18" t="s">
        <v>539</v>
      </c>
      <c r="E335" s="20" t="s">
        <v>556</v>
      </c>
      <c r="F335" s="18" t="s">
        <v>441</v>
      </c>
      <c r="G335" s="18" t="s">
        <v>642</v>
      </c>
      <c r="H335" s="18" t="s">
        <v>1448</v>
      </c>
      <c r="I335" s="18" t="s">
        <v>880</v>
      </c>
      <c r="J335" s="18" t="s">
        <v>552</v>
      </c>
      <c r="K335" s="20" t="s">
        <v>1258</v>
      </c>
      <c r="L335" s="20" t="s">
        <v>926</v>
      </c>
      <c r="M335" s="24"/>
    </row>
    <row r="336" s="12" customFormat="1" spans="1:13">
      <c r="A336" s="18" t="s">
        <v>1382</v>
      </c>
      <c r="B336" s="18" t="s">
        <v>1449</v>
      </c>
      <c r="C336" s="19">
        <v>12682</v>
      </c>
      <c r="D336" s="18" t="s">
        <v>539</v>
      </c>
      <c r="E336" s="20" t="s">
        <v>556</v>
      </c>
      <c r="F336" s="18" t="s">
        <v>357</v>
      </c>
      <c r="G336" s="18" t="s">
        <v>642</v>
      </c>
      <c r="H336" s="18" t="s">
        <v>1450</v>
      </c>
      <c r="I336" s="18" t="s">
        <v>880</v>
      </c>
      <c r="J336" s="18" t="s">
        <v>552</v>
      </c>
      <c r="K336" s="20" t="s">
        <v>1258</v>
      </c>
      <c r="L336" s="20" t="s">
        <v>616</v>
      </c>
      <c r="M336" s="24"/>
    </row>
    <row r="337" s="12" customFormat="1" spans="1:13">
      <c r="A337" s="18" t="s">
        <v>1407</v>
      </c>
      <c r="B337" s="18" t="s">
        <v>1451</v>
      </c>
      <c r="C337" s="19">
        <v>12914</v>
      </c>
      <c r="D337" s="18" t="s">
        <v>539</v>
      </c>
      <c r="E337" s="20" t="s">
        <v>540</v>
      </c>
      <c r="F337" s="18" t="s">
        <v>1409</v>
      </c>
      <c r="G337" s="18" t="s">
        <v>1410</v>
      </c>
      <c r="H337" s="18" t="s">
        <v>1452</v>
      </c>
      <c r="I337" s="18" t="s">
        <v>880</v>
      </c>
      <c r="J337" s="18" t="s">
        <v>545</v>
      </c>
      <c r="K337" s="20" t="s">
        <v>1258</v>
      </c>
      <c r="L337" s="20" t="s">
        <v>553</v>
      </c>
      <c r="M337" s="24"/>
    </row>
    <row r="338" s="12" customFormat="1" spans="1:13">
      <c r="A338" s="18" t="s">
        <v>912</v>
      </c>
      <c r="B338" s="18" t="s">
        <v>747</v>
      </c>
      <c r="C338" s="19">
        <v>12954</v>
      </c>
      <c r="D338" s="18" t="s">
        <v>539</v>
      </c>
      <c r="E338" s="20" t="s">
        <v>540</v>
      </c>
      <c r="F338" s="18" t="s">
        <v>199</v>
      </c>
      <c r="G338" s="18" t="s">
        <v>670</v>
      </c>
      <c r="H338" s="18" t="s">
        <v>1453</v>
      </c>
      <c r="I338" s="18" t="s">
        <v>880</v>
      </c>
      <c r="J338" s="18" t="s">
        <v>552</v>
      </c>
      <c r="K338" s="20" t="s">
        <v>1258</v>
      </c>
      <c r="L338" s="20" t="s">
        <v>606</v>
      </c>
      <c r="M338" s="24"/>
    </row>
    <row r="339" s="12" customFormat="1" spans="1:13">
      <c r="A339" s="18" t="s">
        <v>660</v>
      </c>
      <c r="B339" s="18" t="s">
        <v>1454</v>
      </c>
      <c r="C339" s="19">
        <v>12477</v>
      </c>
      <c r="D339" s="18" t="s">
        <v>539</v>
      </c>
      <c r="E339" s="20" t="s">
        <v>556</v>
      </c>
      <c r="F339" s="18" t="s">
        <v>291</v>
      </c>
      <c r="G339" s="18" t="s">
        <v>557</v>
      </c>
      <c r="H339" s="18" t="s">
        <v>1455</v>
      </c>
      <c r="I339" s="18" t="s">
        <v>880</v>
      </c>
      <c r="J339" s="18" t="s">
        <v>552</v>
      </c>
      <c r="K339" s="20" t="s">
        <v>1258</v>
      </c>
      <c r="L339" s="20" t="s">
        <v>564</v>
      </c>
      <c r="M339" s="24"/>
    </row>
    <row r="340" s="12" customFormat="1" spans="1:13">
      <c r="A340" s="18" t="s">
        <v>1261</v>
      </c>
      <c r="B340" s="18" t="s">
        <v>1456</v>
      </c>
      <c r="C340" s="19">
        <v>8338</v>
      </c>
      <c r="D340" s="18" t="s">
        <v>539</v>
      </c>
      <c r="E340" s="20" t="s">
        <v>556</v>
      </c>
      <c r="F340" s="18" t="s">
        <v>1263</v>
      </c>
      <c r="G340" s="18" t="s">
        <v>542</v>
      </c>
      <c r="H340" s="18" t="s">
        <v>1457</v>
      </c>
      <c r="I340" s="18" t="s">
        <v>880</v>
      </c>
      <c r="J340" s="18" t="s">
        <v>552</v>
      </c>
      <c r="K340" s="20" t="s">
        <v>1258</v>
      </c>
      <c r="L340" s="20" t="s">
        <v>568</v>
      </c>
      <c r="M340" s="24"/>
    </row>
    <row r="341" s="12" customFormat="1" spans="1:13">
      <c r="A341" s="18" t="s">
        <v>1261</v>
      </c>
      <c r="B341" s="18" t="s">
        <v>1458</v>
      </c>
      <c r="C341" s="19">
        <v>11596</v>
      </c>
      <c r="D341" s="18" t="s">
        <v>539</v>
      </c>
      <c r="E341" s="20" t="s">
        <v>556</v>
      </c>
      <c r="F341" s="18" t="s">
        <v>1263</v>
      </c>
      <c r="G341" s="18" t="s">
        <v>542</v>
      </c>
      <c r="H341" s="18" t="s">
        <v>1459</v>
      </c>
      <c r="I341" s="18" t="s">
        <v>880</v>
      </c>
      <c r="J341" s="18" t="s">
        <v>552</v>
      </c>
      <c r="K341" s="20" t="s">
        <v>1258</v>
      </c>
      <c r="L341" s="20" t="s">
        <v>553</v>
      </c>
      <c r="M341" s="24"/>
    </row>
    <row r="342" s="12" customFormat="1" spans="1:13">
      <c r="A342" s="18" t="s">
        <v>649</v>
      </c>
      <c r="B342" s="18" t="s">
        <v>1460</v>
      </c>
      <c r="C342" s="19">
        <v>8068</v>
      </c>
      <c r="D342" s="18" t="s">
        <v>539</v>
      </c>
      <c r="E342" s="20" t="s">
        <v>556</v>
      </c>
      <c r="F342" s="18" t="s">
        <v>651</v>
      </c>
      <c r="G342" s="18" t="s">
        <v>652</v>
      </c>
      <c r="H342" s="18" t="s">
        <v>1461</v>
      </c>
      <c r="I342" s="18" t="s">
        <v>630</v>
      </c>
      <c r="J342" s="18" t="s">
        <v>631</v>
      </c>
      <c r="K342" s="23" t="s">
        <v>568</v>
      </c>
      <c r="L342" s="23" t="s">
        <v>926</v>
      </c>
      <c r="M342" s="24"/>
    </row>
    <row r="343" s="12" customFormat="1" spans="1:13">
      <c r="A343" s="18" t="s">
        <v>649</v>
      </c>
      <c r="B343" s="18" t="s">
        <v>1462</v>
      </c>
      <c r="C343" s="19">
        <v>4028</v>
      </c>
      <c r="D343" s="18" t="s">
        <v>539</v>
      </c>
      <c r="E343" s="20" t="s">
        <v>561</v>
      </c>
      <c r="F343" s="18" t="s">
        <v>651</v>
      </c>
      <c r="G343" s="18" t="s">
        <v>652</v>
      </c>
      <c r="H343" s="18" t="s">
        <v>1463</v>
      </c>
      <c r="I343" s="18" t="s">
        <v>630</v>
      </c>
      <c r="J343" s="18" t="s">
        <v>631</v>
      </c>
      <c r="K343" s="23" t="s">
        <v>568</v>
      </c>
      <c r="L343" s="23" t="s">
        <v>926</v>
      </c>
      <c r="M343" s="24"/>
    </row>
    <row r="344" s="12" customFormat="1" spans="1:13">
      <c r="A344" s="18" t="s">
        <v>1464</v>
      </c>
      <c r="B344" s="18" t="s">
        <v>1465</v>
      </c>
      <c r="C344" s="19">
        <v>6537</v>
      </c>
      <c r="D344" s="18" t="s">
        <v>539</v>
      </c>
      <c r="E344" s="20" t="s">
        <v>603</v>
      </c>
      <c r="F344" s="18" t="s">
        <v>1466</v>
      </c>
      <c r="G344" s="18" t="s">
        <v>652</v>
      </c>
      <c r="H344" s="18" t="s">
        <v>1467</v>
      </c>
      <c r="I344" s="18" t="s">
        <v>630</v>
      </c>
      <c r="J344" s="18" t="s">
        <v>631</v>
      </c>
      <c r="K344" s="23" t="s">
        <v>568</v>
      </c>
      <c r="L344" s="23" t="s">
        <v>926</v>
      </c>
      <c r="M344" s="24"/>
    </row>
    <row r="345" s="12" customFormat="1" spans="1:13">
      <c r="A345" s="18" t="s">
        <v>1468</v>
      </c>
      <c r="B345" s="18" t="s">
        <v>1469</v>
      </c>
      <c r="C345" s="19">
        <v>10177</v>
      </c>
      <c r="D345" s="18" t="s">
        <v>539</v>
      </c>
      <c r="E345" s="20" t="s">
        <v>556</v>
      </c>
      <c r="F345" s="18" t="s">
        <v>254</v>
      </c>
      <c r="G345" s="18" t="s">
        <v>557</v>
      </c>
      <c r="H345" s="18" t="s">
        <v>1470</v>
      </c>
      <c r="I345" s="18" t="s">
        <v>630</v>
      </c>
      <c r="J345" s="18" t="s">
        <v>631</v>
      </c>
      <c r="K345" s="23" t="s">
        <v>568</v>
      </c>
      <c r="L345" s="23" t="s">
        <v>926</v>
      </c>
      <c r="M345" s="24"/>
    </row>
    <row r="346" s="12" customFormat="1" spans="1:13">
      <c r="A346" s="18" t="s">
        <v>825</v>
      </c>
      <c r="B346" s="18" t="s">
        <v>1471</v>
      </c>
      <c r="C346" s="19">
        <v>12937</v>
      </c>
      <c r="D346" s="18" t="s">
        <v>539</v>
      </c>
      <c r="E346" s="20" t="s">
        <v>540</v>
      </c>
      <c r="F346" s="18" t="s">
        <v>827</v>
      </c>
      <c r="G346" s="18" t="s">
        <v>562</v>
      </c>
      <c r="H346" s="18" t="s">
        <v>1472</v>
      </c>
      <c r="I346" s="18" t="s">
        <v>630</v>
      </c>
      <c r="J346" s="18" t="s">
        <v>631</v>
      </c>
      <c r="K346" s="23" t="s">
        <v>568</v>
      </c>
      <c r="L346" s="23" t="s">
        <v>926</v>
      </c>
      <c r="M346" s="24"/>
    </row>
    <row r="347" s="12" customFormat="1" spans="1:13">
      <c r="A347" s="18" t="s">
        <v>1464</v>
      </c>
      <c r="B347" s="18" t="s">
        <v>1473</v>
      </c>
      <c r="C347" s="19">
        <v>11977</v>
      </c>
      <c r="D347" s="18" t="s">
        <v>539</v>
      </c>
      <c r="E347" s="20" t="s">
        <v>556</v>
      </c>
      <c r="F347" s="18" t="s">
        <v>1466</v>
      </c>
      <c r="G347" s="18" t="s">
        <v>652</v>
      </c>
      <c r="H347" s="18" t="s">
        <v>1474</v>
      </c>
      <c r="I347" s="18" t="s">
        <v>630</v>
      </c>
      <c r="J347" s="18" t="s">
        <v>631</v>
      </c>
      <c r="K347" s="23" t="s">
        <v>568</v>
      </c>
      <c r="L347" s="23" t="s">
        <v>926</v>
      </c>
      <c r="M347" s="24"/>
    </row>
    <row r="348" s="12" customFormat="1" spans="1:13">
      <c r="A348" s="18" t="s">
        <v>1464</v>
      </c>
      <c r="B348" s="18" t="s">
        <v>1475</v>
      </c>
      <c r="C348" s="19">
        <v>11903</v>
      </c>
      <c r="D348" s="18" t="s">
        <v>539</v>
      </c>
      <c r="E348" s="20" t="s">
        <v>540</v>
      </c>
      <c r="F348" s="18" t="s">
        <v>1466</v>
      </c>
      <c r="G348" s="18" t="s">
        <v>652</v>
      </c>
      <c r="H348" s="18" t="s">
        <v>1476</v>
      </c>
      <c r="I348" s="18" t="s">
        <v>630</v>
      </c>
      <c r="J348" s="18" t="s">
        <v>631</v>
      </c>
      <c r="K348" s="23" t="s">
        <v>568</v>
      </c>
      <c r="L348" s="23" t="s">
        <v>926</v>
      </c>
      <c r="M348" s="24"/>
    </row>
    <row r="349" s="12" customFormat="1" spans="1:13">
      <c r="A349" s="18" t="s">
        <v>1228</v>
      </c>
      <c r="B349" s="18" t="s">
        <v>1477</v>
      </c>
      <c r="C349" s="19">
        <v>6121</v>
      </c>
      <c r="D349" s="18" t="s">
        <v>539</v>
      </c>
      <c r="E349" s="20" t="s">
        <v>556</v>
      </c>
      <c r="F349" s="18" t="s">
        <v>1230</v>
      </c>
      <c r="G349" s="18" t="s">
        <v>837</v>
      </c>
      <c r="H349" s="18" t="s">
        <v>1478</v>
      </c>
      <c r="I349" s="18" t="s">
        <v>630</v>
      </c>
      <c r="J349" s="18" t="s">
        <v>631</v>
      </c>
      <c r="K349" s="23" t="s">
        <v>568</v>
      </c>
      <c r="L349" s="23" t="s">
        <v>926</v>
      </c>
      <c r="M349" s="24"/>
    </row>
    <row r="350" s="12" customFormat="1" spans="1:13">
      <c r="A350" s="18" t="s">
        <v>1228</v>
      </c>
      <c r="B350" s="18" t="s">
        <v>1479</v>
      </c>
      <c r="C350" s="19">
        <v>10772</v>
      </c>
      <c r="D350" s="18" t="s">
        <v>539</v>
      </c>
      <c r="E350" s="20" t="s">
        <v>556</v>
      </c>
      <c r="F350" s="18" t="s">
        <v>1230</v>
      </c>
      <c r="G350" s="18" t="s">
        <v>837</v>
      </c>
      <c r="H350" s="18" t="s">
        <v>1480</v>
      </c>
      <c r="I350" s="18" t="s">
        <v>630</v>
      </c>
      <c r="J350" s="18" t="s">
        <v>631</v>
      </c>
      <c r="K350" s="23" t="s">
        <v>568</v>
      </c>
      <c r="L350" s="23" t="s">
        <v>926</v>
      </c>
      <c r="M350" s="24"/>
    </row>
    <row r="351" s="12" customFormat="1" spans="1:13">
      <c r="A351" s="18" t="s">
        <v>1481</v>
      </c>
      <c r="B351" s="18" t="s">
        <v>1482</v>
      </c>
      <c r="C351" s="19">
        <v>12566</v>
      </c>
      <c r="D351" s="18" t="s">
        <v>539</v>
      </c>
      <c r="E351" s="20" t="s">
        <v>556</v>
      </c>
      <c r="F351" s="18" t="s">
        <v>1483</v>
      </c>
      <c r="G351" s="18" t="s">
        <v>642</v>
      </c>
      <c r="H351" s="18" t="s">
        <v>1484</v>
      </c>
      <c r="I351" s="18" t="s">
        <v>880</v>
      </c>
      <c r="J351" s="18" t="s">
        <v>552</v>
      </c>
      <c r="K351" s="20" t="s">
        <v>1485</v>
      </c>
      <c r="L351" s="20" t="s">
        <v>616</v>
      </c>
      <c r="M351" s="24"/>
    </row>
    <row r="352" s="12" customFormat="1" spans="1:13">
      <c r="A352" s="18" t="s">
        <v>607</v>
      </c>
      <c r="B352" s="18" t="s">
        <v>1486</v>
      </c>
      <c r="C352" s="19">
        <v>12916</v>
      </c>
      <c r="D352" s="18" t="s">
        <v>539</v>
      </c>
      <c r="E352" s="20" t="s">
        <v>540</v>
      </c>
      <c r="F352" s="18" t="s">
        <v>277</v>
      </c>
      <c r="G352" s="18" t="s">
        <v>609</v>
      </c>
      <c r="H352" s="18" t="s">
        <v>1487</v>
      </c>
      <c r="I352" s="18" t="s">
        <v>880</v>
      </c>
      <c r="J352" s="18" t="s">
        <v>552</v>
      </c>
      <c r="K352" s="20" t="s">
        <v>1485</v>
      </c>
      <c r="L352" s="20" t="s">
        <v>606</v>
      </c>
      <c r="M352" s="24"/>
    </row>
    <row r="353" s="12" customFormat="1" spans="1:13">
      <c r="A353" s="18" t="s">
        <v>1032</v>
      </c>
      <c r="B353" s="18" t="s">
        <v>1488</v>
      </c>
      <c r="C353" s="19">
        <v>7666</v>
      </c>
      <c r="D353" s="18" t="s">
        <v>539</v>
      </c>
      <c r="E353" s="20" t="s">
        <v>556</v>
      </c>
      <c r="F353" s="18" t="s">
        <v>1034</v>
      </c>
      <c r="G353" s="18" t="s">
        <v>542</v>
      </c>
      <c r="H353" s="18" t="s">
        <v>1489</v>
      </c>
      <c r="I353" s="18" t="s">
        <v>880</v>
      </c>
      <c r="J353" s="18" t="s">
        <v>552</v>
      </c>
      <c r="K353" s="20" t="s">
        <v>1485</v>
      </c>
      <c r="L353" s="20" t="s">
        <v>553</v>
      </c>
      <c r="M353" s="24"/>
    </row>
    <row r="354" s="12" customFormat="1" spans="1:13">
      <c r="A354" s="18" t="s">
        <v>1490</v>
      </c>
      <c r="B354" s="18" t="s">
        <v>1491</v>
      </c>
      <c r="C354" s="19">
        <v>12454</v>
      </c>
      <c r="D354" s="18" t="s">
        <v>539</v>
      </c>
      <c r="E354" s="20" t="s">
        <v>556</v>
      </c>
      <c r="F354" s="18" t="s">
        <v>491</v>
      </c>
      <c r="G354" s="18" t="s">
        <v>562</v>
      </c>
      <c r="H354" s="18" t="s">
        <v>1492</v>
      </c>
      <c r="I354" s="18" t="s">
        <v>880</v>
      </c>
      <c r="J354" s="18" t="s">
        <v>552</v>
      </c>
      <c r="K354" s="20" t="s">
        <v>1485</v>
      </c>
      <c r="L354" s="20" t="s">
        <v>616</v>
      </c>
      <c r="M354" s="24"/>
    </row>
    <row r="355" s="12" customFormat="1" spans="1:13">
      <c r="A355" s="18" t="s">
        <v>779</v>
      </c>
      <c r="B355" s="18" t="s">
        <v>1493</v>
      </c>
      <c r="C355" s="19">
        <v>4033</v>
      </c>
      <c r="D355" s="18" t="s">
        <v>539</v>
      </c>
      <c r="E355" s="20" t="s">
        <v>603</v>
      </c>
      <c r="F355" s="18" t="s">
        <v>781</v>
      </c>
      <c r="G355" s="18" t="s">
        <v>590</v>
      </c>
      <c r="H355" s="18" t="s">
        <v>1494</v>
      </c>
      <c r="I355" s="18" t="s">
        <v>880</v>
      </c>
      <c r="J355" s="18" t="s">
        <v>552</v>
      </c>
      <c r="K355" s="20" t="s">
        <v>1485</v>
      </c>
      <c r="L355" s="20" t="s">
        <v>547</v>
      </c>
      <c r="M355" s="24"/>
    </row>
    <row r="356" s="12" customFormat="1" spans="1:13">
      <c r="A356" s="18" t="s">
        <v>972</v>
      </c>
      <c r="B356" s="18" t="s">
        <v>1495</v>
      </c>
      <c r="C356" s="19">
        <v>12468</v>
      </c>
      <c r="D356" s="18" t="s">
        <v>539</v>
      </c>
      <c r="E356" s="20" t="s">
        <v>556</v>
      </c>
      <c r="F356" s="18" t="s">
        <v>974</v>
      </c>
      <c r="G356" s="18" t="s">
        <v>542</v>
      </c>
      <c r="H356" s="18" t="s">
        <v>1496</v>
      </c>
      <c r="I356" s="18" t="s">
        <v>880</v>
      </c>
      <c r="J356" s="18" t="s">
        <v>552</v>
      </c>
      <c r="K356" s="20" t="s">
        <v>1485</v>
      </c>
      <c r="L356" s="20" t="s">
        <v>616</v>
      </c>
      <c r="M356" s="24"/>
    </row>
    <row r="357" s="12" customFormat="1" spans="1:13">
      <c r="A357" s="18" t="s">
        <v>953</v>
      </c>
      <c r="B357" s="18" t="s">
        <v>1497</v>
      </c>
      <c r="C357" s="19">
        <v>11088</v>
      </c>
      <c r="D357" s="18" t="s">
        <v>539</v>
      </c>
      <c r="E357" s="20" t="s">
        <v>556</v>
      </c>
      <c r="F357" s="18" t="s">
        <v>955</v>
      </c>
      <c r="G357" s="18" t="s">
        <v>590</v>
      </c>
      <c r="H357" s="18" t="s">
        <v>1498</v>
      </c>
      <c r="I357" s="18" t="s">
        <v>880</v>
      </c>
      <c r="J357" s="18" t="s">
        <v>552</v>
      </c>
      <c r="K357" s="20" t="s">
        <v>1485</v>
      </c>
      <c r="L357" s="20" t="s">
        <v>616</v>
      </c>
      <c r="M357" s="24"/>
    </row>
    <row r="358" s="12" customFormat="1" spans="1:13">
      <c r="A358" s="18" t="s">
        <v>593</v>
      </c>
      <c r="B358" s="18" t="s">
        <v>1499</v>
      </c>
      <c r="C358" s="19">
        <v>7948</v>
      </c>
      <c r="D358" s="18" t="s">
        <v>539</v>
      </c>
      <c r="E358" s="20" t="s">
        <v>556</v>
      </c>
      <c r="F358" s="18" t="s">
        <v>595</v>
      </c>
      <c r="G358" s="18" t="s">
        <v>596</v>
      </c>
      <c r="H358" s="18" t="s">
        <v>1500</v>
      </c>
      <c r="I358" s="18" t="s">
        <v>880</v>
      </c>
      <c r="J358" s="18" t="s">
        <v>552</v>
      </c>
      <c r="K358" s="20" t="s">
        <v>1485</v>
      </c>
      <c r="L358" s="20" t="s">
        <v>606</v>
      </c>
      <c r="M358" s="24"/>
    </row>
    <row r="359" s="12" customFormat="1" spans="1:13">
      <c r="A359" s="18" t="s">
        <v>912</v>
      </c>
      <c r="B359" s="18" t="s">
        <v>1501</v>
      </c>
      <c r="C359" s="19">
        <v>12504</v>
      </c>
      <c r="D359" s="18" t="s">
        <v>539</v>
      </c>
      <c r="E359" s="20" t="s">
        <v>556</v>
      </c>
      <c r="F359" s="18" t="s">
        <v>199</v>
      </c>
      <c r="G359" s="18" t="s">
        <v>670</v>
      </c>
      <c r="H359" s="18" t="s">
        <v>1502</v>
      </c>
      <c r="I359" s="18" t="s">
        <v>880</v>
      </c>
      <c r="J359" s="18" t="s">
        <v>545</v>
      </c>
      <c r="K359" s="20" t="s">
        <v>1485</v>
      </c>
      <c r="L359" s="20" t="s">
        <v>568</v>
      </c>
      <c r="M359" s="24"/>
    </row>
    <row r="360" s="12" customFormat="1" spans="1:13">
      <c r="A360" s="18" t="s">
        <v>1414</v>
      </c>
      <c r="B360" s="18" t="s">
        <v>1503</v>
      </c>
      <c r="C360" s="19">
        <v>11620</v>
      </c>
      <c r="D360" s="18" t="s">
        <v>539</v>
      </c>
      <c r="E360" s="20" t="s">
        <v>556</v>
      </c>
      <c r="F360" s="18" t="s">
        <v>1416</v>
      </c>
      <c r="G360" s="18" t="s">
        <v>609</v>
      </c>
      <c r="H360" s="18" t="s">
        <v>1504</v>
      </c>
      <c r="I360" s="18" t="s">
        <v>880</v>
      </c>
      <c r="J360" s="18" t="s">
        <v>552</v>
      </c>
      <c r="K360" s="20" t="s">
        <v>1485</v>
      </c>
      <c r="L360" s="20" t="s">
        <v>553</v>
      </c>
      <c r="M360" s="24"/>
    </row>
    <row r="361" s="12" customFormat="1" spans="1:13">
      <c r="A361" s="18" t="s">
        <v>663</v>
      </c>
      <c r="B361" s="18" t="s">
        <v>1505</v>
      </c>
      <c r="C361" s="19">
        <v>4188</v>
      </c>
      <c r="D361" s="18" t="s">
        <v>539</v>
      </c>
      <c r="E361" s="20" t="s">
        <v>603</v>
      </c>
      <c r="F361" s="18" t="s">
        <v>665</v>
      </c>
      <c r="G361" s="18" t="s">
        <v>666</v>
      </c>
      <c r="H361" s="18" t="s">
        <v>1506</v>
      </c>
      <c r="I361" s="18" t="s">
        <v>880</v>
      </c>
      <c r="J361" s="18" t="s">
        <v>552</v>
      </c>
      <c r="K361" s="20" t="s">
        <v>1485</v>
      </c>
      <c r="L361" s="20" t="s">
        <v>600</v>
      </c>
      <c r="M361" s="24"/>
    </row>
    <row r="362" s="12" customFormat="1" spans="1:13">
      <c r="A362" s="18" t="s">
        <v>1481</v>
      </c>
      <c r="B362" s="18" t="s">
        <v>1507</v>
      </c>
      <c r="C362" s="19">
        <v>11503</v>
      </c>
      <c r="D362" s="18" t="s">
        <v>539</v>
      </c>
      <c r="E362" s="20" t="s">
        <v>540</v>
      </c>
      <c r="F362" s="18" t="s">
        <v>1483</v>
      </c>
      <c r="G362" s="18" t="s">
        <v>642</v>
      </c>
      <c r="H362" s="18" t="s">
        <v>1508</v>
      </c>
      <c r="I362" s="18" t="s">
        <v>880</v>
      </c>
      <c r="J362" s="18" t="s">
        <v>552</v>
      </c>
      <c r="K362" s="20" t="s">
        <v>1485</v>
      </c>
      <c r="L362" s="20" t="s">
        <v>568</v>
      </c>
      <c r="M362" s="24"/>
    </row>
    <row r="363" s="12" customFormat="1" spans="1:13">
      <c r="A363" s="18" t="s">
        <v>581</v>
      </c>
      <c r="B363" s="18" t="s">
        <v>1509</v>
      </c>
      <c r="C363" s="19">
        <v>12412</v>
      </c>
      <c r="D363" s="18" t="s">
        <v>539</v>
      </c>
      <c r="E363" s="20" t="s">
        <v>556</v>
      </c>
      <c r="F363" s="18" t="s">
        <v>583</v>
      </c>
      <c r="G363" s="18" t="s">
        <v>584</v>
      </c>
      <c r="H363" s="18" t="s">
        <v>1510</v>
      </c>
      <c r="I363" s="18" t="s">
        <v>880</v>
      </c>
      <c r="J363" s="18" t="s">
        <v>552</v>
      </c>
      <c r="K363" s="20" t="s">
        <v>1485</v>
      </c>
      <c r="L363" s="20" t="s">
        <v>606</v>
      </c>
      <c r="M363" s="24"/>
    </row>
    <row r="364" s="12" customFormat="1" spans="1:13">
      <c r="A364" s="18" t="s">
        <v>1028</v>
      </c>
      <c r="B364" s="18" t="s">
        <v>1511</v>
      </c>
      <c r="C364" s="19">
        <v>11023</v>
      </c>
      <c r="D364" s="18" t="s">
        <v>539</v>
      </c>
      <c r="E364" s="20" t="s">
        <v>556</v>
      </c>
      <c r="F364" s="18" t="s">
        <v>1030</v>
      </c>
      <c r="G364" s="18" t="s">
        <v>609</v>
      </c>
      <c r="H364" s="18" t="s">
        <v>1512</v>
      </c>
      <c r="I364" s="18" t="s">
        <v>880</v>
      </c>
      <c r="J364" s="18" t="s">
        <v>552</v>
      </c>
      <c r="K364" s="20" t="s">
        <v>1485</v>
      </c>
      <c r="L364" s="20" t="s">
        <v>616</v>
      </c>
      <c r="M364" s="24"/>
    </row>
    <row r="365" s="12" customFormat="1" spans="1:13">
      <c r="A365" s="18" t="s">
        <v>731</v>
      </c>
      <c r="B365" s="18" t="s">
        <v>1513</v>
      </c>
      <c r="C365" s="19">
        <v>11621</v>
      </c>
      <c r="D365" s="18" t="s">
        <v>539</v>
      </c>
      <c r="E365" s="20" t="s">
        <v>603</v>
      </c>
      <c r="F365" s="18" t="s">
        <v>451</v>
      </c>
      <c r="G365" s="18" t="s">
        <v>670</v>
      </c>
      <c r="H365" s="18" t="s">
        <v>1514</v>
      </c>
      <c r="I365" s="18" t="s">
        <v>880</v>
      </c>
      <c r="J365" s="18" t="s">
        <v>552</v>
      </c>
      <c r="K365" s="20" t="s">
        <v>1485</v>
      </c>
      <c r="L365" s="20" t="s">
        <v>564</v>
      </c>
      <c r="M365" s="24"/>
    </row>
    <row r="366" s="12" customFormat="1" spans="1:13">
      <c r="A366" s="18" t="s">
        <v>834</v>
      </c>
      <c r="B366" s="18" t="s">
        <v>1515</v>
      </c>
      <c r="C366" s="19">
        <v>6497</v>
      </c>
      <c r="D366" s="18" t="s">
        <v>539</v>
      </c>
      <c r="E366" s="20" t="s">
        <v>556</v>
      </c>
      <c r="F366" s="18" t="s">
        <v>836</v>
      </c>
      <c r="G366" s="18" t="s">
        <v>837</v>
      </c>
      <c r="H366" s="18" t="s">
        <v>1516</v>
      </c>
      <c r="I366" s="18" t="s">
        <v>880</v>
      </c>
      <c r="J366" s="18" t="s">
        <v>552</v>
      </c>
      <c r="K366" s="20" t="s">
        <v>1485</v>
      </c>
      <c r="L366" s="20" t="s">
        <v>926</v>
      </c>
      <c r="M366" s="24"/>
    </row>
    <row r="367" s="12" customFormat="1" spans="1:13">
      <c r="A367" s="18" t="s">
        <v>656</v>
      </c>
      <c r="B367" s="18" t="s">
        <v>1517</v>
      </c>
      <c r="C367" s="19">
        <v>12844</v>
      </c>
      <c r="D367" s="18" t="s">
        <v>539</v>
      </c>
      <c r="E367" s="20" t="s">
        <v>540</v>
      </c>
      <c r="F367" s="18" t="s">
        <v>658</v>
      </c>
      <c r="G367" s="18" t="s">
        <v>609</v>
      </c>
      <c r="H367" s="18" t="s">
        <v>1518</v>
      </c>
      <c r="I367" s="18" t="s">
        <v>880</v>
      </c>
      <c r="J367" s="18" t="s">
        <v>552</v>
      </c>
      <c r="K367" s="20" t="s">
        <v>1485</v>
      </c>
      <c r="L367" s="20" t="s">
        <v>553</v>
      </c>
      <c r="M367" s="24"/>
    </row>
    <row r="368" s="12" customFormat="1" spans="1:13">
      <c r="A368" s="18" t="s">
        <v>1490</v>
      </c>
      <c r="B368" s="18" t="s">
        <v>1519</v>
      </c>
      <c r="C368" s="19">
        <v>12164</v>
      </c>
      <c r="D368" s="18" t="s">
        <v>539</v>
      </c>
      <c r="E368" s="20" t="s">
        <v>556</v>
      </c>
      <c r="F368" s="18" t="s">
        <v>491</v>
      </c>
      <c r="G368" s="18" t="s">
        <v>562</v>
      </c>
      <c r="H368" s="18" t="s">
        <v>1520</v>
      </c>
      <c r="I368" s="18" t="s">
        <v>880</v>
      </c>
      <c r="J368" s="18" t="s">
        <v>552</v>
      </c>
      <c r="K368" s="20" t="s">
        <v>1485</v>
      </c>
      <c r="L368" s="20" t="s">
        <v>564</v>
      </c>
      <c r="M368" s="24"/>
    </row>
    <row r="369" s="12" customFormat="1" spans="1:13">
      <c r="A369" s="18" t="s">
        <v>607</v>
      </c>
      <c r="B369" s="18" t="s">
        <v>1521</v>
      </c>
      <c r="C369" s="19">
        <v>12536</v>
      </c>
      <c r="D369" s="18" t="s">
        <v>539</v>
      </c>
      <c r="E369" s="20" t="s">
        <v>556</v>
      </c>
      <c r="F369" s="18" t="s">
        <v>277</v>
      </c>
      <c r="G369" s="18" t="s">
        <v>609</v>
      </c>
      <c r="H369" s="18" t="s">
        <v>1522</v>
      </c>
      <c r="I369" s="18" t="s">
        <v>880</v>
      </c>
      <c r="J369" s="18" t="s">
        <v>552</v>
      </c>
      <c r="K369" s="20" t="s">
        <v>1485</v>
      </c>
      <c r="L369" s="20" t="s">
        <v>616</v>
      </c>
      <c r="M369" s="24"/>
    </row>
    <row r="370" s="12" customFormat="1" spans="1:13">
      <c r="A370" s="18" t="s">
        <v>834</v>
      </c>
      <c r="B370" s="18" t="s">
        <v>1523</v>
      </c>
      <c r="C370" s="19">
        <v>8073</v>
      </c>
      <c r="D370" s="18" t="s">
        <v>539</v>
      </c>
      <c r="E370" s="20" t="s">
        <v>561</v>
      </c>
      <c r="F370" s="18" t="s">
        <v>836</v>
      </c>
      <c r="G370" s="18" t="s">
        <v>837</v>
      </c>
      <c r="H370" s="18" t="s">
        <v>1524</v>
      </c>
      <c r="I370" s="18" t="s">
        <v>880</v>
      </c>
      <c r="J370" s="18" t="s">
        <v>552</v>
      </c>
      <c r="K370" s="20" t="s">
        <v>1485</v>
      </c>
      <c r="L370" s="20" t="s">
        <v>568</v>
      </c>
      <c r="M370" s="24"/>
    </row>
    <row r="371" s="12" customFormat="1" spans="1:13">
      <c r="A371" s="18" t="s">
        <v>1344</v>
      </c>
      <c r="B371" s="18" t="s">
        <v>1525</v>
      </c>
      <c r="C371" s="19">
        <v>12934</v>
      </c>
      <c r="D371" s="18" t="s">
        <v>539</v>
      </c>
      <c r="E371" s="20" t="s">
        <v>540</v>
      </c>
      <c r="F371" s="18" t="s">
        <v>1346</v>
      </c>
      <c r="G371" s="18" t="s">
        <v>652</v>
      </c>
      <c r="H371" s="18" t="s">
        <v>1526</v>
      </c>
      <c r="I371" s="18" t="s">
        <v>880</v>
      </c>
      <c r="J371" s="18" t="s">
        <v>552</v>
      </c>
      <c r="K371" s="20" t="s">
        <v>1485</v>
      </c>
      <c r="L371" s="20" t="s">
        <v>547</v>
      </c>
      <c r="M371" s="24"/>
    </row>
    <row r="372" s="12" customFormat="1" spans="1:13">
      <c r="A372" s="18" t="s">
        <v>825</v>
      </c>
      <c r="B372" s="18" t="s">
        <v>1527</v>
      </c>
      <c r="C372" s="19">
        <v>10951</v>
      </c>
      <c r="D372" s="18" t="s">
        <v>539</v>
      </c>
      <c r="E372" s="20" t="s">
        <v>556</v>
      </c>
      <c r="F372" s="18" t="s">
        <v>827</v>
      </c>
      <c r="G372" s="18" t="s">
        <v>562</v>
      </c>
      <c r="H372" s="18" t="s">
        <v>1528</v>
      </c>
      <c r="I372" s="18" t="s">
        <v>880</v>
      </c>
      <c r="J372" s="18" t="s">
        <v>552</v>
      </c>
      <c r="K372" s="20" t="s">
        <v>1485</v>
      </c>
      <c r="L372" s="20" t="s">
        <v>616</v>
      </c>
      <c r="M372" s="24"/>
    </row>
    <row r="373" s="12" customFormat="1" spans="1:13">
      <c r="A373" s="18" t="s">
        <v>660</v>
      </c>
      <c r="B373" s="18" t="s">
        <v>1529</v>
      </c>
      <c r="C373" s="19">
        <v>11504</v>
      </c>
      <c r="D373" s="18" t="s">
        <v>539</v>
      </c>
      <c r="E373" s="20" t="s">
        <v>540</v>
      </c>
      <c r="F373" s="18" t="s">
        <v>291</v>
      </c>
      <c r="G373" s="18" t="s">
        <v>557</v>
      </c>
      <c r="H373" s="18" t="s">
        <v>1530</v>
      </c>
      <c r="I373" s="18" t="s">
        <v>880</v>
      </c>
      <c r="J373" s="18" t="s">
        <v>552</v>
      </c>
      <c r="K373" s="20" t="s">
        <v>1485</v>
      </c>
      <c r="L373" s="20" t="s">
        <v>547</v>
      </c>
      <c r="M373" s="24"/>
    </row>
    <row r="374" s="12" customFormat="1" spans="1:13">
      <c r="A374" s="18" t="s">
        <v>707</v>
      </c>
      <c r="B374" s="18" t="s">
        <v>1531</v>
      </c>
      <c r="C374" s="19">
        <v>12497</v>
      </c>
      <c r="D374" s="18" t="s">
        <v>539</v>
      </c>
      <c r="E374" s="20" t="s">
        <v>556</v>
      </c>
      <c r="F374" s="18" t="s">
        <v>709</v>
      </c>
      <c r="G374" s="18" t="s">
        <v>557</v>
      </c>
      <c r="H374" s="18" t="s">
        <v>1532</v>
      </c>
      <c r="I374" s="18" t="s">
        <v>880</v>
      </c>
      <c r="J374" s="18" t="s">
        <v>552</v>
      </c>
      <c r="K374" s="20" t="s">
        <v>1485</v>
      </c>
      <c r="L374" s="20" t="s">
        <v>568</v>
      </c>
      <c r="M374" s="24"/>
    </row>
    <row r="375" s="12" customFormat="1" spans="1:13">
      <c r="A375" s="18" t="s">
        <v>656</v>
      </c>
      <c r="B375" s="18" t="s">
        <v>1533</v>
      </c>
      <c r="C375" s="19">
        <v>5527</v>
      </c>
      <c r="D375" s="18" t="s">
        <v>539</v>
      </c>
      <c r="E375" s="20" t="s">
        <v>1252</v>
      </c>
      <c r="F375" s="18" t="s">
        <v>658</v>
      </c>
      <c r="G375" s="18" t="s">
        <v>609</v>
      </c>
      <c r="H375" s="18" t="s">
        <v>1534</v>
      </c>
      <c r="I375" s="18" t="s">
        <v>880</v>
      </c>
      <c r="J375" s="18" t="s">
        <v>545</v>
      </c>
      <c r="K375" s="20" t="s">
        <v>1485</v>
      </c>
      <c r="L375" s="20" t="s">
        <v>616</v>
      </c>
      <c r="M375" s="24"/>
    </row>
    <row r="376" s="12" customFormat="1" spans="1:13">
      <c r="A376" s="18" t="s">
        <v>1468</v>
      </c>
      <c r="B376" s="18" t="s">
        <v>1535</v>
      </c>
      <c r="C376" s="19">
        <v>6607</v>
      </c>
      <c r="D376" s="18" t="s">
        <v>539</v>
      </c>
      <c r="E376" s="20" t="s">
        <v>556</v>
      </c>
      <c r="F376" s="18" t="s">
        <v>254</v>
      </c>
      <c r="G376" s="18" t="s">
        <v>557</v>
      </c>
      <c r="H376" s="18" t="s">
        <v>1536</v>
      </c>
      <c r="I376" s="18" t="s">
        <v>880</v>
      </c>
      <c r="J376" s="18" t="s">
        <v>552</v>
      </c>
      <c r="K376" s="20" t="s">
        <v>1485</v>
      </c>
      <c r="L376" s="20" t="s">
        <v>638</v>
      </c>
      <c r="M376" s="24"/>
    </row>
    <row r="377" s="12" customFormat="1" spans="1:13">
      <c r="A377" s="18" t="s">
        <v>810</v>
      </c>
      <c r="B377" s="18" t="s">
        <v>1537</v>
      </c>
      <c r="C377" s="19">
        <v>7917</v>
      </c>
      <c r="D377" s="18" t="s">
        <v>539</v>
      </c>
      <c r="E377" s="20" t="s">
        <v>556</v>
      </c>
      <c r="F377" s="18" t="s">
        <v>243</v>
      </c>
      <c r="G377" s="18" t="s">
        <v>609</v>
      </c>
      <c r="H377" s="18" t="s">
        <v>1538</v>
      </c>
      <c r="I377" s="18" t="s">
        <v>880</v>
      </c>
      <c r="J377" s="18" t="s">
        <v>552</v>
      </c>
      <c r="K377" s="20" t="s">
        <v>1485</v>
      </c>
      <c r="L377" s="20" t="s">
        <v>568</v>
      </c>
      <c r="M377" s="24"/>
    </row>
    <row r="378" s="12" customFormat="1" spans="1:13">
      <c r="A378" s="18" t="s">
        <v>656</v>
      </c>
      <c r="B378" s="18" t="s">
        <v>1539</v>
      </c>
      <c r="C378" s="19">
        <v>12940</v>
      </c>
      <c r="D378" s="18" t="s">
        <v>539</v>
      </c>
      <c r="E378" s="20" t="s">
        <v>540</v>
      </c>
      <c r="F378" s="18" t="s">
        <v>658</v>
      </c>
      <c r="G378" s="18" t="s">
        <v>609</v>
      </c>
      <c r="H378" s="18" t="s">
        <v>1540</v>
      </c>
      <c r="I378" s="18" t="s">
        <v>880</v>
      </c>
      <c r="J378" s="18" t="s">
        <v>552</v>
      </c>
      <c r="K378" s="20" t="s">
        <v>1485</v>
      </c>
      <c r="L378" s="20" t="s">
        <v>616</v>
      </c>
      <c r="M378" s="24"/>
    </row>
    <row r="379" s="12" customFormat="1" spans="1:13">
      <c r="A379" s="18" t="s">
        <v>1481</v>
      </c>
      <c r="B379" s="18" t="s">
        <v>1541</v>
      </c>
      <c r="C379" s="19">
        <v>7317</v>
      </c>
      <c r="D379" s="18" t="s">
        <v>539</v>
      </c>
      <c r="E379" s="20" t="s">
        <v>603</v>
      </c>
      <c r="F379" s="18" t="s">
        <v>1483</v>
      </c>
      <c r="G379" s="18" t="s">
        <v>642</v>
      </c>
      <c r="H379" s="18" t="s">
        <v>1542</v>
      </c>
      <c r="I379" s="18" t="s">
        <v>880</v>
      </c>
      <c r="J379" s="18" t="s">
        <v>552</v>
      </c>
      <c r="K379" s="20" t="s">
        <v>1485</v>
      </c>
      <c r="L379" s="20" t="s">
        <v>547</v>
      </c>
      <c r="M379" s="24"/>
    </row>
    <row r="380" s="12" customFormat="1" spans="1:13">
      <c r="A380" s="18" t="s">
        <v>751</v>
      </c>
      <c r="B380" s="18" t="s">
        <v>1543</v>
      </c>
      <c r="C380" s="19">
        <v>990487</v>
      </c>
      <c r="D380" s="18" t="s">
        <v>539</v>
      </c>
      <c r="E380" s="20" t="s">
        <v>721</v>
      </c>
      <c r="F380" s="18" t="s">
        <v>753</v>
      </c>
      <c r="G380" s="18" t="s">
        <v>542</v>
      </c>
      <c r="H380" s="18" t="s">
        <v>1544</v>
      </c>
      <c r="I380" s="18" t="s">
        <v>880</v>
      </c>
      <c r="J380" s="18" t="s">
        <v>545</v>
      </c>
      <c r="K380" s="20" t="s">
        <v>1485</v>
      </c>
      <c r="L380" s="20" t="s">
        <v>632</v>
      </c>
      <c r="M380" s="24"/>
    </row>
    <row r="381" s="12" customFormat="1" spans="1:13">
      <c r="A381" s="18" t="s">
        <v>559</v>
      </c>
      <c r="B381" s="18" t="s">
        <v>1545</v>
      </c>
      <c r="C381" s="19">
        <v>12848</v>
      </c>
      <c r="D381" s="18" t="s">
        <v>539</v>
      </c>
      <c r="E381" s="20" t="s">
        <v>540</v>
      </c>
      <c r="F381" s="18" t="s">
        <v>245</v>
      </c>
      <c r="G381" s="18" t="s">
        <v>562</v>
      </c>
      <c r="H381" s="18" t="s">
        <v>1546</v>
      </c>
      <c r="I381" s="18" t="s">
        <v>880</v>
      </c>
      <c r="J381" s="18" t="s">
        <v>552</v>
      </c>
      <c r="K381" s="20" t="s">
        <v>1485</v>
      </c>
      <c r="L381" s="20" t="s">
        <v>600</v>
      </c>
      <c r="M381" s="24"/>
    </row>
    <row r="382" s="12" customFormat="1" spans="1:13">
      <c r="A382" s="18" t="s">
        <v>1490</v>
      </c>
      <c r="B382" s="18" t="s">
        <v>1547</v>
      </c>
      <c r="C382" s="19">
        <v>11382</v>
      </c>
      <c r="D382" s="18" t="s">
        <v>539</v>
      </c>
      <c r="E382" s="20" t="s">
        <v>540</v>
      </c>
      <c r="F382" s="18" t="s">
        <v>491</v>
      </c>
      <c r="G382" s="18" t="s">
        <v>562</v>
      </c>
      <c r="H382" s="18" t="s">
        <v>1548</v>
      </c>
      <c r="I382" s="18" t="s">
        <v>880</v>
      </c>
      <c r="J382" s="18" t="s">
        <v>552</v>
      </c>
      <c r="K382" s="20" t="s">
        <v>1485</v>
      </c>
      <c r="L382" s="20" t="s">
        <v>547</v>
      </c>
      <c r="M382" s="24"/>
    </row>
    <row r="383" s="12" customFormat="1" spans="1:13">
      <c r="A383" s="18" t="s">
        <v>779</v>
      </c>
      <c r="B383" s="18" t="s">
        <v>1549</v>
      </c>
      <c r="C383" s="19">
        <v>12474</v>
      </c>
      <c r="D383" s="18" t="s">
        <v>539</v>
      </c>
      <c r="E383" s="20" t="s">
        <v>556</v>
      </c>
      <c r="F383" s="18" t="s">
        <v>781</v>
      </c>
      <c r="G383" s="18" t="s">
        <v>590</v>
      </c>
      <c r="H383" s="18" t="s">
        <v>1550</v>
      </c>
      <c r="I383" s="18" t="s">
        <v>880</v>
      </c>
      <c r="J383" s="18" t="s">
        <v>552</v>
      </c>
      <c r="K383" s="20" t="s">
        <v>1485</v>
      </c>
      <c r="L383" s="20" t="s">
        <v>547</v>
      </c>
      <c r="M383" s="24"/>
    </row>
    <row r="384" s="12" customFormat="1" spans="1:13">
      <c r="A384" s="18" t="s">
        <v>1145</v>
      </c>
      <c r="B384" s="18" t="s">
        <v>1551</v>
      </c>
      <c r="C384" s="19">
        <v>12901</v>
      </c>
      <c r="D384" s="18" t="s">
        <v>539</v>
      </c>
      <c r="E384" s="20" t="s">
        <v>540</v>
      </c>
      <c r="F384" s="18" t="s">
        <v>1147</v>
      </c>
      <c r="G384" s="18" t="s">
        <v>837</v>
      </c>
      <c r="H384" s="18" t="s">
        <v>1552</v>
      </c>
      <c r="I384" s="18" t="s">
        <v>880</v>
      </c>
      <c r="J384" s="18" t="s">
        <v>552</v>
      </c>
      <c r="K384" s="20" t="s">
        <v>1485</v>
      </c>
      <c r="L384" s="20" t="s">
        <v>926</v>
      </c>
      <c r="M384" s="24"/>
    </row>
    <row r="385" s="12" customFormat="1" spans="1:13">
      <c r="A385" s="18" t="s">
        <v>1481</v>
      </c>
      <c r="B385" s="18" t="s">
        <v>1553</v>
      </c>
      <c r="C385" s="19">
        <v>7749</v>
      </c>
      <c r="D385" s="18" t="s">
        <v>539</v>
      </c>
      <c r="E385" s="20" t="s">
        <v>556</v>
      </c>
      <c r="F385" s="18" t="s">
        <v>1483</v>
      </c>
      <c r="G385" s="18" t="s">
        <v>642</v>
      </c>
      <c r="H385" s="18" t="s">
        <v>1554</v>
      </c>
      <c r="I385" s="18" t="s">
        <v>880</v>
      </c>
      <c r="J385" s="18" t="s">
        <v>552</v>
      </c>
      <c r="K385" s="20" t="s">
        <v>1485</v>
      </c>
      <c r="L385" s="20" t="s">
        <v>547</v>
      </c>
      <c r="M385" s="24"/>
    </row>
    <row r="386" s="12" customFormat="1" spans="1:13">
      <c r="A386" s="18" t="s">
        <v>779</v>
      </c>
      <c r="B386" s="18" t="s">
        <v>1555</v>
      </c>
      <c r="C386" s="19">
        <v>12254</v>
      </c>
      <c r="D386" s="18" t="s">
        <v>539</v>
      </c>
      <c r="E386" s="20" t="s">
        <v>556</v>
      </c>
      <c r="F386" s="18" t="s">
        <v>781</v>
      </c>
      <c r="G386" s="18" t="s">
        <v>590</v>
      </c>
      <c r="H386" s="18" t="s">
        <v>1556</v>
      </c>
      <c r="I386" s="18" t="s">
        <v>880</v>
      </c>
      <c r="J386" s="18" t="s">
        <v>552</v>
      </c>
      <c r="K386" s="20" t="s">
        <v>1485</v>
      </c>
      <c r="L386" s="20" t="s">
        <v>547</v>
      </c>
      <c r="M386" s="24"/>
    </row>
    <row r="387" s="12" customFormat="1" spans="1:13">
      <c r="A387" s="18" t="s">
        <v>1321</v>
      </c>
      <c r="B387" s="18" t="s">
        <v>1557</v>
      </c>
      <c r="C387" s="19">
        <v>12717</v>
      </c>
      <c r="D387" s="18" t="s">
        <v>539</v>
      </c>
      <c r="E387" s="20" t="s">
        <v>556</v>
      </c>
      <c r="F387" s="18" t="s">
        <v>509</v>
      </c>
      <c r="G387" s="18" t="s">
        <v>562</v>
      </c>
      <c r="H387" s="18" t="s">
        <v>1558</v>
      </c>
      <c r="I387" s="18" t="s">
        <v>880</v>
      </c>
      <c r="J387" s="18" t="s">
        <v>545</v>
      </c>
      <c r="K387" s="20" t="s">
        <v>1485</v>
      </c>
      <c r="L387" s="20" t="s">
        <v>638</v>
      </c>
      <c r="M387" s="24"/>
    </row>
    <row r="388" s="12" customFormat="1" spans="1:13">
      <c r="A388" s="18" t="s">
        <v>1145</v>
      </c>
      <c r="B388" s="18" t="s">
        <v>1559</v>
      </c>
      <c r="C388" s="19">
        <v>8606</v>
      </c>
      <c r="D388" s="18" t="s">
        <v>539</v>
      </c>
      <c r="E388" s="20" t="s">
        <v>556</v>
      </c>
      <c r="F388" s="18" t="s">
        <v>1147</v>
      </c>
      <c r="G388" s="18" t="s">
        <v>837</v>
      </c>
      <c r="H388" s="18" t="s">
        <v>1560</v>
      </c>
      <c r="I388" s="18" t="s">
        <v>880</v>
      </c>
      <c r="J388" s="18" t="s">
        <v>552</v>
      </c>
      <c r="K388" s="20" t="s">
        <v>1485</v>
      </c>
      <c r="L388" s="20" t="s">
        <v>926</v>
      </c>
      <c r="M388" s="24"/>
    </row>
    <row r="389" s="12" customFormat="1" spans="1:13">
      <c r="A389" s="18" t="s">
        <v>1468</v>
      </c>
      <c r="B389" s="18" t="s">
        <v>1561</v>
      </c>
      <c r="C389" s="19">
        <v>12909</v>
      </c>
      <c r="D389" s="18" t="s">
        <v>539</v>
      </c>
      <c r="E389" s="20" t="s">
        <v>540</v>
      </c>
      <c r="F389" s="18" t="s">
        <v>254</v>
      </c>
      <c r="G389" s="18" t="s">
        <v>557</v>
      </c>
      <c r="H389" s="18" t="s">
        <v>1562</v>
      </c>
      <c r="I389" s="18" t="s">
        <v>880</v>
      </c>
      <c r="J389" s="18" t="s">
        <v>552</v>
      </c>
      <c r="K389" s="20" t="s">
        <v>1485</v>
      </c>
      <c r="L389" s="20" t="s">
        <v>926</v>
      </c>
      <c r="M389" s="24"/>
    </row>
    <row r="390" s="12" customFormat="1" spans="1:13">
      <c r="A390" s="18" t="s">
        <v>825</v>
      </c>
      <c r="B390" s="18" t="s">
        <v>1563</v>
      </c>
      <c r="C390" s="19">
        <v>9130</v>
      </c>
      <c r="D390" s="18" t="s">
        <v>539</v>
      </c>
      <c r="E390" s="20" t="s">
        <v>603</v>
      </c>
      <c r="F390" s="18" t="s">
        <v>827</v>
      </c>
      <c r="G390" s="18" t="s">
        <v>562</v>
      </c>
      <c r="H390" s="18" t="s">
        <v>1564</v>
      </c>
      <c r="I390" s="18" t="s">
        <v>880</v>
      </c>
      <c r="J390" s="18" t="s">
        <v>552</v>
      </c>
      <c r="K390" s="20" t="s">
        <v>1485</v>
      </c>
      <c r="L390" s="20" t="s">
        <v>638</v>
      </c>
      <c r="M390" s="24"/>
    </row>
    <row r="391" s="12" customFormat="1" spans="1:13">
      <c r="A391" s="18" t="s">
        <v>1283</v>
      </c>
      <c r="B391" s="18" t="s">
        <v>1565</v>
      </c>
      <c r="C391" s="19">
        <v>6752</v>
      </c>
      <c r="D391" s="18" t="s">
        <v>539</v>
      </c>
      <c r="E391" s="20" t="s">
        <v>561</v>
      </c>
      <c r="F391" s="18" t="s">
        <v>1285</v>
      </c>
      <c r="G391" s="18" t="s">
        <v>652</v>
      </c>
      <c r="H391" s="18" t="s">
        <v>1566</v>
      </c>
      <c r="I391" s="18" t="s">
        <v>880</v>
      </c>
      <c r="J391" s="18" t="s">
        <v>552</v>
      </c>
      <c r="K391" s="20" t="s">
        <v>1485</v>
      </c>
      <c r="L391" s="20" t="s">
        <v>926</v>
      </c>
      <c r="M391" s="24"/>
    </row>
    <row r="392" s="12" customFormat="1" spans="1:13">
      <c r="A392" s="18" t="s">
        <v>779</v>
      </c>
      <c r="B392" s="18" t="s">
        <v>1567</v>
      </c>
      <c r="C392" s="19">
        <v>4081</v>
      </c>
      <c r="D392" s="18" t="s">
        <v>539</v>
      </c>
      <c r="E392" s="20" t="s">
        <v>556</v>
      </c>
      <c r="F392" s="18" t="s">
        <v>781</v>
      </c>
      <c r="G392" s="18" t="s">
        <v>590</v>
      </c>
      <c r="H392" s="18" t="s">
        <v>1568</v>
      </c>
      <c r="I392" s="18" t="s">
        <v>880</v>
      </c>
      <c r="J392" s="18" t="s">
        <v>552</v>
      </c>
      <c r="K392" s="20" t="s">
        <v>1485</v>
      </c>
      <c r="L392" s="20" t="s">
        <v>926</v>
      </c>
      <c r="M392" s="24"/>
    </row>
    <row r="393" s="12" customFormat="1" spans="1:13">
      <c r="A393" s="18" t="s">
        <v>905</v>
      </c>
      <c r="B393" s="18" t="s">
        <v>1569</v>
      </c>
      <c r="C393" s="19">
        <v>12894</v>
      </c>
      <c r="D393" s="18" t="s">
        <v>539</v>
      </c>
      <c r="E393" s="20" t="s">
        <v>540</v>
      </c>
      <c r="F393" s="18" t="s">
        <v>375</v>
      </c>
      <c r="G393" s="18" t="s">
        <v>609</v>
      </c>
      <c r="H393" s="18" t="s">
        <v>1570</v>
      </c>
      <c r="I393" s="18" t="s">
        <v>880</v>
      </c>
      <c r="J393" s="18" t="s">
        <v>552</v>
      </c>
      <c r="K393" s="20" t="s">
        <v>1485</v>
      </c>
      <c r="L393" s="20" t="s">
        <v>553</v>
      </c>
      <c r="M393" s="24"/>
    </row>
    <row r="394" s="12" customFormat="1" spans="1:13">
      <c r="A394" s="18" t="s">
        <v>1571</v>
      </c>
      <c r="B394" s="18" t="s">
        <v>1572</v>
      </c>
      <c r="C394" s="19">
        <v>11178</v>
      </c>
      <c r="D394" s="18" t="s">
        <v>539</v>
      </c>
      <c r="E394" s="20" t="s">
        <v>556</v>
      </c>
      <c r="F394" s="18" t="s">
        <v>374</v>
      </c>
      <c r="G394" s="18" t="s">
        <v>562</v>
      </c>
      <c r="H394" s="18" t="s">
        <v>1573</v>
      </c>
      <c r="I394" s="18" t="s">
        <v>880</v>
      </c>
      <c r="J394" s="18" t="s">
        <v>552</v>
      </c>
      <c r="K394" s="20" t="s">
        <v>1485</v>
      </c>
      <c r="L394" s="20" t="s">
        <v>616</v>
      </c>
      <c r="M394" s="24"/>
    </row>
    <row r="395" s="12" customFormat="1" spans="1:13">
      <c r="A395" s="18" t="s">
        <v>581</v>
      </c>
      <c r="B395" s="18" t="s">
        <v>1574</v>
      </c>
      <c r="C395" s="19">
        <v>8354</v>
      </c>
      <c r="D395" s="18" t="s">
        <v>539</v>
      </c>
      <c r="E395" s="20" t="s">
        <v>603</v>
      </c>
      <c r="F395" s="18" t="s">
        <v>583</v>
      </c>
      <c r="G395" s="18" t="s">
        <v>584</v>
      </c>
      <c r="H395" s="18" t="s">
        <v>1575</v>
      </c>
      <c r="I395" s="18" t="s">
        <v>880</v>
      </c>
      <c r="J395" s="18" t="s">
        <v>552</v>
      </c>
      <c r="K395" s="20" t="s">
        <v>1485</v>
      </c>
      <c r="L395" s="20" t="s">
        <v>568</v>
      </c>
      <c r="M395" s="24"/>
    </row>
    <row r="396" s="12" customFormat="1" spans="1:13">
      <c r="A396" s="18" t="s">
        <v>593</v>
      </c>
      <c r="B396" s="18" t="s">
        <v>1576</v>
      </c>
      <c r="C396" s="19">
        <v>10983</v>
      </c>
      <c r="D396" s="18" t="s">
        <v>539</v>
      </c>
      <c r="E396" s="20" t="s">
        <v>603</v>
      </c>
      <c r="F396" s="18" t="s">
        <v>595</v>
      </c>
      <c r="G396" s="18" t="s">
        <v>596</v>
      </c>
      <c r="H396" s="18" t="s">
        <v>1577</v>
      </c>
      <c r="I396" s="18" t="s">
        <v>880</v>
      </c>
      <c r="J396" s="18" t="s">
        <v>552</v>
      </c>
      <c r="K396" s="20" t="s">
        <v>1485</v>
      </c>
      <c r="L396" s="20" t="s">
        <v>553</v>
      </c>
      <c r="M396" s="24"/>
    </row>
    <row r="397" s="12" customFormat="1" spans="1:13">
      <c r="A397" s="18" t="s">
        <v>751</v>
      </c>
      <c r="B397" s="18" t="s">
        <v>1578</v>
      </c>
      <c r="C397" s="19">
        <v>5641</v>
      </c>
      <c r="D397" s="18" t="s">
        <v>539</v>
      </c>
      <c r="E397" s="20" t="s">
        <v>556</v>
      </c>
      <c r="F397" s="18" t="s">
        <v>753</v>
      </c>
      <c r="G397" s="18" t="s">
        <v>542</v>
      </c>
      <c r="H397" s="18" t="s">
        <v>1579</v>
      </c>
      <c r="I397" s="18" t="s">
        <v>880</v>
      </c>
      <c r="J397" s="18" t="s">
        <v>552</v>
      </c>
      <c r="K397" s="20" t="s">
        <v>1485</v>
      </c>
      <c r="L397" s="20" t="s">
        <v>547</v>
      </c>
      <c r="M397" s="24"/>
    </row>
    <row r="398" s="12" customFormat="1" spans="1:13">
      <c r="A398" s="18" t="s">
        <v>1261</v>
      </c>
      <c r="B398" s="18" t="s">
        <v>1580</v>
      </c>
      <c r="C398" s="19">
        <v>12999</v>
      </c>
      <c r="D398" s="18" t="s">
        <v>539</v>
      </c>
      <c r="E398" s="20" t="s">
        <v>540</v>
      </c>
      <c r="F398" s="18" t="s">
        <v>1263</v>
      </c>
      <c r="G398" s="18" t="s">
        <v>542</v>
      </c>
      <c r="H398" s="18" t="s">
        <v>1581</v>
      </c>
      <c r="I398" s="18" t="s">
        <v>880</v>
      </c>
      <c r="J398" s="18" t="s">
        <v>552</v>
      </c>
      <c r="K398" s="20" t="s">
        <v>1485</v>
      </c>
      <c r="L398" s="20" t="s">
        <v>606</v>
      </c>
      <c r="M398" s="24"/>
    </row>
    <row r="399" s="12" customFormat="1" spans="1:13">
      <c r="A399" s="18" t="s">
        <v>1291</v>
      </c>
      <c r="B399" s="18" t="s">
        <v>1582</v>
      </c>
      <c r="C399" s="19">
        <v>12225</v>
      </c>
      <c r="D399" s="18" t="s">
        <v>539</v>
      </c>
      <c r="E399" s="20" t="s">
        <v>571</v>
      </c>
      <c r="F399" s="18" t="s">
        <v>1293</v>
      </c>
      <c r="G399" s="18" t="s">
        <v>542</v>
      </c>
      <c r="H399" s="18" t="s">
        <v>1583</v>
      </c>
      <c r="I399" s="18" t="s">
        <v>880</v>
      </c>
      <c r="J399" s="18" t="s">
        <v>552</v>
      </c>
      <c r="K399" s="20" t="s">
        <v>1485</v>
      </c>
      <c r="L399" s="20" t="s">
        <v>547</v>
      </c>
      <c r="M399" s="24"/>
    </row>
    <row r="400" s="12" customFormat="1" spans="1:13">
      <c r="A400" s="18" t="s">
        <v>751</v>
      </c>
      <c r="B400" s="18" t="s">
        <v>1584</v>
      </c>
      <c r="C400" s="19">
        <v>7279</v>
      </c>
      <c r="D400" s="18" t="s">
        <v>539</v>
      </c>
      <c r="E400" s="20" t="s">
        <v>556</v>
      </c>
      <c r="F400" s="18" t="s">
        <v>753</v>
      </c>
      <c r="G400" s="18" t="s">
        <v>542</v>
      </c>
      <c r="H400" s="18" t="s">
        <v>1585</v>
      </c>
      <c r="I400" s="18" t="s">
        <v>880</v>
      </c>
      <c r="J400" s="18" t="s">
        <v>552</v>
      </c>
      <c r="K400" s="20" t="s">
        <v>1485</v>
      </c>
      <c r="L400" s="20" t="s">
        <v>606</v>
      </c>
      <c r="M400" s="24"/>
    </row>
    <row r="401" s="12" customFormat="1" spans="1:13">
      <c r="A401" s="18" t="s">
        <v>1350</v>
      </c>
      <c r="B401" s="18" t="s">
        <v>1567</v>
      </c>
      <c r="C401" s="19">
        <v>4081</v>
      </c>
      <c r="D401" s="18" t="s">
        <v>539</v>
      </c>
      <c r="E401" s="20" t="s">
        <v>556</v>
      </c>
      <c r="F401" s="18" t="s">
        <v>1352</v>
      </c>
      <c r="G401" s="18" t="s">
        <v>652</v>
      </c>
      <c r="H401" s="18" t="s">
        <v>1586</v>
      </c>
      <c r="I401" s="18" t="s">
        <v>880</v>
      </c>
      <c r="J401" s="18" t="s">
        <v>552</v>
      </c>
      <c r="K401" s="20" t="s">
        <v>1485</v>
      </c>
      <c r="L401" s="20" t="s">
        <v>926</v>
      </c>
      <c r="M401" s="2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H4" sqref="H4"/>
    </sheetView>
  </sheetViews>
  <sheetFormatPr defaultColWidth="9" defaultRowHeight="30" customHeight="1" outlineLevelRow="5" outlineLevelCol="6"/>
  <cols>
    <col min="7" max="7" width="14.625" customWidth="1"/>
  </cols>
  <sheetData>
    <row r="1" customHeight="1" spans="1:7">
      <c r="A1" s="1" t="s">
        <v>1587</v>
      </c>
      <c r="B1" s="9"/>
      <c r="C1" s="1"/>
      <c r="D1" s="9"/>
      <c r="E1" s="1"/>
      <c r="F1" s="9"/>
      <c r="G1" s="10"/>
    </row>
    <row r="2" customHeight="1" spans="1:7">
      <c r="A2" s="1" t="s">
        <v>9</v>
      </c>
      <c r="B2" s="9" t="s">
        <v>1588</v>
      </c>
      <c r="C2" s="1" t="s">
        <v>10</v>
      </c>
      <c r="D2" s="9" t="s">
        <v>421</v>
      </c>
      <c r="E2" s="1" t="s">
        <v>1589</v>
      </c>
      <c r="F2" s="9" t="s">
        <v>1590</v>
      </c>
      <c r="G2" s="10" t="s">
        <v>1591</v>
      </c>
    </row>
    <row r="3" customHeight="1" spans="1:7">
      <c r="A3" s="4">
        <v>1</v>
      </c>
      <c r="B3" s="5" t="s">
        <v>33</v>
      </c>
      <c r="C3" s="6">
        <v>517</v>
      </c>
      <c r="D3" s="5" t="s">
        <v>1592</v>
      </c>
      <c r="E3" s="6">
        <v>4024</v>
      </c>
      <c r="F3" s="5" t="s">
        <v>1000</v>
      </c>
      <c r="G3" s="11">
        <v>200</v>
      </c>
    </row>
    <row r="4" customHeight="1" spans="1:7">
      <c r="A4" s="4">
        <v>2</v>
      </c>
      <c r="B4" s="5" t="s">
        <v>33</v>
      </c>
      <c r="C4" s="6">
        <v>517</v>
      </c>
      <c r="D4" s="5" t="s">
        <v>1592</v>
      </c>
      <c r="E4" s="6">
        <v>4022</v>
      </c>
      <c r="F4" s="5" t="s">
        <v>977</v>
      </c>
      <c r="G4" s="11">
        <v>200</v>
      </c>
    </row>
    <row r="5" customHeight="1" spans="1:7">
      <c r="A5" s="7">
        <v>3</v>
      </c>
      <c r="B5" s="5" t="s">
        <v>33</v>
      </c>
      <c r="C5" s="7">
        <v>517</v>
      </c>
      <c r="D5" s="5" t="s">
        <v>1592</v>
      </c>
      <c r="E5" s="8">
        <v>11872</v>
      </c>
      <c r="F5" s="8" t="s">
        <v>1016</v>
      </c>
      <c r="G5" s="7">
        <v>200</v>
      </c>
    </row>
    <row r="6" customHeight="1" spans="1:7">
      <c r="A6" s="7">
        <v>4</v>
      </c>
      <c r="B6" s="5" t="s">
        <v>33</v>
      </c>
      <c r="C6" s="7">
        <v>517</v>
      </c>
      <c r="D6" s="5" t="s">
        <v>1592</v>
      </c>
      <c r="E6" s="8">
        <v>13001</v>
      </c>
      <c r="F6" s="8" t="s">
        <v>1593</v>
      </c>
      <c r="G6" s="7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J7" sqref="J7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 t="s">
        <v>33</v>
      </c>
      <c r="C3" s="5">
        <v>517</v>
      </c>
      <c r="D3" s="5" t="s">
        <v>1592</v>
      </c>
      <c r="E3" s="6">
        <v>4024</v>
      </c>
      <c r="F3" s="5" t="s">
        <v>1000</v>
      </c>
      <c r="G3" s="6">
        <v>150</v>
      </c>
    </row>
    <row r="4" customHeight="1" spans="1:7">
      <c r="A4" s="4">
        <v>2</v>
      </c>
      <c r="B4" s="5" t="s">
        <v>33</v>
      </c>
      <c r="C4" s="5">
        <v>517</v>
      </c>
      <c r="D4" s="5" t="s">
        <v>1592</v>
      </c>
      <c r="E4" s="6">
        <v>4022</v>
      </c>
      <c r="F4" s="5" t="s">
        <v>977</v>
      </c>
      <c r="G4" s="6">
        <v>150</v>
      </c>
    </row>
    <row r="5" customHeight="1" spans="1:7">
      <c r="A5" s="4">
        <v>3</v>
      </c>
      <c r="B5" s="5" t="s">
        <v>33</v>
      </c>
      <c r="C5" s="5">
        <v>517</v>
      </c>
      <c r="D5" s="5" t="s">
        <v>1592</v>
      </c>
      <c r="E5" s="6">
        <v>11872</v>
      </c>
      <c r="F5" s="5" t="s">
        <v>1016</v>
      </c>
      <c r="G5" s="6">
        <v>150</v>
      </c>
    </row>
    <row r="6" customHeight="1" spans="1:7">
      <c r="A6" s="7">
        <v>4</v>
      </c>
      <c r="B6" s="5" t="s">
        <v>33</v>
      </c>
      <c r="C6" s="5">
        <v>517</v>
      </c>
      <c r="D6" s="5" t="s">
        <v>1592</v>
      </c>
      <c r="E6" s="7">
        <v>13001</v>
      </c>
      <c r="F6" s="8" t="s">
        <v>1593</v>
      </c>
      <c r="G6" s="7">
        <v>150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2020-07-17T02:26:00Z</dcterms:created>
  <dcterms:modified xsi:type="dcterms:W3CDTF">2020-08-10T06:48:17Z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