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主表" sheetId="1" state="hidden" r:id="rId1"/>
    <sheet name="Sheet1" sheetId="2" r:id="rId2"/>
  </sheets>
  <definedNames>
    <definedName name="_xlnm._FilterDatabase" localSheetId="0" hidden="1">主表!$A$1:$J$106</definedName>
    <definedName name="_xlnm._FilterDatabase" localSheetId="1" hidden="1">Sheet1!$A$2:$O$130</definedName>
  </definedNames>
  <calcPr calcId="144525"/>
</workbook>
</file>

<file path=xl/sharedStrings.xml><?xml version="1.0" encoding="utf-8"?>
<sst xmlns="http://schemas.openxmlformats.org/spreadsheetml/2006/main" count="1021" uniqueCount="566">
  <si>
    <t>序号</t>
  </si>
  <si>
    <t>备注</t>
  </si>
  <si>
    <t>提交时间</t>
  </si>
  <si>
    <t>钉钉姓名</t>
  </si>
  <si>
    <t>钉钉部门</t>
  </si>
  <si>
    <t>门店</t>
  </si>
  <si>
    <t>门店id</t>
  </si>
  <si>
    <t>片区</t>
  </si>
  <si>
    <t>选择挑战档次（只用填写1或者2即可）</t>
  </si>
  <si>
    <t/>
  </si>
  <si>
    <t>20-06-03 11:19</t>
  </si>
  <si>
    <t>林禹帅</t>
  </si>
  <si>
    <t>四川太极大药房连锁有限公司&gt;片区/门店&gt;西北片区&gt;银沙路店</t>
  </si>
  <si>
    <t>银沙路店</t>
  </si>
  <si>
    <t>西北片区</t>
  </si>
  <si>
    <t>20-06-03 11:16</t>
  </si>
  <si>
    <t>张丹</t>
  </si>
  <si>
    <t>四川太极大药房连锁有限公司&gt;片区/门店&gt;新津片区&gt;新津兴义店</t>
  </si>
  <si>
    <t>兴义店</t>
  </si>
  <si>
    <t>新津片</t>
  </si>
  <si>
    <t>20-06-03 07:57</t>
  </si>
  <si>
    <t>劼人路店手机</t>
  </si>
  <si>
    <t>四川太极大药房连锁有限公司&gt;片区/门店&gt;城中片区&gt;劼人路店</t>
  </si>
  <si>
    <t>劼人路店</t>
  </si>
  <si>
    <t>城中片区</t>
  </si>
  <si>
    <t>20-06-02 17:41</t>
  </si>
  <si>
    <t>吕彩霞</t>
  </si>
  <si>
    <t>四川太极大药房连锁有限公司&gt;片区/门店&gt;城中片区&gt;崔家店</t>
  </si>
  <si>
    <t>崔家店</t>
  </si>
  <si>
    <t>橙子片</t>
  </si>
  <si>
    <t>20-06-02 17:21</t>
  </si>
  <si>
    <t>周燕</t>
  </si>
  <si>
    <t>四川太极大药房连锁有限公司&gt;片区/门店&gt;城中片区&gt;华油路店</t>
  </si>
  <si>
    <t>华油店</t>
  </si>
  <si>
    <t>20-06-02 17:11</t>
  </si>
  <si>
    <t>杨文英</t>
  </si>
  <si>
    <t>四川太极大药房连锁有限公司&gt;片区/门店&gt;城郊二片&gt;蒲阳路店</t>
  </si>
  <si>
    <t>蒲阳路店</t>
  </si>
  <si>
    <t>城郊二片</t>
  </si>
  <si>
    <t>20-06-02 17:08</t>
  </si>
  <si>
    <t>罗丹</t>
  </si>
  <si>
    <t>四川太极大药房连锁有限公司&gt;片区/门店&gt;西北片区&gt;马超东路店</t>
  </si>
  <si>
    <t>马超东路</t>
  </si>
  <si>
    <t>20-06-02 16:10</t>
  </si>
  <si>
    <t>李红梅</t>
  </si>
  <si>
    <t>四川太极大药房连锁有限公司&gt;片区/门店&gt;新津片区&gt;武阳西路店</t>
  </si>
  <si>
    <t>武阳西路</t>
  </si>
  <si>
    <t>城郊一片</t>
  </si>
  <si>
    <t>20-06-02 15:52</t>
  </si>
  <si>
    <t>谭凤旭</t>
  </si>
  <si>
    <t>四川太极大药房连锁有限公司&gt;片区/门店&gt;东南片区&gt;中和新下街店</t>
  </si>
  <si>
    <t>新下街</t>
  </si>
  <si>
    <t>东南片</t>
  </si>
  <si>
    <t>20-06-02 15:26</t>
  </si>
  <si>
    <t>蒋雪琴</t>
  </si>
  <si>
    <t>四川太极大药房连锁有限公司&gt;片区/门店&gt;东南片区&gt;大源北街</t>
  </si>
  <si>
    <t>成汉南路</t>
  </si>
  <si>
    <t>东南片区</t>
  </si>
  <si>
    <t>20-06-02 15:10</t>
  </si>
  <si>
    <t>李媛2</t>
  </si>
  <si>
    <t>四川太极大药房连锁有限公司&gt;片区/门店&gt;西北片区&gt;顺和街店</t>
  </si>
  <si>
    <t>顺和街店</t>
  </si>
  <si>
    <t>西北片</t>
  </si>
  <si>
    <t>20-06-02 15:09</t>
  </si>
  <si>
    <t>王燕丽</t>
  </si>
  <si>
    <t>四川太极大药房连锁有限公司&gt;后勤部门&gt;信息部/财务部/营运部&gt;营运部，四川太极大药房连锁有限公司&gt;片区/门店&gt;新津片区，四川太极大药房连锁有限公司&gt;片区/门店&gt;新津片区&gt;五津西路店</t>
  </si>
  <si>
    <t>五津西路店</t>
  </si>
  <si>
    <t>新津片区</t>
  </si>
  <si>
    <t>20-06-02 15:04</t>
  </si>
  <si>
    <t>朱春梅</t>
  </si>
  <si>
    <t>四川太极大药房连锁有限公司&gt;片区/门店&gt;新津片区&gt;五津西路二店</t>
  </si>
  <si>
    <t>五津西路二店</t>
  </si>
  <si>
    <t>20-06-02 14:54</t>
  </si>
  <si>
    <t>毛静静</t>
  </si>
  <si>
    <t>四川太极大药房连锁有限公司&gt;片区/门店&gt;东南片区&gt;华泰路店</t>
  </si>
  <si>
    <t>华泰店</t>
  </si>
  <si>
    <t>20-06-02 14:53</t>
  </si>
  <si>
    <t>汪婷</t>
  </si>
  <si>
    <t>四川太极大药房连锁有限公司&gt;片区/门店&gt;西北片区&gt;佳灵路店</t>
  </si>
  <si>
    <t>佳灵路店</t>
  </si>
  <si>
    <t>20-06-02 14:52</t>
  </si>
  <si>
    <t>窦潘</t>
  </si>
  <si>
    <t>四川太极大药房连锁有限公司&gt;片区/门店&gt;城郊二片&gt;崇州怀远店</t>
  </si>
  <si>
    <t>怀远店</t>
  </si>
  <si>
    <t>20-06-02 14:42</t>
  </si>
  <si>
    <t>陈凤珍</t>
  </si>
  <si>
    <t>四川太极大药房连锁有限公司&gt;片区/门店&gt;城郊二片&gt;金带街店</t>
  </si>
  <si>
    <t>金带店</t>
  </si>
  <si>
    <t>20-06-02 14:41</t>
  </si>
  <si>
    <t>黄雨</t>
  </si>
  <si>
    <t>四川太极大药房连锁有限公司&gt;片区/门店&gt;东南片区&gt;华康路店</t>
  </si>
  <si>
    <t>华康店</t>
  </si>
  <si>
    <t>20-06-02 14:39</t>
  </si>
  <si>
    <t>邹惠</t>
  </si>
  <si>
    <t>四川太极大药房连锁有限公司&gt;片区/门店&gt;东南片区&gt;双流锦华路店</t>
  </si>
  <si>
    <t>锦华</t>
  </si>
  <si>
    <t>20-06-02 14:36</t>
  </si>
  <si>
    <t>李秀辉</t>
  </si>
  <si>
    <t>四川太极大药房连锁有限公司&gt;片区/门店&gt;大邑片区&gt;子龙店</t>
  </si>
  <si>
    <t>大邑子龙店</t>
  </si>
  <si>
    <t>大邑片</t>
  </si>
  <si>
    <t>20-06-02 14:32</t>
  </si>
  <si>
    <t>邱如秀</t>
  </si>
  <si>
    <t>四川太极大药房连锁有限公司&gt;片区/门店&gt;东南片区&gt;公济桥店</t>
  </si>
  <si>
    <t>公济桥店</t>
  </si>
  <si>
    <t>20-06-02 14:16</t>
  </si>
  <si>
    <t>邓杨梅</t>
  </si>
  <si>
    <t>四川太极大药房连锁有限公司&gt;片区/门店&gt;大邑片区&gt;沙渠店</t>
  </si>
  <si>
    <t>大邑沙渠店</t>
  </si>
  <si>
    <t>20-06-02 14:00</t>
  </si>
  <si>
    <t>孙佳丽</t>
  </si>
  <si>
    <t>四川太极大药房连锁有限公司&gt;片区/门店&gt;城郊二片&gt;问道西路店</t>
  </si>
  <si>
    <t>问道西路店</t>
  </si>
  <si>
    <t>20-06-02 13:56</t>
  </si>
  <si>
    <t>张阿几</t>
  </si>
  <si>
    <t>四川太极大药房连锁有限公司&gt;片区/门店&gt;西北片区&gt;蜀汉东路店</t>
  </si>
  <si>
    <t>蜀汉路店</t>
  </si>
  <si>
    <t>20-06-02 11:12</t>
  </si>
  <si>
    <t>毛茜</t>
  </si>
  <si>
    <t>四川太极大药房连锁有限公司&gt;片区/门店&gt;城中片区&gt;静明路店</t>
  </si>
  <si>
    <t>静明路店</t>
  </si>
  <si>
    <t>20-06-02 08:23</t>
  </si>
  <si>
    <t>袁咏梅</t>
  </si>
  <si>
    <t>四川太极大药房连锁有限公司&gt;片区/门店&gt;东南片区&gt;观音桥店</t>
  </si>
  <si>
    <t>观音桥</t>
  </si>
  <si>
    <t>20-06-01 22:31</t>
  </si>
  <si>
    <t>黎婷婷</t>
  </si>
  <si>
    <t>四川太极大药房连锁有限公司&gt;片区/门店&gt;西北片区&gt;沙河源店</t>
  </si>
  <si>
    <t>沙河源店</t>
  </si>
  <si>
    <t>20-06-01 22:17</t>
  </si>
  <si>
    <t>周娟</t>
  </si>
  <si>
    <t>四川太极大药房连锁有限公司&gt;片区/门店&gt;西北片区&gt;西部店</t>
  </si>
  <si>
    <t>沙河源</t>
  </si>
  <si>
    <t>西部</t>
  </si>
  <si>
    <t>20-06-01 22:16</t>
  </si>
  <si>
    <t>杨素芬</t>
  </si>
  <si>
    <t>西部店</t>
  </si>
  <si>
    <t>20-06-01 22:12</t>
  </si>
  <si>
    <t>朱朝霞</t>
  </si>
  <si>
    <t>四川太极大药房连锁有限公司&gt;片区/门店&gt;西北片区&gt;新繁店</t>
  </si>
  <si>
    <t>新繁店</t>
  </si>
  <si>
    <t>20-06-01 21:21</t>
  </si>
  <si>
    <t>三强西路店手机</t>
  </si>
  <si>
    <t>四川太极大药房连锁有限公司&gt;片区/门店&gt;东南片区&gt;三强西街药店</t>
  </si>
  <si>
    <t>三强西路店</t>
  </si>
  <si>
    <t>20-06-01 21:13</t>
  </si>
  <si>
    <t>吴阳</t>
  </si>
  <si>
    <t>四川太极大药房连锁有限公司&gt;片区/门店&gt;城郊二片&gt;宝莲路店</t>
  </si>
  <si>
    <t>宝莲路店</t>
  </si>
  <si>
    <t>20-06-01 21:07</t>
  </si>
  <si>
    <t>鲁雪</t>
  </si>
  <si>
    <t>四川太极大药房连锁有限公司&gt;片区/门店&gt;东南片区&gt;万宇路店</t>
  </si>
  <si>
    <t>万宇店</t>
  </si>
  <si>
    <t>20-06-01 21:06</t>
  </si>
  <si>
    <t>甘俊莉</t>
  </si>
  <si>
    <t>四川太极大药房连锁有限公司&gt;片区/门店&gt;东南片区&gt;南华巷店</t>
  </si>
  <si>
    <t>南华巷</t>
  </si>
  <si>
    <t>东南</t>
  </si>
  <si>
    <t>20-06-01 21:00</t>
  </si>
  <si>
    <t>李丽</t>
  </si>
  <si>
    <t>四川太极大药房连锁有限公司&gt;片区/门店&gt;西北片区&gt;清江东路2店</t>
  </si>
  <si>
    <t>清江二店</t>
  </si>
  <si>
    <t>20-06-01 20:40</t>
  </si>
  <si>
    <t>刘成童</t>
  </si>
  <si>
    <t>四川太极大药房连锁有限公司&gt;片区/门店&gt;东南片区&gt;合欢树街店</t>
  </si>
  <si>
    <t>合欢树店</t>
  </si>
  <si>
    <t>20-06-01 20:37</t>
  </si>
  <si>
    <t>胡光宾</t>
  </si>
  <si>
    <t>四川太极大药房连锁有限公司&gt;片区/门店&gt;东南片区&gt;水杉街店</t>
  </si>
  <si>
    <t>水杉街</t>
  </si>
  <si>
    <t>20-06-01 20:31</t>
  </si>
  <si>
    <t>彭勤</t>
  </si>
  <si>
    <t>四川太极大药房连锁有限公司&gt;片区/门店&gt;城郊二片&gt;蜀州中路店</t>
  </si>
  <si>
    <t>蜀州中路店</t>
  </si>
  <si>
    <t>20-06-01 19:38</t>
  </si>
  <si>
    <t>王芳</t>
  </si>
  <si>
    <t>四川太极大药房连锁有限公司&gt;片区/门店&gt;东南片区&gt;榕声路店</t>
  </si>
  <si>
    <t>榕声</t>
  </si>
  <si>
    <t>20-06-01 19:21</t>
  </si>
  <si>
    <t>代茜澜</t>
  </si>
  <si>
    <t>四川太极大药房连锁有限公司&gt;片区/门店&gt;城中片区&gt;人民中路店</t>
  </si>
  <si>
    <t>人民中路</t>
  </si>
  <si>
    <t>20-06-01 19:08</t>
  </si>
  <si>
    <t>刘勇</t>
  </si>
  <si>
    <t>四川太极大药房连锁有限公司&gt;片区/门店&gt;西北片区&gt;大华街店</t>
  </si>
  <si>
    <t>大华街店</t>
  </si>
  <si>
    <t>20-06-01 18:52</t>
  </si>
  <si>
    <t>黄姣</t>
  </si>
  <si>
    <t>四川太极大药房连锁有限公司&gt;片区/门店&gt;东南片区&gt;万科路店</t>
  </si>
  <si>
    <t>万科店</t>
  </si>
  <si>
    <t>20-06-01 18:51</t>
  </si>
  <si>
    <t>于春莲</t>
  </si>
  <si>
    <t>四川太极大药房连锁有限公司&gt;片区/门店&gt;东南片区&gt;民丰大道店</t>
  </si>
  <si>
    <t>锦城大道店</t>
  </si>
  <si>
    <t>20-06-01 18:45</t>
  </si>
  <si>
    <t>夏彩红</t>
  </si>
  <si>
    <t>四川太极大药房连锁有限公司&gt;片区/门店&gt;城郊二片&gt;温江店</t>
  </si>
  <si>
    <t>温江店</t>
  </si>
  <si>
    <t>20-06-01 18:02</t>
  </si>
  <si>
    <t>王慧</t>
  </si>
  <si>
    <t>四川太极大药房连锁有限公司&gt;片区/门店&gt;城郊二片&gt;温江江安店</t>
  </si>
  <si>
    <t>江安路</t>
  </si>
  <si>
    <t>20-06-01 17:45</t>
  </si>
  <si>
    <t>邓红梅</t>
  </si>
  <si>
    <t>四川太极大药房连锁有限公司&gt;片区/门店&gt;城中片区&gt;郫县一环路东南段店</t>
  </si>
  <si>
    <t>郫县二店</t>
  </si>
  <si>
    <t>城中</t>
  </si>
  <si>
    <t>20-06-01 17:35</t>
  </si>
  <si>
    <t>易月红</t>
  </si>
  <si>
    <t>四川太极大药房连锁有限公司&gt;片区/门店&gt;城郊二片&gt;聚源镇药店</t>
  </si>
  <si>
    <t>聚源店</t>
  </si>
  <si>
    <t>20-06-01 17:33</t>
  </si>
  <si>
    <t>万义丽</t>
  </si>
  <si>
    <t>四川太极大药房连锁有限公司&gt;片区/门店&gt;邛崃片区&gt;长安大道店</t>
  </si>
  <si>
    <t>邛崃长安店</t>
  </si>
  <si>
    <t>20-06-01 17:30</t>
  </si>
  <si>
    <t>曹师</t>
  </si>
  <si>
    <t>四川太极大药房连锁有限公司&gt;片区/门店&gt;东南片区&gt;元华二巷店</t>
  </si>
  <si>
    <t>元华二巷店</t>
  </si>
  <si>
    <t>20-06-01 17:16</t>
  </si>
  <si>
    <t>宋留艺</t>
  </si>
  <si>
    <t>四川太极大药房连锁有限公司&gt;片区/门店&gt;城中片区&gt;柳翠路店</t>
  </si>
  <si>
    <t>柳翠店</t>
  </si>
  <si>
    <t>辜瑞琪</t>
  </si>
  <si>
    <t>四川太极大药房连锁有限公司&gt;片区/门店&gt;西北片区&gt;十二桥店</t>
  </si>
  <si>
    <t>十二桥</t>
  </si>
  <si>
    <t>西北区</t>
  </si>
  <si>
    <t>20-06-01 17:06</t>
  </si>
  <si>
    <t>杨晓毅</t>
  </si>
  <si>
    <t>四川太极大药房连锁有限公司&gt;片区/门店&gt;邛崃片区&gt;涌泉街店</t>
  </si>
  <si>
    <t>邛崃涌泉店</t>
  </si>
  <si>
    <t>20-06-01 17:01</t>
  </si>
  <si>
    <t>戚彩</t>
  </si>
  <si>
    <t>四川太极大药房连锁有限公司&gt;片区/门店&gt;邛崃片区&gt;杏林路店</t>
  </si>
  <si>
    <t>杏林路店</t>
  </si>
  <si>
    <t>20-06-01 16:55</t>
  </si>
  <si>
    <t>刘建芳</t>
  </si>
  <si>
    <t>四川太极大药房连锁有限公司&gt;片区/门店&gt;东南片区&gt;金马河路店</t>
  </si>
  <si>
    <t>金马河</t>
  </si>
  <si>
    <t>20-06-01 16:50</t>
  </si>
  <si>
    <t>谭庆娟</t>
  </si>
  <si>
    <t>四川太极大药房连锁有限公司&gt;后勤部门&gt;信息部/财务部/营运部&gt;营运部，四川太极大药房连锁有限公司&gt;片区/门店&gt;旗舰店片区，四川太极大药房连锁有限公司&gt;片区/门店&gt;旗舰店片区&gt;旗舰店，四川太极大药房连锁有限公司&gt;片区/门店&gt;旗舰店片区&gt;梨花街店，四川太极大药房连锁有限公司&gt;党支部</t>
  </si>
  <si>
    <t>旗舰店</t>
  </si>
  <si>
    <t>旗舰片区</t>
  </si>
  <si>
    <t>20-06-01 16:46</t>
  </si>
  <si>
    <t>朱玉梅</t>
  </si>
  <si>
    <t>四川太极大药房连锁有限公司&gt;片区/门店&gt;城郊二片&gt;崇州尚贤坊店</t>
  </si>
  <si>
    <t>尚贤坊</t>
  </si>
  <si>
    <t>20-06-01 16:44</t>
  </si>
  <si>
    <t>聂丽</t>
  </si>
  <si>
    <t>四川太极大药房连锁有限公司&gt;片区/门店&gt;城郊二片&gt;都江堰中心店</t>
  </si>
  <si>
    <t>都江堰店</t>
  </si>
  <si>
    <t>周莉</t>
  </si>
  <si>
    <t>四川太极大药房连锁有限公司&gt;片区/门店&gt;西北片区&gt;枣子巷店</t>
  </si>
  <si>
    <t>枣子巷店</t>
  </si>
  <si>
    <t>20-06-01 16:42</t>
  </si>
  <si>
    <t>曾蕾蕾</t>
  </si>
  <si>
    <t>四川太极大药房连锁有限公司&gt;片区/门店&gt;城中片区&gt;杉板桥店</t>
  </si>
  <si>
    <t>杉板桥南一路店</t>
  </si>
  <si>
    <t>20-06-01 16:40</t>
  </si>
  <si>
    <t>刘樽</t>
  </si>
  <si>
    <t>四川太极大药房连锁有限公司&gt;片区/门店&gt;城中片区&gt;金丝街店</t>
  </si>
  <si>
    <t>金丝街店</t>
  </si>
  <si>
    <t>杨艳</t>
  </si>
  <si>
    <t>四川太极大药房连锁有限公司&gt;片区/门店&gt;西北片区&gt;大悦路店</t>
  </si>
  <si>
    <t>大悦路店</t>
  </si>
  <si>
    <t>20-06-01 16:39</t>
  </si>
  <si>
    <t>赵芮莹</t>
  </si>
  <si>
    <t>四川太极大药房连锁有限公司&gt;片区/门店&gt;城中片区&gt;童子街店</t>
  </si>
  <si>
    <t>童子街店</t>
  </si>
  <si>
    <t>20-06-01 16:34</t>
  </si>
  <si>
    <t>周思</t>
  </si>
  <si>
    <t>四川太极大药房连锁有限公司&gt;片区/门店&gt;西北片区&gt;银河北街店</t>
  </si>
  <si>
    <t>银河北街</t>
  </si>
  <si>
    <t>任姗姗</t>
  </si>
  <si>
    <t>四川太极大药房连锁有限公司&gt;片区/门店&gt;邛崃片区&gt;翠荫街店</t>
  </si>
  <si>
    <t>翠荫店</t>
  </si>
  <si>
    <t>20-06-01 16:31</t>
  </si>
  <si>
    <t>陈文芳</t>
  </si>
  <si>
    <t>四川太极大药房连锁有限公司&gt;片区/门店&gt;西北片区&gt;交大三店</t>
  </si>
  <si>
    <t>交大三店</t>
  </si>
  <si>
    <t>20-06-01 16:27</t>
  </si>
  <si>
    <t>张琴</t>
  </si>
  <si>
    <t>四川太极大药房连锁有限公司&gt;片区/门店&gt;新津片区&gt;新津邓双店</t>
  </si>
  <si>
    <t>新津邓双店</t>
  </si>
  <si>
    <t>20-06-01 16:20</t>
  </si>
  <si>
    <t>李蕊如</t>
  </si>
  <si>
    <t>大源北街</t>
  </si>
  <si>
    <t>20-06-01 16:19</t>
  </si>
  <si>
    <t>王晓雁</t>
  </si>
  <si>
    <t>四川太极大药房连锁有限公司&gt;片区/门店&gt;旗舰店片区&gt;旗舰店</t>
  </si>
  <si>
    <t>梨花街店</t>
  </si>
  <si>
    <t>20-06-01 16:16</t>
  </si>
  <si>
    <t>杨丽</t>
  </si>
  <si>
    <t>四川太极大药房连锁有限公司&gt;片区/门店&gt;大邑片区&gt;大邑东街店</t>
  </si>
  <si>
    <t>大邑东街店</t>
  </si>
  <si>
    <t>20-06-01 16:15</t>
  </si>
  <si>
    <t>王俊</t>
  </si>
  <si>
    <t>四川太极大药房连锁有限公司&gt;片区/门店&gt;城中片区&gt;郫县东大街店</t>
  </si>
  <si>
    <t>郫县东大街</t>
  </si>
  <si>
    <t>20-06-01 16:08</t>
  </si>
  <si>
    <t>廖红</t>
  </si>
  <si>
    <t>四川太极大药房连锁有限公司&gt;片区/门店&gt;西北片区&gt;万和北路店</t>
  </si>
  <si>
    <t>万和北路</t>
  </si>
  <si>
    <t>20-06-01 16:07</t>
  </si>
  <si>
    <t>黄静</t>
  </si>
  <si>
    <t>四川太极大药房连锁有限公司&gt;片区/门店&gt;邛崃片区&gt;羊安镇店</t>
  </si>
  <si>
    <t>邛崃羊安店</t>
  </si>
  <si>
    <t>20-06-01 16:03</t>
  </si>
  <si>
    <t>王馨</t>
  </si>
  <si>
    <t>四川太极大药房连锁有限公司&gt;片区/门店&gt;东南片区&gt;航中街店</t>
  </si>
  <si>
    <t>航中店</t>
  </si>
  <si>
    <t>张杰</t>
  </si>
  <si>
    <t>四川太极大药房连锁有限公司&gt;片区/门店&gt;东南片区&gt;龙潭西路店</t>
  </si>
  <si>
    <t>龙潭西路</t>
  </si>
  <si>
    <t>20-06-01 16:02</t>
  </si>
  <si>
    <t>胡建梅</t>
  </si>
  <si>
    <t>四川太极大药房连锁有限公司&gt;片区/门店&gt;城郊二片&gt;永康东路店</t>
  </si>
  <si>
    <t>永康东路店</t>
  </si>
  <si>
    <t>20-06-01 15:58</t>
  </si>
  <si>
    <t>董华</t>
  </si>
  <si>
    <t>四川太极大药房连锁有限公司&gt;片区/门店&gt;城中片区&gt;通盈街店</t>
  </si>
  <si>
    <t>通盈街店</t>
  </si>
  <si>
    <t>20-06-01 15:49</t>
  </si>
  <si>
    <t>文淼</t>
  </si>
  <si>
    <t>四川太极大药房连锁有限公司&gt;片区/门店&gt;东南片区&gt;紫薇东路店</t>
  </si>
  <si>
    <t>紫薇东路</t>
  </si>
  <si>
    <t>20-06-01 15:46</t>
  </si>
  <si>
    <t>邓黎</t>
  </si>
  <si>
    <t>四川太极大药房连锁有限公司&gt;片区/门店&gt;城中片区&gt;红星店</t>
  </si>
  <si>
    <t>红星店</t>
  </si>
  <si>
    <t>20-06-01 15:39</t>
  </si>
  <si>
    <t>任嘉欣</t>
  </si>
  <si>
    <t>四川太极大药房连锁有限公司&gt;片区/门店&gt;城中片区&gt;解放北路店</t>
  </si>
  <si>
    <t>解放路</t>
  </si>
  <si>
    <t>城中区</t>
  </si>
  <si>
    <t>20-06-01 15:31</t>
  </si>
  <si>
    <t>付能梅</t>
  </si>
  <si>
    <t>四川太极大药房连锁有限公司&gt;片区/门店&gt;西北片区&gt;蜀辉路店</t>
  </si>
  <si>
    <t>蜀辉路店</t>
  </si>
  <si>
    <t>孙莉</t>
  </si>
  <si>
    <t>四川太极大药房连锁有限公司&gt;片区/门店&gt;大邑片区&gt;大邑北街店</t>
  </si>
  <si>
    <t>大邑北街</t>
  </si>
  <si>
    <t>20-06-01 15:29</t>
  </si>
  <si>
    <t>陈礼凤</t>
  </si>
  <si>
    <t>邛崃翠荫店</t>
  </si>
  <si>
    <t>20-06-01 15:26</t>
  </si>
  <si>
    <t>杨科</t>
  </si>
  <si>
    <t>四川太极大药房连锁有限公司&gt;片区/门店&gt;城郊二片&gt;景中路店</t>
  </si>
  <si>
    <t>景中店</t>
  </si>
  <si>
    <t>莫晓菊</t>
  </si>
  <si>
    <t>四川太极大药房连锁有限公司&gt;片区/门店&gt;城中片区&gt;浆洗街店</t>
  </si>
  <si>
    <t>浆洗街</t>
  </si>
  <si>
    <t>20-06-01 15:25</t>
  </si>
  <si>
    <t>刘秀琼</t>
  </si>
  <si>
    <t>四川太极大药房连锁有限公司&gt;片区/门店&gt;西北片区&gt;金沙路店</t>
  </si>
  <si>
    <t>金沙店</t>
  </si>
  <si>
    <t>西北</t>
  </si>
  <si>
    <t>20-06-01 15:24</t>
  </si>
  <si>
    <t>周红蓉</t>
  </si>
  <si>
    <t>四川太极大药房连锁有限公司&gt;片区/门店&gt;东南片区&gt;天久北巷店</t>
  </si>
  <si>
    <t>天久北巷店</t>
  </si>
  <si>
    <t>20-06-01 15:22</t>
  </si>
  <si>
    <t>欧双雪</t>
  </si>
  <si>
    <t>四川太极大药房连锁有限公司&gt;片区/门店&gt;东南片区&gt;中和大道店</t>
  </si>
  <si>
    <t>中和大道店</t>
  </si>
  <si>
    <t>20-06-01 15:21</t>
  </si>
  <si>
    <t>李娟</t>
  </si>
  <si>
    <t>大邑东街</t>
  </si>
  <si>
    <t>大邑片区</t>
  </si>
  <si>
    <t>20-06-01 15:17</t>
  </si>
  <si>
    <t>舒海燕</t>
  </si>
  <si>
    <t>四川太极大药房连锁有限公司&gt;片区/门店&gt;城中片区&gt;汇融名城店</t>
  </si>
  <si>
    <t>汇融名城店</t>
  </si>
  <si>
    <t>20-06-01 15:16</t>
  </si>
  <si>
    <t>何倩倩</t>
  </si>
  <si>
    <t>四川太极大药房连锁有限公司&gt;片区/门店&gt;城郊二片&gt;崇州三江店</t>
  </si>
  <si>
    <t>三江店</t>
  </si>
  <si>
    <t>20-06-01 15:15</t>
  </si>
  <si>
    <t>杨平</t>
  </si>
  <si>
    <t>四川太极大药房连锁有限公司&gt;片区/门店&gt;邛崃片区&gt;邛崃洪川小区店</t>
  </si>
  <si>
    <t>邛崃洪川店</t>
  </si>
  <si>
    <t>20-06-01 15:13</t>
  </si>
  <si>
    <t>舒思玉</t>
  </si>
  <si>
    <t>四川太极大药房连锁有限公司&gt;片区/门店&gt;城中片区&gt;羊子山西路店</t>
  </si>
  <si>
    <t>羊子山</t>
  </si>
  <si>
    <t>城中片</t>
  </si>
  <si>
    <t>20-06-01 15:10</t>
  </si>
  <si>
    <t>肖然</t>
  </si>
  <si>
    <t>四川太极大药房连锁有限公司&gt;片区/门店&gt;城中片区&gt;庆云南街店</t>
  </si>
  <si>
    <t>庆云南街</t>
  </si>
  <si>
    <t>20-06-01 15:05</t>
  </si>
  <si>
    <t>孟小明</t>
  </si>
  <si>
    <t>四川太极大药房连锁有限公司&gt;片区/门店&gt;大邑片区&gt;新场镇店</t>
  </si>
  <si>
    <t>新场店</t>
  </si>
  <si>
    <t>20-06-01 15:03</t>
  </si>
  <si>
    <t>牟彩云</t>
  </si>
  <si>
    <t>四川太极大药房连锁有限公司&gt;片区/门店&gt;大邑片区&gt;东壕沟店</t>
  </si>
  <si>
    <t>大邑东壕沟</t>
  </si>
  <si>
    <t>20-06-01 15:02</t>
  </si>
  <si>
    <t>田兰</t>
  </si>
  <si>
    <t>四川太极大药房连锁有限公司&gt;片区/门店&gt;大邑片区&gt;内蒙古桃源店</t>
  </si>
  <si>
    <t>大邑桃源</t>
  </si>
  <si>
    <t>20-06-01 15:01</t>
  </si>
  <si>
    <t>王盛英</t>
  </si>
  <si>
    <t>四川太极大药房连锁有限公司&gt;片区/门店&gt;城中片区&gt;丝竹街店</t>
  </si>
  <si>
    <t>丝竹路店</t>
  </si>
  <si>
    <t>罗雪琴</t>
  </si>
  <si>
    <t>四川太极大药房连锁有限公司&gt;片区/门店&gt;城郊二片&gt;崇州中心店</t>
  </si>
  <si>
    <t>崇州中心店</t>
  </si>
  <si>
    <t>20-06-01 14:59</t>
  </si>
  <si>
    <t>黄梅</t>
  </si>
  <si>
    <t>四川太极大药房连锁有限公司&gt;片区/门店&gt;大邑片区&gt;大邑潘家街店</t>
  </si>
  <si>
    <t>大邑潘家街店</t>
  </si>
  <si>
    <t>20-06-01 14:58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</si>
  <si>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</si>
  <si>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</si>
  <si>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邛崃中心店</t>
  </si>
  <si>
    <t>邛崃片区</t>
  </si>
  <si>
    <t>20-06-01 14:57</t>
  </si>
  <si>
    <t>韩启敏</t>
  </si>
  <si>
    <t>四川太极大药房连锁有限公司&gt;片区/门店&gt;城郊二片&gt;奎光路店</t>
  </si>
  <si>
    <t>奎光店</t>
  </si>
  <si>
    <t>城郊二片区</t>
  </si>
  <si>
    <t>20-06-01 14:56</t>
  </si>
  <si>
    <t>李秀芳</t>
  </si>
  <si>
    <t>四川太极大药房连锁有限公司&gt;片区/门店&gt;西北片区&gt;黄苑东街店</t>
  </si>
  <si>
    <t>黄苑东街</t>
  </si>
  <si>
    <t>20-06-01 14:53</t>
  </si>
  <si>
    <t>付曦</t>
  </si>
  <si>
    <t>四川太极大药房连锁有限公司&gt;片区/门店&gt;大邑片区&gt;通达店</t>
  </si>
  <si>
    <t>通达店</t>
  </si>
  <si>
    <t>20-06-01 14:52</t>
  </si>
  <si>
    <t>李沙</t>
  </si>
  <si>
    <t>四川太极大药房连锁有限公司&gt;片区/门店&gt;大邑片区&gt;千禧街药店</t>
  </si>
  <si>
    <t>大邑安仁店</t>
  </si>
  <si>
    <t>罗婷</t>
  </si>
  <si>
    <t>四川太极大药房连锁有限公司&gt;片区/门店&gt;东南片区&gt;新园大道店</t>
  </si>
  <si>
    <t>新园大道</t>
  </si>
  <si>
    <t>炎可宁6月认购完成情况</t>
  </si>
  <si>
    <t>门店ID</t>
  </si>
  <si>
    <t>门店名称</t>
  </si>
  <si>
    <t>片区名称</t>
  </si>
  <si>
    <t>一档</t>
  </si>
  <si>
    <t>二档</t>
  </si>
  <si>
    <t>门店认购档次</t>
  </si>
  <si>
    <t>门店认购盒数</t>
  </si>
  <si>
    <t>预发奖励</t>
  </si>
  <si>
    <t>实际销售盒数</t>
  </si>
  <si>
    <t>完成情况</t>
  </si>
  <si>
    <t>完成档次</t>
  </si>
  <si>
    <t>应领奖励</t>
  </si>
  <si>
    <t>应补发</t>
  </si>
  <si>
    <t>应退回</t>
  </si>
  <si>
    <t>青羊区十二桥药店</t>
  </si>
  <si>
    <t>2档</t>
  </si>
  <si>
    <t>光华药店</t>
  </si>
  <si>
    <t>未完成</t>
  </si>
  <si>
    <t>新都区马超东路店</t>
  </si>
  <si>
    <t>光华村街药店</t>
  </si>
  <si>
    <t>新都区新繁镇繁江北路药店</t>
  </si>
  <si>
    <t>武侯区顺和街店</t>
  </si>
  <si>
    <t>土龙路药店</t>
  </si>
  <si>
    <t>清江东路药店</t>
  </si>
  <si>
    <t>金牛区交大路第三药店</t>
  </si>
  <si>
    <t>四川太极新都区新都街道万和北路药店</t>
  </si>
  <si>
    <t>贝森北路</t>
  </si>
  <si>
    <t>金牛区金沙路药店</t>
  </si>
  <si>
    <t>四川太极金牛区蜀汉路药店</t>
  </si>
  <si>
    <t>枣子巷药店</t>
  </si>
  <si>
    <t>武侯区佳灵路</t>
  </si>
  <si>
    <t>金牛区黄苑东街药店</t>
  </si>
  <si>
    <t>大华街药店</t>
  </si>
  <si>
    <t>清江东路2药店</t>
  </si>
  <si>
    <t>沙河源药店</t>
  </si>
  <si>
    <t>大石西路药店</t>
  </si>
  <si>
    <t>大药房连锁有限公司武侯区聚萃街药店</t>
  </si>
  <si>
    <t>花照壁</t>
  </si>
  <si>
    <t>四川太极金牛区银沙路药店</t>
  </si>
  <si>
    <t>1档</t>
  </si>
  <si>
    <t>四川太极武侯区双楠路药店</t>
  </si>
  <si>
    <t>四川太极金牛区五福桥东路药店</t>
  </si>
  <si>
    <t>梨花街</t>
  </si>
  <si>
    <t>成都成汉太极大药房有限公司</t>
  </si>
  <si>
    <t>高新区民丰大道西段药店</t>
  </si>
  <si>
    <t>成华区万科路药店</t>
  </si>
  <si>
    <t>成华区华泰路药店</t>
  </si>
  <si>
    <t>高新区大源北街药店</t>
  </si>
  <si>
    <t>锦江区榕声路店</t>
  </si>
  <si>
    <t>锦江区观音桥街药店</t>
  </si>
  <si>
    <t>新乐中街药店</t>
  </si>
  <si>
    <t>新园大道药店</t>
  </si>
  <si>
    <t>高新天久北巷药店</t>
  </si>
  <si>
    <t>成华区万宇路药店</t>
  </si>
  <si>
    <t>锦江区水杉街药店</t>
  </si>
  <si>
    <t>双流县西航港街道锦华路一段药店</t>
  </si>
  <si>
    <t>双流区东升街道三强西路药店</t>
  </si>
  <si>
    <t>成华区华康路药店</t>
  </si>
  <si>
    <t>元华二巷</t>
  </si>
  <si>
    <t>龙潭西路店</t>
  </si>
  <si>
    <t>中和大道药店</t>
  </si>
  <si>
    <t>四川太极高新区中和公济桥路药店</t>
  </si>
  <si>
    <t>武侯区航中路店</t>
  </si>
  <si>
    <t>锦江区合欢树街药店</t>
  </si>
  <si>
    <t>四川太极高新区南华巷药店</t>
  </si>
  <si>
    <t>青羊区北东街店</t>
  </si>
  <si>
    <t>四川太极浆洗街药店</t>
  </si>
  <si>
    <t>成华区二环路北四段药店（汇融名城）</t>
  </si>
  <si>
    <t>成华区羊子山西路药店（兴元华盛）</t>
  </si>
  <si>
    <t>通盈街药店</t>
  </si>
  <si>
    <t>锦江区庆云南街药店</t>
  </si>
  <si>
    <t>成华区华油路药店</t>
  </si>
  <si>
    <t>郫县郫筒镇一环路东南段药店</t>
  </si>
  <si>
    <t>武侯区科华街药店</t>
  </si>
  <si>
    <t>成华区崔家店路药店</t>
  </si>
  <si>
    <t>成华杉板桥南一路店</t>
  </si>
  <si>
    <t>金丝街药店</t>
  </si>
  <si>
    <t>郫县郫筒镇东大街药店</t>
  </si>
  <si>
    <t>双林路药店</t>
  </si>
  <si>
    <t>锦江区劼人路药店</t>
  </si>
  <si>
    <t>人民中路店</t>
  </si>
  <si>
    <t>丝竹路</t>
  </si>
  <si>
    <t>西林一街</t>
  </si>
  <si>
    <t>青羊区童子街</t>
  </si>
  <si>
    <t>锦江区柳翠路药店</t>
  </si>
  <si>
    <t>锦江区静明路药店</t>
  </si>
  <si>
    <t>四川太极金牛区解放路药店</t>
  </si>
  <si>
    <t>四川太极成华区云龙南路药店</t>
  </si>
  <si>
    <t>五津西路药店</t>
  </si>
  <si>
    <t>城郊一片：新津</t>
  </si>
  <si>
    <t>新津邓双镇岷江店</t>
  </si>
  <si>
    <t>四川太极新津五津西路二店</t>
  </si>
  <si>
    <t>兴义镇万兴路药店</t>
  </si>
  <si>
    <t>新津武阳西路</t>
  </si>
  <si>
    <t>邛崃中心药店</t>
  </si>
  <si>
    <t>城郊一片：邛崃</t>
  </si>
  <si>
    <t>邛崃市临邛镇洪川小区药店</t>
  </si>
  <si>
    <t>邛崃翠荫街</t>
  </si>
  <si>
    <t>邛崃市羊安镇永康大道药店</t>
  </si>
  <si>
    <t>邛崃市临邛镇长安大道药店</t>
  </si>
  <si>
    <t>邛崃杏林路</t>
  </si>
  <si>
    <t>邛崃涌泉路</t>
  </si>
  <si>
    <t>大邑县晋原镇内蒙古大道桃源药店</t>
  </si>
  <si>
    <t>城郊一片：大邑</t>
  </si>
  <si>
    <t>大邑县沙渠镇方圆路药店</t>
  </si>
  <si>
    <t>大邑县晋原镇通达东路五段药店</t>
  </si>
  <si>
    <t>大邑县晋原镇东街药店</t>
  </si>
  <si>
    <t>大邑县晋源镇东壕沟段药店</t>
  </si>
  <si>
    <t>大邑县晋原镇子龙路店</t>
  </si>
  <si>
    <t>四川太极大邑县晋原镇北街药店</t>
  </si>
  <si>
    <t>大邑县安仁镇千禧街药店</t>
  </si>
  <si>
    <t>大邑县新场镇文昌街药店</t>
  </si>
  <si>
    <t>潘家街店</t>
  </si>
  <si>
    <t>崇州市崇阳镇尚贤坊街药店</t>
  </si>
  <si>
    <t>温江区公平街道江安路药店</t>
  </si>
  <si>
    <t>都江堰药店</t>
  </si>
  <si>
    <t>都江堰景中路店</t>
  </si>
  <si>
    <t>金带街药店</t>
  </si>
  <si>
    <t xml:space="preserve">永康东路药店 </t>
  </si>
  <si>
    <t>都江堰市蒲阳路药店</t>
  </si>
  <si>
    <t>都江堰奎光路中段药店</t>
  </si>
  <si>
    <t>都江堰幸福镇翔凤路药店</t>
  </si>
  <si>
    <t>都江堰市蒲阳镇堰问道西路药店</t>
  </si>
  <si>
    <t>都江堰聚源镇药店</t>
  </si>
  <si>
    <t>都江堰宝莲路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</si>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</sst>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Arial"/>
      <charset val="0"/>
    </font>
    <font>
      <sz val="10"/>
      <name val="宋体"/>
      <charset val="0"/>
    </font>
    <font>
      <b/>
      <sz val="11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workbookViewId="0">
      <selection activeCell="L10" sqref="L10"/>
    </sheetView>
  </sheetViews>
  <sheetFormatPr defaultColWidth="9" defaultRowHeight="13.5"/>
  <cols>
    <col min="7" max="7" width="22" customWidth="1"/>
    <col min="8" max="8" width="19.375" customWidth="1"/>
  </cols>
  <sheetData>
    <row r="1" s="18" customFormat="1" spans="1:9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</row>
    <row r="2" ht="14.25" spans="1:10">
      <c r="A2">
        <v>105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s="19">
        <v>108277</v>
      </c>
      <c r="H2" t="s">
        <v>14</v>
      </c>
      <c r="I2">
        <v>1</v>
      </c>
      <c r="J2" t="str">
        <f>VLOOKUP(G:G,Sheet1!B:C,2,0)</f>
        <v>四川太极金牛区银沙路药店</v>
      </c>
    </row>
    <row r="3" spans="1:10">
      <c r="A3">
        <v>104</v>
      </c>
      <c r="B3" t="s">
        <v>9</v>
      </c>
      <c r="C3" t="s">
        <v>15</v>
      </c>
      <c r="D3" t="s">
        <v>16</v>
      </c>
      <c r="E3" t="s">
        <v>17</v>
      </c>
      <c r="F3" t="s">
        <v>18</v>
      </c>
      <c r="G3">
        <v>371</v>
      </c>
      <c r="H3" t="s">
        <v>19</v>
      </c>
      <c r="I3">
        <v>1</v>
      </c>
      <c r="J3" t="str">
        <f>VLOOKUP(G:G,Sheet1!B:C,2,0)</f>
        <v>兴义镇万兴路药店</v>
      </c>
    </row>
    <row r="4" spans="1:10">
      <c r="A4">
        <v>103</v>
      </c>
      <c r="B4" t="s">
        <v>9</v>
      </c>
      <c r="C4" t="s">
        <v>20</v>
      </c>
      <c r="D4" t="s">
        <v>21</v>
      </c>
      <c r="E4" t="s">
        <v>22</v>
      </c>
      <c r="F4" t="s">
        <v>23</v>
      </c>
      <c r="G4">
        <v>102479</v>
      </c>
      <c r="H4" t="s">
        <v>24</v>
      </c>
      <c r="I4">
        <v>2</v>
      </c>
      <c r="J4" t="str">
        <f>VLOOKUP(G:G,Sheet1!B:C,2,0)</f>
        <v>锦江区劼人路药店</v>
      </c>
    </row>
    <row r="5" spans="1:10">
      <c r="A5">
        <v>102</v>
      </c>
      <c r="B5" t="s">
        <v>9</v>
      </c>
      <c r="C5" t="s">
        <v>25</v>
      </c>
      <c r="D5" t="s">
        <v>26</v>
      </c>
      <c r="E5" t="s">
        <v>27</v>
      </c>
      <c r="F5" t="s">
        <v>28</v>
      </c>
      <c r="G5">
        <v>515</v>
      </c>
      <c r="H5" t="s">
        <v>29</v>
      </c>
      <c r="I5">
        <v>2</v>
      </c>
      <c r="J5" t="str">
        <f>VLOOKUP(G:G,Sheet1!B:C,2,0)</f>
        <v>成华区崔家店路药店</v>
      </c>
    </row>
    <row r="6" spans="1:10">
      <c r="A6">
        <v>101</v>
      </c>
      <c r="B6" t="s">
        <v>9</v>
      </c>
      <c r="C6" t="s">
        <v>30</v>
      </c>
      <c r="D6" t="s">
        <v>31</v>
      </c>
      <c r="E6" t="s">
        <v>32</v>
      </c>
      <c r="F6" t="s">
        <v>33</v>
      </c>
      <c r="G6">
        <v>578</v>
      </c>
      <c r="H6" t="s">
        <v>24</v>
      </c>
      <c r="I6">
        <v>2</v>
      </c>
      <c r="J6" t="str">
        <f>VLOOKUP(G:G,Sheet1!B:C,2,0)</f>
        <v>成华区华油路药店</v>
      </c>
    </row>
    <row r="7" spans="1:10">
      <c r="A7">
        <v>100</v>
      </c>
      <c r="B7" t="s">
        <v>9</v>
      </c>
      <c r="C7" t="s">
        <v>34</v>
      </c>
      <c r="D7" t="s">
        <v>35</v>
      </c>
      <c r="E7" t="s">
        <v>36</v>
      </c>
      <c r="F7" t="s">
        <v>37</v>
      </c>
      <c r="G7">
        <v>738</v>
      </c>
      <c r="H7" t="s">
        <v>38</v>
      </c>
      <c r="I7">
        <v>2</v>
      </c>
      <c r="J7" t="str">
        <f>VLOOKUP(G:G,Sheet1!B:C,2,0)</f>
        <v>都江堰市蒲阳路药店</v>
      </c>
    </row>
    <row r="8" spans="1:10">
      <c r="A8">
        <v>99</v>
      </c>
      <c r="B8" t="s">
        <v>9</v>
      </c>
      <c r="C8" t="s">
        <v>39</v>
      </c>
      <c r="D8" t="s">
        <v>40</v>
      </c>
      <c r="E8" t="s">
        <v>41</v>
      </c>
      <c r="F8" t="s">
        <v>42</v>
      </c>
      <c r="G8">
        <v>709</v>
      </c>
      <c r="H8" t="s">
        <v>14</v>
      </c>
      <c r="I8">
        <v>2</v>
      </c>
      <c r="J8" t="str">
        <f>VLOOKUP(G:G,Sheet1!B:C,2,0)</f>
        <v>新都区马超东路店</v>
      </c>
    </row>
    <row r="9" spans="1:10">
      <c r="A9">
        <v>98</v>
      </c>
      <c r="B9" t="s">
        <v>9</v>
      </c>
      <c r="C9" t="s">
        <v>43</v>
      </c>
      <c r="D9" t="s">
        <v>44</v>
      </c>
      <c r="E9" t="s">
        <v>45</v>
      </c>
      <c r="F9" t="s">
        <v>46</v>
      </c>
      <c r="G9">
        <v>102567</v>
      </c>
      <c r="H9" t="s">
        <v>47</v>
      </c>
      <c r="I9">
        <v>1</v>
      </c>
      <c r="J9" t="str">
        <f>VLOOKUP(G:G,Sheet1!B:C,2,0)</f>
        <v>新津武阳西路</v>
      </c>
    </row>
    <row r="10" spans="1:10">
      <c r="A10">
        <v>97</v>
      </c>
      <c r="B10" t="s">
        <v>9</v>
      </c>
      <c r="C10" t="s">
        <v>48</v>
      </c>
      <c r="D10" t="s">
        <v>49</v>
      </c>
      <c r="E10" t="s">
        <v>50</v>
      </c>
      <c r="F10" t="s">
        <v>51</v>
      </c>
      <c r="G10">
        <v>105751</v>
      </c>
      <c r="H10" t="s">
        <v>52</v>
      </c>
      <c r="I10">
        <v>2</v>
      </c>
      <c r="J10" t="str">
        <f>VLOOKUP(G:G,Sheet1!B:C,2,0)</f>
        <v>新下街</v>
      </c>
    </row>
    <row r="11" spans="1:10">
      <c r="A11">
        <v>96</v>
      </c>
      <c r="B11" t="s">
        <v>9</v>
      </c>
      <c r="C11" t="s">
        <v>53</v>
      </c>
      <c r="D11" t="s">
        <v>54</v>
      </c>
      <c r="E11" t="s">
        <v>55</v>
      </c>
      <c r="F11" t="s">
        <v>56</v>
      </c>
      <c r="G11">
        <v>750</v>
      </c>
      <c r="H11" t="s">
        <v>57</v>
      </c>
      <c r="I11">
        <v>2</v>
      </c>
      <c r="J11" t="str">
        <f>VLOOKUP(G:G,Sheet1!B:C,2,0)</f>
        <v>成都成汉太极大药房有限公司</v>
      </c>
    </row>
    <row r="12" spans="1:10">
      <c r="A12">
        <v>95</v>
      </c>
      <c r="B12" t="s">
        <v>9</v>
      </c>
      <c r="C12" t="s">
        <v>58</v>
      </c>
      <c r="D12" t="s">
        <v>59</v>
      </c>
      <c r="E12" t="s">
        <v>60</v>
      </c>
      <c r="F12" t="s">
        <v>61</v>
      </c>
      <c r="G12">
        <v>513</v>
      </c>
      <c r="H12" t="s">
        <v>62</v>
      </c>
      <c r="I12">
        <v>2</v>
      </c>
      <c r="J12" t="str">
        <f>VLOOKUP(G:G,Sheet1!B:C,2,0)</f>
        <v>武侯区顺和街店</v>
      </c>
    </row>
    <row r="13" spans="1:10">
      <c r="A13">
        <v>94</v>
      </c>
      <c r="B13" t="s">
        <v>9</v>
      </c>
      <c r="C13" t="s">
        <v>63</v>
      </c>
      <c r="D13" t="s">
        <v>64</v>
      </c>
      <c r="E13" t="s">
        <v>65</v>
      </c>
      <c r="F13" t="s">
        <v>66</v>
      </c>
      <c r="G13">
        <v>385</v>
      </c>
      <c r="H13" t="s">
        <v>67</v>
      </c>
      <c r="I13">
        <v>2</v>
      </c>
      <c r="J13" t="str">
        <f>VLOOKUP(G:G,Sheet1!B:C,2,0)</f>
        <v>五津西路药店</v>
      </c>
    </row>
    <row r="14" spans="1:10">
      <c r="A14">
        <v>93</v>
      </c>
      <c r="B14" t="s">
        <v>9</v>
      </c>
      <c r="C14" t="s">
        <v>68</v>
      </c>
      <c r="D14" t="s">
        <v>69</v>
      </c>
      <c r="E14" t="s">
        <v>70</v>
      </c>
      <c r="F14" t="s">
        <v>71</v>
      </c>
      <c r="G14">
        <v>108656</v>
      </c>
      <c r="H14" t="s">
        <v>47</v>
      </c>
      <c r="I14">
        <v>1</v>
      </c>
      <c r="J14" t="str">
        <f>VLOOKUP(G:G,Sheet1!B:C,2,0)</f>
        <v>四川太极新津五津西路二店</v>
      </c>
    </row>
    <row r="15" spans="1:10">
      <c r="A15">
        <v>92</v>
      </c>
      <c r="B15" t="s">
        <v>9</v>
      </c>
      <c r="C15" t="s">
        <v>72</v>
      </c>
      <c r="D15" t="s">
        <v>73</v>
      </c>
      <c r="E15" t="s">
        <v>74</v>
      </c>
      <c r="F15" t="s">
        <v>75</v>
      </c>
      <c r="G15">
        <v>712</v>
      </c>
      <c r="H15" t="s">
        <v>57</v>
      </c>
      <c r="I15">
        <v>2</v>
      </c>
      <c r="J15" t="str">
        <f>VLOOKUP(G:G,Sheet1!B:C,2,0)</f>
        <v>成华区华泰路药店</v>
      </c>
    </row>
    <row r="16" spans="1:10">
      <c r="A16">
        <v>91</v>
      </c>
      <c r="B16" t="s">
        <v>9</v>
      </c>
      <c r="C16" t="s">
        <v>76</v>
      </c>
      <c r="D16" t="s">
        <v>77</v>
      </c>
      <c r="E16" t="s">
        <v>78</v>
      </c>
      <c r="F16" t="s">
        <v>79</v>
      </c>
      <c r="G16">
        <v>102565</v>
      </c>
      <c r="H16" t="s">
        <v>14</v>
      </c>
      <c r="I16">
        <v>1</v>
      </c>
      <c r="J16" t="str">
        <f>VLOOKUP(G:G,Sheet1!B:C,2,0)</f>
        <v>武侯区佳灵路</v>
      </c>
    </row>
    <row r="17" spans="1:10">
      <c r="A17">
        <v>90</v>
      </c>
      <c r="B17" t="s">
        <v>9</v>
      </c>
      <c r="C17" t="s">
        <v>80</v>
      </c>
      <c r="D17" t="s">
        <v>81</v>
      </c>
      <c r="E17" t="s">
        <v>82</v>
      </c>
      <c r="F17" t="s">
        <v>83</v>
      </c>
      <c r="G17">
        <v>54</v>
      </c>
      <c r="H17" t="s">
        <v>38</v>
      </c>
      <c r="I17">
        <v>2</v>
      </c>
      <c r="J17" t="str">
        <f>VLOOKUP(G:G,Sheet1!B:C,2,0)</f>
        <v>怀远店</v>
      </c>
    </row>
    <row r="18" spans="1:10">
      <c r="A18">
        <v>89</v>
      </c>
      <c r="B18" t="s">
        <v>9</v>
      </c>
      <c r="C18" t="s">
        <v>84</v>
      </c>
      <c r="D18" t="s">
        <v>85</v>
      </c>
      <c r="E18" t="s">
        <v>86</v>
      </c>
      <c r="F18" t="s">
        <v>87</v>
      </c>
      <c r="G18">
        <v>367</v>
      </c>
      <c r="H18" t="s">
        <v>38</v>
      </c>
      <c r="I18">
        <v>2</v>
      </c>
      <c r="J18" t="str">
        <f>VLOOKUP(G:G,Sheet1!B:C,2,0)</f>
        <v>金带街药店</v>
      </c>
    </row>
    <row r="19" spans="1:10">
      <c r="A19">
        <v>88</v>
      </c>
      <c r="B19" t="s">
        <v>9</v>
      </c>
      <c r="C19" t="s">
        <v>88</v>
      </c>
      <c r="D19" t="s">
        <v>89</v>
      </c>
      <c r="E19" t="s">
        <v>90</v>
      </c>
      <c r="F19" t="s">
        <v>91</v>
      </c>
      <c r="G19">
        <v>740</v>
      </c>
      <c r="H19" t="s">
        <v>57</v>
      </c>
      <c r="I19">
        <v>2</v>
      </c>
      <c r="J19" t="str">
        <f>VLOOKUP(G:G,Sheet1!B:C,2,0)</f>
        <v>成华区华康路药店</v>
      </c>
    </row>
    <row r="20" spans="1:10">
      <c r="A20">
        <v>87</v>
      </c>
      <c r="B20" t="s">
        <v>9</v>
      </c>
      <c r="C20" t="s">
        <v>92</v>
      </c>
      <c r="D20" t="s">
        <v>93</v>
      </c>
      <c r="E20" t="s">
        <v>94</v>
      </c>
      <c r="F20" t="s">
        <v>95</v>
      </c>
      <c r="G20">
        <v>573</v>
      </c>
      <c r="H20" t="s">
        <v>52</v>
      </c>
      <c r="I20">
        <v>2</v>
      </c>
      <c r="J20" t="str">
        <f>VLOOKUP(G:G,Sheet1!B:C,2,0)</f>
        <v>双流县西航港街道锦华路一段药店</v>
      </c>
    </row>
    <row r="21" spans="1:10">
      <c r="A21">
        <v>86</v>
      </c>
      <c r="B21" t="s">
        <v>9</v>
      </c>
      <c r="C21" t="s">
        <v>96</v>
      </c>
      <c r="D21" t="s">
        <v>97</v>
      </c>
      <c r="E21" t="s">
        <v>98</v>
      </c>
      <c r="F21" t="s">
        <v>99</v>
      </c>
      <c r="G21">
        <v>539</v>
      </c>
      <c r="H21" t="s">
        <v>100</v>
      </c>
      <c r="I21">
        <v>2</v>
      </c>
      <c r="J21" t="str">
        <f>VLOOKUP(G:G,Sheet1!B:C,2,0)</f>
        <v>大邑县晋原镇子龙路店</v>
      </c>
    </row>
    <row r="22" spans="1:10">
      <c r="A22">
        <v>85</v>
      </c>
      <c r="B22" t="s">
        <v>9</v>
      </c>
      <c r="C22" t="s">
        <v>101</v>
      </c>
      <c r="D22" t="s">
        <v>102</v>
      </c>
      <c r="E22" t="s">
        <v>103</v>
      </c>
      <c r="F22" t="s">
        <v>104</v>
      </c>
      <c r="G22">
        <v>106568</v>
      </c>
      <c r="H22" t="s">
        <v>57</v>
      </c>
      <c r="I22">
        <v>2</v>
      </c>
      <c r="J22" t="str">
        <f>VLOOKUP(G:G,Sheet1!B:C,2,0)</f>
        <v>四川太极高新区中和公济桥路药店</v>
      </c>
    </row>
    <row r="23" spans="1:10">
      <c r="A23">
        <v>84</v>
      </c>
      <c r="B23" t="s">
        <v>9</v>
      </c>
      <c r="C23" t="s">
        <v>105</v>
      </c>
      <c r="D23" t="s">
        <v>106</v>
      </c>
      <c r="E23" t="s">
        <v>107</v>
      </c>
      <c r="F23" t="s">
        <v>108</v>
      </c>
      <c r="G23">
        <v>716</v>
      </c>
      <c r="H23" t="s">
        <v>47</v>
      </c>
      <c r="I23">
        <v>2</v>
      </c>
      <c r="J23" t="str">
        <f>VLOOKUP(G:G,Sheet1!B:C,2,0)</f>
        <v>大邑县沙渠镇方圆路药店</v>
      </c>
    </row>
    <row r="24" spans="1:10">
      <c r="A24">
        <v>83</v>
      </c>
      <c r="B24" t="s">
        <v>9</v>
      </c>
      <c r="C24" t="s">
        <v>109</v>
      </c>
      <c r="D24" t="s">
        <v>110</v>
      </c>
      <c r="E24" t="s">
        <v>111</v>
      </c>
      <c r="F24" t="s">
        <v>112</v>
      </c>
      <c r="G24">
        <v>710</v>
      </c>
      <c r="H24" t="s">
        <v>38</v>
      </c>
      <c r="I24">
        <v>2</v>
      </c>
      <c r="J24" t="str">
        <f>VLOOKUP(G:G,Sheet1!B:C,2,0)</f>
        <v>都江堰市蒲阳镇堰问道西路药店</v>
      </c>
    </row>
    <row r="25" spans="1:10">
      <c r="A25">
        <v>82</v>
      </c>
      <c r="B25" t="s">
        <v>9</v>
      </c>
      <c r="C25" t="s">
        <v>113</v>
      </c>
      <c r="D25" t="s">
        <v>114</v>
      </c>
      <c r="E25" t="s">
        <v>115</v>
      </c>
      <c r="F25" t="s">
        <v>116</v>
      </c>
      <c r="G25">
        <v>105267</v>
      </c>
      <c r="H25" t="s">
        <v>14</v>
      </c>
      <c r="I25">
        <v>2</v>
      </c>
      <c r="J25" t="str">
        <f>VLOOKUP(G:G,Sheet1!B:C,2,0)</f>
        <v>四川太极金牛区蜀汉路药店</v>
      </c>
    </row>
    <row r="26" spans="1:10">
      <c r="A26">
        <v>81</v>
      </c>
      <c r="B26" t="s">
        <v>9</v>
      </c>
      <c r="C26" t="s">
        <v>117</v>
      </c>
      <c r="D26" t="s">
        <v>118</v>
      </c>
      <c r="E26" t="s">
        <v>119</v>
      </c>
      <c r="F26" t="s">
        <v>120</v>
      </c>
      <c r="G26">
        <v>102478</v>
      </c>
      <c r="H26" t="s">
        <v>24</v>
      </c>
      <c r="I26">
        <v>1</v>
      </c>
      <c r="J26" t="str">
        <f>VLOOKUP(G:G,Sheet1!B:C,2,0)</f>
        <v>锦江区静明路药店</v>
      </c>
    </row>
    <row r="27" spans="1:10">
      <c r="A27">
        <v>80</v>
      </c>
      <c r="B27" t="s">
        <v>9</v>
      </c>
      <c r="C27" t="s">
        <v>121</v>
      </c>
      <c r="D27" t="s">
        <v>122</v>
      </c>
      <c r="E27" t="s">
        <v>123</v>
      </c>
      <c r="F27" t="s">
        <v>124</v>
      </c>
      <c r="G27">
        <v>724</v>
      </c>
      <c r="H27" t="s">
        <v>52</v>
      </c>
      <c r="I27">
        <v>2</v>
      </c>
      <c r="J27" t="str">
        <f>VLOOKUP(G:G,Sheet1!B:C,2,0)</f>
        <v>锦江区观音桥街药店</v>
      </c>
    </row>
    <row r="28" spans="1:10">
      <c r="A28">
        <v>79</v>
      </c>
      <c r="B28" t="s">
        <v>9</v>
      </c>
      <c r="C28" t="s">
        <v>125</v>
      </c>
      <c r="D28" t="s">
        <v>126</v>
      </c>
      <c r="E28" t="s">
        <v>127</v>
      </c>
      <c r="F28" t="s">
        <v>128</v>
      </c>
      <c r="G28">
        <v>339</v>
      </c>
      <c r="H28" t="s">
        <v>14</v>
      </c>
      <c r="I28">
        <v>2</v>
      </c>
      <c r="J28" t="str">
        <f>VLOOKUP(G:G,Sheet1!B:C,2,0)</f>
        <v>沙河源药店</v>
      </c>
    </row>
    <row r="29" spans="1:10">
      <c r="A29">
        <v>78</v>
      </c>
      <c r="B29" t="s">
        <v>9</v>
      </c>
      <c r="C29" t="s">
        <v>129</v>
      </c>
      <c r="D29" t="s">
        <v>130</v>
      </c>
      <c r="E29" t="s">
        <v>131</v>
      </c>
      <c r="F29" t="s">
        <v>132</v>
      </c>
      <c r="G29">
        <v>339</v>
      </c>
      <c r="H29" t="s">
        <v>133</v>
      </c>
      <c r="I29">
        <v>2</v>
      </c>
      <c r="J29" t="str">
        <f>VLOOKUP(G:G,Sheet1!B:C,2,0)</f>
        <v>沙河源药店</v>
      </c>
    </row>
    <row r="30" spans="1:10">
      <c r="A30">
        <v>77</v>
      </c>
      <c r="B30" t="s">
        <v>9</v>
      </c>
      <c r="C30" t="s">
        <v>134</v>
      </c>
      <c r="D30" t="s">
        <v>135</v>
      </c>
      <c r="E30" t="s">
        <v>131</v>
      </c>
      <c r="F30" t="s">
        <v>136</v>
      </c>
      <c r="G30">
        <v>311</v>
      </c>
      <c r="H30" t="s">
        <v>14</v>
      </c>
      <c r="I30">
        <v>2</v>
      </c>
      <c r="J30" t="str">
        <f>VLOOKUP(G:G,Sheet1!B:C,2,0)</f>
        <v>西部店</v>
      </c>
    </row>
    <row r="31" spans="1:10">
      <c r="A31">
        <v>76</v>
      </c>
      <c r="B31" t="s">
        <v>9</v>
      </c>
      <c r="C31" t="s">
        <v>137</v>
      </c>
      <c r="D31" t="s">
        <v>138</v>
      </c>
      <c r="E31" t="s">
        <v>139</v>
      </c>
      <c r="F31" t="s">
        <v>140</v>
      </c>
      <c r="G31">
        <v>730</v>
      </c>
      <c r="H31" t="s">
        <v>14</v>
      </c>
      <c r="I31">
        <v>2</v>
      </c>
      <c r="J31" t="str">
        <f>VLOOKUP(G:G,Sheet1!B:C,2,0)</f>
        <v>新都区新繁镇繁江北路药店</v>
      </c>
    </row>
    <row r="32" spans="1:10">
      <c r="A32">
        <v>75</v>
      </c>
      <c r="B32" t="s">
        <v>9</v>
      </c>
      <c r="C32" t="s">
        <v>141</v>
      </c>
      <c r="D32" t="s">
        <v>142</v>
      </c>
      <c r="E32" t="s">
        <v>143</v>
      </c>
      <c r="F32" t="s">
        <v>144</v>
      </c>
      <c r="G32">
        <v>733</v>
      </c>
      <c r="H32" t="s">
        <v>57</v>
      </c>
      <c r="I32">
        <v>2</v>
      </c>
      <c r="J32" t="str">
        <f>VLOOKUP(G:G,Sheet1!B:C,2,0)</f>
        <v>双流区东升街道三强西路药店</v>
      </c>
    </row>
    <row r="33" spans="1:10">
      <c r="A33">
        <v>74</v>
      </c>
      <c r="B33" t="s">
        <v>9</v>
      </c>
      <c r="C33" t="s">
        <v>145</v>
      </c>
      <c r="D33" t="s">
        <v>146</v>
      </c>
      <c r="E33" t="s">
        <v>147</v>
      </c>
      <c r="F33" t="s">
        <v>148</v>
      </c>
      <c r="G33">
        <v>110378</v>
      </c>
      <c r="H33" t="s">
        <v>38</v>
      </c>
      <c r="I33">
        <v>2</v>
      </c>
      <c r="J33" t="str">
        <f>VLOOKUP(G:G,Sheet1!B:C,2,0)</f>
        <v>都江堰宝莲路</v>
      </c>
    </row>
    <row r="34" spans="1:10">
      <c r="A34">
        <v>73</v>
      </c>
      <c r="B34" t="s">
        <v>9</v>
      </c>
      <c r="C34" t="s">
        <v>149</v>
      </c>
      <c r="D34" t="s">
        <v>150</v>
      </c>
      <c r="E34" t="s">
        <v>151</v>
      </c>
      <c r="F34" t="s">
        <v>152</v>
      </c>
      <c r="G34">
        <v>743</v>
      </c>
      <c r="H34" t="s">
        <v>57</v>
      </c>
      <c r="I34">
        <v>2</v>
      </c>
      <c r="J34" t="str">
        <f>VLOOKUP(G:G,Sheet1!B:C,2,0)</f>
        <v>成华区万宇路药店</v>
      </c>
    </row>
    <row r="35" spans="1:10">
      <c r="A35">
        <v>72</v>
      </c>
      <c r="B35" t="s">
        <v>9</v>
      </c>
      <c r="C35" t="s">
        <v>153</v>
      </c>
      <c r="D35" t="s">
        <v>154</v>
      </c>
      <c r="E35" t="s">
        <v>155</v>
      </c>
      <c r="F35" t="s">
        <v>156</v>
      </c>
      <c r="G35">
        <v>113008</v>
      </c>
      <c r="H35" t="s">
        <v>157</v>
      </c>
      <c r="I35">
        <v>2</v>
      </c>
      <c r="J35" t="str">
        <f>VLOOKUP(G:G,Sheet1!B:C,2,0)</f>
        <v>四川太极高新区南华巷药店</v>
      </c>
    </row>
    <row r="36" spans="1:10">
      <c r="A36">
        <v>71</v>
      </c>
      <c r="B36" t="s">
        <v>9</v>
      </c>
      <c r="C36" t="s">
        <v>158</v>
      </c>
      <c r="D36" t="s">
        <v>159</v>
      </c>
      <c r="E36" t="s">
        <v>160</v>
      </c>
      <c r="F36" t="s">
        <v>161</v>
      </c>
      <c r="G36">
        <v>347</v>
      </c>
      <c r="H36" t="s">
        <v>14</v>
      </c>
      <c r="I36">
        <v>1</v>
      </c>
      <c r="J36" t="str">
        <f>VLOOKUP(G:G,Sheet1!B:C,2,0)</f>
        <v>清江东路2药店</v>
      </c>
    </row>
    <row r="37" spans="1:10">
      <c r="A37">
        <v>70</v>
      </c>
      <c r="B37" t="s">
        <v>9</v>
      </c>
      <c r="C37" t="s">
        <v>162</v>
      </c>
      <c r="D37" t="s">
        <v>163</v>
      </c>
      <c r="E37" t="s">
        <v>164</v>
      </c>
      <c r="F37" t="s">
        <v>165</v>
      </c>
      <c r="G37">
        <v>753</v>
      </c>
      <c r="H37" t="s">
        <v>57</v>
      </c>
      <c r="I37">
        <v>2</v>
      </c>
      <c r="J37" t="str">
        <f>VLOOKUP(G:G,Sheet1!B:C,2,0)</f>
        <v>锦江区合欢树街药店</v>
      </c>
    </row>
    <row r="38" spans="1:10">
      <c r="A38">
        <v>69</v>
      </c>
      <c r="B38" t="s">
        <v>9</v>
      </c>
      <c r="C38" t="s">
        <v>166</v>
      </c>
      <c r="D38" t="s">
        <v>167</v>
      </c>
      <c r="E38" t="s">
        <v>168</v>
      </c>
      <c r="F38" t="s">
        <v>169</v>
      </c>
      <c r="G38">
        <v>598</v>
      </c>
      <c r="H38" t="s">
        <v>157</v>
      </c>
      <c r="I38">
        <v>2</v>
      </c>
      <c r="J38" t="str">
        <f>VLOOKUP(G:G,Sheet1!B:C,2,0)</f>
        <v>锦江区水杉街药店</v>
      </c>
    </row>
    <row r="39" spans="1:10">
      <c r="A39">
        <v>68</v>
      </c>
      <c r="B39" t="s">
        <v>9</v>
      </c>
      <c r="C39" t="s">
        <v>170</v>
      </c>
      <c r="D39" t="s">
        <v>171</v>
      </c>
      <c r="E39" t="s">
        <v>172</v>
      </c>
      <c r="F39" t="s">
        <v>173</v>
      </c>
      <c r="G39">
        <v>104838</v>
      </c>
      <c r="H39" t="s">
        <v>38</v>
      </c>
      <c r="I39">
        <v>2</v>
      </c>
      <c r="J39" t="str">
        <f>VLOOKUP(G:G,Sheet1!B:C,2,0)</f>
        <v>蜀州中路店</v>
      </c>
    </row>
    <row r="40" spans="1:10">
      <c r="A40">
        <v>67</v>
      </c>
      <c r="B40" t="s">
        <v>9</v>
      </c>
      <c r="C40" t="s">
        <v>174</v>
      </c>
      <c r="D40" t="s">
        <v>175</v>
      </c>
      <c r="E40" t="s">
        <v>176</v>
      </c>
      <c r="F40" t="s">
        <v>177</v>
      </c>
      <c r="G40">
        <v>546</v>
      </c>
      <c r="H40" t="s">
        <v>157</v>
      </c>
      <c r="I40">
        <v>2</v>
      </c>
      <c r="J40" t="str">
        <f>VLOOKUP(G:G,Sheet1!B:C,2,0)</f>
        <v>锦江区榕声路店</v>
      </c>
    </row>
    <row r="41" spans="1:10">
      <c r="A41">
        <v>66</v>
      </c>
      <c r="B41" t="s">
        <v>9</v>
      </c>
      <c r="C41" t="s">
        <v>178</v>
      </c>
      <c r="D41" t="s">
        <v>179</v>
      </c>
      <c r="E41" t="s">
        <v>180</v>
      </c>
      <c r="F41" t="s">
        <v>181</v>
      </c>
      <c r="G41">
        <v>349</v>
      </c>
      <c r="H41" t="s">
        <v>24</v>
      </c>
      <c r="I41">
        <v>2</v>
      </c>
      <c r="J41" t="str">
        <f>VLOOKUP(G:G,Sheet1!B:C,2,0)</f>
        <v>人民中路店</v>
      </c>
    </row>
    <row r="42" spans="1:10">
      <c r="A42">
        <v>65</v>
      </c>
      <c r="B42" t="s">
        <v>9</v>
      </c>
      <c r="C42" t="s">
        <v>182</v>
      </c>
      <c r="D42" t="s">
        <v>183</v>
      </c>
      <c r="E42" t="s">
        <v>184</v>
      </c>
      <c r="F42" t="s">
        <v>185</v>
      </c>
      <c r="G42">
        <v>104429</v>
      </c>
      <c r="H42" t="s">
        <v>14</v>
      </c>
      <c r="I42">
        <v>1</v>
      </c>
      <c r="J42" t="str">
        <f>VLOOKUP(G:G,Sheet1!B:C,2,0)</f>
        <v>大华街药店</v>
      </c>
    </row>
    <row r="43" spans="1:10">
      <c r="A43">
        <v>64</v>
      </c>
      <c r="B43" t="s">
        <v>9</v>
      </c>
      <c r="C43" t="s">
        <v>186</v>
      </c>
      <c r="D43" t="s">
        <v>187</v>
      </c>
      <c r="E43" t="s">
        <v>188</v>
      </c>
      <c r="F43" t="s">
        <v>189</v>
      </c>
      <c r="G43">
        <v>707</v>
      </c>
      <c r="H43" t="s">
        <v>157</v>
      </c>
      <c r="I43">
        <v>2</v>
      </c>
      <c r="J43" t="str">
        <f>VLOOKUP(G:G,Sheet1!B:C,2,0)</f>
        <v>成华区万科路药店</v>
      </c>
    </row>
    <row r="44" spans="1:10">
      <c r="A44">
        <v>63</v>
      </c>
      <c r="B44" t="s">
        <v>9</v>
      </c>
      <c r="C44" t="s">
        <v>190</v>
      </c>
      <c r="D44" t="s">
        <v>191</v>
      </c>
      <c r="E44" t="s">
        <v>192</v>
      </c>
      <c r="F44" t="s">
        <v>193</v>
      </c>
      <c r="G44">
        <v>571</v>
      </c>
      <c r="H44" t="s">
        <v>157</v>
      </c>
      <c r="I44">
        <v>2</v>
      </c>
      <c r="J44" t="str">
        <f>VLOOKUP(G:G,Sheet1!B:C,2,0)</f>
        <v>高新区民丰大道西段药店</v>
      </c>
    </row>
    <row r="45" spans="1:10">
      <c r="A45">
        <v>62</v>
      </c>
      <c r="B45" t="s">
        <v>9</v>
      </c>
      <c r="C45" t="s">
        <v>194</v>
      </c>
      <c r="D45" t="s">
        <v>195</v>
      </c>
      <c r="E45" t="s">
        <v>196</v>
      </c>
      <c r="F45" t="s">
        <v>197</v>
      </c>
      <c r="G45">
        <v>329</v>
      </c>
      <c r="H45" t="s">
        <v>38</v>
      </c>
      <c r="I45">
        <v>2</v>
      </c>
      <c r="J45" t="str">
        <f>VLOOKUP(G:G,Sheet1!B:C,2,0)</f>
        <v>温江店</v>
      </c>
    </row>
    <row r="46" spans="1:10">
      <c r="A46">
        <v>61</v>
      </c>
      <c r="B46" t="s">
        <v>9</v>
      </c>
      <c r="C46" t="s">
        <v>198</v>
      </c>
      <c r="D46" t="s">
        <v>199</v>
      </c>
      <c r="E46" t="s">
        <v>200</v>
      </c>
      <c r="F46" t="s">
        <v>201</v>
      </c>
      <c r="G46">
        <v>101453</v>
      </c>
      <c r="H46" t="s">
        <v>38</v>
      </c>
      <c r="I46">
        <v>2</v>
      </c>
      <c r="J46" t="str">
        <f>VLOOKUP(G:G,Sheet1!B:C,2,0)</f>
        <v>温江区公平街道江安路药店</v>
      </c>
    </row>
    <row r="47" spans="1:10">
      <c r="A47">
        <v>60</v>
      </c>
      <c r="B47" t="s">
        <v>9</v>
      </c>
      <c r="C47" t="s">
        <v>202</v>
      </c>
      <c r="D47" t="s">
        <v>203</v>
      </c>
      <c r="E47" t="s">
        <v>204</v>
      </c>
      <c r="F47" t="s">
        <v>205</v>
      </c>
      <c r="G47">
        <v>747</v>
      </c>
      <c r="H47" t="s">
        <v>206</v>
      </c>
      <c r="I47">
        <v>2</v>
      </c>
      <c r="J47" t="str">
        <f>VLOOKUP(G:G,Sheet1!B:C,2,0)</f>
        <v>郫县郫筒镇一环路东南段药店</v>
      </c>
    </row>
    <row r="48" spans="1:10">
      <c r="A48">
        <v>59</v>
      </c>
      <c r="B48" t="s">
        <v>9</v>
      </c>
      <c r="C48" t="s">
        <v>207</v>
      </c>
      <c r="D48" t="s">
        <v>208</v>
      </c>
      <c r="E48" t="s">
        <v>209</v>
      </c>
      <c r="F48" t="s">
        <v>210</v>
      </c>
      <c r="G48">
        <v>713</v>
      </c>
      <c r="H48" t="s">
        <v>38</v>
      </c>
      <c r="I48">
        <v>2</v>
      </c>
      <c r="J48" t="str">
        <f>VLOOKUP(G:G,Sheet1!B:C,2,0)</f>
        <v>都江堰聚源镇药店</v>
      </c>
    </row>
    <row r="49" spans="1:10">
      <c r="A49">
        <v>58</v>
      </c>
      <c r="B49" t="s">
        <v>9</v>
      </c>
      <c r="C49" t="s">
        <v>211</v>
      </c>
      <c r="D49" t="s">
        <v>212</v>
      </c>
      <c r="E49" t="s">
        <v>213</v>
      </c>
      <c r="F49" t="s">
        <v>214</v>
      </c>
      <c r="G49">
        <v>591</v>
      </c>
      <c r="H49" t="s">
        <v>47</v>
      </c>
      <c r="I49">
        <v>2</v>
      </c>
      <c r="J49" t="str">
        <f>VLOOKUP(G:G,Sheet1!B:C,2,0)</f>
        <v>邛崃市临邛镇长安大道药店</v>
      </c>
    </row>
    <row r="50" spans="1:10">
      <c r="A50">
        <v>57</v>
      </c>
      <c r="B50" t="s">
        <v>9</v>
      </c>
      <c r="C50" t="s">
        <v>215</v>
      </c>
      <c r="D50" t="s">
        <v>216</v>
      </c>
      <c r="E50" t="s">
        <v>217</v>
      </c>
      <c r="F50" t="s">
        <v>218</v>
      </c>
      <c r="G50">
        <v>106485</v>
      </c>
      <c r="H50" t="s">
        <v>57</v>
      </c>
      <c r="I50">
        <v>1</v>
      </c>
      <c r="J50" t="str">
        <f>VLOOKUP(G:G,Sheet1!B:C,2,0)</f>
        <v>元华二巷</v>
      </c>
    </row>
    <row r="51" spans="1:10">
      <c r="A51">
        <v>56</v>
      </c>
      <c r="B51" t="s">
        <v>9</v>
      </c>
      <c r="C51" t="s">
        <v>219</v>
      </c>
      <c r="D51" t="s">
        <v>220</v>
      </c>
      <c r="E51" t="s">
        <v>221</v>
      </c>
      <c r="F51" t="s">
        <v>222</v>
      </c>
      <c r="G51">
        <v>723</v>
      </c>
      <c r="H51" t="s">
        <v>24</v>
      </c>
      <c r="I51">
        <v>2</v>
      </c>
      <c r="J51" t="str">
        <f>VLOOKUP(G:G,Sheet1!B:C,2,0)</f>
        <v>锦江区柳翠路药店</v>
      </c>
    </row>
    <row r="52" spans="1:10">
      <c r="A52">
        <v>55</v>
      </c>
      <c r="B52" t="s">
        <v>9</v>
      </c>
      <c r="C52" t="s">
        <v>219</v>
      </c>
      <c r="D52" t="s">
        <v>223</v>
      </c>
      <c r="E52" t="s">
        <v>224</v>
      </c>
      <c r="F52" t="s">
        <v>225</v>
      </c>
      <c r="G52">
        <v>582</v>
      </c>
      <c r="H52" t="s">
        <v>226</v>
      </c>
      <c r="I52">
        <v>2</v>
      </c>
      <c r="J52" t="str">
        <f>VLOOKUP(G:G,Sheet1!B:C,2,0)</f>
        <v>青羊区十二桥药店</v>
      </c>
    </row>
    <row r="53" spans="1:10">
      <c r="A53">
        <v>54</v>
      </c>
      <c r="B53" t="s">
        <v>9</v>
      </c>
      <c r="C53" t="s">
        <v>227</v>
      </c>
      <c r="D53" t="s">
        <v>228</v>
      </c>
      <c r="E53" t="s">
        <v>229</v>
      </c>
      <c r="F53" t="s">
        <v>230</v>
      </c>
      <c r="G53">
        <v>111064</v>
      </c>
      <c r="H53" t="s">
        <v>47</v>
      </c>
      <c r="I53">
        <v>2</v>
      </c>
      <c r="J53" t="str">
        <f>VLOOKUP(G:G,Sheet1!B:C,2,0)</f>
        <v>邛崃涌泉路</v>
      </c>
    </row>
    <row r="54" spans="1:10">
      <c r="A54">
        <v>53</v>
      </c>
      <c r="B54" t="s">
        <v>9</v>
      </c>
      <c r="C54" t="s">
        <v>231</v>
      </c>
      <c r="D54" t="s">
        <v>232</v>
      </c>
      <c r="E54" t="s">
        <v>233</v>
      </c>
      <c r="F54" t="s">
        <v>234</v>
      </c>
      <c r="G54">
        <v>111400</v>
      </c>
      <c r="H54" t="s">
        <v>47</v>
      </c>
      <c r="I54">
        <v>2</v>
      </c>
      <c r="J54" t="str">
        <f>VLOOKUP(G:G,Sheet1!B:C,2,0)</f>
        <v>邛崃杏林路</v>
      </c>
    </row>
    <row r="55" spans="1:10">
      <c r="A55">
        <v>52</v>
      </c>
      <c r="B55" t="s">
        <v>9</v>
      </c>
      <c r="C55" t="s">
        <v>235</v>
      </c>
      <c r="D55" t="s">
        <v>236</v>
      </c>
      <c r="E55" t="s">
        <v>237</v>
      </c>
      <c r="F55" t="s">
        <v>238</v>
      </c>
      <c r="G55">
        <v>103639</v>
      </c>
      <c r="H55" t="s">
        <v>57</v>
      </c>
      <c r="I55">
        <v>2</v>
      </c>
      <c r="J55" t="str">
        <f>VLOOKUP(G:G,Sheet1!B:C,2,0)</f>
        <v>金马河</v>
      </c>
    </row>
    <row r="56" spans="1:10">
      <c r="A56">
        <v>51</v>
      </c>
      <c r="B56" t="s">
        <v>9</v>
      </c>
      <c r="C56" t="s">
        <v>239</v>
      </c>
      <c r="D56" t="s">
        <v>240</v>
      </c>
      <c r="E56" t="s">
        <v>241</v>
      </c>
      <c r="F56" t="s">
        <v>242</v>
      </c>
      <c r="G56">
        <v>307</v>
      </c>
      <c r="H56" t="s">
        <v>243</v>
      </c>
      <c r="I56">
        <v>2</v>
      </c>
      <c r="J56" t="str">
        <f>VLOOKUP(G:G,Sheet1!B:C,2,0)</f>
        <v>旗舰店</v>
      </c>
    </row>
    <row r="57" spans="1:10">
      <c r="A57">
        <v>50</v>
      </c>
      <c r="B57" t="s">
        <v>9</v>
      </c>
      <c r="C57" t="s">
        <v>244</v>
      </c>
      <c r="D57" t="s">
        <v>245</v>
      </c>
      <c r="E57" t="s">
        <v>246</v>
      </c>
      <c r="F57" t="s">
        <v>247</v>
      </c>
      <c r="G57">
        <v>754</v>
      </c>
      <c r="H57" t="s">
        <v>38</v>
      </c>
      <c r="I57">
        <v>2</v>
      </c>
      <c r="J57" t="str">
        <f>VLOOKUP(G:G,Sheet1!B:C,2,0)</f>
        <v>崇州市崇阳镇尚贤坊街药店</v>
      </c>
    </row>
    <row r="58" spans="1:10">
      <c r="A58">
        <v>49</v>
      </c>
      <c r="B58" t="s">
        <v>9</v>
      </c>
      <c r="C58" t="s">
        <v>248</v>
      </c>
      <c r="D58" t="s">
        <v>249</v>
      </c>
      <c r="E58" t="s">
        <v>250</v>
      </c>
      <c r="F58" t="s">
        <v>251</v>
      </c>
      <c r="G58">
        <v>351</v>
      </c>
      <c r="H58" t="s">
        <v>38</v>
      </c>
      <c r="I58">
        <v>1</v>
      </c>
      <c r="J58" t="str">
        <f>VLOOKUP(G:G,Sheet1!B:C,2,0)</f>
        <v>都江堰药店</v>
      </c>
    </row>
    <row r="59" spans="1:10">
      <c r="A59">
        <v>48</v>
      </c>
      <c r="B59" t="s">
        <v>9</v>
      </c>
      <c r="C59" t="s">
        <v>248</v>
      </c>
      <c r="D59" t="s">
        <v>252</v>
      </c>
      <c r="E59" t="s">
        <v>253</v>
      </c>
      <c r="F59" t="s">
        <v>254</v>
      </c>
      <c r="G59">
        <v>359</v>
      </c>
      <c r="H59" t="s">
        <v>14</v>
      </c>
      <c r="I59">
        <v>2</v>
      </c>
      <c r="J59" t="str">
        <f>VLOOKUP(G:G,Sheet1!B:C,2,0)</f>
        <v>枣子巷药店</v>
      </c>
    </row>
    <row r="60" spans="1:10">
      <c r="A60">
        <v>47</v>
      </c>
      <c r="B60" t="s">
        <v>9</v>
      </c>
      <c r="C60" t="s">
        <v>255</v>
      </c>
      <c r="D60" t="s">
        <v>256</v>
      </c>
      <c r="E60" t="s">
        <v>257</v>
      </c>
      <c r="F60" t="s">
        <v>258</v>
      </c>
      <c r="G60">
        <v>511</v>
      </c>
      <c r="H60" t="s">
        <v>24</v>
      </c>
      <c r="I60">
        <v>1</v>
      </c>
      <c r="J60" t="str">
        <f>VLOOKUP(G:G,Sheet1!B:C,2,0)</f>
        <v>成华杉板桥南一路店</v>
      </c>
    </row>
    <row r="61" spans="1:10">
      <c r="A61">
        <v>46</v>
      </c>
      <c r="B61" t="s">
        <v>9</v>
      </c>
      <c r="C61" t="s">
        <v>259</v>
      </c>
      <c r="D61" t="s">
        <v>260</v>
      </c>
      <c r="E61" t="s">
        <v>261</v>
      </c>
      <c r="F61" t="s">
        <v>262</v>
      </c>
      <c r="G61">
        <v>391</v>
      </c>
      <c r="H61" t="s">
        <v>24</v>
      </c>
      <c r="I61">
        <v>2</v>
      </c>
      <c r="J61" t="str">
        <f>VLOOKUP(G:G,Sheet1!B:C,2,0)</f>
        <v>金丝街药店</v>
      </c>
    </row>
    <row r="62" spans="1:10">
      <c r="A62">
        <v>45</v>
      </c>
      <c r="B62" t="s">
        <v>9</v>
      </c>
      <c r="C62" t="s">
        <v>259</v>
      </c>
      <c r="D62" t="s">
        <v>263</v>
      </c>
      <c r="E62" t="s">
        <v>264</v>
      </c>
      <c r="F62" t="s">
        <v>265</v>
      </c>
      <c r="G62">
        <v>106569</v>
      </c>
      <c r="H62" t="s">
        <v>14</v>
      </c>
      <c r="I62">
        <v>1</v>
      </c>
      <c r="J62" t="str">
        <f>VLOOKUP(G:G,Sheet1!B:C,2,0)</f>
        <v>大悦路店</v>
      </c>
    </row>
    <row r="63" spans="1:10">
      <c r="A63">
        <v>44</v>
      </c>
      <c r="B63" t="s">
        <v>9</v>
      </c>
      <c r="C63" t="s">
        <v>266</v>
      </c>
      <c r="D63" t="s">
        <v>267</v>
      </c>
      <c r="E63" t="s">
        <v>268</v>
      </c>
      <c r="F63" t="s">
        <v>269</v>
      </c>
      <c r="G63">
        <v>102935</v>
      </c>
      <c r="H63" t="s">
        <v>24</v>
      </c>
      <c r="I63">
        <v>1</v>
      </c>
      <c r="J63" t="str">
        <f>VLOOKUP(G:G,Sheet1!B:C,2,0)</f>
        <v>青羊区童子街</v>
      </c>
    </row>
    <row r="64" spans="1:10">
      <c r="A64">
        <v>43</v>
      </c>
      <c r="B64" t="s">
        <v>9</v>
      </c>
      <c r="C64" t="s">
        <v>270</v>
      </c>
      <c r="D64" t="s">
        <v>271</v>
      </c>
      <c r="E64" t="s">
        <v>272</v>
      </c>
      <c r="F64" t="s">
        <v>273</v>
      </c>
      <c r="G64">
        <v>102934</v>
      </c>
      <c r="H64" t="s">
        <v>14</v>
      </c>
      <c r="I64">
        <v>2</v>
      </c>
      <c r="J64" t="str">
        <f>VLOOKUP(G:G,Sheet1!B:C,2,0)</f>
        <v>银河北街</v>
      </c>
    </row>
    <row r="65" spans="1:10">
      <c r="A65">
        <v>42</v>
      </c>
      <c r="B65" t="s">
        <v>9</v>
      </c>
      <c r="C65" t="s">
        <v>270</v>
      </c>
      <c r="D65" t="s">
        <v>274</v>
      </c>
      <c r="E65" t="s">
        <v>275</v>
      </c>
      <c r="F65" t="s">
        <v>276</v>
      </c>
      <c r="G65">
        <v>102564</v>
      </c>
      <c r="H65" t="s">
        <v>47</v>
      </c>
      <c r="I65">
        <v>2</v>
      </c>
      <c r="J65" t="str">
        <f>VLOOKUP(G:G,Sheet1!B:C,2,0)</f>
        <v>邛崃翠荫街</v>
      </c>
    </row>
    <row r="66" spans="1:10">
      <c r="A66">
        <v>41</v>
      </c>
      <c r="B66" t="s">
        <v>9</v>
      </c>
      <c r="C66" t="s">
        <v>277</v>
      </c>
      <c r="D66" t="s">
        <v>278</v>
      </c>
      <c r="E66" t="s">
        <v>279</v>
      </c>
      <c r="F66" t="s">
        <v>280</v>
      </c>
      <c r="G66">
        <v>726</v>
      </c>
      <c r="H66" t="s">
        <v>14</v>
      </c>
      <c r="I66">
        <v>2</v>
      </c>
      <c r="J66" t="str">
        <f>VLOOKUP(G:G,Sheet1!B:C,2,0)</f>
        <v>金牛区交大路第三药店</v>
      </c>
    </row>
    <row r="67" spans="1:10">
      <c r="A67">
        <v>40</v>
      </c>
      <c r="B67" t="s">
        <v>9</v>
      </c>
      <c r="C67" t="s">
        <v>281</v>
      </c>
      <c r="D67" t="s">
        <v>282</v>
      </c>
      <c r="E67" t="s">
        <v>283</v>
      </c>
      <c r="F67" t="s">
        <v>284</v>
      </c>
      <c r="G67">
        <v>514</v>
      </c>
      <c r="H67" t="s">
        <v>47</v>
      </c>
      <c r="I67">
        <v>2</v>
      </c>
      <c r="J67" t="str">
        <f>VLOOKUP(G:G,Sheet1!B:C,2,0)</f>
        <v>新津邓双镇岷江店</v>
      </c>
    </row>
    <row r="68" spans="1:10">
      <c r="A68">
        <v>39</v>
      </c>
      <c r="B68" t="s">
        <v>9</v>
      </c>
      <c r="C68" t="s">
        <v>285</v>
      </c>
      <c r="D68" t="s">
        <v>286</v>
      </c>
      <c r="E68" t="s">
        <v>55</v>
      </c>
      <c r="F68" t="s">
        <v>287</v>
      </c>
      <c r="G68">
        <v>737</v>
      </c>
      <c r="H68" t="s">
        <v>57</v>
      </c>
      <c r="I68">
        <v>2</v>
      </c>
      <c r="J68" t="str">
        <f>VLOOKUP(G:G,Sheet1!B:C,2,0)</f>
        <v>高新区大源北街药店</v>
      </c>
    </row>
    <row r="69" spans="1:10">
      <c r="A69">
        <v>38</v>
      </c>
      <c r="B69" t="s">
        <v>9</v>
      </c>
      <c r="C69" t="s">
        <v>288</v>
      </c>
      <c r="D69" t="s">
        <v>289</v>
      </c>
      <c r="E69" t="s">
        <v>290</v>
      </c>
      <c r="F69" t="s">
        <v>291</v>
      </c>
      <c r="G69">
        <v>106066</v>
      </c>
      <c r="H69" t="s">
        <v>242</v>
      </c>
      <c r="I69">
        <v>2</v>
      </c>
      <c r="J69" t="str">
        <f>VLOOKUP(G:G,Sheet1!B:C,2,0)</f>
        <v>梨花街</v>
      </c>
    </row>
    <row r="70" spans="1:10">
      <c r="A70">
        <v>37</v>
      </c>
      <c r="B70" t="s">
        <v>9</v>
      </c>
      <c r="C70" t="s">
        <v>292</v>
      </c>
      <c r="D70" t="s">
        <v>293</v>
      </c>
      <c r="E70" t="s">
        <v>294</v>
      </c>
      <c r="F70" t="s">
        <v>295</v>
      </c>
      <c r="G70">
        <v>748</v>
      </c>
      <c r="H70" t="s">
        <v>100</v>
      </c>
      <c r="I70">
        <v>2</v>
      </c>
      <c r="J70" t="str">
        <f>VLOOKUP(G:G,Sheet1!B:C,2,0)</f>
        <v>大邑县晋原镇东街药店</v>
      </c>
    </row>
    <row r="71" spans="1:10">
      <c r="A71">
        <v>36</v>
      </c>
      <c r="B71" t="s">
        <v>9</v>
      </c>
      <c r="C71" t="s">
        <v>296</v>
      </c>
      <c r="D71" t="s">
        <v>297</v>
      </c>
      <c r="E71" t="s">
        <v>298</v>
      </c>
      <c r="F71" t="s">
        <v>299</v>
      </c>
      <c r="G71">
        <v>572</v>
      </c>
      <c r="H71" t="s">
        <v>24</v>
      </c>
      <c r="I71">
        <v>2</v>
      </c>
      <c r="J71" t="str">
        <f>VLOOKUP(G:G,Sheet1!B:C,2,0)</f>
        <v>郫县郫筒镇东大街药店</v>
      </c>
    </row>
    <row r="72" spans="1:10">
      <c r="A72">
        <v>35</v>
      </c>
      <c r="B72" t="s">
        <v>9</v>
      </c>
      <c r="C72" t="s">
        <v>300</v>
      </c>
      <c r="D72" t="s">
        <v>301</v>
      </c>
      <c r="E72" t="s">
        <v>302</v>
      </c>
      <c r="F72" t="s">
        <v>303</v>
      </c>
      <c r="G72">
        <v>107658</v>
      </c>
      <c r="H72" t="s">
        <v>62</v>
      </c>
      <c r="I72">
        <v>2</v>
      </c>
      <c r="J72" t="str">
        <f>VLOOKUP(G:G,Sheet1!B:C,2,0)</f>
        <v>四川太极新都区新都街道万和北路药店</v>
      </c>
    </row>
    <row r="73" spans="1:10">
      <c r="A73">
        <v>34</v>
      </c>
      <c r="B73" t="s">
        <v>9</v>
      </c>
      <c r="C73" t="s">
        <v>304</v>
      </c>
      <c r="D73" t="s">
        <v>305</v>
      </c>
      <c r="E73" t="s">
        <v>306</v>
      </c>
      <c r="F73" t="s">
        <v>307</v>
      </c>
      <c r="G73">
        <v>732</v>
      </c>
      <c r="H73" t="s">
        <v>47</v>
      </c>
      <c r="I73">
        <v>2</v>
      </c>
      <c r="J73" t="str">
        <f>VLOOKUP(G:G,Sheet1!B:C,2,0)</f>
        <v>邛崃市羊安镇永康大道药店</v>
      </c>
    </row>
    <row r="74" spans="1:10">
      <c r="A74">
        <v>33</v>
      </c>
      <c r="B74" t="s">
        <v>9</v>
      </c>
      <c r="C74" t="s">
        <v>308</v>
      </c>
      <c r="D74" t="s">
        <v>309</v>
      </c>
      <c r="E74" t="s">
        <v>310</v>
      </c>
      <c r="F74" t="s">
        <v>311</v>
      </c>
      <c r="G74">
        <v>105396</v>
      </c>
      <c r="H74" t="s">
        <v>157</v>
      </c>
      <c r="I74">
        <v>1</v>
      </c>
      <c r="J74" t="str">
        <f>VLOOKUP(G:G,Sheet1!B:C,2,0)</f>
        <v>武侯区航中路店</v>
      </c>
    </row>
    <row r="75" spans="1:10">
      <c r="A75">
        <v>32</v>
      </c>
      <c r="B75" t="s">
        <v>9</v>
      </c>
      <c r="C75" t="s">
        <v>308</v>
      </c>
      <c r="D75" t="s">
        <v>312</v>
      </c>
      <c r="E75" t="s">
        <v>313</v>
      </c>
      <c r="F75" t="s">
        <v>314</v>
      </c>
      <c r="G75">
        <v>545</v>
      </c>
      <c r="H75" t="s">
        <v>57</v>
      </c>
      <c r="I75">
        <v>2</v>
      </c>
      <c r="J75" t="str">
        <f>VLOOKUP(G:G,Sheet1!B:C,2,0)</f>
        <v>龙潭西路店</v>
      </c>
    </row>
    <row r="76" spans="1:10">
      <c r="A76">
        <v>31</v>
      </c>
      <c r="B76" t="s">
        <v>9</v>
      </c>
      <c r="C76" t="s">
        <v>315</v>
      </c>
      <c r="D76" t="s">
        <v>316</v>
      </c>
      <c r="E76" t="s">
        <v>317</v>
      </c>
      <c r="F76" t="s">
        <v>318</v>
      </c>
      <c r="G76">
        <v>104428</v>
      </c>
      <c r="H76" t="s">
        <v>318</v>
      </c>
      <c r="I76">
        <v>2</v>
      </c>
      <c r="J76" t="str">
        <f>VLOOKUP(G:G,Sheet1!B:C,2,0)</f>
        <v>永康东路药店 </v>
      </c>
    </row>
    <row r="77" spans="1:10">
      <c r="A77">
        <v>30</v>
      </c>
      <c r="B77" t="s">
        <v>9</v>
      </c>
      <c r="C77" t="s">
        <v>319</v>
      </c>
      <c r="D77" t="s">
        <v>320</v>
      </c>
      <c r="E77" t="s">
        <v>321</v>
      </c>
      <c r="F77" t="s">
        <v>322</v>
      </c>
      <c r="G77">
        <v>373</v>
      </c>
      <c r="H77" t="s">
        <v>24</v>
      </c>
      <c r="I77">
        <v>2</v>
      </c>
      <c r="J77" t="str">
        <f>VLOOKUP(G:G,Sheet1!B:C,2,0)</f>
        <v>通盈街药店</v>
      </c>
    </row>
    <row r="78" spans="1:10">
      <c r="A78">
        <v>29</v>
      </c>
      <c r="B78" t="s">
        <v>9</v>
      </c>
      <c r="C78" t="s">
        <v>323</v>
      </c>
      <c r="D78" t="s">
        <v>324</v>
      </c>
      <c r="E78" t="s">
        <v>325</v>
      </c>
      <c r="F78" t="s">
        <v>326</v>
      </c>
      <c r="G78">
        <v>105910</v>
      </c>
      <c r="H78" t="s">
        <v>57</v>
      </c>
      <c r="I78">
        <v>2</v>
      </c>
      <c r="J78" t="str">
        <f>VLOOKUP(G:G,Sheet1!B:C,2,0)</f>
        <v>紫薇东路</v>
      </c>
    </row>
    <row r="79" spans="1:10">
      <c r="A79">
        <v>28</v>
      </c>
      <c r="B79" t="s">
        <v>9</v>
      </c>
      <c r="C79" t="s">
        <v>327</v>
      </c>
      <c r="D79" t="s">
        <v>328</v>
      </c>
      <c r="E79" t="s">
        <v>329</v>
      </c>
      <c r="F79" t="s">
        <v>330</v>
      </c>
      <c r="G79">
        <v>308</v>
      </c>
      <c r="H79" t="s">
        <v>24</v>
      </c>
      <c r="I79">
        <v>2</v>
      </c>
      <c r="J79" t="str">
        <f>VLOOKUP(G:G,Sheet1!B:C,2,0)</f>
        <v>红星店</v>
      </c>
    </row>
    <row r="80" spans="1:10">
      <c r="A80">
        <v>27</v>
      </c>
      <c r="B80" t="s">
        <v>9</v>
      </c>
      <c r="C80" t="s">
        <v>331</v>
      </c>
      <c r="D80" t="s">
        <v>332</v>
      </c>
      <c r="E80" t="s">
        <v>333</v>
      </c>
      <c r="F80" t="s">
        <v>334</v>
      </c>
      <c r="G80">
        <v>107829</v>
      </c>
      <c r="H80" t="s">
        <v>335</v>
      </c>
      <c r="I80">
        <v>2</v>
      </c>
      <c r="J80" t="str">
        <f>VLOOKUP(G:G,Sheet1!B:C,2,0)</f>
        <v>四川太极金牛区解放路药店</v>
      </c>
    </row>
    <row r="81" spans="1:10">
      <c r="A81">
        <v>26</v>
      </c>
      <c r="B81" t="s">
        <v>9</v>
      </c>
      <c r="C81" t="s">
        <v>336</v>
      </c>
      <c r="D81" t="s">
        <v>337</v>
      </c>
      <c r="E81" t="s">
        <v>338</v>
      </c>
      <c r="F81" t="s">
        <v>339</v>
      </c>
      <c r="G81">
        <v>106399</v>
      </c>
      <c r="H81" t="s">
        <v>62</v>
      </c>
      <c r="I81">
        <v>2</v>
      </c>
      <c r="J81" t="str">
        <f>VLOOKUP(G:G,Sheet1!B:C,2,0)</f>
        <v>蜀辉路店</v>
      </c>
    </row>
    <row r="82" spans="1:10">
      <c r="A82">
        <v>25</v>
      </c>
      <c r="B82" t="s">
        <v>9</v>
      </c>
      <c r="C82" t="s">
        <v>336</v>
      </c>
      <c r="D82" t="s">
        <v>340</v>
      </c>
      <c r="E82" t="s">
        <v>341</v>
      </c>
      <c r="F82" t="s">
        <v>342</v>
      </c>
      <c r="G82">
        <v>107728</v>
      </c>
      <c r="H82" t="s">
        <v>47</v>
      </c>
      <c r="I82">
        <v>2</v>
      </c>
      <c r="J82" t="str">
        <f>VLOOKUP(G:G,Sheet1!B:C,2,0)</f>
        <v>四川太极大邑县晋原镇北街药店</v>
      </c>
    </row>
    <row r="83" spans="1:10">
      <c r="A83">
        <v>24</v>
      </c>
      <c r="B83" t="s">
        <v>9</v>
      </c>
      <c r="C83" t="s">
        <v>343</v>
      </c>
      <c r="D83" t="s">
        <v>344</v>
      </c>
      <c r="E83" t="s">
        <v>275</v>
      </c>
      <c r="F83" t="s">
        <v>345</v>
      </c>
      <c r="G83">
        <v>102564</v>
      </c>
      <c r="H83" t="s">
        <v>47</v>
      </c>
      <c r="I83">
        <v>2</v>
      </c>
      <c r="J83" t="str">
        <f>VLOOKUP(G:G,Sheet1!B:C,2,0)</f>
        <v>邛崃翠荫街</v>
      </c>
    </row>
    <row r="84" spans="1:10">
      <c r="A84">
        <v>23</v>
      </c>
      <c r="B84" t="s">
        <v>9</v>
      </c>
      <c r="C84" t="s">
        <v>346</v>
      </c>
      <c r="D84" t="s">
        <v>347</v>
      </c>
      <c r="E84" t="s">
        <v>348</v>
      </c>
      <c r="F84" t="s">
        <v>349</v>
      </c>
      <c r="G84">
        <v>587</v>
      </c>
      <c r="H84" t="s">
        <v>38</v>
      </c>
      <c r="I84">
        <v>2</v>
      </c>
      <c r="J84" t="str">
        <f>VLOOKUP(G:G,Sheet1!B:C,2,0)</f>
        <v>都江堰景中路店</v>
      </c>
    </row>
    <row r="85" spans="1:10">
      <c r="A85">
        <v>22</v>
      </c>
      <c r="B85" t="s">
        <v>9</v>
      </c>
      <c r="C85" t="s">
        <v>346</v>
      </c>
      <c r="D85" t="s">
        <v>350</v>
      </c>
      <c r="E85" t="s">
        <v>351</v>
      </c>
      <c r="F85" t="s">
        <v>352</v>
      </c>
      <c r="G85">
        <v>337</v>
      </c>
      <c r="H85" t="s">
        <v>206</v>
      </c>
      <c r="I85">
        <v>2</v>
      </c>
      <c r="J85" t="str">
        <f>VLOOKUP(G:G,Sheet1!B:C,2,0)</f>
        <v>四川太极浆洗街药店</v>
      </c>
    </row>
    <row r="86" spans="1:10">
      <c r="A86">
        <v>21</v>
      </c>
      <c r="B86" t="s">
        <v>9</v>
      </c>
      <c r="C86" t="s">
        <v>353</v>
      </c>
      <c r="D86" t="s">
        <v>354</v>
      </c>
      <c r="E86" t="s">
        <v>355</v>
      </c>
      <c r="F86" t="s">
        <v>356</v>
      </c>
      <c r="G86">
        <v>745</v>
      </c>
      <c r="H86" t="s">
        <v>357</v>
      </c>
      <c r="I86">
        <v>1</v>
      </c>
      <c r="J86" t="str">
        <f>VLOOKUP(G:G,Sheet1!B:C,2,0)</f>
        <v>金牛区金沙路药店</v>
      </c>
    </row>
    <row r="87" spans="1:10">
      <c r="A87">
        <v>20</v>
      </c>
      <c r="B87" t="s">
        <v>9</v>
      </c>
      <c r="C87" t="s">
        <v>358</v>
      </c>
      <c r="D87" t="s">
        <v>359</v>
      </c>
      <c r="E87" t="s">
        <v>360</v>
      </c>
      <c r="F87" t="s">
        <v>361</v>
      </c>
      <c r="G87">
        <v>399</v>
      </c>
      <c r="H87" t="s">
        <v>57</v>
      </c>
      <c r="I87">
        <v>2</v>
      </c>
      <c r="J87" t="str">
        <f>VLOOKUP(G:G,Sheet1!B:C,2,0)</f>
        <v>高新天久北巷药店</v>
      </c>
    </row>
    <row r="88" spans="1:10">
      <c r="A88">
        <v>19</v>
      </c>
      <c r="B88" t="s">
        <v>9</v>
      </c>
      <c r="C88" t="s">
        <v>362</v>
      </c>
      <c r="D88" t="s">
        <v>363</v>
      </c>
      <c r="E88" t="s">
        <v>364</v>
      </c>
      <c r="F88" t="s">
        <v>365</v>
      </c>
      <c r="G88">
        <v>104430</v>
      </c>
      <c r="H88" t="s">
        <v>57</v>
      </c>
      <c r="I88">
        <v>1</v>
      </c>
      <c r="J88" t="str">
        <f>VLOOKUP(G:G,Sheet1!B:C,2,0)</f>
        <v>中和大道药店</v>
      </c>
    </row>
    <row r="89" spans="1:10">
      <c r="A89">
        <v>18</v>
      </c>
      <c r="B89" t="s">
        <v>9</v>
      </c>
      <c r="C89" t="s">
        <v>366</v>
      </c>
      <c r="D89" t="s">
        <v>367</v>
      </c>
      <c r="E89" t="s">
        <v>294</v>
      </c>
      <c r="F89" t="s">
        <v>368</v>
      </c>
      <c r="G89">
        <v>748</v>
      </c>
      <c r="H89" t="s">
        <v>369</v>
      </c>
      <c r="I89">
        <v>2</v>
      </c>
      <c r="J89" t="str">
        <f>VLOOKUP(G:G,Sheet1!B:C,2,0)</f>
        <v>大邑县晋原镇东街药店</v>
      </c>
    </row>
    <row r="90" spans="1:10">
      <c r="A90">
        <v>17</v>
      </c>
      <c r="B90" t="s">
        <v>9</v>
      </c>
      <c r="C90" t="s">
        <v>370</v>
      </c>
      <c r="D90" t="s">
        <v>371</v>
      </c>
      <c r="E90" t="s">
        <v>372</v>
      </c>
      <c r="F90" t="s">
        <v>373</v>
      </c>
      <c r="G90">
        <v>581</v>
      </c>
      <c r="H90" t="s">
        <v>24</v>
      </c>
      <c r="I90">
        <v>2</v>
      </c>
      <c r="J90" t="str">
        <f>VLOOKUP(G:G,Sheet1!B:C,2,0)</f>
        <v>成华区二环路北四段药店（汇融名城）</v>
      </c>
    </row>
    <row r="91" spans="1:10">
      <c r="A91">
        <v>16</v>
      </c>
      <c r="B91" t="s">
        <v>9</v>
      </c>
      <c r="C91" t="s">
        <v>374</v>
      </c>
      <c r="D91" t="s">
        <v>375</v>
      </c>
      <c r="E91" t="s">
        <v>376</v>
      </c>
      <c r="F91" t="s">
        <v>377</v>
      </c>
      <c r="G91">
        <v>56</v>
      </c>
      <c r="H91" t="s">
        <v>38</v>
      </c>
      <c r="I91">
        <v>2</v>
      </c>
      <c r="J91" t="str">
        <f>VLOOKUP(G:G,Sheet1!B:C,2,0)</f>
        <v>三江店</v>
      </c>
    </row>
    <row r="92" spans="1:10">
      <c r="A92">
        <v>15</v>
      </c>
      <c r="B92" t="s">
        <v>9</v>
      </c>
      <c r="C92" t="s">
        <v>378</v>
      </c>
      <c r="D92" t="s">
        <v>379</v>
      </c>
      <c r="E92" t="s">
        <v>380</v>
      </c>
      <c r="F92" t="s">
        <v>381</v>
      </c>
      <c r="G92">
        <v>721</v>
      </c>
      <c r="H92" t="s">
        <v>47</v>
      </c>
      <c r="I92">
        <v>2</v>
      </c>
      <c r="J92" t="str">
        <f>VLOOKUP(G:G,Sheet1!B:C,2,0)</f>
        <v>邛崃市临邛镇洪川小区药店</v>
      </c>
    </row>
    <row r="93" spans="1:10">
      <c r="A93">
        <v>14</v>
      </c>
      <c r="B93" t="s">
        <v>9</v>
      </c>
      <c r="C93" t="s">
        <v>382</v>
      </c>
      <c r="D93" t="s">
        <v>383</v>
      </c>
      <c r="E93" t="s">
        <v>384</v>
      </c>
      <c r="F93" t="s">
        <v>385</v>
      </c>
      <c r="G93">
        <v>585</v>
      </c>
      <c r="H93" t="s">
        <v>386</v>
      </c>
      <c r="I93">
        <v>2</v>
      </c>
      <c r="J93" t="str">
        <f>VLOOKUP(G:G,Sheet1!B:C,2,0)</f>
        <v>成华区羊子山西路药店（兴元华盛）</v>
      </c>
    </row>
    <row r="94" spans="1:10">
      <c r="A94">
        <v>13</v>
      </c>
      <c r="B94" t="s">
        <v>9</v>
      </c>
      <c r="C94" t="s">
        <v>387</v>
      </c>
      <c r="D94" t="s">
        <v>388</v>
      </c>
      <c r="E94" t="s">
        <v>389</v>
      </c>
      <c r="F94" t="s">
        <v>390</v>
      </c>
      <c r="G94">
        <v>742</v>
      </c>
      <c r="H94" t="s">
        <v>24</v>
      </c>
      <c r="I94">
        <v>2</v>
      </c>
      <c r="J94" t="str">
        <f>VLOOKUP(G:G,Sheet1!B:C,2,0)</f>
        <v>锦江区庆云南街药店</v>
      </c>
    </row>
    <row r="95" spans="1:10">
      <c r="A95">
        <v>12</v>
      </c>
      <c r="B95" t="s">
        <v>9</v>
      </c>
      <c r="C95" t="s">
        <v>391</v>
      </c>
      <c r="D95" t="s">
        <v>392</v>
      </c>
      <c r="E95" t="s">
        <v>393</v>
      </c>
      <c r="F95" t="s">
        <v>394</v>
      </c>
      <c r="G95">
        <v>720</v>
      </c>
      <c r="H95" t="s">
        <v>369</v>
      </c>
      <c r="I95">
        <v>2</v>
      </c>
      <c r="J95" t="str">
        <f>VLOOKUP(G:G,Sheet1!B:C,2,0)</f>
        <v>大邑县新场镇文昌街药店</v>
      </c>
    </row>
    <row r="96" spans="1:10">
      <c r="A96">
        <v>11</v>
      </c>
      <c r="B96" t="s">
        <v>9</v>
      </c>
      <c r="C96" t="s">
        <v>395</v>
      </c>
      <c r="D96" t="s">
        <v>396</v>
      </c>
      <c r="E96" t="s">
        <v>397</v>
      </c>
      <c r="F96" t="s">
        <v>398</v>
      </c>
      <c r="G96">
        <v>549</v>
      </c>
      <c r="H96" t="s">
        <v>100</v>
      </c>
      <c r="I96">
        <v>2</v>
      </c>
      <c r="J96" t="str">
        <f>VLOOKUP(G:G,Sheet1!B:C,2,0)</f>
        <v>大邑县晋源镇东壕沟段药店</v>
      </c>
    </row>
    <row r="97" spans="1:10">
      <c r="A97">
        <v>10</v>
      </c>
      <c r="B97" t="s">
        <v>9</v>
      </c>
      <c r="C97" t="s">
        <v>399</v>
      </c>
      <c r="D97" t="s">
        <v>400</v>
      </c>
      <c r="E97" t="s">
        <v>401</v>
      </c>
      <c r="F97" t="s">
        <v>402</v>
      </c>
      <c r="G97">
        <v>746</v>
      </c>
      <c r="H97" t="s">
        <v>369</v>
      </c>
      <c r="I97">
        <v>2</v>
      </c>
      <c r="J97" t="str">
        <f>VLOOKUP(G:G,Sheet1!B:C,2,0)</f>
        <v>大邑县晋原镇内蒙古大道桃源药店</v>
      </c>
    </row>
    <row r="98" spans="1:10">
      <c r="A98">
        <v>9</v>
      </c>
      <c r="B98" t="s">
        <v>9</v>
      </c>
      <c r="C98" t="s">
        <v>403</v>
      </c>
      <c r="D98" t="s">
        <v>404</v>
      </c>
      <c r="E98" t="s">
        <v>405</v>
      </c>
      <c r="F98" t="s">
        <v>406</v>
      </c>
      <c r="G98">
        <v>106865</v>
      </c>
      <c r="H98" t="s">
        <v>386</v>
      </c>
      <c r="I98">
        <v>2</v>
      </c>
      <c r="J98" t="str">
        <f>VLOOKUP(G:G,Sheet1!B:C,2,0)</f>
        <v>丝竹路</v>
      </c>
    </row>
    <row r="99" spans="1:10">
      <c r="A99">
        <v>8</v>
      </c>
      <c r="B99" t="s">
        <v>9</v>
      </c>
      <c r="C99" t="s">
        <v>403</v>
      </c>
      <c r="D99" t="s">
        <v>407</v>
      </c>
      <c r="E99" t="s">
        <v>408</v>
      </c>
      <c r="F99" t="s">
        <v>409</v>
      </c>
      <c r="G99">
        <v>52</v>
      </c>
      <c r="H99" t="s">
        <v>38</v>
      </c>
      <c r="I99">
        <v>2</v>
      </c>
      <c r="J99" t="str">
        <f>VLOOKUP(G:G,Sheet1!B:C,2,0)</f>
        <v>崇州中心店</v>
      </c>
    </row>
    <row r="100" spans="1:10">
      <c r="A100">
        <v>7</v>
      </c>
      <c r="B100" t="s">
        <v>9</v>
      </c>
      <c r="C100" t="s">
        <v>410</v>
      </c>
      <c r="D100" t="s">
        <v>411</v>
      </c>
      <c r="E100" t="s">
        <v>412</v>
      </c>
      <c r="F100" t="s">
        <v>413</v>
      </c>
      <c r="G100">
        <v>104533</v>
      </c>
      <c r="H100" t="s">
        <v>47</v>
      </c>
      <c r="I100">
        <v>2</v>
      </c>
      <c r="J100" t="str">
        <f>VLOOKUP(G:G,Sheet1!B:C,2,0)</f>
        <v>潘家街店</v>
      </c>
    </row>
    <row r="101" spans="1:10">
      <c r="A101">
        <v>6</v>
      </c>
      <c r="B101" t="s">
        <v>9</v>
      </c>
      <c r="C101" t="s">
        <v>414</v>
      </c>
      <c r="D101" t="s">
        <v>415</v>
      </c>
      <c r="E101" t="s">
        <v>416</v>
      </c>
      <c r="F101" t="s">
        <v>417</v>
      </c>
      <c r="G101">
        <v>341</v>
      </c>
      <c r="H101" t="s">
        <v>418</v>
      </c>
      <c r="I101">
        <v>2</v>
      </c>
      <c r="J101" t="str">
        <f>VLOOKUP(G:G,Sheet1!B:C,2,0)</f>
        <v>邛崃中心药店</v>
      </c>
    </row>
    <row r="102" spans="1:10">
      <c r="A102">
        <v>5</v>
      </c>
      <c r="B102" t="s">
        <v>9</v>
      </c>
      <c r="C102" t="s">
        <v>419</v>
      </c>
      <c r="D102" t="s">
        <v>420</v>
      </c>
      <c r="E102" t="s">
        <v>421</v>
      </c>
      <c r="F102" t="s">
        <v>422</v>
      </c>
      <c r="G102">
        <v>704</v>
      </c>
      <c r="H102" t="s">
        <v>423</v>
      </c>
      <c r="I102">
        <v>1</v>
      </c>
      <c r="J102" t="str">
        <f>VLOOKUP(G:G,Sheet1!B:C,2,0)</f>
        <v>都江堰奎光路中段药店</v>
      </c>
    </row>
    <row r="103" spans="1:10">
      <c r="A103">
        <v>4</v>
      </c>
      <c r="B103" t="s">
        <v>9</v>
      </c>
      <c r="C103" t="s">
        <v>424</v>
      </c>
      <c r="D103" t="s">
        <v>425</v>
      </c>
      <c r="E103" t="s">
        <v>426</v>
      </c>
      <c r="F103" t="s">
        <v>427</v>
      </c>
      <c r="G103">
        <v>727</v>
      </c>
      <c r="H103" t="s">
        <v>62</v>
      </c>
      <c r="I103">
        <v>2</v>
      </c>
      <c r="J103" t="str">
        <f>VLOOKUP(G:G,Sheet1!B:C,2,0)</f>
        <v>金牛区黄苑东街药店</v>
      </c>
    </row>
    <row r="104" spans="1:10">
      <c r="A104">
        <v>3</v>
      </c>
      <c r="B104" t="s">
        <v>9</v>
      </c>
      <c r="C104" t="s">
        <v>428</v>
      </c>
      <c r="D104" t="s">
        <v>429</v>
      </c>
      <c r="E104" t="s">
        <v>430</v>
      </c>
      <c r="F104" t="s">
        <v>431</v>
      </c>
      <c r="G104">
        <v>717</v>
      </c>
      <c r="H104" t="s">
        <v>47</v>
      </c>
      <c r="I104">
        <v>2</v>
      </c>
      <c r="J104" t="str">
        <f>VLOOKUP(G:G,Sheet1!B:C,2,0)</f>
        <v>大邑县晋原镇通达东路五段药店</v>
      </c>
    </row>
    <row r="105" spans="1:10">
      <c r="A105">
        <v>2</v>
      </c>
      <c r="B105" t="s">
        <v>9</v>
      </c>
      <c r="C105" t="s">
        <v>432</v>
      </c>
      <c r="D105" t="s">
        <v>433</v>
      </c>
      <c r="E105" t="s">
        <v>434</v>
      </c>
      <c r="F105" t="s">
        <v>435</v>
      </c>
      <c r="G105">
        <v>594</v>
      </c>
      <c r="H105" t="s">
        <v>369</v>
      </c>
      <c r="I105">
        <v>2</v>
      </c>
      <c r="J105" t="str">
        <f>VLOOKUP(G:G,Sheet1!B:C,2,0)</f>
        <v>大邑县安仁镇千禧街药店</v>
      </c>
    </row>
    <row r="106" spans="1:10">
      <c r="A106">
        <v>1</v>
      </c>
      <c r="B106" t="s">
        <v>9</v>
      </c>
      <c r="C106" t="s">
        <v>432</v>
      </c>
      <c r="D106" t="s">
        <v>436</v>
      </c>
      <c r="E106" t="s">
        <v>437</v>
      </c>
      <c r="F106" t="s">
        <v>438</v>
      </c>
      <c r="G106">
        <v>377</v>
      </c>
      <c r="H106" t="s">
        <v>52</v>
      </c>
      <c r="I106">
        <v>2</v>
      </c>
      <c r="J106" t="str">
        <f>VLOOKUP(G:G,Sheet1!B:C,2,0)</f>
        <v>新园大道药店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pane xSplit="4" ySplit="2" topLeftCell="F122" activePane="bottomRight" state="frozen"/>
      <selection/>
      <selection pane="topRight"/>
      <selection pane="bottomLeft"/>
      <selection pane="bottomRight" activeCell="O127" sqref="O127"/>
    </sheetView>
  </sheetViews>
  <sheetFormatPr defaultColWidth="9" defaultRowHeight="24" customHeight="1"/>
  <cols>
    <col min="1" max="1" width="6.5" style="1" customWidth="1"/>
    <col min="2" max="2" width="7.25" style="1" customWidth="1"/>
    <col min="3" max="3" width="23.5" style="4" customWidth="1"/>
    <col min="4" max="4" width="14.625" style="1" customWidth="1"/>
    <col min="5" max="6" width="9" style="1"/>
    <col min="7" max="7" width="11.125" style="5" customWidth="1"/>
    <col min="8" max="8" width="13.25" style="1" customWidth="1"/>
    <col min="9" max="9" width="9" style="1"/>
    <col min="10" max="10" width="15.375" style="5" customWidth="1"/>
    <col min="11" max="13" width="9" style="1"/>
    <col min="14" max="15" width="9" style="5"/>
    <col min="16" max="16384" width="9" style="1"/>
  </cols>
  <sheetData>
    <row r="1" s="1" customFormat="1" ht="33" customHeight="1" spans="1:15">
      <c r="A1" s="6" t="s">
        <v>439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</row>
    <row r="2" s="2" customFormat="1" ht="35" customHeight="1" spans="1:15">
      <c r="A2" s="8" t="s">
        <v>0</v>
      </c>
      <c r="B2" s="8" t="s">
        <v>440</v>
      </c>
      <c r="C2" s="9" t="s">
        <v>441</v>
      </c>
      <c r="D2" s="8" t="s">
        <v>442</v>
      </c>
      <c r="E2" s="8" t="s">
        <v>443</v>
      </c>
      <c r="F2" s="8" t="s">
        <v>444</v>
      </c>
      <c r="G2" s="10" t="s">
        <v>445</v>
      </c>
      <c r="H2" s="10" t="s">
        <v>446</v>
      </c>
      <c r="I2" s="10" t="s">
        <v>447</v>
      </c>
      <c r="J2" s="8" t="s">
        <v>448</v>
      </c>
      <c r="K2" s="8" t="s">
        <v>449</v>
      </c>
      <c r="L2" s="8" t="s">
        <v>450</v>
      </c>
      <c r="M2" s="8" t="s">
        <v>451</v>
      </c>
      <c r="N2" s="8" t="s">
        <v>452</v>
      </c>
      <c r="O2" s="8" t="s">
        <v>453</v>
      </c>
    </row>
    <row r="3" s="2" customFormat="1" customHeight="1" spans="1:15">
      <c r="A3" s="8">
        <v>1</v>
      </c>
      <c r="B3" s="8">
        <v>582</v>
      </c>
      <c r="C3" s="9" t="s">
        <v>454</v>
      </c>
      <c r="D3" s="8" t="s">
        <v>14</v>
      </c>
      <c r="E3" s="8">
        <v>25</v>
      </c>
      <c r="F3" s="8">
        <v>30</v>
      </c>
      <c r="G3" s="8">
        <v>2</v>
      </c>
      <c r="H3" s="8">
        <f>F3</f>
        <v>30</v>
      </c>
      <c r="I3" s="8">
        <f>F3*4</f>
        <v>120</v>
      </c>
      <c r="J3" s="8">
        <v>36</v>
      </c>
      <c r="K3" s="8">
        <f>J3-E3</f>
        <v>11</v>
      </c>
      <c r="L3" s="8" t="s">
        <v>455</v>
      </c>
      <c r="M3" s="8">
        <f>J3*4</f>
        <v>144</v>
      </c>
      <c r="N3" s="8">
        <f>M3-I3</f>
        <v>24</v>
      </c>
      <c r="O3" s="8"/>
    </row>
    <row r="4" s="2" customFormat="1" customHeight="1" spans="1:15">
      <c r="A4" s="8">
        <v>2</v>
      </c>
      <c r="B4" s="8">
        <v>343</v>
      </c>
      <c r="C4" s="9" t="s">
        <v>456</v>
      </c>
      <c r="D4" s="8" t="s">
        <v>14</v>
      </c>
      <c r="E4" s="8">
        <v>45</v>
      </c>
      <c r="F4" s="8">
        <v>55</v>
      </c>
      <c r="G4" s="8">
        <v>1</v>
      </c>
      <c r="H4" s="8">
        <f>E4</f>
        <v>45</v>
      </c>
      <c r="I4" s="8">
        <f>H4*3</f>
        <v>135</v>
      </c>
      <c r="J4" s="8">
        <v>16</v>
      </c>
      <c r="K4" s="8">
        <f t="shared" ref="K4:K35" si="0">J4-E4</f>
        <v>-29</v>
      </c>
      <c r="L4" s="8" t="s">
        <v>457</v>
      </c>
      <c r="M4" s="8">
        <f>J4*3</f>
        <v>48</v>
      </c>
      <c r="N4" s="8"/>
      <c r="O4" s="8">
        <f>I4-M4</f>
        <v>87</v>
      </c>
    </row>
    <row r="5" s="2" customFormat="1" customHeight="1" spans="1:15">
      <c r="A5" s="8">
        <v>3</v>
      </c>
      <c r="B5" s="8">
        <v>709</v>
      </c>
      <c r="C5" s="9" t="s">
        <v>458</v>
      </c>
      <c r="D5" s="8" t="s">
        <v>14</v>
      </c>
      <c r="E5" s="8">
        <v>23</v>
      </c>
      <c r="F5" s="8">
        <v>25</v>
      </c>
      <c r="G5" s="8">
        <v>2</v>
      </c>
      <c r="H5" s="8">
        <f>F5</f>
        <v>25</v>
      </c>
      <c r="I5" s="8">
        <f>F5*4</f>
        <v>100</v>
      </c>
      <c r="J5" s="8">
        <v>18</v>
      </c>
      <c r="K5" s="8">
        <f t="shared" si="0"/>
        <v>-5</v>
      </c>
      <c r="L5" s="8" t="s">
        <v>457</v>
      </c>
      <c r="M5" s="8">
        <f>J5*3</f>
        <v>54</v>
      </c>
      <c r="N5" s="8"/>
      <c r="O5" s="8">
        <f>I5-M5</f>
        <v>46</v>
      </c>
    </row>
    <row r="6" s="2" customFormat="1" customHeight="1" spans="1:15">
      <c r="A6" s="8">
        <v>4</v>
      </c>
      <c r="B6" s="8">
        <v>365</v>
      </c>
      <c r="C6" s="9" t="s">
        <v>459</v>
      </c>
      <c r="D6" s="8" t="s">
        <v>14</v>
      </c>
      <c r="E6" s="8">
        <v>35</v>
      </c>
      <c r="F6" s="8">
        <v>40</v>
      </c>
      <c r="G6" s="8">
        <v>1</v>
      </c>
      <c r="H6" s="8">
        <f>E6</f>
        <v>35</v>
      </c>
      <c r="I6" s="8">
        <f>H6*3</f>
        <v>105</v>
      </c>
      <c r="J6" s="8">
        <v>29</v>
      </c>
      <c r="K6" s="8">
        <f t="shared" si="0"/>
        <v>-6</v>
      </c>
      <c r="L6" s="8" t="s">
        <v>457</v>
      </c>
      <c r="M6" s="8">
        <f>J6*3</f>
        <v>87</v>
      </c>
      <c r="N6" s="8"/>
      <c r="O6" s="8">
        <f>I6-M6</f>
        <v>18</v>
      </c>
    </row>
    <row r="7" s="2" customFormat="1" customHeight="1" spans="1:15">
      <c r="A7" s="8">
        <v>5</v>
      </c>
      <c r="B7" s="8">
        <v>730</v>
      </c>
      <c r="C7" s="9" t="s">
        <v>460</v>
      </c>
      <c r="D7" s="8" t="s">
        <v>14</v>
      </c>
      <c r="E7" s="8">
        <v>29</v>
      </c>
      <c r="F7" s="8">
        <v>32</v>
      </c>
      <c r="G7" s="8">
        <v>2</v>
      </c>
      <c r="H7" s="8">
        <f>F7</f>
        <v>32</v>
      </c>
      <c r="I7" s="8">
        <f>F7*4</f>
        <v>128</v>
      </c>
      <c r="J7" s="8">
        <v>33</v>
      </c>
      <c r="K7" s="8">
        <f t="shared" si="0"/>
        <v>4</v>
      </c>
      <c r="L7" s="8" t="s">
        <v>455</v>
      </c>
      <c r="M7" s="8">
        <f>J7*4</f>
        <v>132</v>
      </c>
      <c r="N7" s="8">
        <f>M7-I7</f>
        <v>4</v>
      </c>
      <c r="O7" s="8"/>
    </row>
    <row r="8" s="2" customFormat="1" customHeight="1" spans="1:15">
      <c r="A8" s="8">
        <v>6</v>
      </c>
      <c r="B8" s="8">
        <v>513</v>
      </c>
      <c r="C8" s="9" t="s">
        <v>461</v>
      </c>
      <c r="D8" s="8" t="s">
        <v>14</v>
      </c>
      <c r="E8" s="8">
        <v>25</v>
      </c>
      <c r="F8" s="8">
        <v>30</v>
      </c>
      <c r="G8" s="8">
        <v>2</v>
      </c>
      <c r="H8" s="8">
        <f>F8</f>
        <v>30</v>
      </c>
      <c r="I8" s="8">
        <f>F8*4</f>
        <v>120</v>
      </c>
      <c r="J8" s="8">
        <v>1</v>
      </c>
      <c r="K8" s="8">
        <f t="shared" si="0"/>
        <v>-24</v>
      </c>
      <c r="L8" s="8" t="s">
        <v>457</v>
      </c>
      <c r="M8" s="8">
        <f t="shared" ref="M8:M32" si="1">J8*3</f>
        <v>3</v>
      </c>
      <c r="N8" s="8"/>
      <c r="O8" s="8">
        <f t="shared" ref="O8:O28" si="2">I8-M8</f>
        <v>117</v>
      </c>
    </row>
    <row r="9" s="2" customFormat="1" customHeight="1" spans="1:15">
      <c r="A9" s="8">
        <v>7</v>
      </c>
      <c r="B9" s="8">
        <v>379</v>
      </c>
      <c r="C9" s="9" t="s">
        <v>462</v>
      </c>
      <c r="D9" s="8" t="s">
        <v>14</v>
      </c>
      <c r="E9" s="8">
        <v>25</v>
      </c>
      <c r="F9" s="8">
        <v>30</v>
      </c>
      <c r="G9" s="8">
        <v>1</v>
      </c>
      <c r="H9" s="8">
        <f>E9</f>
        <v>25</v>
      </c>
      <c r="I9" s="8">
        <f>H9*3</f>
        <v>75</v>
      </c>
      <c r="J9" s="8">
        <v>10</v>
      </c>
      <c r="K9" s="8">
        <f t="shared" si="0"/>
        <v>-15</v>
      </c>
      <c r="L9" s="8" t="s">
        <v>457</v>
      </c>
      <c r="M9" s="8">
        <f t="shared" si="1"/>
        <v>30</v>
      </c>
      <c r="N9" s="8"/>
      <c r="O9" s="8">
        <f t="shared" si="2"/>
        <v>45</v>
      </c>
    </row>
    <row r="10" s="2" customFormat="1" customHeight="1" spans="1:15">
      <c r="A10" s="8">
        <v>8</v>
      </c>
      <c r="B10" s="8">
        <v>357</v>
      </c>
      <c r="C10" s="9" t="s">
        <v>463</v>
      </c>
      <c r="D10" s="8" t="s">
        <v>14</v>
      </c>
      <c r="E10" s="8">
        <v>20</v>
      </c>
      <c r="F10" s="8">
        <v>25</v>
      </c>
      <c r="G10" s="8">
        <v>1</v>
      </c>
      <c r="H10" s="8">
        <f>E10</f>
        <v>20</v>
      </c>
      <c r="I10" s="8">
        <f>H10*3</f>
        <v>60</v>
      </c>
      <c r="J10" s="8">
        <v>7</v>
      </c>
      <c r="K10" s="8">
        <f t="shared" si="0"/>
        <v>-13</v>
      </c>
      <c r="L10" s="8" t="s">
        <v>457</v>
      </c>
      <c r="M10" s="8">
        <f t="shared" si="1"/>
        <v>21</v>
      </c>
      <c r="N10" s="8"/>
      <c r="O10" s="8">
        <f t="shared" si="2"/>
        <v>39</v>
      </c>
    </row>
    <row r="11" s="2" customFormat="1" customHeight="1" spans="1:15">
      <c r="A11" s="8">
        <v>9</v>
      </c>
      <c r="B11" s="8">
        <v>726</v>
      </c>
      <c r="C11" s="9" t="s">
        <v>464</v>
      </c>
      <c r="D11" s="8" t="s">
        <v>14</v>
      </c>
      <c r="E11" s="8">
        <v>30</v>
      </c>
      <c r="F11" s="8">
        <v>36</v>
      </c>
      <c r="G11" s="8">
        <v>2</v>
      </c>
      <c r="H11" s="8">
        <f>F11</f>
        <v>36</v>
      </c>
      <c r="I11" s="8">
        <f>F11*4</f>
        <v>144</v>
      </c>
      <c r="J11" s="8">
        <v>26</v>
      </c>
      <c r="K11" s="8">
        <f t="shared" si="0"/>
        <v>-4</v>
      </c>
      <c r="L11" s="8" t="s">
        <v>457</v>
      </c>
      <c r="M11" s="8">
        <f t="shared" si="1"/>
        <v>78</v>
      </c>
      <c r="N11" s="8"/>
      <c r="O11" s="8">
        <f t="shared" si="2"/>
        <v>66</v>
      </c>
    </row>
    <row r="12" s="2" customFormat="1" customHeight="1" spans="1:15">
      <c r="A12" s="8">
        <v>10</v>
      </c>
      <c r="B12" s="8">
        <v>102934</v>
      </c>
      <c r="C12" s="9" t="s">
        <v>273</v>
      </c>
      <c r="D12" s="8" t="s">
        <v>14</v>
      </c>
      <c r="E12" s="8">
        <v>20</v>
      </c>
      <c r="F12" s="8">
        <v>24</v>
      </c>
      <c r="G12" s="8">
        <v>2</v>
      </c>
      <c r="H12" s="8">
        <f>F12</f>
        <v>24</v>
      </c>
      <c r="I12" s="8">
        <f>F12*4</f>
        <v>96</v>
      </c>
      <c r="J12" s="8">
        <v>15</v>
      </c>
      <c r="K12" s="8">
        <f t="shared" si="0"/>
        <v>-5</v>
      </c>
      <c r="L12" s="8" t="s">
        <v>457</v>
      </c>
      <c r="M12" s="8">
        <f t="shared" si="1"/>
        <v>45</v>
      </c>
      <c r="N12" s="8"/>
      <c r="O12" s="8">
        <f t="shared" si="2"/>
        <v>51</v>
      </c>
    </row>
    <row r="13" s="2" customFormat="1" customHeight="1" spans="1:15">
      <c r="A13" s="8">
        <v>11</v>
      </c>
      <c r="B13" s="8">
        <v>107658</v>
      </c>
      <c r="C13" s="9" t="s">
        <v>465</v>
      </c>
      <c r="D13" s="8" t="s">
        <v>14</v>
      </c>
      <c r="E13" s="8">
        <v>18</v>
      </c>
      <c r="F13" s="8">
        <v>20</v>
      </c>
      <c r="G13" s="8">
        <v>2</v>
      </c>
      <c r="H13" s="8">
        <f>F13</f>
        <v>20</v>
      </c>
      <c r="I13" s="8">
        <f>F13*4</f>
        <v>80</v>
      </c>
      <c r="J13" s="8">
        <v>6</v>
      </c>
      <c r="K13" s="8">
        <f t="shared" si="0"/>
        <v>-12</v>
      </c>
      <c r="L13" s="8" t="s">
        <v>457</v>
      </c>
      <c r="M13" s="8">
        <f t="shared" si="1"/>
        <v>18</v>
      </c>
      <c r="N13" s="8"/>
      <c r="O13" s="8">
        <f t="shared" si="2"/>
        <v>62</v>
      </c>
    </row>
    <row r="14" s="2" customFormat="1" customHeight="1" spans="1:15">
      <c r="A14" s="8">
        <v>12</v>
      </c>
      <c r="B14" s="8">
        <v>103198</v>
      </c>
      <c r="C14" s="9" t="s">
        <v>466</v>
      </c>
      <c r="D14" s="8" t="s">
        <v>14</v>
      </c>
      <c r="E14" s="8">
        <v>25</v>
      </c>
      <c r="F14" s="8">
        <v>30</v>
      </c>
      <c r="G14" s="8">
        <v>1</v>
      </c>
      <c r="H14" s="8">
        <f>E14</f>
        <v>25</v>
      </c>
      <c r="I14" s="8">
        <f>H14*3</f>
        <v>75</v>
      </c>
      <c r="J14" s="8">
        <v>6</v>
      </c>
      <c r="K14" s="8">
        <f t="shared" si="0"/>
        <v>-19</v>
      </c>
      <c r="L14" s="8" t="s">
        <v>457</v>
      </c>
      <c r="M14" s="8">
        <f t="shared" si="1"/>
        <v>18</v>
      </c>
      <c r="N14" s="8"/>
      <c r="O14" s="8">
        <f t="shared" si="2"/>
        <v>57</v>
      </c>
    </row>
    <row r="15" s="2" customFormat="1" customHeight="1" spans="1:15">
      <c r="A15" s="8">
        <v>13</v>
      </c>
      <c r="B15" s="8">
        <v>106569</v>
      </c>
      <c r="C15" s="9" t="s">
        <v>265</v>
      </c>
      <c r="D15" s="8" t="s">
        <v>14</v>
      </c>
      <c r="E15" s="8">
        <v>15</v>
      </c>
      <c r="F15" s="8">
        <v>20</v>
      </c>
      <c r="G15" s="8">
        <v>1</v>
      </c>
      <c r="H15" s="8">
        <f>E15</f>
        <v>15</v>
      </c>
      <c r="I15" s="8">
        <f>H15*3</f>
        <v>45</v>
      </c>
      <c r="J15" s="8">
        <v>9</v>
      </c>
      <c r="K15" s="8">
        <f t="shared" si="0"/>
        <v>-6</v>
      </c>
      <c r="L15" s="8" t="s">
        <v>457</v>
      </c>
      <c r="M15" s="8">
        <f t="shared" si="1"/>
        <v>27</v>
      </c>
      <c r="N15" s="8"/>
      <c r="O15" s="8">
        <f t="shared" si="2"/>
        <v>18</v>
      </c>
    </row>
    <row r="16" s="2" customFormat="1" customHeight="1" spans="1:15">
      <c r="A16" s="8">
        <v>14</v>
      </c>
      <c r="B16" s="8">
        <v>745</v>
      </c>
      <c r="C16" s="9" t="s">
        <v>467</v>
      </c>
      <c r="D16" s="8" t="s">
        <v>14</v>
      </c>
      <c r="E16" s="8">
        <v>20</v>
      </c>
      <c r="F16" s="8">
        <v>30</v>
      </c>
      <c r="G16" s="8">
        <v>1</v>
      </c>
      <c r="H16" s="8">
        <f>E16</f>
        <v>20</v>
      </c>
      <c r="I16" s="8">
        <f>H16*3</f>
        <v>60</v>
      </c>
      <c r="J16" s="8">
        <v>0</v>
      </c>
      <c r="K16" s="8">
        <f t="shared" si="0"/>
        <v>-20</v>
      </c>
      <c r="L16" s="8" t="s">
        <v>457</v>
      </c>
      <c r="M16" s="8">
        <f t="shared" si="1"/>
        <v>0</v>
      </c>
      <c r="N16" s="8"/>
      <c r="O16" s="8">
        <f t="shared" si="2"/>
        <v>60</v>
      </c>
    </row>
    <row r="17" s="2" customFormat="1" customHeight="1" spans="1:15">
      <c r="A17" s="8">
        <v>15</v>
      </c>
      <c r="B17" s="8">
        <v>105267</v>
      </c>
      <c r="C17" s="9" t="s">
        <v>468</v>
      </c>
      <c r="D17" s="8" t="s">
        <v>14</v>
      </c>
      <c r="E17" s="8">
        <v>15</v>
      </c>
      <c r="F17" s="8">
        <v>25</v>
      </c>
      <c r="G17" s="8">
        <v>2</v>
      </c>
      <c r="H17" s="8">
        <f>F17</f>
        <v>25</v>
      </c>
      <c r="I17" s="8">
        <f>F17*4</f>
        <v>100</v>
      </c>
      <c r="J17" s="8">
        <v>6</v>
      </c>
      <c r="K17" s="8">
        <f t="shared" si="0"/>
        <v>-9</v>
      </c>
      <c r="L17" s="8" t="s">
        <v>457</v>
      </c>
      <c r="M17" s="8">
        <f t="shared" si="1"/>
        <v>18</v>
      </c>
      <c r="N17" s="8"/>
      <c r="O17" s="8">
        <f t="shared" si="2"/>
        <v>82</v>
      </c>
    </row>
    <row r="18" s="2" customFormat="1" customHeight="1" spans="1:15">
      <c r="A18" s="8">
        <v>16</v>
      </c>
      <c r="B18" s="8">
        <v>359</v>
      </c>
      <c r="C18" s="9" t="s">
        <v>469</v>
      </c>
      <c r="D18" s="8" t="s">
        <v>14</v>
      </c>
      <c r="E18" s="8">
        <v>25</v>
      </c>
      <c r="F18" s="8">
        <v>35</v>
      </c>
      <c r="G18" s="8">
        <v>2</v>
      </c>
      <c r="H18" s="8">
        <f>F18</f>
        <v>35</v>
      </c>
      <c r="I18" s="8">
        <f>F18*4</f>
        <v>140</v>
      </c>
      <c r="J18" s="8">
        <v>19</v>
      </c>
      <c r="K18" s="8">
        <f t="shared" si="0"/>
        <v>-6</v>
      </c>
      <c r="L18" s="8" t="s">
        <v>457</v>
      </c>
      <c r="M18" s="8">
        <f t="shared" si="1"/>
        <v>57</v>
      </c>
      <c r="N18" s="8"/>
      <c r="O18" s="8">
        <f t="shared" si="2"/>
        <v>83</v>
      </c>
    </row>
    <row r="19" s="2" customFormat="1" customHeight="1" spans="1:15">
      <c r="A19" s="8">
        <v>17</v>
      </c>
      <c r="B19" s="8">
        <v>106399</v>
      </c>
      <c r="C19" s="9" t="s">
        <v>339</v>
      </c>
      <c r="D19" s="8" t="s">
        <v>14</v>
      </c>
      <c r="E19" s="8">
        <v>15</v>
      </c>
      <c r="F19" s="8">
        <v>20</v>
      </c>
      <c r="G19" s="8">
        <v>2</v>
      </c>
      <c r="H19" s="8">
        <f>F19</f>
        <v>20</v>
      </c>
      <c r="I19" s="8">
        <f>F19*4</f>
        <v>80</v>
      </c>
      <c r="J19" s="8">
        <v>4</v>
      </c>
      <c r="K19" s="8">
        <f t="shared" si="0"/>
        <v>-11</v>
      </c>
      <c r="L19" s="8" t="s">
        <v>457</v>
      </c>
      <c r="M19" s="8">
        <f t="shared" si="1"/>
        <v>12</v>
      </c>
      <c r="N19" s="8"/>
      <c r="O19" s="8">
        <f t="shared" si="2"/>
        <v>68</v>
      </c>
    </row>
    <row r="20" s="2" customFormat="1" customHeight="1" spans="1:15">
      <c r="A20" s="8">
        <v>18</v>
      </c>
      <c r="B20" s="8">
        <v>102565</v>
      </c>
      <c r="C20" s="9" t="s">
        <v>470</v>
      </c>
      <c r="D20" s="8" t="s">
        <v>14</v>
      </c>
      <c r="E20" s="8">
        <v>25</v>
      </c>
      <c r="F20" s="8">
        <v>30</v>
      </c>
      <c r="G20" s="8">
        <v>1</v>
      </c>
      <c r="H20" s="8">
        <f>E20</f>
        <v>25</v>
      </c>
      <c r="I20" s="8">
        <f>H20*3</f>
        <v>75</v>
      </c>
      <c r="J20" s="8">
        <v>10</v>
      </c>
      <c r="K20" s="8">
        <f t="shared" si="0"/>
        <v>-15</v>
      </c>
      <c r="L20" s="8" t="s">
        <v>457</v>
      </c>
      <c r="M20" s="8">
        <f t="shared" si="1"/>
        <v>30</v>
      </c>
      <c r="N20" s="8"/>
      <c r="O20" s="8">
        <f t="shared" si="2"/>
        <v>45</v>
      </c>
    </row>
    <row r="21" s="2" customFormat="1" customHeight="1" spans="1:15">
      <c r="A21" s="8">
        <v>19</v>
      </c>
      <c r="B21" s="8">
        <v>311</v>
      </c>
      <c r="C21" s="9" t="s">
        <v>136</v>
      </c>
      <c r="D21" s="8" t="s">
        <v>14</v>
      </c>
      <c r="E21" s="8">
        <v>30</v>
      </c>
      <c r="F21" s="8">
        <v>36</v>
      </c>
      <c r="G21" s="8">
        <v>2</v>
      </c>
      <c r="H21" s="8">
        <f>F21</f>
        <v>36</v>
      </c>
      <c r="I21" s="8">
        <f>F21*4</f>
        <v>144</v>
      </c>
      <c r="J21" s="8">
        <v>2</v>
      </c>
      <c r="K21" s="8">
        <f t="shared" si="0"/>
        <v>-28</v>
      </c>
      <c r="L21" s="8" t="s">
        <v>457</v>
      </c>
      <c r="M21" s="8">
        <f t="shared" si="1"/>
        <v>6</v>
      </c>
      <c r="N21" s="8"/>
      <c r="O21" s="8">
        <f t="shared" si="2"/>
        <v>138</v>
      </c>
    </row>
    <row r="22" s="2" customFormat="1" customHeight="1" spans="1:15">
      <c r="A22" s="8">
        <v>20</v>
      </c>
      <c r="B22" s="8">
        <v>727</v>
      </c>
      <c r="C22" s="9" t="s">
        <v>471</v>
      </c>
      <c r="D22" s="8" t="s">
        <v>14</v>
      </c>
      <c r="E22" s="8">
        <v>25</v>
      </c>
      <c r="F22" s="8">
        <v>30</v>
      </c>
      <c r="G22" s="8">
        <v>2</v>
      </c>
      <c r="H22" s="8">
        <f>F22</f>
        <v>30</v>
      </c>
      <c r="I22" s="8">
        <f>F22*4</f>
        <v>120</v>
      </c>
      <c r="J22" s="8">
        <v>15</v>
      </c>
      <c r="K22" s="8">
        <f t="shared" si="0"/>
        <v>-10</v>
      </c>
      <c r="L22" s="8" t="s">
        <v>457</v>
      </c>
      <c r="M22" s="8">
        <f t="shared" si="1"/>
        <v>45</v>
      </c>
      <c r="N22" s="8"/>
      <c r="O22" s="8">
        <f t="shared" si="2"/>
        <v>75</v>
      </c>
    </row>
    <row r="23" s="2" customFormat="1" customHeight="1" spans="1:15">
      <c r="A23" s="8">
        <v>21</v>
      </c>
      <c r="B23" s="8">
        <v>104429</v>
      </c>
      <c r="C23" s="9" t="s">
        <v>472</v>
      </c>
      <c r="D23" s="8" t="s">
        <v>14</v>
      </c>
      <c r="E23" s="8">
        <v>20</v>
      </c>
      <c r="F23" s="8">
        <v>25</v>
      </c>
      <c r="G23" s="8">
        <v>1</v>
      </c>
      <c r="H23" s="8">
        <f>E23</f>
        <v>20</v>
      </c>
      <c r="I23" s="8">
        <f>H23*3</f>
        <v>60</v>
      </c>
      <c r="J23" s="8">
        <v>4</v>
      </c>
      <c r="K23" s="8">
        <f t="shared" si="0"/>
        <v>-16</v>
      </c>
      <c r="L23" s="8" t="s">
        <v>457</v>
      </c>
      <c r="M23" s="8">
        <f t="shared" si="1"/>
        <v>12</v>
      </c>
      <c r="N23" s="8"/>
      <c r="O23" s="8">
        <f t="shared" si="2"/>
        <v>48</v>
      </c>
    </row>
    <row r="24" s="2" customFormat="1" customHeight="1" spans="1:15">
      <c r="A24" s="8">
        <v>22</v>
      </c>
      <c r="B24" s="8">
        <v>347</v>
      </c>
      <c r="C24" s="9" t="s">
        <v>473</v>
      </c>
      <c r="D24" s="8" t="s">
        <v>14</v>
      </c>
      <c r="E24" s="8">
        <v>25</v>
      </c>
      <c r="F24" s="8">
        <v>30</v>
      </c>
      <c r="G24" s="8">
        <v>1</v>
      </c>
      <c r="H24" s="8">
        <f>E24</f>
        <v>25</v>
      </c>
      <c r="I24" s="8">
        <f>H24*3</f>
        <v>75</v>
      </c>
      <c r="J24" s="8">
        <v>2</v>
      </c>
      <c r="K24" s="8">
        <f t="shared" si="0"/>
        <v>-23</v>
      </c>
      <c r="L24" s="8" t="s">
        <v>457</v>
      </c>
      <c r="M24" s="8">
        <f t="shared" si="1"/>
        <v>6</v>
      </c>
      <c r="N24" s="8"/>
      <c r="O24" s="8">
        <f t="shared" si="2"/>
        <v>69</v>
      </c>
    </row>
    <row r="25" s="2" customFormat="1" customHeight="1" spans="1:15">
      <c r="A25" s="8">
        <v>23</v>
      </c>
      <c r="B25" s="8">
        <v>339</v>
      </c>
      <c r="C25" s="9" t="s">
        <v>474</v>
      </c>
      <c r="D25" s="8" t="s">
        <v>14</v>
      </c>
      <c r="E25" s="8">
        <v>20</v>
      </c>
      <c r="F25" s="8">
        <v>25</v>
      </c>
      <c r="G25" s="8">
        <v>2</v>
      </c>
      <c r="H25" s="8">
        <f>F25</f>
        <v>25</v>
      </c>
      <c r="I25" s="8">
        <f>F25*4</f>
        <v>100</v>
      </c>
      <c r="J25" s="8">
        <v>4</v>
      </c>
      <c r="K25" s="8">
        <f t="shared" si="0"/>
        <v>-16</v>
      </c>
      <c r="L25" s="8" t="s">
        <v>457</v>
      </c>
      <c r="M25" s="8">
        <f t="shared" si="1"/>
        <v>12</v>
      </c>
      <c r="N25" s="8"/>
      <c r="O25" s="8">
        <f t="shared" si="2"/>
        <v>88</v>
      </c>
    </row>
    <row r="26" s="2" customFormat="1" customHeight="1" spans="1:15">
      <c r="A26" s="8">
        <v>24</v>
      </c>
      <c r="B26" s="8">
        <v>570</v>
      </c>
      <c r="C26" s="9" t="s">
        <v>475</v>
      </c>
      <c r="D26" s="8" t="s">
        <v>14</v>
      </c>
      <c r="E26" s="8">
        <v>30</v>
      </c>
      <c r="F26" s="8">
        <v>40</v>
      </c>
      <c r="G26" s="8">
        <v>1</v>
      </c>
      <c r="H26" s="8">
        <f t="shared" ref="H26:H31" si="3">E26</f>
        <v>30</v>
      </c>
      <c r="I26" s="8">
        <f t="shared" ref="I26:I31" si="4">H26*3</f>
        <v>90</v>
      </c>
      <c r="J26" s="8">
        <v>2</v>
      </c>
      <c r="K26" s="8">
        <f t="shared" si="0"/>
        <v>-28</v>
      </c>
      <c r="L26" s="8" t="s">
        <v>457</v>
      </c>
      <c r="M26" s="8">
        <f t="shared" si="1"/>
        <v>6</v>
      </c>
      <c r="N26" s="8"/>
      <c r="O26" s="8">
        <f t="shared" si="2"/>
        <v>84</v>
      </c>
    </row>
    <row r="27" s="2" customFormat="1" customHeight="1" spans="1:15">
      <c r="A27" s="8">
        <v>25</v>
      </c>
      <c r="B27" s="8">
        <v>752</v>
      </c>
      <c r="C27" s="9" t="s">
        <v>476</v>
      </c>
      <c r="D27" s="8" t="s">
        <v>14</v>
      </c>
      <c r="E27" s="8">
        <v>15</v>
      </c>
      <c r="F27" s="8">
        <v>20</v>
      </c>
      <c r="G27" s="8">
        <v>1</v>
      </c>
      <c r="H27" s="8">
        <f t="shared" si="3"/>
        <v>15</v>
      </c>
      <c r="I27" s="8">
        <f t="shared" si="4"/>
        <v>45</v>
      </c>
      <c r="J27" s="8">
        <v>5</v>
      </c>
      <c r="K27" s="8">
        <f t="shared" si="0"/>
        <v>-10</v>
      </c>
      <c r="L27" s="8" t="s">
        <v>457</v>
      </c>
      <c r="M27" s="8">
        <f t="shared" si="1"/>
        <v>15</v>
      </c>
      <c r="N27" s="8"/>
      <c r="O27" s="8">
        <f t="shared" si="2"/>
        <v>30</v>
      </c>
    </row>
    <row r="28" s="2" customFormat="1" customHeight="1" spans="1:15">
      <c r="A28" s="8">
        <v>26</v>
      </c>
      <c r="B28" s="8">
        <v>111219</v>
      </c>
      <c r="C28" s="9" t="s">
        <v>477</v>
      </c>
      <c r="D28" s="8" t="s">
        <v>14</v>
      </c>
      <c r="E28" s="8">
        <v>20</v>
      </c>
      <c r="F28" s="8">
        <v>25</v>
      </c>
      <c r="G28" s="8">
        <v>1</v>
      </c>
      <c r="H28" s="8">
        <f t="shared" si="3"/>
        <v>20</v>
      </c>
      <c r="I28" s="8">
        <f t="shared" si="4"/>
        <v>60</v>
      </c>
      <c r="J28" s="8">
        <v>17</v>
      </c>
      <c r="K28" s="8">
        <f t="shared" si="0"/>
        <v>-3</v>
      </c>
      <c r="L28" s="8" t="s">
        <v>457</v>
      </c>
      <c r="M28" s="8">
        <f t="shared" si="1"/>
        <v>51</v>
      </c>
      <c r="N28" s="8"/>
      <c r="O28" s="8">
        <f t="shared" si="2"/>
        <v>9</v>
      </c>
    </row>
    <row r="29" s="2" customFormat="1" customHeight="1" spans="1:15">
      <c r="A29" s="8">
        <v>27</v>
      </c>
      <c r="B29" s="8">
        <v>108277</v>
      </c>
      <c r="C29" s="9" t="s">
        <v>478</v>
      </c>
      <c r="D29" s="8" t="s">
        <v>14</v>
      </c>
      <c r="E29" s="8">
        <v>15</v>
      </c>
      <c r="F29" s="8">
        <v>20</v>
      </c>
      <c r="G29" s="8">
        <v>1</v>
      </c>
      <c r="H29" s="8">
        <f t="shared" si="3"/>
        <v>15</v>
      </c>
      <c r="I29" s="8">
        <f t="shared" si="4"/>
        <v>45</v>
      </c>
      <c r="J29" s="8">
        <v>18</v>
      </c>
      <c r="K29" s="8">
        <f t="shared" si="0"/>
        <v>3</v>
      </c>
      <c r="L29" s="8" t="s">
        <v>479</v>
      </c>
      <c r="M29" s="8">
        <f t="shared" si="1"/>
        <v>54</v>
      </c>
      <c r="N29" s="8">
        <f>M29-I29</f>
        <v>9</v>
      </c>
      <c r="O29" s="8"/>
    </row>
    <row r="30" s="2" customFormat="1" customHeight="1" spans="1:15">
      <c r="A30" s="8">
        <v>28</v>
      </c>
      <c r="B30" s="11">
        <v>112888</v>
      </c>
      <c r="C30" s="12" t="s">
        <v>480</v>
      </c>
      <c r="D30" s="8" t="s">
        <v>14</v>
      </c>
      <c r="E30" s="8">
        <v>6</v>
      </c>
      <c r="F30" s="8">
        <v>7</v>
      </c>
      <c r="G30" s="8">
        <v>1</v>
      </c>
      <c r="H30" s="8">
        <f t="shared" si="3"/>
        <v>6</v>
      </c>
      <c r="I30" s="8">
        <f t="shared" si="4"/>
        <v>18</v>
      </c>
      <c r="J30" s="8">
        <v>2</v>
      </c>
      <c r="K30" s="8">
        <f t="shared" si="0"/>
        <v>-4</v>
      </c>
      <c r="L30" s="8" t="s">
        <v>457</v>
      </c>
      <c r="M30" s="8">
        <f t="shared" si="1"/>
        <v>6</v>
      </c>
      <c r="N30" s="8"/>
      <c r="O30" s="8">
        <f>I30-M30</f>
        <v>12</v>
      </c>
    </row>
    <row r="31" s="2" customFormat="1" customHeight="1" spans="1:15">
      <c r="A31" s="8">
        <v>29</v>
      </c>
      <c r="B31" s="11">
        <v>112415</v>
      </c>
      <c r="C31" s="12" t="s">
        <v>481</v>
      </c>
      <c r="D31" s="8" t="s">
        <v>14</v>
      </c>
      <c r="E31" s="8">
        <v>6</v>
      </c>
      <c r="F31" s="8">
        <v>7</v>
      </c>
      <c r="G31" s="8">
        <v>1</v>
      </c>
      <c r="H31" s="8">
        <f t="shared" si="3"/>
        <v>6</v>
      </c>
      <c r="I31" s="8">
        <f t="shared" si="4"/>
        <v>18</v>
      </c>
      <c r="J31" s="8">
        <v>3</v>
      </c>
      <c r="K31" s="8">
        <f t="shared" si="0"/>
        <v>-3</v>
      </c>
      <c r="L31" s="8" t="s">
        <v>457</v>
      </c>
      <c r="M31" s="8">
        <f t="shared" si="1"/>
        <v>9</v>
      </c>
      <c r="N31" s="8"/>
      <c r="O31" s="8">
        <f>I31-M31</f>
        <v>9</v>
      </c>
    </row>
    <row r="32" s="3" customFormat="1" customHeight="1" spans="1:15">
      <c r="A32" s="13"/>
      <c r="B32" s="14"/>
      <c r="C32" s="15"/>
      <c r="D32" s="13" t="s">
        <v>14</v>
      </c>
      <c r="E32" s="13">
        <f>SUM(E3:E31)</f>
        <v>647</v>
      </c>
      <c r="F32" s="13">
        <f t="shared" ref="F32:O32" si="5">SUM(F3:F31)</f>
        <v>802</v>
      </c>
      <c r="G32" s="13">
        <f t="shared" si="5"/>
        <v>42</v>
      </c>
      <c r="H32" s="13">
        <f t="shared" si="5"/>
        <v>715</v>
      </c>
      <c r="I32" s="13">
        <f t="shared" si="5"/>
        <v>2513</v>
      </c>
      <c r="J32" s="13">
        <f t="shared" si="5"/>
        <v>325</v>
      </c>
      <c r="K32" s="13">
        <f t="shared" si="5"/>
        <v>-322</v>
      </c>
      <c r="L32" s="13">
        <f t="shared" si="5"/>
        <v>0</v>
      </c>
      <c r="M32" s="13">
        <f t="shared" si="5"/>
        <v>1044</v>
      </c>
      <c r="N32" s="13">
        <f t="shared" si="5"/>
        <v>37</v>
      </c>
      <c r="O32" s="13">
        <f t="shared" si="5"/>
        <v>1506</v>
      </c>
    </row>
    <row r="33" s="2" customFormat="1" customHeight="1" spans="1:15">
      <c r="A33" s="8">
        <v>30</v>
      </c>
      <c r="B33" s="8">
        <v>307</v>
      </c>
      <c r="C33" s="9" t="s">
        <v>242</v>
      </c>
      <c r="D33" s="8" t="s">
        <v>243</v>
      </c>
      <c r="E33" s="8">
        <v>100</v>
      </c>
      <c r="F33" s="8">
        <v>120</v>
      </c>
      <c r="G33" s="8">
        <v>2</v>
      </c>
      <c r="H33" s="8">
        <f>F33</f>
        <v>120</v>
      </c>
      <c r="I33" s="8">
        <f>F33*4</f>
        <v>480</v>
      </c>
      <c r="J33" s="8">
        <v>78</v>
      </c>
      <c r="K33" s="8">
        <f>J33-E33</f>
        <v>-22</v>
      </c>
      <c r="L33" s="8" t="s">
        <v>457</v>
      </c>
      <c r="M33" s="8">
        <f>J33*3</f>
        <v>234</v>
      </c>
      <c r="N33" s="8"/>
      <c r="O33" s="8">
        <f>I33-M33</f>
        <v>246</v>
      </c>
    </row>
    <row r="34" s="2" customFormat="1" customHeight="1" spans="1:15">
      <c r="A34" s="8">
        <v>31</v>
      </c>
      <c r="B34" s="8">
        <v>106066</v>
      </c>
      <c r="C34" s="9" t="s">
        <v>482</v>
      </c>
      <c r="D34" s="8" t="s">
        <v>243</v>
      </c>
      <c r="E34" s="8">
        <v>79</v>
      </c>
      <c r="F34" s="8">
        <v>86</v>
      </c>
      <c r="G34" s="8">
        <v>2</v>
      </c>
      <c r="H34" s="8">
        <f>F34</f>
        <v>86</v>
      </c>
      <c r="I34" s="8">
        <f>F34*4</f>
        <v>344</v>
      </c>
      <c r="J34" s="8">
        <v>105</v>
      </c>
      <c r="K34" s="8">
        <f>J34-E34</f>
        <v>26</v>
      </c>
      <c r="L34" s="8" t="s">
        <v>455</v>
      </c>
      <c r="M34" s="8">
        <f>J34*4</f>
        <v>420</v>
      </c>
      <c r="N34" s="8">
        <f>M34-I34</f>
        <v>76</v>
      </c>
      <c r="O34" s="8"/>
    </row>
    <row r="35" s="3" customFormat="1" customHeight="1" spans="1:15">
      <c r="A35" s="13"/>
      <c r="B35" s="13"/>
      <c r="C35" s="16"/>
      <c r="D35" s="13" t="s">
        <v>243</v>
      </c>
      <c r="E35" s="13">
        <f>SUM(E33:E34)</f>
        <v>179</v>
      </c>
      <c r="F35" s="13">
        <f t="shared" ref="F35:O35" si="6">SUM(F33:F34)</f>
        <v>206</v>
      </c>
      <c r="G35" s="13">
        <f t="shared" si="6"/>
        <v>4</v>
      </c>
      <c r="H35" s="13">
        <f t="shared" si="6"/>
        <v>206</v>
      </c>
      <c r="I35" s="13">
        <f t="shared" si="6"/>
        <v>824</v>
      </c>
      <c r="J35" s="13">
        <f t="shared" si="6"/>
        <v>183</v>
      </c>
      <c r="K35" s="13">
        <f t="shared" si="6"/>
        <v>4</v>
      </c>
      <c r="L35" s="13">
        <f t="shared" si="6"/>
        <v>0</v>
      </c>
      <c r="M35" s="13">
        <f t="shared" si="6"/>
        <v>654</v>
      </c>
      <c r="N35" s="13">
        <f t="shared" si="6"/>
        <v>76</v>
      </c>
      <c r="O35" s="13">
        <f t="shared" si="6"/>
        <v>246</v>
      </c>
    </row>
    <row r="36" s="2" customFormat="1" customHeight="1" spans="1:15">
      <c r="A36" s="8">
        <v>32</v>
      </c>
      <c r="B36" s="8">
        <v>750</v>
      </c>
      <c r="C36" s="9" t="s">
        <v>483</v>
      </c>
      <c r="D36" s="8" t="s">
        <v>57</v>
      </c>
      <c r="E36" s="8">
        <v>60</v>
      </c>
      <c r="F36" s="8">
        <v>75</v>
      </c>
      <c r="G36" s="8">
        <v>2</v>
      </c>
      <c r="H36" s="8">
        <f t="shared" ref="H36:H42" si="7">F36</f>
        <v>75</v>
      </c>
      <c r="I36" s="8">
        <f t="shared" ref="I36:I42" si="8">F36*4</f>
        <v>300</v>
      </c>
      <c r="J36" s="8">
        <v>2</v>
      </c>
      <c r="K36" s="8">
        <f>J36-E36</f>
        <v>-58</v>
      </c>
      <c r="L36" s="8" t="s">
        <v>457</v>
      </c>
      <c r="M36" s="8">
        <f>J36*3</f>
        <v>6</v>
      </c>
      <c r="N36" s="8"/>
      <c r="O36" s="8">
        <f>I36-M36</f>
        <v>294</v>
      </c>
    </row>
    <row r="37" s="2" customFormat="1" customHeight="1" spans="1:15">
      <c r="A37" s="8">
        <v>33</v>
      </c>
      <c r="B37" s="8">
        <v>571</v>
      </c>
      <c r="C37" s="9" t="s">
        <v>484</v>
      </c>
      <c r="D37" s="8" t="s">
        <v>57</v>
      </c>
      <c r="E37" s="8">
        <v>30</v>
      </c>
      <c r="F37" s="8">
        <v>40</v>
      </c>
      <c r="G37" s="8">
        <v>2</v>
      </c>
      <c r="H37" s="8">
        <f t="shared" si="7"/>
        <v>40</v>
      </c>
      <c r="I37" s="8">
        <f t="shared" si="8"/>
        <v>160</v>
      </c>
      <c r="J37" s="8">
        <v>38</v>
      </c>
      <c r="K37" s="8">
        <f>J37-E37</f>
        <v>8</v>
      </c>
      <c r="L37" s="8" t="s">
        <v>479</v>
      </c>
      <c r="M37" s="8">
        <f>J37*3</f>
        <v>114</v>
      </c>
      <c r="N37" s="8"/>
      <c r="O37" s="8">
        <f>I37-M37</f>
        <v>46</v>
      </c>
    </row>
    <row r="38" s="2" customFormat="1" customHeight="1" spans="1:15">
      <c r="A38" s="8">
        <v>34</v>
      </c>
      <c r="B38" s="8">
        <v>707</v>
      </c>
      <c r="C38" s="9" t="s">
        <v>485</v>
      </c>
      <c r="D38" s="8" t="s">
        <v>57</v>
      </c>
      <c r="E38" s="8">
        <v>69</v>
      </c>
      <c r="F38" s="8">
        <v>75</v>
      </c>
      <c r="G38" s="8">
        <v>2</v>
      </c>
      <c r="H38" s="8">
        <f t="shared" si="7"/>
        <v>75</v>
      </c>
      <c r="I38" s="8">
        <f t="shared" si="8"/>
        <v>300</v>
      </c>
      <c r="J38" s="8">
        <v>72</v>
      </c>
      <c r="K38" s="8">
        <f t="shared" ref="K38:K69" si="9">J38-E38</f>
        <v>3</v>
      </c>
      <c r="L38" s="8" t="s">
        <v>479</v>
      </c>
      <c r="M38" s="8">
        <f>J38*3</f>
        <v>216</v>
      </c>
      <c r="N38" s="8"/>
      <c r="O38" s="8">
        <f>I38-M38</f>
        <v>84</v>
      </c>
    </row>
    <row r="39" s="2" customFormat="1" customHeight="1" spans="1:15">
      <c r="A39" s="8">
        <v>35</v>
      </c>
      <c r="B39" s="8">
        <v>712</v>
      </c>
      <c r="C39" s="9" t="s">
        <v>486</v>
      </c>
      <c r="D39" s="8" t="s">
        <v>57</v>
      </c>
      <c r="E39" s="8">
        <v>151</v>
      </c>
      <c r="F39" s="8">
        <v>166</v>
      </c>
      <c r="G39" s="8">
        <v>2</v>
      </c>
      <c r="H39" s="8">
        <f t="shared" si="7"/>
        <v>166</v>
      </c>
      <c r="I39" s="8">
        <f t="shared" si="8"/>
        <v>664</v>
      </c>
      <c r="J39" s="8">
        <v>238</v>
      </c>
      <c r="K39" s="8">
        <f t="shared" si="9"/>
        <v>87</v>
      </c>
      <c r="L39" s="8" t="s">
        <v>455</v>
      </c>
      <c r="M39" s="8">
        <f>J39*4</f>
        <v>952</v>
      </c>
      <c r="N39" s="8">
        <f>M39-I39</f>
        <v>288</v>
      </c>
      <c r="O39" s="8"/>
    </row>
    <row r="40" s="2" customFormat="1" customHeight="1" spans="1:15">
      <c r="A40" s="8">
        <v>36</v>
      </c>
      <c r="B40" s="8">
        <v>737</v>
      </c>
      <c r="C40" s="9" t="s">
        <v>487</v>
      </c>
      <c r="D40" s="8" t="s">
        <v>57</v>
      </c>
      <c r="E40" s="8">
        <v>30</v>
      </c>
      <c r="F40" s="8">
        <v>35</v>
      </c>
      <c r="G40" s="8">
        <v>2</v>
      </c>
      <c r="H40" s="8">
        <f t="shared" si="7"/>
        <v>35</v>
      </c>
      <c r="I40" s="8">
        <f t="shared" si="8"/>
        <v>140</v>
      </c>
      <c r="J40" s="8">
        <v>47</v>
      </c>
      <c r="K40" s="8">
        <f t="shared" si="9"/>
        <v>17</v>
      </c>
      <c r="L40" s="8" t="s">
        <v>455</v>
      </c>
      <c r="M40" s="8">
        <f>J40*4</f>
        <v>188</v>
      </c>
      <c r="N40" s="8">
        <f>M40-I40</f>
        <v>48</v>
      </c>
      <c r="O40" s="8"/>
    </row>
    <row r="41" s="2" customFormat="1" customHeight="1" spans="1:15">
      <c r="A41" s="8">
        <v>37</v>
      </c>
      <c r="B41" s="8">
        <v>546</v>
      </c>
      <c r="C41" s="9" t="s">
        <v>488</v>
      </c>
      <c r="D41" s="8" t="s">
        <v>57</v>
      </c>
      <c r="E41" s="8">
        <v>26</v>
      </c>
      <c r="F41" s="8">
        <v>28</v>
      </c>
      <c r="G41" s="8">
        <v>2</v>
      </c>
      <c r="H41" s="8">
        <f t="shared" si="7"/>
        <v>28</v>
      </c>
      <c r="I41" s="8">
        <f t="shared" si="8"/>
        <v>112</v>
      </c>
      <c r="J41" s="8">
        <v>36</v>
      </c>
      <c r="K41" s="8">
        <f t="shared" si="9"/>
        <v>10</v>
      </c>
      <c r="L41" s="8" t="s">
        <v>455</v>
      </c>
      <c r="M41" s="8">
        <f>J41*4</f>
        <v>144</v>
      </c>
      <c r="N41" s="8">
        <f>M41-I41</f>
        <v>32</v>
      </c>
      <c r="O41" s="8"/>
    </row>
    <row r="42" s="2" customFormat="1" customHeight="1" spans="1:15">
      <c r="A42" s="8">
        <v>38</v>
      </c>
      <c r="B42" s="8">
        <v>724</v>
      </c>
      <c r="C42" s="9" t="s">
        <v>489</v>
      </c>
      <c r="D42" s="8" t="s">
        <v>57</v>
      </c>
      <c r="E42" s="8">
        <v>31</v>
      </c>
      <c r="F42" s="8">
        <v>34</v>
      </c>
      <c r="G42" s="8">
        <v>2</v>
      </c>
      <c r="H42" s="8">
        <f t="shared" si="7"/>
        <v>34</v>
      </c>
      <c r="I42" s="8">
        <f t="shared" si="8"/>
        <v>136</v>
      </c>
      <c r="J42" s="8">
        <v>35</v>
      </c>
      <c r="K42" s="8">
        <f t="shared" si="9"/>
        <v>4</v>
      </c>
      <c r="L42" s="8" t="s">
        <v>455</v>
      </c>
      <c r="M42" s="8">
        <f>J42*4</f>
        <v>140</v>
      </c>
      <c r="N42" s="8">
        <f>M42-I42</f>
        <v>4</v>
      </c>
      <c r="O42" s="8"/>
    </row>
    <row r="43" s="2" customFormat="1" customHeight="1" spans="1:15">
      <c r="A43" s="8">
        <v>39</v>
      </c>
      <c r="B43" s="8">
        <v>387</v>
      </c>
      <c r="C43" s="9" t="s">
        <v>490</v>
      </c>
      <c r="D43" s="8" t="s">
        <v>57</v>
      </c>
      <c r="E43" s="8">
        <v>25</v>
      </c>
      <c r="F43" s="8">
        <v>30</v>
      </c>
      <c r="G43" s="8">
        <v>1</v>
      </c>
      <c r="H43" s="8">
        <f>E43</f>
        <v>25</v>
      </c>
      <c r="I43" s="8">
        <f>H43*3</f>
        <v>75</v>
      </c>
      <c r="J43" s="8">
        <v>6</v>
      </c>
      <c r="K43" s="8">
        <f t="shared" si="9"/>
        <v>-19</v>
      </c>
      <c r="L43" s="8" t="s">
        <v>457</v>
      </c>
      <c r="M43" s="8">
        <f>J43*3</f>
        <v>18</v>
      </c>
      <c r="N43" s="8"/>
      <c r="O43" s="8">
        <f>I43-M43</f>
        <v>57</v>
      </c>
    </row>
    <row r="44" s="2" customFormat="1" customHeight="1" spans="1:15">
      <c r="A44" s="8">
        <v>40</v>
      </c>
      <c r="B44" s="8">
        <v>377</v>
      </c>
      <c r="C44" s="9" t="s">
        <v>491</v>
      </c>
      <c r="D44" s="8" t="s">
        <v>57</v>
      </c>
      <c r="E44" s="8">
        <v>25</v>
      </c>
      <c r="F44" s="8">
        <v>30</v>
      </c>
      <c r="G44" s="8">
        <v>2</v>
      </c>
      <c r="H44" s="8">
        <f t="shared" ref="H44:H52" si="10">F44</f>
        <v>30</v>
      </c>
      <c r="I44" s="8">
        <f t="shared" ref="I44:I52" si="11">F44*4</f>
        <v>120</v>
      </c>
      <c r="J44" s="8">
        <v>19</v>
      </c>
      <c r="K44" s="8">
        <f t="shared" si="9"/>
        <v>-6</v>
      </c>
      <c r="L44" s="8" t="s">
        <v>457</v>
      </c>
      <c r="M44" s="8">
        <f>J44*3</f>
        <v>57</v>
      </c>
      <c r="N44" s="8"/>
      <c r="O44" s="8">
        <f>I44-M44</f>
        <v>63</v>
      </c>
    </row>
    <row r="45" s="2" customFormat="1" customHeight="1" spans="1:15">
      <c r="A45" s="8">
        <v>41</v>
      </c>
      <c r="B45" s="8">
        <v>399</v>
      </c>
      <c r="C45" s="9" t="s">
        <v>492</v>
      </c>
      <c r="D45" s="8" t="s">
        <v>57</v>
      </c>
      <c r="E45" s="8">
        <v>25</v>
      </c>
      <c r="F45" s="8">
        <v>30</v>
      </c>
      <c r="G45" s="8">
        <v>2</v>
      </c>
      <c r="H45" s="8">
        <f t="shared" si="10"/>
        <v>30</v>
      </c>
      <c r="I45" s="8">
        <f t="shared" si="11"/>
        <v>120</v>
      </c>
      <c r="J45" s="8">
        <v>23</v>
      </c>
      <c r="K45" s="8">
        <f t="shared" si="9"/>
        <v>-2</v>
      </c>
      <c r="L45" s="8" t="s">
        <v>457</v>
      </c>
      <c r="M45" s="8">
        <f>J45*3</f>
        <v>69</v>
      </c>
      <c r="N45" s="8"/>
      <c r="O45" s="8">
        <f>I45-M45</f>
        <v>51</v>
      </c>
    </row>
    <row r="46" s="2" customFormat="1" customHeight="1" spans="1:15">
      <c r="A46" s="8">
        <v>42</v>
      </c>
      <c r="B46" s="8">
        <v>105751</v>
      </c>
      <c r="C46" s="9" t="s">
        <v>51</v>
      </c>
      <c r="D46" s="8" t="s">
        <v>57</v>
      </c>
      <c r="E46" s="8">
        <v>27</v>
      </c>
      <c r="F46" s="8">
        <v>29</v>
      </c>
      <c r="G46" s="8">
        <v>2</v>
      </c>
      <c r="H46" s="8">
        <f t="shared" si="10"/>
        <v>29</v>
      </c>
      <c r="I46" s="8">
        <f t="shared" si="11"/>
        <v>116</v>
      </c>
      <c r="J46" s="8">
        <v>29</v>
      </c>
      <c r="K46" s="8">
        <f t="shared" si="9"/>
        <v>2</v>
      </c>
      <c r="L46" s="8" t="s">
        <v>455</v>
      </c>
      <c r="M46" s="8">
        <f>J46*4</f>
        <v>116</v>
      </c>
      <c r="N46" s="8">
        <f>M46-I46</f>
        <v>0</v>
      </c>
      <c r="O46" s="8"/>
    </row>
    <row r="47" s="2" customFormat="1" customHeight="1" spans="1:15">
      <c r="A47" s="8">
        <v>43</v>
      </c>
      <c r="B47" s="8">
        <v>743</v>
      </c>
      <c r="C47" s="9" t="s">
        <v>493</v>
      </c>
      <c r="D47" s="8" t="s">
        <v>57</v>
      </c>
      <c r="E47" s="8">
        <v>10</v>
      </c>
      <c r="F47" s="8">
        <v>11</v>
      </c>
      <c r="G47" s="8">
        <v>2</v>
      </c>
      <c r="H47" s="8">
        <f t="shared" si="10"/>
        <v>11</v>
      </c>
      <c r="I47" s="8">
        <f t="shared" si="11"/>
        <v>44</v>
      </c>
      <c r="J47" s="8">
        <v>31</v>
      </c>
      <c r="K47" s="8">
        <f t="shared" si="9"/>
        <v>21</v>
      </c>
      <c r="L47" s="8" t="s">
        <v>455</v>
      </c>
      <c r="M47" s="8">
        <f>J47*4</f>
        <v>124</v>
      </c>
      <c r="N47" s="8">
        <f>M47-I47</f>
        <v>80</v>
      </c>
      <c r="O47" s="8"/>
    </row>
    <row r="48" s="2" customFormat="1" customHeight="1" spans="1:15">
      <c r="A48" s="8">
        <v>44</v>
      </c>
      <c r="B48" s="8">
        <v>598</v>
      </c>
      <c r="C48" s="9" t="s">
        <v>494</v>
      </c>
      <c r="D48" s="8" t="s">
        <v>57</v>
      </c>
      <c r="E48" s="8">
        <v>23</v>
      </c>
      <c r="F48" s="8">
        <v>25</v>
      </c>
      <c r="G48" s="8">
        <v>2</v>
      </c>
      <c r="H48" s="8">
        <f t="shared" si="10"/>
        <v>25</v>
      </c>
      <c r="I48" s="8">
        <f t="shared" si="11"/>
        <v>100</v>
      </c>
      <c r="J48" s="8">
        <v>17</v>
      </c>
      <c r="K48" s="8">
        <f t="shared" si="9"/>
        <v>-6</v>
      </c>
      <c r="L48" s="8" t="s">
        <v>457</v>
      </c>
      <c r="M48" s="8">
        <f t="shared" ref="M48:M53" si="12">J48*3</f>
        <v>51</v>
      </c>
      <c r="N48" s="8"/>
      <c r="O48" s="8">
        <f t="shared" ref="O48:O53" si="13">I48-M48</f>
        <v>49</v>
      </c>
    </row>
    <row r="49" s="2" customFormat="1" customHeight="1" spans="1:15">
      <c r="A49" s="8">
        <v>45</v>
      </c>
      <c r="B49" s="8">
        <v>103639</v>
      </c>
      <c r="C49" s="9" t="s">
        <v>238</v>
      </c>
      <c r="D49" s="8" t="s">
        <v>57</v>
      </c>
      <c r="E49" s="8">
        <v>69</v>
      </c>
      <c r="F49" s="8">
        <v>75</v>
      </c>
      <c r="G49" s="8">
        <v>2</v>
      </c>
      <c r="H49" s="8">
        <f t="shared" si="10"/>
        <v>75</v>
      </c>
      <c r="I49" s="8">
        <f t="shared" si="11"/>
        <v>300</v>
      </c>
      <c r="J49" s="8">
        <v>50</v>
      </c>
      <c r="K49" s="8">
        <f t="shared" si="9"/>
        <v>-19</v>
      </c>
      <c r="L49" s="8" t="s">
        <v>457</v>
      </c>
      <c r="M49" s="8">
        <f t="shared" si="12"/>
        <v>150</v>
      </c>
      <c r="N49" s="8"/>
      <c r="O49" s="8">
        <f t="shared" si="13"/>
        <v>150</v>
      </c>
    </row>
    <row r="50" s="2" customFormat="1" customHeight="1" spans="1:15">
      <c r="A50" s="8">
        <v>46</v>
      </c>
      <c r="B50" s="8">
        <v>573</v>
      </c>
      <c r="C50" s="9" t="s">
        <v>495</v>
      </c>
      <c r="D50" s="8" t="s">
        <v>57</v>
      </c>
      <c r="E50" s="8">
        <v>7</v>
      </c>
      <c r="F50" s="8">
        <v>8</v>
      </c>
      <c r="G50" s="8">
        <v>2</v>
      </c>
      <c r="H50" s="8">
        <f t="shared" si="10"/>
        <v>8</v>
      </c>
      <c r="I50" s="8">
        <f t="shared" si="11"/>
        <v>32</v>
      </c>
      <c r="J50" s="8">
        <v>3</v>
      </c>
      <c r="K50" s="8">
        <f t="shared" si="9"/>
        <v>-4</v>
      </c>
      <c r="L50" s="8" t="s">
        <v>457</v>
      </c>
      <c r="M50" s="8">
        <f t="shared" si="12"/>
        <v>9</v>
      </c>
      <c r="N50" s="8"/>
      <c r="O50" s="8">
        <f t="shared" si="13"/>
        <v>23</v>
      </c>
    </row>
    <row r="51" s="2" customFormat="1" customHeight="1" spans="1:15">
      <c r="A51" s="8">
        <v>47</v>
      </c>
      <c r="B51" s="8">
        <v>733</v>
      </c>
      <c r="C51" s="9" t="s">
        <v>496</v>
      </c>
      <c r="D51" s="8" t="s">
        <v>57</v>
      </c>
      <c r="E51" s="8">
        <v>7</v>
      </c>
      <c r="F51" s="8">
        <v>8</v>
      </c>
      <c r="G51" s="8">
        <v>2</v>
      </c>
      <c r="H51" s="8">
        <f t="shared" si="10"/>
        <v>8</v>
      </c>
      <c r="I51" s="8">
        <f t="shared" si="11"/>
        <v>32</v>
      </c>
      <c r="J51" s="8">
        <v>3</v>
      </c>
      <c r="K51" s="8">
        <f t="shared" si="9"/>
        <v>-4</v>
      </c>
      <c r="L51" s="8" t="s">
        <v>457</v>
      </c>
      <c r="M51" s="8">
        <f t="shared" si="12"/>
        <v>9</v>
      </c>
      <c r="N51" s="8"/>
      <c r="O51" s="8">
        <f t="shared" si="13"/>
        <v>23</v>
      </c>
    </row>
    <row r="52" s="2" customFormat="1" customHeight="1" spans="1:15">
      <c r="A52" s="8">
        <v>48</v>
      </c>
      <c r="B52" s="8">
        <v>740</v>
      </c>
      <c r="C52" s="9" t="s">
        <v>497</v>
      </c>
      <c r="D52" s="8" t="s">
        <v>57</v>
      </c>
      <c r="E52" s="8">
        <v>15</v>
      </c>
      <c r="F52" s="8">
        <v>20</v>
      </c>
      <c r="G52" s="8">
        <v>2</v>
      </c>
      <c r="H52" s="8">
        <f t="shared" si="10"/>
        <v>20</v>
      </c>
      <c r="I52" s="8">
        <f t="shared" si="11"/>
        <v>80</v>
      </c>
      <c r="J52" s="8">
        <v>17</v>
      </c>
      <c r="K52" s="8">
        <f t="shared" si="9"/>
        <v>2</v>
      </c>
      <c r="L52" s="8" t="s">
        <v>479</v>
      </c>
      <c r="M52" s="8">
        <f t="shared" si="12"/>
        <v>51</v>
      </c>
      <c r="N52" s="8"/>
      <c r="O52" s="8">
        <f t="shared" si="13"/>
        <v>29</v>
      </c>
    </row>
    <row r="53" s="2" customFormat="1" customHeight="1" spans="1:15">
      <c r="A53" s="8">
        <v>49</v>
      </c>
      <c r="B53" s="8">
        <v>106485</v>
      </c>
      <c r="C53" s="9" t="s">
        <v>498</v>
      </c>
      <c r="D53" s="8" t="s">
        <v>57</v>
      </c>
      <c r="E53" s="8">
        <v>15</v>
      </c>
      <c r="F53" s="8">
        <v>20</v>
      </c>
      <c r="G53" s="8">
        <v>1</v>
      </c>
      <c r="H53" s="8">
        <f>E53</f>
        <v>15</v>
      </c>
      <c r="I53" s="8">
        <f>H53*3</f>
        <v>45</v>
      </c>
      <c r="J53" s="8">
        <v>2</v>
      </c>
      <c r="K53" s="8">
        <f t="shared" si="9"/>
        <v>-13</v>
      </c>
      <c r="L53" s="8" t="s">
        <v>457</v>
      </c>
      <c r="M53" s="8">
        <f t="shared" si="12"/>
        <v>6</v>
      </c>
      <c r="N53" s="8"/>
      <c r="O53" s="8">
        <f t="shared" si="13"/>
        <v>39</v>
      </c>
    </row>
    <row r="54" s="2" customFormat="1" customHeight="1" spans="1:15">
      <c r="A54" s="8">
        <v>50</v>
      </c>
      <c r="B54" s="8">
        <v>545</v>
      </c>
      <c r="C54" s="9" t="s">
        <v>499</v>
      </c>
      <c r="D54" s="8" t="s">
        <v>57</v>
      </c>
      <c r="E54" s="8">
        <v>7</v>
      </c>
      <c r="F54" s="8">
        <v>8</v>
      </c>
      <c r="G54" s="8">
        <v>2</v>
      </c>
      <c r="H54" s="8">
        <f>F54</f>
        <v>8</v>
      </c>
      <c r="I54" s="8">
        <f>F54*4</f>
        <v>32</v>
      </c>
      <c r="J54" s="8">
        <v>61</v>
      </c>
      <c r="K54" s="8">
        <f t="shared" si="9"/>
        <v>54</v>
      </c>
      <c r="L54" s="8" t="s">
        <v>455</v>
      </c>
      <c r="M54" s="8">
        <f>J54*4</f>
        <v>244</v>
      </c>
      <c r="N54" s="8">
        <f>M54-I54</f>
        <v>212</v>
      </c>
      <c r="O54" s="8"/>
    </row>
    <row r="55" s="2" customFormat="1" customHeight="1" spans="1:15">
      <c r="A55" s="8">
        <v>51</v>
      </c>
      <c r="B55" s="8">
        <v>104430</v>
      </c>
      <c r="C55" s="9" t="s">
        <v>500</v>
      </c>
      <c r="D55" s="8" t="s">
        <v>57</v>
      </c>
      <c r="E55" s="8">
        <v>15</v>
      </c>
      <c r="F55" s="8">
        <v>20</v>
      </c>
      <c r="G55" s="8">
        <v>1</v>
      </c>
      <c r="H55" s="8">
        <f>E55</f>
        <v>15</v>
      </c>
      <c r="I55" s="8">
        <f>H55*3</f>
        <v>45</v>
      </c>
      <c r="J55" s="8">
        <v>0</v>
      </c>
      <c r="K55" s="8">
        <f t="shared" si="9"/>
        <v>-15</v>
      </c>
      <c r="L55" s="8" t="s">
        <v>457</v>
      </c>
      <c r="M55" s="8">
        <f>J55*3</f>
        <v>0</v>
      </c>
      <c r="N55" s="8"/>
      <c r="O55" s="8">
        <f>I55-M55</f>
        <v>45</v>
      </c>
    </row>
    <row r="56" s="2" customFormat="1" customHeight="1" spans="1:15">
      <c r="A56" s="8">
        <v>52</v>
      </c>
      <c r="B56" s="8">
        <v>105910</v>
      </c>
      <c r="C56" s="9" t="s">
        <v>326</v>
      </c>
      <c r="D56" s="8" t="s">
        <v>57</v>
      </c>
      <c r="E56" s="8">
        <v>15</v>
      </c>
      <c r="F56" s="8">
        <v>20</v>
      </c>
      <c r="G56" s="8">
        <v>2</v>
      </c>
      <c r="H56" s="8">
        <f>F56</f>
        <v>20</v>
      </c>
      <c r="I56" s="8">
        <f>F56*4</f>
        <v>80</v>
      </c>
      <c r="J56" s="8">
        <v>20</v>
      </c>
      <c r="K56" s="8">
        <f t="shared" si="9"/>
        <v>5</v>
      </c>
      <c r="L56" s="8" t="s">
        <v>455</v>
      </c>
      <c r="M56" s="8">
        <f>J56*4</f>
        <v>80</v>
      </c>
      <c r="N56" s="8">
        <f>M56-I56</f>
        <v>0</v>
      </c>
      <c r="O56" s="8"/>
    </row>
    <row r="57" s="2" customFormat="1" customHeight="1" spans="1:15">
      <c r="A57" s="8">
        <v>53</v>
      </c>
      <c r="B57" s="8">
        <v>106568</v>
      </c>
      <c r="C57" s="9" t="s">
        <v>501</v>
      </c>
      <c r="D57" s="8" t="s">
        <v>57</v>
      </c>
      <c r="E57" s="8">
        <v>6</v>
      </c>
      <c r="F57" s="8">
        <v>7</v>
      </c>
      <c r="G57" s="8">
        <v>2</v>
      </c>
      <c r="H57" s="8">
        <f>F57</f>
        <v>7</v>
      </c>
      <c r="I57" s="8">
        <f>F57*4</f>
        <v>28</v>
      </c>
      <c r="J57" s="8">
        <v>7</v>
      </c>
      <c r="K57" s="8">
        <f t="shared" si="9"/>
        <v>1</v>
      </c>
      <c r="L57" s="8" t="s">
        <v>455</v>
      </c>
      <c r="M57" s="8">
        <f>J57*4</f>
        <v>28</v>
      </c>
      <c r="N57" s="8">
        <f>M57-I57</f>
        <v>0</v>
      </c>
      <c r="O57" s="8"/>
    </row>
    <row r="58" s="2" customFormat="1" customHeight="1" spans="1:15">
      <c r="A58" s="8">
        <v>54</v>
      </c>
      <c r="B58" s="8">
        <v>105396</v>
      </c>
      <c r="C58" s="9" t="s">
        <v>502</v>
      </c>
      <c r="D58" s="8" t="s">
        <v>57</v>
      </c>
      <c r="E58" s="8">
        <v>25</v>
      </c>
      <c r="F58" s="8">
        <v>27</v>
      </c>
      <c r="G58" s="8">
        <v>1</v>
      </c>
      <c r="H58" s="8">
        <f>E58</f>
        <v>25</v>
      </c>
      <c r="I58" s="8">
        <f>H58*3</f>
        <v>75</v>
      </c>
      <c r="J58" s="8">
        <v>11</v>
      </c>
      <c r="K58" s="8">
        <f t="shared" si="9"/>
        <v>-14</v>
      </c>
      <c r="L58" s="8" t="s">
        <v>457</v>
      </c>
      <c r="M58" s="8">
        <f>J58*3</f>
        <v>33</v>
      </c>
      <c r="N58" s="8"/>
      <c r="O58" s="8">
        <f>I58-M58</f>
        <v>42</v>
      </c>
    </row>
    <row r="59" s="2" customFormat="1" customHeight="1" spans="1:15">
      <c r="A59" s="8">
        <v>55</v>
      </c>
      <c r="B59" s="8">
        <v>753</v>
      </c>
      <c r="C59" s="9" t="s">
        <v>503</v>
      </c>
      <c r="D59" s="8" t="s">
        <v>57</v>
      </c>
      <c r="E59" s="8">
        <v>6</v>
      </c>
      <c r="F59" s="8">
        <v>7</v>
      </c>
      <c r="G59" s="8">
        <v>2</v>
      </c>
      <c r="H59" s="8">
        <f>F59</f>
        <v>7</v>
      </c>
      <c r="I59" s="8">
        <f>F59*4</f>
        <v>28</v>
      </c>
      <c r="J59" s="8">
        <v>1</v>
      </c>
      <c r="K59" s="8">
        <f t="shared" si="9"/>
        <v>-5</v>
      </c>
      <c r="L59" s="8" t="s">
        <v>457</v>
      </c>
      <c r="M59" s="8">
        <f>J59*3</f>
        <v>3</v>
      </c>
      <c r="N59" s="8"/>
      <c r="O59" s="8">
        <f>I59-M59</f>
        <v>25</v>
      </c>
    </row>
    <row r="60" s="2" customFormat="1" customHeight="1" spans="1:15">
      <c r="A60" s="8">
        <v>56</v>
      </c>
      <c r="B60" s="11">
        <v>113008</v>
      </c>
      <c r="C60" s="12" t="s">
        <v>504</v>
      </c>
      <c r="D60" s="8" t="s">
        <v>57</v>
      </c>
      <c r="E60" s="8">
        <v>6</v>
      </c>
      <c r="F60" s="8">
        <v>7</v>
      </c>
      <c r="G60" s="8">
        <v>2</v>
      </c>
      <c r="H60" s="8">
        <f>F60</f>
        <v>7</v>
      </c>
      <c r="I60" s="8">
        <f>F60*4</f>
        <v>28</v>
      </c>
      <c r="J60" s="8">
        <v>1</v>
      </c>
      <c r="K60" s="8">
        <f t="shared" si="9"/>
        <v>-5</v>
      </c>
      <c r="L60" s="8" t="s">
        <v>457</v>
      </c>
      <c r="M60" s="8">
        <f>J60*3</f>
        <v>3</v>
      </c>
      <c r="N60" s="8"/>
      <c r="O60" s="8">
        <f>I60-M60</f>
        <v>25</v>
      </c>
    </row>
    <row r="61" s="3" customFormat="1" customHeight="1" spans="1:15">
      <c r="A61" s="13"/>
      <c r="B61" s="14"/>
      <c r="C61" s="15"/>
      <c r="D61" s="13" t="s">
        <v>57</v>
      </c>
      <c r="E61" s="13">
        <f>SUM(E36:E60)</f>
        <v>725</v>
      </c>
      <c r="F61" s="13">
        <f t="shared" ref="F61:O61" si="14">SUM(F36:F60)</f>
        <v>835</v>
      </c>
      <c r="G61" s="13">
        <f t="shared" si="14"/>
        <v>46</v>
      </c>
      <c r="H61" s="13">
        <f t="shared" si="14"/>
        <v>818</v>
      </c>
      <c r="I61" s="13">
        <f t="shared" si="14"/>
        <v>3192</v>
      </c>
      <c r="J61" s="13">
        <f t="shared" si="14"/>
        <v>769</v>
      </c>
      <c r="K61" s="13">
        <f t="shared" si="14"/>
        <v>44</v>
      </c>
      <c r="L61" s="13">
        <f t="shared" si="14"/>
        <v>0</v>
      </c>
      <c r="M61" s="13">
        <f t="shared" si="14"/>
        <v>2811</v>
      </c>
      <c r="N61" s="13">
        <f t="shared" si="14"/>
        <v>664</v>
      </c>
      <c r="O61" s="13">
        <f t="shared" si="14"/>
        <v>1045</v>
      </c>
    </row>
    <row r="62" s="2" customFormat="1" customHeight="1" spans="1:15">
      <c r="A62" s="8">
        <v>57</v>
      </c>
      <c r="B62" s="8">
        <v>517</v>
      </c>
      <c r="C62" s="9" t="s">
        <v>505</v>
      </c>
      <c r="D62" s="8" t="s">
        <v>24</v>
      </c>
      <c r="E62" s="8">
        <v>27</v>
      </c>
      <c r="F62" s="8">
        <v>29</v>
      </c>
      <c r="G62" s="8">
        <v>1</v>
      </c>
      <c r="H62" s="8">
        <f>E62</f>
        <v>27</v>
      </c>
      <c r="I62" s="8">
        <f>H62*3</f>
        <v>81</v>
      </c>
      <c r="J62" s="8">
        <v>52</v>
      </c>
      <c r="K62" s="8">
        <f t="shared" ref="K62:K85" si="15">J62-E62</f>
        <v>25</v>
      </c>
      <c r="L62" s="8" t="s">
        <v>455</v>
      </c>
      <c r="M62" s="8">
        <f>J62*4</f>
        <v>208</v>
      </c>
      <c r="N62" s="8">
        <f>M62-I62</f>
        <v>127</v>
      </c>
      <c r="O62" s="8"/>
    </row>
    <row r="63" s="2" customFormat="1" customHeight="1" spans="1:15">
      <c r="A63" s="8">
        <v>58</v>
      </c>
      <c r="B63" s="8">
        <v>337</v>
      </c>
      <c r="C63" s="9" t="s">
        <v>506</v>
      </c>
      <c r="D63" s="8" t="s">
        <v>24</v>
      </c>
      <c r="E63" s="8">
        <v>360</v>
      </c>
      <c r="F63" s="8">
        <v>400</v>
      </c>
      <c r="G63" s="8">
        <v>2</v>
      </c>
      <c r="H63" s="8">
        <f t="shared" ref="H63:H69" si="16">F63</f>
        <v>400</v>
      </c>
      <c r="I63" s="8">
        <f t="shared" ref="I63:I69" si="17">F63*4</f>
        <v>1600</v>
      </c>
      <c r="J63" s="8">
        <v>435</v>
      </c>
      <c r="K63" s="8">
        <f t="shared" si="15"/>
        <v>75</v>
      </c>
      <c r="L63" s="8" t="s">
        <v>455</v>
      </c>
      <c r="M63" s="8">
        <f>J63*4</f>
        <v>1740</v>
      </c>
      <c r="N63" s="8">
        <f>M63-I63</f>
        <v>140</v>
      </c>
      <c r="O63" s="8"/>
    </row>
    <row r="64" s="2" customFormat="1" customHeight="1" spans="1:15">
      <c r="A64" s="8">
        <v>59</v>
      </c>
      <c r="B64" s="8">
        <v>581</v>
      </c>
      <c r="C64" s="9" t="s">
        <v>507</v>
      </c>
      <c r="D64" s="8" t="s">
        <v>24</v>
      </c>
      <c r="E64" s="8">
        <v>94</v>
      </c>
      <c r="F64" s="8">
        <v>103</v>
      </c>
      <c r="G64" s="8">
        <v>2</v>
      </c>
      <c r="H64" s="8">
        <f t="shared" si="16"/>
        <v>103</v>
      </c>
      <c r="I64" s="8">
        <f t="shared" si="17"/>
        <v>412</v>
      </c>
      <c r="J64" s="8">
        <v>110</v>
      </c>
      <c r="K64" s="8">
        <f t="shared" si="15"/>
        <v>16</v>
      </c>
      <c r="L64" s="8" t="s">
        <v>455</v>
      </c>
      <c r="M64" s="8">
        <f>J64*4</f>
        <v>440</v>
      </c>
      <c r="N64" s="8">
        <f>M64-I64</f>
        <v>28</v>
      </c>
      <c r="O64" s="8"/>
    </row>
    <row r="65" s="2" customFormat="1" customHeight="1" spans="1:15">
      <c r="A65" s="8">
        <v>60</v>
      </c>
      <c r="B65" s="8">
        <v>585</v>
      </c>
      <c r="C65" s="9" t="s">
        <v>508</v>
      </c>
      <c r="D65" s="8" t="s">
        <v>24</v>
      </c>
      <c r="E65" s="8">
        <v>32</v>
      </c>
      <c r="F65" s="8">
        <v>35</v>
      </c>
      <c r="G65" s="8">
        <v>2</v>
      </c>
      <c r="H65" s="8">
        <f t="shared" si="16"/>
        <v>35</v>
      </c>
      <c r="I65" s="8">
        <f t="shared" si="17"/>
        <v>140</v>
      </c>
      <c r="J65" s="8">
        <v>51</v>
      </c>
      <c r="K65" s="8">
        <f t="shared" si="15"/>
        <v>19</v>
      </c>
      <c r="L65" s="8" t="s">
        <v>455</v>
      </c>
      <c r="M65" s="8">
        <f>J65*4</f>
        <v>204</v>
      </c>
      <c r="N65" s="8">
        <f>M65-I65</f>
        <v>64</v>
      </c>
      <c r="O65" s="8"/>
    </row>
    <row r="66" s="2" customFormat="1" customHeight="1" spans="1:15">
      <c r="A66" s="8">
        <v>61</v>
      </c>
      <c r="B66" s="8">
        <v>373</v>
      </c>
      <c r="C66" s="9" t="s">
        <v>509</v>
      </c>
      <c r="D66" s="8" t="s">
        <v>24</v>
      </c>
      <c r="E66" s="8">
        <v>18</v>
      </c>
      <c r="F66" s="8">
        <v>20</v>
      </c>
      <c r="G66" s="8">
        <v>2</v>
      </c>
      <c r="H66" s="8">
        <f t="shared" si="16"/>
        <v>20</v>
      </c>
      <c r="I66" s="8">
        <f t="shared" si="17"/>
        <v>80</v>
      </c>
      <c r="J66" s="8">
        <v>42</v>
      </c>
      <c r="K66" s="8">
        <f t="shared" si="15"/>
        <v>24</v>
      </c>
      <c r="L66" s="8" t="s">
        <v>455</v>
      </c>
      <c r="M66" s="8">
        <f>J66*4</f>
        <v>168</v>
      </c>
      <c r="N66" s="8">
        <f>M66-I66</f>
        <v>88</v>
      </c>
      <c r="O66" s="8"/>
    </row>
    <row r="67" s="2" customFormat="1" customHeight="1" spans="1:15">
      <c r="A67" s="8">
        <v>62</v>
      </c>
      <c r="B67" s="8">
        <v>742</v>
      </c>
      <c r="C67" s="9" t="s">
        <v>510</v>
      </c>
      <c r="D67" s="8" t="s">
        <v>24</v>
      </c>
      <c r="E67" s="8">
        <v>28</v>
      </c>
      <c r="F67" s="8">
        <v>30</v>
      </c>
      <c r="G67" s="8">
        <v>2</v>
      </c>
      <c r="H67" s="8">
        <f t="shared" si="16"/>
        <v>30</v>
      </c>
      <c r="I67" s="8">
        <f t="shared" si="17"/>
        <v>120</v>
      </c>
      <c r="J67" s="8">
        <v>17</v>
      </c>
      <c r="K67" s="8">
        <f t="shared" si="15"/>
        <v>-11</v>
      </c>
      <c r="L67" s="8" t="s">
        <v>457</v>
      </c>
      <c r="M67" s="8">
        <f>J67*3</f>
        <v>51</v>
      </c>
      <c r="N67" s="8"/>
      <c r="O67" s="8">
        <f>I67-M67</f>
        <v>69</v>
      </c>
    </row>
    <row r="68" s="2" customFormat="1" customHeight="1" spans="1:15">
      <c r="A68" s="8">
        <v>63</v>
      </c>
      <c r="B68" s="8">
        <v>578</v>
      </c>
      <c r="C68" s="9" t="s">
        <v>511</v>
      </c>
      <c r="D68" s="8" t="s">
        <v>24</v>
      </c>
      <c r="E68" s="8">
        <v>48</v>
      </c>
      <c r="F68" s="8">
        <v>52</v>
      </c>
      <c r="G68" s="8">
        <v>2</v>
      </c>
      <c r="H68" s="8">
        <f t="shared" si="16"/>
        <v>52</v>
      </c>
      <c r="I68" s="8">
        <f t="shared" si="17"/>
        <v>208</v>
      </c>
      <c r="J68" s="8">
        <v>33</v>
      </c>
      <c r="K68" s="8">
        <f t="shared" si="15"/>
        <v>-15</v>
      </c>
      <c r="L68" s="8" t="s">
        <v>457</v>
      </c>
      <c r="M68" s="8">
        <f>J68*3</f>
        <v>99</v>
      </c>
      <c r="N68" s="8"/>
      <c r="O68" s="8">
        <f>I68-M68</f>
        <v>109</v>
      </c>
    </row>
    <row r="69" s="2" customFormat="1" customHeight="1" spans="1:15">
      <c r="A69" s="8">
        <v>64</v>
      </c>
      <c r="B69" s="8">
        <v>747</v>
      </c>
      <c r="C69" s="9" t="s">
        <v>512</v>
      </c>
      <c r="D69" s="8" t="s">
        <v>24</v>
      </c>
      <c r="E69" s="8">
        <v>25</v>
      </c>
      <c r="F69" s="8">
        <v>30</v>
      </c>
      <c r="G69" s="8">
        <v>2</v>
      </c>
      <c r="H69" s="8">
        <f t="shared" si="16"/>
        <v>30</v>
      </c>
      <c r="I69" s="8">
        <f t="shared" si="17"/>
        <v>120</v>
      </c>
      <c r="J69" s="8">
        <v>11</v>
      </c>
      <c r="K69" s="8">
        <f t="shared" si="15"/>
        <v>-14</v>
      </c>
      <c r="L69" s="8" t="s">
        <v>457</v>
      </c>
      <c r="M69" s="8">
        <f>J69*3</f>
        <v>33</v>
      </c>
      <c r="N69" s="8"/>
      <c r="O69" s="8">
        <f>I69-M69</f>
        <v>87</v>
      </c>
    </row>
    <row r="70" s="2" customFormat="1" customHeight="1" spans="1:15">
      <c r="A70" s="8">
        <v>65</v>
      </c>
      <c r="B70" s="8">
        <v>744</v>
      </c>
      <c r="C70" s="9" t="s">
        <v>513</v>
      </c>
      <c r="D70" s="8" t="s">
        <v>24</v>
      </c>
      <c r="E70" s="8">
        <v>36</v>
      </c>
      <c r="F70" s="8">
        <v>39</v>
      </c>
      <c r="G70" s="8">
        <v>1</v>
      </c>
      <c r="H70" s="8">
        <f>E70</f>
        <v>36</v>
      </c>
      <c r="I70" s="8">
        <f>H70*3</f>
        <v>108</v>
      </c>
      <c r="J70" s="8">
        <v>30</v>
      </c>
      <c r="K70" s="8">
        <f t="shared" si="15"/>
        <v>-6</v>
      </c>
      <c r="L70" s="8" t="s">
        <v>457</v>
      </c>
      <c r="M70" s="8">
        <f>J70*3</f>
        <v>90</v>
      </c>
      <c r="N70" s="8"/>
      <c r="O70" s="8">
        <f>I70-M70</f>
        <v>18</v>
      </c>
    </row>
    <row r="71" s="2" customFormat="1" customHeight="1" spans="1:15">
      <c r="A71" s="8">
        <v>66</v>
      </c>
      <c r="B71" s="8">
        <v>515</v>
      </c>
      <c r="C71" s="9" t="s">
        <v>514</v>
      </c>
      <c r="D71" s="8" t="s">
        <v>24</v>
      </c>
      <c r="E71" s="8">
        <v>18</v>
      </c>
      <c r="F71" s="8">
        <v>20</v>
      </c>
      <c r="G71" s="8">
        <v>2</v>
      </c>
      <c r="H71" s="8">
        <f>F71</f>
        <v>20</v>
      </c>
      <c r="I71" s="8">
        <f>F71*4</f>
        <v>80</v>
      </c>
      <c r="J71" s="8">
        <v>21</v>
      </c>
      <c r="K71" s="8">
        <f t="shared" si="15"/>
        <v>3</v>
      </c>
      <c r="L71" s="8" t="s">
        <v>455</v>
      </c>
      <c r="M71" s="8">
        <f>J71*4</f>
        <v>84</v>
      </c>
      <c r="N71" s="8">
        <f>M71-I71</f>
        <v>4</v>
      </c>
      <c r="O71" s="8"/>
    </row>
    <row r="72" s="2" customFormat="1" customHeight="1" spans="1:15">
      <c r="A72" s="8">
        <v>67</v>
      </c>
      <c r="B72" s="8">
        <v>511</v>
      </c>
      <c r="C72" s="9" t="s">
        <v>515</v>
      </c>
      <c r="D72" s="8" t="s">
        <v>24</v>
      </c>
      <c r="E72" s="8">
        <v>25</v>
      </c>
      <c r="F72" s="8">
        <v>27</v>
      </c>
      <c r="G72" s="8">
        <v>1</v>
      </c>
      <c r="H72" s="8">
        <f>E72</f>
        <v>25</v>
      </c>
      <c r="I72" s="8">
        <f>H72*3</f>
        <v>75</v>
      </c>
      <c r="J72" s="8">
        <v>26</v>
      </c>
      <c r="K72" s="8">
        <f t="shared" si="15"/>
        <v>1</v>
      </c>
      <c r="L72" s="8" t="s">
        <v>479</v>
      </c>
      <c r="M72" s="8">
        <f>J72*3</f>
        <v>78</v>
      </c>
      <c r="N72" s="8">
        <f>M72-I72</f>
        <v>3</v>
      </c>
      <c r="O72" s="8"/>
    </row>
    <row r="73" s="2" customFormat="1" customHeight="1" spans="1:15">
      <c r="A73" s="8">
        <v>68</v>
      </c>
      <c r="B73" s="8">
        <v>308</v>
      </c>
      <c r="C73" s="9" t="s">
        <v>330</v>
      </c>
      <c r="D73" s="8" t="s">
        <v>24</v>
      </c>
      <c r="E73" s="8">
        <v>13</v>
      </c>
      <c r="F73" s="8">
        <v>14</v>
      </c>
      <c r="G73" s="8">
        <v>2</v>
      </c>
      <c r="H73" s="8">
        <f>F73</f>
        <v>14</v>
      </c>
      <c r="I73" s="8">
        <f>F73*4</f>
        <v>56</v>
      </c>
      <c r="J73" s="8">
        <v>29</v>
      </c>
      <c r="K73" s="8">
        <f t="shared" si="15"/>
        <v>16</v>
      </c>
      <c r="L73" s="8" t="s">
        <v>455</v>
      </c>
      <c r="M73" s="8">
        <f>J73*4</f>
        <v>116</v>
      </c>
      <c r="N73" s="8">
        <f>M73-I73</f>
        <v>60</v>
      </c>
      <c r="O73" s="8"/>
    </row>
    <row r="74" s="2" customFormat="1" customHeight="1" spans="1:15">
      <c r="A74" s="8">
        <v>69</v>
      </c>
      <c r="B74" s="8">
        <v>391</v>
      </c>
      <c r="C74" s="9" t="s">
        <v>516</v>
      </c>
      <c r="D74" s="8" t="s">
        <v>24</v>
      </c>
      <c r="E74" s="8">
        <v>60</v>
      </c>
      <c r="F74" s="8">
        <v>75</v>
      </c>
      <c r="G74" s="8">
        <v>2</v>
      </c>
      <c r="H74" s="8">
        <f>F74</f>
        <v>75</v>
      </c>
      <c r="I74" s="8">
        <f>F74*4</f>
        <v>300</v>
      </c>
      <c r="J74" s="8">
        <v>52</v>
      </c>
      <c r="K74" s="8">
        <f t="shared" si="15"/>
        <v>-8</v>
      </c>
      <c r="L74" s="8" t="s">
        <v>457</v>
      </c>
      <c r="M74" s="8">
        <f>J74*3</f>
        <v>156</v>
      </c>
      <c r="N74" s="8"/>
      <c r="O74" s="8">
        <f>I74-M74</f>
        <v>144</v>
      </c>
    </row>
    <row r="75" s="2" customFormat="1" customHeight="1" spans="1:15">
      <c r="A75" s="8">
        <v>70</v>
      </c>
      <c r="B75" s="8">
        <v>572</v>
      </c>
      <c r="C75" s="9" t="s">
        <v>517</v>
      </c>
      <c r="D75" s="8" t="s">
        <v>24</v>
      </c>
      <c r="E75" s="8">
        <v>20</v>
      </c>
      <c r="F75" s="8">
        <v>30</v>
      </c>
      <c r="G75" s="8">
        <v>2</v>
      </c>
      <c r="H75" s="8">
        <f>F75</f>
        <v>30</v>
      </c>
      <c r="I75" s="8">
        <f>F75*4</f>
        <v>120</v>
      </c>
      <c r="J75" s="8">
        <v>20</v>
      </c>
      <c r="K75" s="8">
        <f t="shared" si="15"/>
        <v>0</v>
      </c>
      <c r="L75" s="8" t="s">
        <v>479</v>
      </c>
      <c r="M75" s="8">
        <f>J75*3</f>
        <v>60</v>
      </c>
      <c r="N75" s="8"/>
      <c r="O75" s="8">
        <f>I75-M75</f>
        <v>60</v>
      </c>
    </row>
    <row r="76" s="2" customFormat="1" customHeight="1" spans="1:15">
      <c r="A76" s="8">
        <v>71</v>
      </c>
      <c r="B76" s="8">
        <v>355</v>
      </c>
      <c r="C76" s="9" t="s">
        <v>518</v>
      </c>
      <c r="D76" s="8" t="s">
        <v>24</v>
      </c>
      <c r="E76" s="8">
        <v>41</v>
      </c>
      <c r="F76" s="8">
        <v>45</v>
      </c>
      <c r="G76" s="8">
        <v>1</v>
      </c>
      <c r="H76" s="8">
        <f>E76</f>
        <v>41</v>
      </c>
      <c r="I76" s="8">
        <f>H76*3</f>
        <v>123</v>
      </c>
      <c r="J76" s="8">
        <v>16</v>
      </c>
      <c r="K76" s="8">
        <f t="shared" si="15"/>
        <v>-25</v>
      </c>
      <c r="L76" s="8" t="s">
        <v>457</v>
      </c>
      <c r="M76" s="8">
        <f>J76*3</f>
        <v>48</v>
      </c>
      <c r="N76" s="8"/>
      <c r="O76" s="8">
        <f>I76-M76</f>
        <v>75</v>
      </c>
    </row>
    <row r="77" s="2" customFormat="1" customHeight="1" spans="1:15">
      <c r="A77" s="8">
        <v>72</v>
      </c>
      <c r="B77" s="8">
        <v>102479</v>
      </c>
      <c r="C77" s="9" t="s">
        <v>519</v>
      </c>
      <c r="D77" s="8" t="s">
        <v>24</v>
      </c>
      <c r="E77" s="8">
        <v>23</v>
      </c>
      <c r="F77" s="8">
        <v>25</v>
      </c>
      <c r="G77" s="8">
        <v>2</v>
      </c>
      <c r="H77" s="8">
        <f>F77</f>
        <v>25</v>
      </c>
      <c r="I77" s="8">
        <f>F77*4</f>
        <v>100</v>
      </c>
      <c r="J77" s="8">
        <v>8</v>
      </c>
      <c r="K77" s="8">
        <f t="shared" si="15"/>
        <v>-15</v>
      </c>
      <c r="L77" s="8" t="s">
        <v>457</v>
      </c>
      <c r="M77" s="8">
        <f>J77*3</f>
        <v>24</v>
      </c>
      <c r="N77" s="8"/>
      <c r="O77" s="8">
        <f>I77-M77</f>
        <v>76</v>
      </c>
    </row>
    <row r="78" s="2" customFormat="1" customHeight="1" spans="1:15">
      <c r="A78" s="8">
        <v>73</v>
      </c>
      <c r="B78" s="8">
        <v>349</v>
      </c>
      <c r="C78" s="9" t="s">
        <v>520</v>
      </c>
      <c r="D78" s="8" t="s">
        <v>24</v>
      </c>
      <c r="E78" s="8">
        <v>57</v>
      </c>
      <c r="F78" s="8">
        <v>62</v>
      </c>
      <c r="G78" s="8">
        <v>2</v>
      </c>
      <c r="H78" s="8">
        <f>F78</f>
        <v>62</v>
      </c>
      <c r="I78" s="8">
        <f>F78*4</f>
        <v>248</v>
      </c>
      <c r="J78" s="8">
        <v>27</v>
      </c>
      <c r="K78" s="8">
        <f t="shared" si="15"/>
        <v>-30</v>
      </c>
      <c r="L78" s="8" t="s">
        <v>457</v>
      </c>
      <c r="M78" s="8">
        <f>J78*3</f>
        <v>81</v>
      </c>
      <c r="N78" s="8"/>
      <c r="O78" s="8">
        <f>I78-M78</f>
        <v>167</v>
      </c>
    </row>
    <row r="79" s="2" customFormat="1" customHeight="1" spans="1:15">
      <c r="A79" s="8">
        <v>74</v>
      </c>
      <c r="B79" s="8">
        <v>106865</v>
      </c>
      <c r="C79" s="9" t="s">
        <v>521</v>
      </c>
      <c r="D79" s="8" t="s">
        <v>24</v>
      </c>
      <c r="E79" s="8">
        <v>6</v>
      </c>
      <c r="F79" s="8">
        <v>7</v>
      </c>
      <c r="G79" s="8">
        <v>2</v>
      </c>
      <c r="H79" s="8">
        <f>F79</f>
        <v>7</v>
      </c>
      <c r="I79" s="8">
        <f>F79*4</f>
        <v>28</v>
      </c>
      <c r="J79" s="8">
        <v>20</v>
      </c>
      <c r="K79" s="8">
        <f t="shared" si="15"/>
        <v>14</v>
      </c>
      <c r="L79" s="8" t="s">
        <v>455</v>
      </c>
      <c r="M79" s="8">
        <f>J79*4</f>
        <v>80</v>
      </c>
      <c r="N79" s="8">
        <f>M79-I79</f>
        <v>52</v>
      </c>
      <c r="O79" s="8"/>
    </row>
    <row r="80" s="2" customFormat="1" customHeight="1" spans="1:15">
      <c r="A80" s="8">
        <v>75</v>
      </c>
      <c r="B80" s="8">
        <v>103199</v>
      </c>
      <c r="C80" s="9" t="s">
        <v>522</v>
      </c>
      <c r="D80" s="8" t="s">
        <v>24</v>
      </c>
      <c r="E80" s="8">
        <v>35</v>
      </c>
      <c r="F80" s="8">
        <v>38</v>
      </c>
      <c r="G80" s="8">
        <v>1</v>
      </c>
      <c r="H80" s="8">
        <f>E80</f>
        <v>35</v>
      </c>
      <c r="I80" s="8">
        <f>H80*3</f>
        <v>105</v>
      </c>
      <c r="J80" s="8">
        <v>36</v>
      </c>
      <c r="K80" s="8">
        <f t="shared" si="15"/>
        <v>1</v>
      </c>
      <c r="L80" s="8" t="s">
        <v>479</v>
      </c>
      <c r="M80" s="8">
        <f>J80*3</f>
        <v>108</v>
      </c>
      <c r="N80" s="8">
        <f>M80-I80</f>
        <v>3</v>
      </c>
      <c r="O80" s="8"/>
    </row>
    <row r="81" s="2" customFormat="1" customHeight="1" spans="1:15">
      <c r="A81" s="8">
        <v>76</v>
      </c>
      <c r="B81" s="8">
        <v>102935</v>
      </c>
      <c r="C81" s="9" t="s">
        <v>523</v>
      </c>
      <c r="D81" s="8" t="s">
        <v>24</v>
      </c>
      <c r="E81" s="8">
        <v>25</v>
      </c>
      <c r="F81" s="8">
        <v>27</v>
      </c>
      <c r="G81" s="8">
        <v>1</v>
      </c>
      <c r="H81" s="8">
        <f>E81</f>
        <v>25</v>
      </c>
      <c r="I81" s="8">
        <f>H81*3</f>
        <v>75</v>
      </c>
      <c r="J81" s="8">
        <v>16</v>
      </c>
      <c r="K81" s="8">
        <f t="shared" si="15"/>
        <v>-9</v>
      </c>
      <c r="L81" s="8" t="s">
        <v>457</v>
      </c>
      <c r="M81" s="8">
        <f>J81*3</f>
        <v>48</v>
      </c>
      <c r="N81" s="8"/>
      <c r="O81" s="8">
        <f>I81-M81</f>
        <v>27</v>
      </c>
    </row>
    <row r="82" s="2" customFormat="1" customHeight="1" spans="1:15">
      <c r="A82" s="8">
        <v>77</v>
      </c>
      <c r="B82" s="8">
        <v>723</v>
      </c>
      <c r="C82" s="9" t="s">
        <v>524</v>
      </c>
      <c r="D82" s="8" t="s">
        <v>24</v>
      </c>
      <c r="E82" s="8">
        <v>7</v>
      </c>
      <c r="F82" s="8">
        <v>8</v>
      </c>
      <c r="G82" s="8">
        <v>2</v>
      </c>
      <c r="H82" s="8">
        <f>F82</f>
        <v>8</v>
      </c>
      <c r="I82" s="8">
        <f>F82*4</f>
        <v>32</v>
      </c>
      <c r="J82" s="8">
        <v>8</v>
      </c>
      <c r="K82" s="8">
        <f t="shared" si="15"/>
        <v>1</v>
      </c>
      <c r="L82" s="8" t="s">
        <v>455</v>
      </c>
      <c r="M82" s="8">
        <f>J82*4</f>
        <v>32</v>
      </c>
      <c r="N82" s="8">
        <f>M82-I82</f>
        <v>0</v>
      </c>
      <c r="O82" s="8"/>
    </row>
    <row r="83" s="2" customFormat="1" customHeight="1" spans="1:15">
      <c r="A83" s="8">
        <v>78</v>
      </c>
      <c r="B83" s="8">
        <v>102478</v>
      </c>
      <c r="C83" s="9" t="s">
        <v>525</v>
      </c>
      <c r="D83" s="8" t="s">
        <v>24</v>
      </c>
      <c r="E83" s="8">
        <v>6</v>
      </c>
      <c r="F83" s="8">
        <v>7</v>
      </c>
      <c r="G83" s="8">
        <v>1</v>
      </c>
      <c r="H83" s="8">
        <f>E83</f>
        <v>6</v>
      </c>
      <c r="I83" s="8">
        <f>H83*3</f>
        <v>18</v>
      </c>
      <c r="J83" s="8">
        <v>0</v>
      </c>
      <c r="K83" s="8">
        <f t="shared" si="15"/>
        <v>-6</v>
      </c>
      <c r="L83" s="8" t="s">
        <v>457</v>
      </c>
      <c r="M83" s="8">
        <f>J83*3</f>
        <v>0</v>
      </c>
      <c r="N83" s="8"/>
      <c r="O83" s="8">
        <f>I83-M83</f>
        <v>18</v>
      </c>
    </row>
    <row r="84" s="2" customFormat="1" customHeight="1" spans="1:15">
      <c r="A84" s="8">
        <v>79</v>
      </c>
      <c r="B84" s="8">
        <v>107829</v>
      </c>
      <c r="C84" s="9" t="s">
        <v>526</v>
      </c>
      <c r="D84" s="8" t="s">
        <v>24</v>
      </c>
      <c r="E84" s="8">
        <v>8</v>
      </c>
      <c r="F84" s="8">
        <v>9</v>
      </c>
      <c r="G84" s="8">
        <v>2</v>
      </c>
      <c r="H84" s="8">
        <f>F84</f>
        <v>9</v>
      </c>
      <c r="I84" s="8">
        <f>F84*4</f>
        <v>36</v>
      </c>
      <c r="J84" s="8">
        <v>17</v>
      </c>
      <c r="K84" s="8">
        <f t="shared" si="15"/>
        <v>9</v>
      </c>
      <c r="L84" s="8" t="s">
        <v>455</v>
      </c>
      <c r="M84" s="8">
        <f>J84*4</f>
        <v>68</v>
      </c>
      <c r="N84" s="8">
        <f>M84-I84</f>
        <v>32</v>
      </c>
      <c r="O84" s="8"/>
    </row>
    <row r="85" s="2" customFormat="1" customHeight="1" spans="1:15">
      <c r="A85" s="8">
        <v>80</v>
      </c>
      <c r="B85" s="11">
        <v>113023</v>
      </c>
      <c r="C85" s="12" t="s">
        <v>527</v>
      </c>
      <c r="D85" s="8" t="s">
        <v>24</v>
      </c>
      <c r="E85" s="8">
        <v>6</v>
      </c>
      <c r="F85" s="8">
        <v>7</v>
      </c>
      <c r="G85" s="8">
        <v>1</v>
      </c>
      <c r="H85" s="8">
        <f>E85</f>
        <v>6</v>
      </c>
      <c r="I85" s="8">
        <f>H85*3</f>
        <v>18</v>
      </c>
      <c r="J85" s="8">
        <v>4</v>
      </c>
      <c r="K85" s="8">
        <f t="shared" si="15"/>
        <v>-2</v>
      </c>
      <c r="L85" s="8" t="s">
        <v>457</v>
      </c>
      <c r="M85" s="8">
        <f>J85*3</f>
        <v>12</v>
      </c>
      <c r="N85" s="8"/>
      <c r="O85" s="8">
        <f>I85-M85</f>
        <v>6</v>
      </c>
    </row>
    <row r="86" s="3" customFormat="1" customHeight="1" spans="1:15">
      <c r="A86" s="13"/>
      <c r="B86" s="14"/>
      <c r="C86" s="15"/>
      <c r="D86" s="13" t="s">
        <v>24</v>
      </c>
      <c r="E86" s="13">
        <f>SUM(E62:E85)</f>
        <v>1018</v>
      </c>
      <c r="F86" s="13">
        <f t="shared" ref="F86:O86" si="18">SUM(F62:F85)</f>
        <v>1139</v>
      </c>
      <c r="G86" s="13">
        <f t="shared" si="18"/>
        <v>40</v>
      </c>
      <c r="H86" s="13">
        <f t="shared" si="18"/>
        <v>1121</v>
      </c>
      <c r="I86" s="13">
        <f t="shared" si="18"/>
        <v>4283</v>
      </c>
      <c r="J86" s="13">
        <f t="shared" si="18"/>
        <v>1081</v>
      </c>
      <c r="K86" s="13">
        <f t="shared" si="18"/>
        <v>63</v>
      </c>
      <c r="L86" s="13">
        <f t="shared" si="18"/>
        <v>0</v>
      </c>
      <c r="M86" s="13">
        <f t="shared" si="18"/>
        <v>4028</v>
      </c>
      <c r="N86" s="13">
        <f t="shared" si="18"/>
        <v>601</v>
      </c>
      <c r="O86" s="13">
        <f t="shared" si="18"/>
        <v>856</v>
      </c>
    </row>
    <row r="87" s="2" customFormat="1" customHeight="1" spans="1:15">
      <c r="A87" s="8">
        <v>81</v>
      </c>
      <c r="B87" s="8">
        <v>385</v>
      </c>
      <c r="C87" s="9" t="s">
        <v>528</v>
      </c>
      <c r="D87" s="8" t="s">
        <v>529</v>
      </c>
      <c r="E87" s="8">
        <v>30</v>
      </c>
      <c r="F87" s="8">
        <v>36</v>
      </c>
      <c r="G87" s="8">
        <v>2</v>
      </c>
      <c r="H87" s="8">
        <f>F87</f>
        <v>36</v>
      </c>
      <c r="I87" s="8">
        <f>F87*4</f>
        <v>144</v>
      </c>
      <c r="J87" s="8">
        <v>2</v>
      </c>
      <c r="K87" s="8">
        <f>J87-E87</f>
        <v>-28</v>
      </c>
      <c r="L87" s="8" t="s">
        <v>457</v>
      </c>
      <c r="M87" s="8">
        <f>J87*3</f>
        <v>6</v>
      </c>
      <c r="N87" s="8"/>
      <c r="O87" s="8">
        <f>I87-M87</f>
        <v>138</v>
      </c>
    </row>
    <row r="88" s="2" customFormat="1" customHeight="1" spans="1:15">
      <c r="A88" s="8">
        <v>82</v>
      </c>
      <c r="B88" s="8">
        <v>514</v>
      </c>
      <c r="C88" s="9" t="s">
        <v>530</v>
      </c>
      <c r="D88" s="8" t="s">
        <v>529</v>
      </c>
      <c r="E88" s="8">
        <v>60</v>
      </c>
      <c r="F88" s="8">
        <v>70</v>
      </c>
      <c r="G88" s="8">
        <v>2</v>
      </c>
      <c r="H88" s="8">
        <f>F88</f>
        <v>70</v>
      </c>
      <c r="I88" s="8">
        <f>F88*4</f>
        <v>280</v>
      </c>
      <c r="J88" s="8">
        <v>90</v>
      </c>
      <c r="K88" s="8">
        <f>J88-E88</f>
        <v>30</v>
      </c>
      <c r="L88" s="8" t="s">
        <v>455</v>
      </c>
      <c r="M88" s="8">
        <f>J88*4</f>
        <v>360</v>
      </c>
      <c r="N88" s="8">
        <f>M88-I88</f>
        <v>80</v>
      </c>
      <c r="O88" s="8"/>
    </row>
    <row r="89" s="2" customFormat="1" customHeight="1" spans="1:15">
      <c r="A89" s="8">
        <v>83</v>
      </c>
      <c r="B89" s="8">
        <v>108656</v>
      </c>
      <c r="C89" s="9" t="s">
        <v>531</v>
      </c>
      <c r="D89" s="8" t="s">
        <v>529</v>
      </c>
      <c r="E89" s="8">
        <v>20</v>
      </c>
      <c r="F89" s="8">
        <v>25</v>
      </c>
      <c r="G89" s="8">
        <v>1</v>
      </c>
      <c r="H89" s="8">
        <f>E89</f>
        <v>20</v>
      </c>
      <c r="I89" s="8">
        <f>H89*3</f>
        <v>60</v>
      </c>
      <c r="J89" s="8">
        <v>0</v>
      </c>
      <c r="K89" s="8">
        <f>J89-E89</f>
        <v>-20</v>
      </c>
      <c r="L89" s="8" t="s">
        <v>457</v>
      </c>
      <c r="M89" s="8">
        <f>J89*3</f>
        <v>0</v>
      </c>
      <c r="N89" s="8"/>
      <c r="O89" s="8">
        <f>I89-M89</f>
        <v>60</v>
      </c>
    </row>
    <row r="90" s="2" customFormat="1" customHeight="1" spans="1:15">
      <c r="A90" s="8">
        <v>84</v>
      </c>
      <c r="B90" s="8">
        <v>371</v>
      </c>
      <c r="C90" s="9" t="s">
        <v>532</v>
      </c>
      <c r="D90" s="8" t="s">
        <v>529</v>
      </c>
      <c r="E90" s="8">
        <v>30</v>
      </c>
      <c r="F90" s="8">
        <v>40</v>
      </c>
      <c r="G90" s="8">
        <v>1</v>
      </c>
      <c r="H90" s="8">
        <f>E90</f>
        <v>30</v>
      </c>
      <c r="I90" s="8">
        <f>H90*3</f>
        <v>90</v>
      </c>
      <c r="J90" s="8">
        <v>1</v>
      </c>
      <c r="K90" s="8">
        <f>J90-E90</f>
        <v>-29</v>
      </c>
      <c r="L90" s="8" t="s">
        <v>457</v>
      </c>
      <c r="M90" s="8">
        <f>J90*3</f>
        <v>3</v>
      </c>
      <c r="N90" s="8"/>
      <c r="O90" s="8">
        <f>I90-M90</f>
        <v>87</v>
      </c>
    </row>
    <row r="91" s="2" customFormat="1" customHeight="1" spans="1:15">
      <c r="A91" s="8">
        <v>85</v>
      </c>
      <c r="B91" s="8">
        <v>102567</v>
      </c>
      <c r="C91" s="9" t="s">
        <v>533</v>
      </c>
      <c r="D91" s="8" t="s">
        <v>529</v>
      </c>
      <c r="E91" s="8">
        <v>15</v>
      </c>
      <c r="F91" s="8">
        <v>20</v>
      </c>
      <c r="G91" s="8">
        <v>1</v>
      </c>
      <c r="H91" s="8">
        <f>E91</f>
        <v>15</v>
      </c>
      <c r="I91" s="8">
        <f>H91*3</f>
        <v>45</v>
      </c>
      <c r="J91" s="8">
        <v>1</v>
      </c>
      <c r="K91" s="8">
        <f>J91-E91</f>
        <v>-14</v>
      </c>
      <c r="L91" s="8" t="s">
        <v>457</v>
      </c>
      <c r="M91" s="8">
        <f>J91*3</f>
        <v>3</v>
      </c>
      <c r="N91" s="8"/>
      <c r="O91" s="8">
        <f>I91-M91</f>
        <v>42</v>
      </c>
    </row>
    <row r="92" s="3" customFormat="1" customHeight="1" spans="1:15">
      <c r="A92" s="13"/>
      <c r="B92" s="13"/>
      <c r="C92" s="16"/>
      <c r="D92" s="13" t="s">
        <v>529</v>
      </c>
      <c r="E92" s="13">
        <f>SUM(E87:E91)</f>
        <v>155</v>
      </c>
      <c r="F92" s="13">
        <f t="shared" ref="F92:O92" si="19">SUM(F87:F91)</f>
        <v>191</v>
      </c>
      <c r="G92" s="13">
        <f t="shared" si="19"/>
        <v>7</v>
      </c>
      <c r="H92" s="13">
        <f t="shared" si="19"/>
        <v>171</v>
      </c>
      <c r="I92" s="13">
        <f t="shared" si="19"/>
        <v>619</v>
      </c>
      <c r="J92" s="13">
        <f t="shared" si="19"/>
        <v>94</v>
      </c>
      <c r="K92" s="13">
        <f t="shared" si="19"/>
        <v>-61</v>
      </c>
      <c r="L92" s="13">
        <f t="shared" si="19"/>
        <v>0</v>
      </c>
      <c r="M92" s="13">
        <f t="shared" si="19"/>
        <v>372</v>
      </c>
      <c r="N92" s="13">
        <f t="shared" si="19"/>
        <v>80</v>
      </c>
      <c r="O92" s="13">
        <f t="shared" si="19"/>
        <v>327</v>
      </c>
    </row>
    <row r="93" s="2" customFormat="1" customHeight="1" spans="1:15">
      <c r="A93" s="8">
        <v>86</v>
      </c>
      <c r="B93" s="8">
        <v>341</v>
      </c>
      <c r="C93" s="9" t="s">
        <v>534</v>
      </c>
      <c r="D93" s="8" t="s">
        <v>535</v>
      </c>
      <c r="E93" s="8">
        <v>125</v>
      </c>
      <c r="F93" s="8">
        <v>137</v>
      </c>
      <c r="G93" s="8">
        <v>2</v>
      </c>
      <c r="H93" s="8">
        <f t="shared" ref="H93:H99" si="20">F93</f>
        <v>137</v>
      </c>
      <c r="I93" s="8">
        <f t="shared" ref="I93:I99" si="21">F93*4</f>
        <v>548</v>
      </c>
      <c r="J93" s="8">
        <v>97</v>
      </c>
      <c r="K93" s="8">
        <f t="shared" ref="K93:K104" si="22">J93-E93</f>
        <v>-28</v>
      </c>
      <c r="L93" s="8" t="s">
        <v>457</v>
      </c>
      <c r="M93" s="8">
        <f>J93*3</f>
        <v>291</v>
      </c>
      <c r="N93" s="8"/>
      <c r="O93" s="8">
        <f>I93-M93</f>
        <v>257</v>
      </c>
    </row>
    <row r="94" s="2" customFormat="1" customHeight="1" spans="1:15">
      <c r="A94" s="8">
        <v>87</v>
      </c>
      <c r="B94" s="8">
        <v>721</v>
      </c>
      <c r="C94" s="9" t="s">
        <v>536</v>
      </c>
      <c r="D94" s="8" t="s">
        <v>535</v>
      </c>
      <c r="E94" s="8">
        <v>53</v>
      </c>
      <c r="F94" s="8">
        <v>58</v>
      </c>
      <c r="G94" s="8">
        <v>2</v>
      </c>
      <c r="H94" s="8">
        <f t="shared" si="20"/>
        <v>58</v>
      </c>
      <c r="I94" s="8">
        <f t="shared" si="21"/>
        <v>232</v>
      </c>
      <c r="J94" s="8">
        <v>45</v>
      </c>
      <c r="K94" s="8">
        <f t="shared" si="22"/>
        <v>-8</v>
      </c>
      <c r="L94" s="8" t="s">
        <v>457</v>
      </c>
      <c r="M94" s="8">
        <f>J94*3</f>
        <v>135</v>
      </c>
      <c r="N94" s="8"/>
      <c r="O94" s="8">
        <f>I94-M94</f>
        <v>97</v>
      </c>
    </row>
    <row r="95" s="2" customFormat="1" customHeight="1" spans="1:15">
      <c r="A95" s="8">
        <v>88</v>
      </c>
      <c r="B95" s="8">
        <v>102564</v>
      </c>
      <c r="C95" s="9" t="s">
        <v>537</v>
      </c>
      <c r="D95" s="8" t="s">
        <v>535</v>
      </c>
      <c r="E95" s="8">
        <v>18</v>
      </c>
      <c r="F95" s="8">
        <v>20</v>
      </c>
      <c r="G95" s="8">
        <v>2</v>
      </c>
      <c r="H95" s="8">
        <f t="shared" si="20"/>
        <v>20</v>
      </c>
      <c r="I95" s="8">
        <f t="shared" si="21"/>
        <v>80</v>
      </c>
      <c r="J95" s="8">
        <v>20</v>
      </c>
      <c r="K95" s="8">
        <f t="shared" si="22"/>
        <v>2</v>
      </c>
      <c r="L95" s="8" t="s">
        <v>455</v>
      </c>
      <c r="M95" s="8">
        <f>J95*4</f>
        <v>80</v>
      </c>
      <c r="N95" s="8">
        <f>M95-I95</f>
        <v>0</v>
      </c>
      <c r="O95" s="8"/>
    </row>
    <row r="96" s="2" customFormat="1" customHeight="1" spans="1:15">
      <c r="A96" s="8">
        <v>89</v>
      </c>
      <c r="B96" s="8">
        <v>732</v>
      </c>
      <c r="C96" s="9" t="s">
        <v>538</v>
      </c>
      <c r="D96" s="8" t="s">
        <v>535</v>
      </c>
      <c r="E96" s="8">
        <v>13</v>
      </c>
      <c r="F96" s="8">
        <v>14</v>
      </c>
      <c r="G96" s="8">
        <v>2</v>
      </c>
      <c r="H96" s="8">
        <f t="shared" si="20"/>
        <v>14</v>
      </c>
      <c r="I96" s="8">
        <f t="shared" si="21"/>
        <v>56</v>
      </c>
      <c r="J96" s="8">
        <v>13</v>
      </c>
      <c r="K96" s="8">
        <f t="shared" si="22"/>
        <v>0</v>
      </c>
      <c r="L96" s="8" t="s">
        <v>479</v>
      </c>
      <c r="M96" s="8">
        <f>J96*3</f>
        <v>39</v>
      </c>
      <c r="N96" s="8"/>
      <c r="O96" s="8">
        <f>I96-M96</f>
        <v>17</v>
      </c>
    </row>
    <row r="97" s="2" customFormat="1" customHeight="1" spans="1:15">
      <c r="A97" s="8">
        <v>90</v>
      </c>
      <c r="B97" s="8">
        <v>591</v>
      </c>
      <c r="C97" s="9" t="s">
        <v>539</v>
      </c>
      <c r="D97" s="8" t="s">
        <v>535</v>
      </c>
      <c r="E97" s="8">
        <v>54</v>
      </c>
      <c r="F97" s="8">
        <v>59</v>
      </c>
      <c r="G97" s="8">
        <v>2</v>
      </c>
      <c r="H97" s="8">
        <f t="shared" si="20"/>
        <v>59</v>
      </c>
      <c r="I97" s="8">
        <f t="shared" si="21"/>
        <v>236</v>
      </c>
      <c r="J97" s="8">
        <v>14</v>
      </c>
      <c r="K97" s="8">
        <f t="shared" si="22"/>
        <v>-40</v>
      </c>
      <c r="L97" s="8" t="s">
        <v>457</v>
      </c>
      <c r="M97" s="8">
        <f>J97*3</f>
        <v>42</v>
      </c>
      <c r="N97" s="8"/>
      <c r="O97" s="8">
        <f>I97-M97</f>
        <v>194</v>
      </c>
    </row>
    <row r="98" s="2" customFormat="1" customHeight="1" spans="1:15">
      <c r="A98" s="8">
        <v>91</v>
      </c>
      <c r="B98" s="8">
        <v>111400</v>
      </c>
      <c r="C98" s="9" t="s">
        <v>540</v>
      </c>
      <c r="D98" s="8" t="s">
        <v>535</v>
      </c>
      <c r="E98" s="8">
        <v>8</v>
      </c>
      <c r="F98" s="8">
        <v>9</v>
      </c>
      <c r="G98" s="8">
        <v>2</v>
      </c>
      <c r="H98" s="8">
        <f t="shared" si="20"/>
        <v>9</v>
      </c>
      <c r="I98" s="8">
        <f t="shared" si="21"/>
        <v>36</v>
      </c>
      <c r="J98" s="8">
        <v>17</v>
      </c>
      <c r="K98" s="8">
        <f t="shared" si="22"/>
        <v>9</v>
      </c>
      <c r="L98" s="8" t="s">
        <v>455</v>
      </c>
      <c r="M98" s="8">
        <f>J98*4</f>
        <v>68</v>
      </c>
      <c r="N98" s="8">
        <f>M98-I98</f>
        <v>32</v>
      </c>
      <c r="O98" s="8"/>
    </row>
    <row r="99" s="2" customFormat="1" customHeight="1" spans="1:15">
      <c r="A99" s="8">
        <v>92</v>
      </c>
      <c r="B99" s="8">
        <v>111064</v>
      </c>
      <c r="C99" s="9" t="s">
        <v>541</v>
      </c>
      <c r="D99" s="8" t="s">
        <v>535</v>
      </c>
      <c r="E99" s="8">
        <v>8</v>
      </c>
      <c r="F99" s="8">
        <v>9</v>
      </c>
      <c r="G99" s="8">
        <v>2</v>
      </c>
      <c r="H99" s="8">
        <f t="shared" si="20"/>
        <v>9</v>
      </c>
      <c r="I99" s="8">
        <f t="shared" si="21"/>
        <v>36</v>
      </c>
      <c r="J99" s="8">
        <v>12</v>
      </c>
      <c r="K99" s="8">
        <f t="shared" si="22"/>
        <v>4</v>
      </c>
      <c r="L99" s="8" t="s">
        <v>455</v>
      </c>
      <c r="M99" s="8">
        <f>J99*4</f>
        <v>48</v>
      </c>
      <c r="N99" s="8">
        <f>M99-I99</f>
        <v>12</v>
      </c>
      <c r="O99" s="8"/>
    </row>
    <row r="100" s="3" customFormat="1" customHeight="1" spans="1:15">
      <c r="A100" s="13"/>
      <c r="B100" s="13"/>
      <c r="C100" s="16"/>
      <c r="D100" s="13" t="s">
        <v>535</v>
      </c>
      <c r="E100" s="13">
        <f>SUM(E93:E99)</f>
        <v>279</v>
      </c>
      <c r="F100" s="13">
        <f t="shared" ref="F100:O100" si="23">SUM(F93:F99)</f>
        <v>306</v>
      </c>
      <c r="G100" s="13">
        <f t="shared" si="23"/>
        <v>14</v>
      </c>
      <c r="H100" s="13">
        <f t="shared" si="23"/>
        <v>306</v>
      </c>
      <c r="I100" s="13">
        <f t="shared" si="23"/>
        <v>1224</v>
      </c>
      <c r="J100" s="13">
        <f t="shared" si="23"/>
        <v>218</v>
      </c>
      <c r="K100" s="13">
        <f t="shared" si="23"/>
        <v>-61</v>
      </c>
      <c r="L100" s="13">
        <f t="shared" si="23"/>
        <v>0</v>
      </c>
      <c r="M100" s="13">
        <f t="shared" si="23"/>
        <v>703</v>
      </c>
      <c r="N100" s="13">
        <f t="shared" si="23"/>
        <v>44</v>
      </c>
      <c r="O100" s="13">
        <f t="shared" si="23"/>
        <v>565</v>
      </c>
    </row>
    <row r="101" s="2" customFormat="1" customHeight="1" spans="1:15">
      <c r="A101" s="8">
        <v>93</v>
      </c>
      <c r="B101" s="8">
        <v>746</v>
      </c>
      <c r="C101" s="9" t="s">
        <v>542</v>
      </c>
      <c r="D101" s="8" t="s">
        <v>543</v>
      </c>
      <c r="E101" s="8">
        <v>18</v>
      </c>
      <c r="F101" s="8">
        <v>20</v>
      </c>
      <c r="G101" s="8">
        <v>2</v>
      </c>
      <c r="H101" s="8">
        <f t="shared" ref="H101:H113" si="24">F101</f>
        <v>20</v>
      </c>
      <c r="I101" s="8">
        <f t="shared" ref="I101:I113" si="25">F101*4</f>
        <v>80</v>
      </c>
      <c r="J101" s="8">
        <v>22</v>
      </c>
      <c r="K101" s="8">
        <f t="shared" ref="K101:K110" si="26">J101-E101</f>
        <v>4</v>
      </c>
      <c r="L101" s="8" t="s">
        <v>455</v>
      </c>
      <c r="M101" s="8">
        <f>J101*4</f>
        <v>88</v>
      </c>
      <c r="N101" s="8">
        <f>M101-I101</f>
        <v>8</v>
      </c>
      <c r="O101" s="8"/>
    </row>
    <row r="102" s="2" customFormat="1" customHeight="1" spans="1:15">
      <c r="A102" s="8">
        <v>94</v>
      </c>
      <c r="B102" s="8">
        <v>716</v>
      </c>
      <c r="C102" s="9" t="s">
        <v>544</v>
      </c>
      <c r="D102" s="8" t="s">
        <v>543</v>
      </c>
      <c r="E102" s="8">
        <v>13</v>
      </c>
      <c r="F102" s="8">
        <v>14</v>
      </c>
      <c r="G102" s="8">
        <v>2</v>
      </c>
      <c r="H102" s="8">
        <f t="shared" si="24"/>
        <v>14</v>
      </c>
      <c r="I102" s="8">
        <f t="shared" si="25"/>
        <v>56</v>
      </c>
      <c r="J102" s="8">
        <v>29</v>
      </c>
      <c r="K102" s="8">
        <f t="shared" si="26"/>
        <v>16</v>
      </c>
      <c r="L102" s="8" t="s">
        <v>455</v>
      </c>
      <c r="M102" s="8">
        <f>J102*4</f>
        <v>116</v>
      </c>
      <c r="N102" s="8">
        <f>M102-I102</f>
        <v>60</v>
      </c>
      <c r="O102" s="8"/>
    </row>
    <row r="103" s="2" customFormat="1" customHeight="1" spans="1:15">
      <c r="A103" s="8">
        <v>95</v>
      </c>
      <c r="B103" s="8">
        <v>717</v>
      </c>
      <c r="C103" s="9" t="s">
        <v>545</v>
      </c>
      <c r="D103" s="8" t="s">
        <v>543</v>
      </c>
      <c r="E103" s="8">
        <v>10</v>
      </c>
      <c r="F103" s="8">
        <v>11</v>
      </c>
      <c r="G103" s="8">
        <v>2</v>
      </c>
      <c r="H103" s="8">
        <f t="shared" si="24"/>
        <v>11</v>
      </c>
      <c r="I103" s="8">
        <f t="shared" si="25"/>
        <v>44</v>
      </c>
      <c r="J103" s="8">
        <v>4</v>
      </c>
      <c r="K103" s="8">
        <f t="shared" si="26"/>
        <v>-6</v>
      </c>
      <c r="L103" s="8" t="s">
        <v>457</v>
      </c>
      <c r="M103" s="8">
        <f>J103*3</f>
        <v>12</v>
      </c>
      <c r="N103" s="8"/>
      <c r="O103" s="8">
        <f>I103-M103</f>
        <v>32</v>
      </c>
    </row>
    <row r="104" s="2" customFormat="1" customHeight="1" spans="1:15">
      <c r="A104" s="8">
        <v>96</v>
      </c>
      <c r="B104" s="8">
        <v>748</v>
      </c>
      <c r="C104" s="9" t="s">
        <v>546</v>
      </c>
      <c r="D104" s="8" t="s">
        <v>543</v>
      </c>
      <c r="E104" s="8">
        <v>10</v>
      </c>
      <c r="F104" s="8">
        <v>11</v>
      </c>
      <c r="G104" s="8">
        <v>2</v>
      </c>
      <c r="H104" s="8">
        <f t="shared" si="24"/>
        <v>11</v>
      </c>
      <c r="I104" s="8">
        <f t="shared" si="25"/>
        <v>44</v>
      </c>
      <c r="J104" s="8">
        <v>4</v>
      </c>
      <c r="K104" s="8">
        <f t="shared" si="26"/>
        <v>-6</v>
      </c>
      <c r="L104" s="8" t="s">
        <v>457</v>
      </c>
      <c r="M104" s="8">
        <f>J104*3</f>
        <v>12</v>
      </c>
      <c r="N104" s="8"/>
      <c r="O104" s="8">
        <f>I104-M104</f>
        <v>32</v>
      </c>
    </row>
    <row r="105" s="2" customFormat="1" customHeight="1" spans="1:15">
      <c r="A105" s="8">
        <v>97</v>
      </c>
      <c r="B105" s="8">
        <v>549</v>
      </c>
      <c r="C105" s="9" t="s">
        <v>547</v>
      </c>
      <c r="D105" s="8" t="s">
        <v>543</v>
      </c>
      <c r="E105" s="8">
        <v>10</v>
      </c>
      <c r="F105" s="8">
        <v>11</v>
      </c>
      <c r="G105" s="8">
        <v>2</v>
      </c>
      <c r="H105" s="8">
        <f t="shared" si="24"/>
        <v>11</v>
      </c>
      <c r="I105" s="8">
        <f t="shared" si="25"/>
        <v>44</v>
      </c>
      <c r="J105" s="8">
        <v>5</v>
      </c>
      <c r="K105" s="8">
        <f t="shared" si="26"/>
        <v>-5</v>
      </c>
      <c r="L105" s="8" t="s">
        <v>457</v>
      </c>
      <c r="M105" s="8">
        <f>J105*3</f>
        <v>15</v>
      </c>
      <c r="N105" s="8"/>
      <c r="O105" s="8">
        <f>I105-M105</f>
        <v>29</v>
      </c>
    </row>
    <row r="106" s="2" customFormat="1" customHeight="1" spans="1:15">
      <c r="A106" s="8">
        <v>98</v>
      </c>
      <c r="B106" s="8">
        <v>539</v>
      </c>
      <c r="C106" s="9" t="s">
        <v>548</v>
      </c>
      <c r="D106" s="8" t="s">
        <v>543</v>
      </c>
      <c r="E106" s="8">
        <v>8</v>
      </c>
      <c r="F106" s="8">
        <v>9</v>
      </c>
      <c r="G106" s="8">
        <v>2</v>
      </c>
      <c r="H106" s="8">
        <f t="shared" si="24"/>
        <v>9</v>
      </c>
      <c r="I106" s="8">
        <f t="shared" si="25"/>
        <v>36</v>
      </c>
      <c r="J106" s="8">
        <v>6</v>
      </c>
      <c r="K106" s="8">
        <f t="shared" si="26"/>
        <v>-2</v>
      </c>
      <c r="L106" s="8" t="s">
        <v>457</v>
      </c>
      <c r="M106" s="8">
        <f>J106*3</f>
        <v>18</v>
      </c>
      <c r="N106" s="8"/>
      <c r="O106" s="8">
        <f>I106-M106</f>
        <v>18</v>
      </c>
    </row>
    <row r="107" s="2" customFormat="1" customHeight="1" spans="1:15">
      <c r="A107" s="8">
        <v>99</v>
      </c>
      <c r="B107" s="8">
        <v>107728</v>
      </c>
      <c r="C107" s="9" t="s">
        <v>549</v>
      </c>
      <c r="D107" s="8" t="s">
        <v>543</v>
      </c>
      <c r="E107" s="8">
        <v>10</v>
      </c>
      <c r="F107" s="8">
        <v>11</v>
      </c>
      <c r="G107" s="8">
        <v>2</v>
      </c>
      <c r="H107" s="8">
        <f t="shared" si="24"/>
        <v>11</v>
      </c>
      <c r="I107" s="8">
        <f t="shared" si="25"/>
        <v>44</v>
      </c>
      <c r="J107" s="8">
        <v>0</v>
      </c>
      <c r="K107" s="8">
        <f t="shared" si="26"/>
        <v>-10</v>
      </c>
      <c r="L107" s="8" t="s">
        <v>457</v>
      </c>
      <c r="M107" s="8">
        <f>J107*3</f>
        <v>0</v>
      </c>
      <c r="N107" s="8"/>
      <c r="O107" s="8">
        <f>I107-M107</f>
        <v>44</v>
      </c>
    </row>
    <row r="108" s="2" customFormat="1" customHeight="1" spans="1:15">
      <c r="A108" s="8">
        <v>100</v>
      </c>
      <c r="B108" s="8">
        <v>594</v>
      </c>
      <c r="C108" s="9" t="s">
        <v>550</v>
      </c>
      <c r="D108" s="8" t="s">
        <v>543</v>
      </c>
      <c r="E108" s="8">
        <v>10</v>
      </c>
      <c r="F108" s="8">
        <v>11</v>
      </c>
      <c r="G108" s="8">
        <v>2</v>
      </c>
      <c r="H108" s="8">
        <f t="shared" si="24"/>
        <v>11</v>
      </c>
      <c r="I108" s="8">
        <f t="shared" si="25"/>
        <v>44</v>
      </c>
      <c r="J108" s="8">
        <v>12</v>
      </c>
      <c r="K108" s="8">
        <f t="shared" si="26"/>
        <v>2</v>
      </c>
      <c r="L108" s="8" t="s">
        <v>455</v>
      </c>
      <c r="M108" s="8">
        <f>J108*4</f>
        <v>48</v>
      </c>
      <c r="N108" s="8">
        <f>M108-I108</f>
        <v>4</v>
      </c>
      <c r="O108" s="8"/>
    </row>
    <row r="109" s="2" customFormat="1" customHeight="1" spans="1:15">
      <c r="A109" s="8">
        <v>101</v>
      </c>
      <c r="B109" s="8">
        <v>720</v>
      </c>
      <c r="C109" s="9" t="s">
        <v>551</v>
      </c>
      <c r="D109" s="8" t="s">
        <v>543</v>
      </c>
      <c r="E109" s="8">
        <v>10</v>
      </c>
      <c r="F109" s="8">
        <v>11</v>
      </c>
      <c r="G109" s="8">
        <v>2</v>
      </c>
      <c r="H109" s="8">
        <f t="shared" si="24"/>
        <v>11</v>
      </c>
      <c r="I109" s="8">
        <f t="shared" si="25"/>
        <v>44</v>
      </c>
      <c r="J109" s="8">
        <v>13</v>
      </c>
      <c r="K109" s="8">
        <f t="shared" si="26"/>
        <v>3</v>
      </c>
      <c r="L109" s="8" t="s">
        <v>455</v>
      </c>
      <c r="M109" s="8">
        <f>J109*4</f>
        <v>52</v>
      </c>
      <c r="N109" s="8">
        <f>M109-I109</f>
        <v>8</v>
      </c>
      <c r="O109" s="8"/>
    </row>
    <row r="110" s="2" customFormat="1" customHeight="1" spans="1:15">
      <c r="A110" s="8">
        <v>102</v>
      </c>
      <c r="B110" s="8">
        <v>104533</v>
      </c>
      <c r="C110" s="9" t="s">
        <v>552</v>
      </c>
      <c r="D110" s="8" t="s">
        <v>543</v>
      </c>
      <c r="E110" s="8">
        <v>7</v>
      </c>
      <c r="F110" s="8">
        <v>8</v>
      </c>
      <c r="G110" s="8">
        <v>2</v>
      </c>
      <c r="H110" s="8">
        <f t="shared" si="24"/>
        <v>8</v>
      </c>
      <c r="I110" s="8">
        <f t="shared" si="25"/>
        <v>32</v>
      </c>
      <c r="J110" s="8">
        <v>7</v>
      </c>
      <c r="K110" s="8">
        <f t="shared" si="26"/>
        <v>0</v>
      </c>
      <c r="L110" s="8" t="s">
        <v>479</v>
      </c>
      <c r="M110" s="8">
        <f>J110*3</f>
        <v>21</v>
      </c>
      <c r="N110" s="8"/>
      <c r="O110" s="8">
        <f>I110-M110</f>
        <v>11</v>
      </c>
    </row>
    <row r="111" s="3" customFormat="1" customHeight="1" spans="1:15">
      <c r="A111" s="13"/>
      <c r="B111" s="13"/>
      <c r="C111" s="16"/>
      <c r="D111" s="13" t="s">
        <v>543</v>
      </c>
      <c r="E111" s="13">
        <f>SUM(E101:E110)</f>
        <v>106</v>
      </c>
      <c r="F111" s="13">
        <f t="shared" ref="F111:O111" si="27">SUM(F101:F110)</f>
        <v>117</v>
      </c>
      <c r="G111" s="13">
        <f t="shared" si="27"/>
        <v>20</v>
      </c>
      <c r="H111" s="13">
        <f t="shared" si="27"/>
        <v>117</v>
      </c>
      <c r="I111" s="13">
        <f t="shared" si="27"/>
        <v>468</v>
      </c>
      <c r="J111" s="13">
        <f t="shared" si="27"/>
        <v>102</v>
      </c>
      <c r="K111" s="13">
        <f t="shared" si="27"/>
        <v>-4</v>
      </c>
      <c r="L111" s="13">
        <f t="shared" si="27"/>
        <v>0</v>
      </c>
      <c r="M111" s="13">
        <f t="shared" si="27"/>
        <v>382</v>
      </c>
      <c r="N111" s="13">
        <f t="shared" si="27"/>
        <v>80</v>
      </c>
      <c r="O111" s="13">
        <f t="shared" si="27"/>
        <v>166</v>
      </c>
    </row>
    <row r="112" s="2" customFormat="1" customHeight="1" spans="1:15">
      <c r="A112" s="8">
        <v>103</v>
      </c>
      <c r="B112" s="8">
        <v>754</v>
      </c>
      <c r="C112" s="9" t="s">
        <v>553</v>
      </c>
      <c r="D112" s="8" t="s">
        <v>38</v>
      </c>
      <c r="E112" s="8">
        <v>18</v>
      </c>
      <c r="F112" s="8">
        <v>20</v>
      </c>
      <c r="G112" s="8">
        <v>2</v>
      </c>
      <c r="H112" s="8">
        <f>F112</f>
        <v>20</v>
      </c>
      <c r="I112" s="8">
        <f>F112*4</f>
        <v>80</v>
      </c>
      <c r="J112" s="8">
        <v>32</v>
      </c>
      <c r="K112" s="8">
        <f t="shared" ref="K112:K128" si="28">J112-E112</f>
        <v>14</v>
      </c>
      <c r="L112" s="8" t="s">
        <v>455</v>
      </c>
      <c r="M112" s="8">
        <f>J112*4</f>
        <v>128</v>
      </c>
      <c r="N112" s="8">
        <f>M112-I112</f>
        <v>48</v>
      </c>
      <c r="O112" s="8"/>
    </row>
    <row r="113" s="2" customFormat="1" customHeight="1" spans="1:15">
      <c r="A113" s="8">
        <v>104</v>
      </c>
      <c r="B113" s="8">
        <v>54</v>
      </c>
      <c r="C113" s="9" t="s">
        <v>83</v>
      </c>
      <c r="D113" s="8" t="s">
        <v>38</v>
      </c>
      <c r="E113" s="8">
        <v>18</v>
      </c>
      <c r="F113" s="8">
        <v>20</v>
      </c>
      <c r="G113" s="8">
        <v>2</v>
      </c>
      <c r="H113" s="8">
        <f>F113</f>
        <v>20</v>
      </c>
      <c r="I113" s="8">
        <f>F113*4</f>
        <v>80</v>
      </c>
      <c r="J113" s="8">
        <v>15</v>
      </c>
      <c r="K113" s="8">
        <f t="shared" si="28"/>
        <v>-3</v>
      </c>
      <c r="L113" s="8" t="s">
        <v>457</v>
      </c>
      <c r="M113" s="8">
        <f>J113*3</f>
        <v>45</v>
      </c>
      <c r="N113" s="8"/>
      <c r="O113" s="8">
        <f>I113-M113</f>
        <v>35</v>
      </c>
    </row>
    <row r="114" s="2" customFormat="1" customHeight="1" spans="1:15">
      <c r="A114" s="8">
        <v>105</v>
      </c>
      <c r="B114" s="8">
        <v>101453</v>
      </c>
      <c r="C114" s="9" t="s">
        <v>554</v>
      </c>
      <c r="D114" s="8" t="s">
        <v>38</v>
      </c>
      <c r="E114" s="8">
        <v>15</v>
      </c>
      <c r="F114" s="8">
        <v>16</v>
      </c>
      <c r="G114" s="8">
        <v>2</v>
      </c>
      <c r="H114" s="8">
        <f>F114</f>
        <v>16</v>
      </c>
      <c r="I114" s="8">
        <f>F114*4</f>
        <v>64</v>
      </c>
      <c r="J114" s="8">
        <v>44</v>
      </c>
      <c r="K114" s="8">
        <f t="shared" si="28"/>
        <v>29</v>
      </c>
      <c r="L114" s="8" t="s">
        <v>455</v>
      </c>
      <c r="M114" s="8">
        <f>J114*4</f>
        <v>176</v>
      </c>
      <c r="N114" s="8">
        <f>M114-I114</f>
        <v>112</v>
      </c>
      <c r="O114" s="8"/>
    </row>
    <row r="115" s="2" customFormat="1" customHeight="1" spans="1:15">
      <c r="A115" s="8">
        <v>106</v>
      </c>
      <c r="B115" s="8">
        <v>351</v>
      </c>
      <c r="C115" s="9" t="s">
        <v>555</v>
      </c>
      <c r="D115" s="8" t="s">
        <v>38</v>
      </c>
      <c r="E115" s="8">
        <v>15</v>
      </c>
      <c r="F115" s="8">
        <v>20</v>
      </c>
      <c r="G115" s="8">
        <v>1</v>
      </c>
      <c r="H115" s="8">
        <f>E115</f>
        <v>15</v>
      </c>
      <c r="I115" s="8">
        <f>H115*3</f>
        <v>45</v>
      </c>
      <c r="J115" s="8">
        <v>3</v>
      </c>
      <c r="K115" s="8">
        <f t="shared" si="28"/>
        <v>-12</v>
      </c>
      <c r="L115" s="8" t="s">
        <v>457</v>
      </c>
      <c r="M115" s="8">
        <f>J115*3</f>
        <v>9</v>
      </c>
      <c r="N115" s="8"/>
      <c r="O115" s="8">
        <f>I115-M115</f>
        <v>36</v>
      </c>
    </row>
    <row r="116" s="2" customFormat="1" customHeight="1" spans="1:15">
      <c r="A116" s="8">
        <v>107</v>
      </c>
      <c r="B116" s="8">
        <v>587</v>
      </c>
      <c r="C116" s="9" t="s">
        <v>556</v>
      </c>
      <c r="D116" s="8" t="s">
        <v>38</v>
      </c>
      <c r="E116" s="8">
        <v>25</v>
      </c>
      <c r="F116" s="8">
        <v>30</v>
      </c>
      <c r="G116" s="8">
        <v>2</v>
      </c>
      <c r="H116" s="8">
        <f>F116</f>
        <v>30</v>
      </c>
      <c r="I116" s="8">
        <f>F116*4</f>
        <v>120</v>
      </c>
      <c r="J116" s="8">
        <v>1</v>
      </c>
      <c r="K116" s="8">
        <f t="shared" si="28"/>
        <v>-24</v>
      </c>
      <c r="L116" s="8" t="s">
        <v>457</v>
      </c>
      <c r="M116" s="8">
        <f>J116*3</f>
        <v>3</v>
      </c>
      <c r="N116" s="8"/>
      <c r="O116" s="8">
        <f>I116-M116</f>
        <v>117</v>
      </c>
    </row>
    <row r="117" s="2" customFormat="1" customHeight="1" spans="1:15">
      <c r="A117" s="8">
        <v>108</v>
      </c>
      <c r="B117" s="8">
        <v>367</v>
      </c>
      <c r="C117" s="9" t="s">
        <v>557</v>
      </c>
      <c r="D117" s="8" t="s">
        <v>38</v>
      </c>
      <c r="E117" s="8">
        <v>15</v>
      </c>
      <c r="F117" s="8">
        <v>17</v>
      </c>
      <c r="G117" s="8">
        <v>2</v>
      </c>
      <c r="H117" s="8">
        <f>F117</f>
        <v>17</v>
      </c>
      <c r="I117" s="8">
        <f>F117*4</f>
        <v>68</v>
      </c>
      <c r="J117" s="8">
        <v>36</v>
      </c>
      <c r="K117" s="8">
        <f t="shared" si="28"/>
        <v>21</v>
      </c>
      <c r="L117" s="8" t="s">
        <v>455</v>
      </c>
      <c r="M117" s="8">
        <f>J117*4</f>
        <v>144</v>
      </c>
      <c r="N117" s="8">
        <f>M117-I117</f>
        <v>76</v>
      </c>
      <c r="O117" s="8"/>
    </row>
    <row r="118" s="2" customFormat="1" customHeight="1" spans="1:15">
      <c r="A118" s="8">
        <v>109</v>
      </c>
      <c r="B118" s="8">
        <v>329</v>
      </c>
      <c r="C118" s="9" t="s">
        <v>197</v>
      </c>
      <c r="D118" s="8" t="s">
        <v>38</v>
      </c>
      <c r="E118" s="8">
        <v>10</v>
      </c>
      <c r="F118" s="8">
        <v>11</v>
      </c>
      <c r="G118" s="8">
        <v>2</v>
      </c>
      <c r="H118" s="8">
        <f>F118</f>
        <v>11</v>
      </c>
      <c r="I118" s="8">
        <f>F118*4</f>
        <v>44</v>
      </c>
      <c r="J118" s="8">
        <v>10</v>
      </c>
      <c r="K118" s="8">
        <f t="shared" si="28"/>
        <v>0</v>
      </c>
      <c r="L118" s="8" t="s">
        <v>479</v>
      </c>
      <c r="M118" s="8">
        <f>J118*3</f>
        <v>30</v>
      </c>
      <c r="N118" s="8"/>
      <c r="O118" s="8">
        <f>I118-M118</f>
        <v>14</v>
      </c>
    </row>
    <row r="119" s="2" customFormat="1" customHeight="1" spans="1:15">
      <c r="A119" s="8">
        <v>110</v>
      </c>
      <c r="B119" s="8">
        <v>104428</v>
      </c>
      <c r="C119" s="9" t="s">
        <v>558</v>
      </c>
      <c r="D119" s="8" t="s">
        <v>38</v>
      </c>
      <c r="E119" s="8">
        <v>20</v>
      </c>
      <c r="F119" s="8">
        <v>25</v>
      </c>
      <c r="G119" s="8">
        <v>2</v>
      </c>
      <c r="H119" s="8">
        <f>F119</f>
        <v>25</v>
      </c>
      <c r="I119" s="8">
        <f>F119*4</f>
        <v>100</v>
      </c>
      <c r="J119" s="8">
        <v>94</v>
      </c>
      <c r="K119" s="8">
        <f t="shared" si="28"/>
        <v>74</v>
      </c>
      <c r="L119" s="8" t="s">
        <v>455</v>
      </c>
      <c r="M119" s="8">
        <f>J119*4</f>
        <v>376</v>
      </c>
      <c r="N119" s="8">
        <f>M119-I119</f>
        <v>276</v>
      </c>
      <c r="O119" s="8"/>
    </row>
    <row r="120" s="2" customFormat="1" customHeight="1" spans="1:15">
      <c r="A120" s="8">
        <v>111</v>
      </c>
      <c r="B120" s="8">
        <v>738</v>
      </c>
      <c r="C120" s="9" t="s">
        <v>559</v>
      </c>
      <c r="D120" s="8" t="s">
        <v>38</v>
      </c>
      <c r="E120" s="8">
        <v>20</v>
      </c>
      <c r="F120" s="8">
        <v>25</v>
      </c>
      <c r="G120" s="8">
        <v>2</v>
      </c>
      <c r="H120" s="8">
        <f>F120</f>
        <v>25</v>
      </c>
      <c r="I120" s="8">
        <f>F120*4</f>
        <v>100</v>
      </c>
      <c r="J120" s="8">
        <v>9</v>
      </c>
      <c r="K120" s="8">
        <f t="shared" si="28"/>
        <v>-11</v>
      </c>
      <c r="L120" s="8" t="s">
        <v>457</v>
      </c>
      <c r="M120" s="8">
        <f>J120*3</f>
        <v>27</v>
      </c>
      <c r="N120" s="8"/>
      <c r="O120" s="8">
        <f>I120-M120</f>
        <v>73</v>
      </c>
    </row>
    <row r="121" s="2" customFormat="1" customHeight="1" spans="1:15">
      <c r="A121" s="8">
        <v>112</v>
      </c>
      <c r="B121" s="8">
        <v>704</v>
      </c>
      <c r="C121" s="9" t="s">
        <v>560</v>
      </c>
      <c r="D121" s="8" t="s">
        <v>38</v>
      </c>
      <c r="E121" s="8">
        <v>20</v>
      </c>
      <c r="F121" s="8">
        <v>25</v>
      </c>
      <c r="G121" s="8">
        <v>1</v>
      </c>
      <c r="H121" s="8">
        <f>E121</f>
        <v>20</v>
      </c>
      <c r="I121" s="8">
        <f>H121*3</f>
        <v>60</v>
      </c>
      <c r="J121" s="8">
        <v>3</v>
      </c>
      <c r="K121" s="8">
        <f t="shared" si="28"/>
        <v>-17</v>
      </c>
      <c r="L121" s="8" t="s">
        <v>457</v>
      </c>
      <c r="M121" s="8">
        <f>J121*3</f>
        <v>9</v>
      </c>
      <c r="N121" s="8"/>
      <c r="O121" s="8">
        <f>I121-M121</f>
        <v>51</v>
      </c>
    </row>
    <row r="122" s="2" customFormat="1" customHeight="1" spans="1:15">
      <c r="A122" s="8">
        <v>113</v>
      </c>
      <c r="B122" s="8">
        <v>52</v>
      </c>
      <c r="C122" s="9" t="s">
        <v>409</v>
      </c>
      <c r="D122" s="8" t="s">
        <v>38</v>
      </c>
      <c r="E122" s="8">
        <v>10</v>
      </c>
      <c r="F122" s="8">
        <v>11</v>
      </c>
      <c r="G122" s="8">
        <v>2</v>
      </c>
      <c r="H122" s="8">
        <f>F122</f>
        <v>11</v>
      </c>
      <c r="I122" s="8">
        <f>F122*4</f>
        <v>44</v>
      </c>
      <c r="J122" s="8">
        <v>12</v>
      </c>
      <c r="K122" s="8">
        <f t="shared" si="28"/>
        <v>2</v>
      </c>
      <c r="L122" s="8" t="s">
        <v>455</v>
      </c>
      <c r="M122" s="8">
        <f>J122*4</f>
        <v>48</v>
      </c>
      <c r="N122" s="8">
        <f>M122-I122</f>
        <v>4</v>
      </c>
      <c r="O122" s="8"/>
    </row>
    <row r="123" s="2" customFormat="1" customHeight="1" spans="1:15">
      <c r="A123" s="8">
        <v>114</v>
      </c>
      <c r="B123" s="8">
        <v>706</v>
      </c>
      <c r="C123" s="9" t="s">
        <v>561</v>
      </c>
      <c r="D123" s="8" t="s">
        <v>38</v>
      </c>
      <c r="E123" s="8">
        <v>15</v>
      </c>
      <c r="F123" s="8">
        <v>20</v>
      </c>
      <c r="G123" s="8">
        <v>1</v>
      </c>
      <c r="H123" s="8">
        <f>E123</f>
        <v>15</v>
      </c>
      <c r="I123" s="8">
        <f>H123*3</f>
        <v>45</v>
      </c>
      <c r="J123" s="8">
        <v>15</v>
      </c>
      <c r="K123" s="8">
        <f t="shared" si="28"/>
        <v>0</v>
      </c>
      <c r="L123" s="8" t="s">
        <v>479</v>
      </c>
      <c r="M123" s="8">
        <f>J123*3</f>
        <v>45</v>
      </c>
      <c r="N123" s="8">
        <f>M123-I123</f>
        <v>0</v>
      </c>
      <c r="O123" s="8"/>
    </row>
    <row r="124" s="2" customFormat="1" customHeight="1" spans="1:15">
      <c r="A124" s="8">
        <v>115</v>
      </c>
      <c r="B124" s="8">
        <v>710</v>
      </c>
      <c r="C124" s="9" t="s">
        <v>562</v>
      </c>
      <c r="D124" s="8" t="s">
        <v>38</v>
      </c>
      <c r="E124" s="8">
        <v>25</v>
      </c>
      <c r="F124" s="8">
        <v>30</v>
      </c>
      <c r="G124" s="8">
        <v>2</v>
      </c>
      <c r="H124" s="8">
        <f>F124</f>
        <v>30</v>
      </c>
      <c r="I124" s="8">
        <f>F124*4</f>
        <v>120</v>
      </c>
      <c r="J124" s="8">
        <v>22</v>
      </c>
      <c r="K124" s="8">
        <f t="shared" si="28"/>
        <v>-3</v>
      </c>
      <c r="L124" s="8" t="s">
        <v>457</v>
      </c>
      <c r="M124" s="8">
        <f>J124*3</f>
        <v>66</v>
      </c>
      <c r="N124" s="8"/>
      <c r="O124" s="8">
        <f>I124-M124</f>
        <v>54</v>
      </c>
    </row>
    <row r="125" s="2" customFormat="1" customHeight="1" spans="1:15">
      <c r="A125" s="8">
        <v>116</v>
      </c>
      <c r="B125" s="8">
        <v>104838</v>
      </c>
      <c r="C125" s="9" t="s">
        <v>173</v>
      </c>
      <c r="D125" s="8" t="s">
        <v>38</v>
      </c>
      <c r="E125" s="8">
        <v>6</v>
      </c>
      <c r="F125" s="8">
        <v>7</v>
      </c>
      <c r="G125" s="8">
        <v>2</v>
      </c>
      <c r="H125" s="8">
        <f>F125</f>
        <v>7</v>
      </c>
      <c r="I125" s="8">
        <f>F125*4</f>
        <v>28</v>
      </c>
      <c r="J125" s="8">
        <v>16</v>
      </c>
      <c r="K125" s="8">
        <f t="shared" si="28"/>
        <v>10</v>
      </c>
      <c r="L125" s="8" t="s">
        <v>455</v>
      </c>
      <c r="M125" s="8">
        <f>J125*4</f>
        <v>64</v>
      </c>
      <c r="N125" s="8">
        <f>M125-I125</f>
        <v>36</v>
      </c>
      <c r="O125" s="8"/>
    </row>
    <row r="126" s="2" customFormat="1" customHeight="1" spans="1:15">
      <c r="A126" s="8">
        <v>117</v>
      </c>
      <c r="B126" s="8">
        <v>713</v>
      </c>
      <c r="C126" s="9" t="s">
        <v>563</v>
      </c>
      <c r="D126" s="8" t="s">
        <v>38</v>
      </c>
      <c r="E126" s="8">
        <v>15</v>
      </c>
      <c r="F126" s="8">
        <v>20</v>
      </c>
      <c r="G126" s="8">
        <v>2</v>
      </c>
      <c r="H126" s="8">
        <f>F126</f>
        <v>20</v>
      </c>
      <c r="I126" s="8">
        <f>F126*4</f>
        <v>80</v>
      </c>
      <c r="J126" s="8">
        <v>16</v>
      </c>
      <c r="K126" s="8">
        <f t="shared" si="28"/>
        <v>1</v>
      </c>
      <c r="L126" s="8" t="s">
        <v>479</v>
      </c>
      <c r="M126" s="8">
        <f>J126*3</f>
        <v>48</v>
      </c>
      <c r="N126" s="8"/>
      <c r="O126" s="8">
        <f>I126-M126</f>
        <v>32</v>
      </c>
    </row>
    <row r="127" s="2" customFormat="1" customHeight="1" spans="1:15">
      <c r="A127" s="8">
        <v>118</v>
      </c>
      <c r="B127" s="8">
        <v>56</v>
      </c>
      <c r="C127" s="9" t="s">
        <v>377</v>
      </c>
      <c r="D127" s="8" t="s">
        <v>38</v>
      </c>
      <c r="E127" s="8">
        <v>18</v>
      </c>
      <c r="F127" s="8">
        <v>20</v>
      </c>
      <c r="G127" s="8">
        <v>2</v>
      </c>
      <c r="H127" s="8">
        <f>F127</f>
        <v>20</v>
      </c>
      <c r="I127" s="8">
        <f>F127*4</f>
        <v>80</v>
      </c>
      <c r="J127" s="8">
        <v>38</v>
      </c>
      <c r="K127" s="8">
        <f t="shared" si="28"/>
        <v>20</v>
      </c>
      <c r="L127" s="8" t="s">
        <v>455</v>
      </c>
      <c r="M127" s="8">
        <f>J127*4</f>
        <v>152</v>
      </c>
      <c r="N127" s="8">
        <f>M127-I127</f>
        <v>72</v>
      </c>
      <c r="O127" s="8"/>
    </row>
    <row r="128" s="2" customFormat="1" customHeight="1" spans="1:15">
      <c r="A128" s="8">
        <v>119</v>
      </c>
      <c r="B128" s="8">
        <v>110378</v>
      </c>
      <c r="C128" s="9" t="s">
        <v>564</v>
      </c>
      <c r="D128" s="8" t="s">
        <v>38</v>
      </c>
      <c r="E128" s="8">
        <v>15</v>
      </c>
      <c r="F128" s="8">
        <v>20</v>
      </c>
      <c r="G128" s="8">
        <v>2</v>
      </c>
      <c r="H128" s="8">
        <f>F128</f>
        <v>20</v>
      </c>
      <c r="I128" s="8">
        <f>F128*4</f>
        <v>80</v>
      </c>
      <c r="J128" s="8">
        <v>2</v>
      </c>
      <c r="K128" s="8">
        <f t="shared" si="28"/>
        <v>-13</v>
      </c>
      <c r="L128" s="8" t="s">
        <v>457</v>
      </c>
      <c r="M128" s="8">
        <f>J128*3</f>
        <v>6</v>
      </c>
      <c r="N128" s="8"/>
      <c r="O128" s="8">
        <f>I128-M128</f>
        <v>74</v>
      </c>
    </row>
    <row r="129" s="3" customFormat="1" customHeight="1" spans="1:15">
      <c r="A129" s="13"/>
      <c r="B129" s="13"/>
      <c r="C129" s="16"/>
      <c r="D129" s="13" t="s">
        <v>38</v>
      </c>
      <c r="E129" s="13">
        <f>SUM(E112:E128)</f>
        <v>280</v>
      </c>
      <c r="F129" s="13">
        <f t="shared" ref="F129:O129" si="29">SUM(F112:F128)</f>
        <v>337</v>
      </c>
      <c r="G129" s="13">
        <f t="shared" si="29"/>
        <v>31</v>
      </c>
      <c r="H129" s="13">
        <f t="shared" si="29"/>
        <v>322</v>
      </c>
      <c r="I129" s="13">
        <f t="shared" si="29"/>
        <v>1238</v>
      </c>
      <c r="J129" s="13">
        <f t="shared" si="29"/>
        <v>368</v>
      </c>
      <c r="K129" s="13">
        <f t="shared" si="29"/>
        <v>88</v>
      </c>
      <c r="L129" s="13">
        <f t="shared" si="29"/>
        <v>0</v>
      </c>
      <c r="M129" s="13">
        <f t="shared" si="29"/>
        <v>1376</v>
      </c>
      <c r="N129" s="13">
        <f t="shared" si="29"/>
        <v>624</v>
      </c>
      <c r="O129" s="13">
        <f t="shared" si="29"/>
        <v>486</v>
      </c>
    </row>
    <row r="130" s="3" customFormat="1" customHeight="1" spans="1:15">
      <c r="A130" s="13"/>
      <c r="B130" s="13"/>
      <c r="C130" s="16"/>
      <c r="D130" s="13" t="s">
        <v>565</v>
      </c>
      <c r="E130" s="13">
        <f>E129+E111+E100+E92+E86+E61+E35+E32</f>
        <v>3389</v>
      </c>
      <c r="F130" s="13">
        <f t="shared" ref="F130:O130" si="30">F129+F111+F100+F92+F86+F61+F35+F32</f>
        <v>3933</v>
      </c>
      <c r="G130" s="13">
        <f t="shared" si="30"/>
        <v>204</v>
      </c>
      <c r="H130" s="13">
        <f t="shared" si="30"/>
        <v>3776</v>
      </c>
      <c r="I130" s="13">
        <f t="shared" si="30"/>
        <v>14361</v>
      </c>
      <c r="J130" s="13">
        <f t="shared" si="30"/>
        <v>3140</v>
      </c>
      <c r="K130" s="13">
        <f t="shared" si="30"/>
        <v>-249</v>
      </c>
      <c r="L130" s="13">
        <f t="shared" si="30"/>
        <v>0</v>
      </c>
      <c r="M130" s="13">
        <f t="shared" si="30"/>
        <v>11370</v>
      </c>
      <c r="N130" s="13">
        <f t="shared" si="30"/>
        <v>2206</v>
      </c>
      <c r="O130" s="13">
        <f t="shared" si="30"/>
        <v>5197</v>
      </c>
    </row>
    <row r="131" customHeight="1" spans="11:11">
      <c r="K131" s="1">
        <f>I130-M130</f>
        <v>2991</v>
      </c>
    </row>
    <row r="132" customHeight="1" spans="11:11">
      <c r="K132" s="1">
        <f>O130-N130</f>
        <v>2991</v>
      </c>
    </row>
  </sheetData>
  <sortState ref="A3:F121">
    <sortCondition ref="D3" descending="1"/>
  </sortState>
  <mergeCells count="1">
    <mergeCell ref="A1:O1"/>
  </mergeCells>
  <pageMargins left="0.75" right="0.75" top="1" bottom="1" header="0.5" footer="0.5"/>
  <headerFooter/>
  <ignoredErrors>
    <ignoredError sqref="H4:I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2020-06-03T07:44:00Z</dcterms:created>
  <dcterms:modified xsi:type="dcterms:W3CDTF">2020-07-30T05:37:18Z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