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25725"/>
</workbook>
</file>

<file path=xl/calcChain.xml><?xml version="1.0" encoding="utf-8"?>
<calcChain xmlns="http://schemas.openxmlformats.org/spreadsheetml/2006/main">
  <c r="F117" i="3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G11" i="2"/>
  <c r="F11"/>
  <c r="E11"/>
  <c r="D11"/>
  <c r="G10"/>
  <c r="F10"/>
  <c r="F9"/>
  <c r="G8"/>
  <c r="F8"/>
  <c r="F7"/>
  <c r="G6"/>
  <c r="F6"/>
  <c r="G5"/>
  <c r="F5"/>
  <c r="G4"/>
  <c r="F4"/>
  <c r="G3"/>
  <c r="F3"/>
  <c r="Z121" i="1"/>
  <c r="Y121"/>
  <c r="X121"/>
  <c r="W121"/>
  <c r="V121"/>
  <c r="U121"/>
  <c r="R121"/>
  <c r="Q121"/>
  <c r="P121"/>
  <c r="O121"/>
  <c r="N121"/>
  <c r="L121"/>
  <c r="K121"/>
  <c r="J121"/>
  <c r="I121"/>
  <c r="H121"/>
  <c r="F121"/>
  <c r="E121"/>
  <c r="AD120"/>
  <c r="Z120"/>
  <c r="Y120"/>
  <c r="X120"/>
  <c r="W120"/>
  <c r="V120"/>
  <c r="U120"/>
  <c r="R120"/>
  <c r="Q120"/>
  <c r="N120"/>
  <c r="K120"/>
  <c r="I120"/>
  <c r="F120"/>
  <c r="AD119"/>
  <c r="Z119"/>
  <c r="Y119"/>
  <c r="X119"/>
  <c r="W119"/>
  <c r="V119"/>
  <c r="U119"/>
  <c r="R119"/>
  <c r="Q119"/>
  <c r="N119"/>
  <c r="K119"/>
  <c r="I119"/>
  <c r="F119"/>
  <c r="Z118"/>
  <c r="Y118"/>
  <c r="X118"/>
  <c r="W118"/>
  <c r="V118"/>
  <c r="U118"/>
  <c r="R118"/>
  <c r="Q118"/>
  <c r="N118"/>
  <c r="K118"/>
  <c r="I118"/>
  <c r="F118"/>
  <c r="AD117"/>
  <c r="Z117"/>
  <c r="Y117"/>
  <c r="X117"/>
  <c r="W117"/>
  <c r="V117"/>
  <c r="U117"/>
  <c r="R117"/>
  <c r="Q117"/>
  <c r="N117"/>
  <c r="K117"/>
  <c r="I117"/>
  <c r="F117"/>
  <c r="AD116"/>
  <c r="Z116"/>
  <c r="Y116"/>
  <c r="X116"/>
  <c r="W116"/>
  <c r="V116"/>
  <c r="U116"/>
  <c r="R116"/>
  <c r="Q116"/>
  <c r="N116"/>
  <c r="K116"/>
  <c r="I116"/>
  <c r="F116"/>
  <c r="AD115"/>
  <c r="Z115"/>
  <c r="Y115"/>
  <c r="X115"/>
  <c r="W115"/>
  <c r="V115"/>
  <c r="U115"/>
  <c r="R115"/>
  <c r="Q115"/>
  <c r="N115"/>
  <c r="K115"/>
  <c r="I115"/>
  <c r="F115"/>
  <c r="AD114"/>
  <c r="Z114"/>
  <c r="Y114"/>
  <c r="X114"/>
  <c r="W114"/>
  <c r="V114"/>
  <c r="U114"/>
  <c r="R114"/>
  <c r="Q114"/>
  <c r="N114"/>
  <c r="K114"/>
  <c r="I114"/>
  <c r="F114"/>
  <c r="AD113"/>
  <c r="Z113"/>
  <c r="Y113"/>
  <c r="X113"/>
  <c r="W113"/>
  <c r="V113"/>
  <c r="U113"/>
  <c r="R113"/>
  <c r="Q113"/>
  <c r="N113"/>
  <c r="K113"/>
  <c r="I113"/>
  <c r="F113"/>
  <c r="AD112"/>
  <c r="Z112"/>
  <c r="Y112"/>
  <c r="X112"/>
  <c r="W112"/>
  <c r="V112"/>
  <c r="U112"/>
  <c r="R112"/>
  <c r="Q112"/>
  <c r="N112"/>
  <c r="K112"/>
  <c r="I112"/>
  <c r="F112"/>
  <c r="AD111"/>
  <c r="Z111"/>
  <c r="Y111"/>
  <c r="X111"/>
  <c r="W111"/>
  <c r="V111"/>
  <c r="U111"/>
  <c r="R111"/>
  <c r="Q111"/>
  <c r="N111"/>
  <c r="K111"/>
  <c r="I111"/>
  <c r="F111"/>
  <c r="AD110"/>
  <c r="Z110"/>
  <c r="Y110"/>
  <c r="X110"/>
  <c r="W110"/>
  <c r="V110"/>
  <c r="U110"/>
  <c r="R110"/>
  <c r="Q110"/>
  <c r="N110"/>
  <c r="K110"/>
  <c r="I110"/>
  <c r="F110"/>
  <c r="AD109"/>
  <c r="Z109"/>
  <c r="Y109"/>
  <c r="X109"/>
  <c r="W109"/>
  <c r="V109"/>
  <c r="U109"/>
  <c r="R109"/>
  <c r="Q109"/>
  <c r="N109"/>
  <c r="K109"/>
  <c r="I109"/>
  <c r="F109"/>
  <c r="Z108"/>
  <c r="Y108"/>
  <c r="X108"/>
  <c r="W108"/>
  <c r="V108"/>
  <c r="U108"/>
  <c r="R108"/>
  <c r="Q108"/>
  <c r="N108"/>
  <c r="K108"/>
  <c r="I108"/>
  <c r="F108"/>
  <c r="Z107"/>
  <c r="Y107"/>
  <c r="X107"/>
  <c r="W107"/>
  <c r="V107"/>
  <c r="U107"/>
  <c r="R107"/>
  <c r="Q107"/>
  <c r="N107"/>
  <c r="K107"/>
  <c r="I107"/>
  <c r="F107"/>
  <c r="AD106"/>
  <c r="Z106"/>
  <c r="Y106"/>
  <c r="X106"/>
  <c r="W106"/>
  <c r="V106"/>
  <c r="U106"/>
  <c r="R106"/>
  <c r="Q106"/>
  <c r="N106"/>
  <c r="K106"/>
  <c r="I106"/>
  <c r="F106"/>
  <c r="AD105"/>
  <c r="Z105"/>
  <c r="Y105"/>
  <c r="X105"/>
  <c r="W105"/>
  <c r="V105"/>
  <c r="U105"/>
  <c r="R105"/>
  <c r="Q105"/>
  <c r="N105"/>
  <c r="K105"/>
  <c r="I105"/>
  <c r="F105"/>
  <c r="AD104"/>
  <c r="Z104"/>
  <c r="Y104"/>
  <c r="X104"/>
  <c r="W104"/>
  <c r="V104"/>
  <c r="U104"/>
  <c r="R104"/>
  <c r="Q104"/>
  <c r="N104"/>
  <c r="K104"/>
  <c r="I104"/>
  <c r="F104"/>
  <c r="AD103"/>
  <c r="Z103"/>
  <c r="Y103"/>
  <c r="X103"/>
  <c r="W103"/>
  <c r="V103"/>
  <c r="U103"/>
  <c r="R103"/>
  <c r="Q103"/>
  <c r="N103"/>
  <c r="K103"/>
  <c r="I103"/>
  <c r="F103"/>
  <c r="Z102"/>
  <c r="Y102"/>
  <c r="X102"/>
  <c r="W102"/>
  <c r="V102"/>
  <c r="U102"/>
  <c r="R102"/>
  <c r="Q102"/>
  <c r="N102"/>
  <c r="K102"/>
  <c r="I102"/>
  <c r="F102"/>
  <c r="AD101"/>
  <c r="Z101"/>
  <c r="Y101"/>
  <c r="X101"/>
  <c r="W101"/>
  <c r="V101"/>
  <c r="U101"/>
  <c r="R101"/>
  <c r="Q101"/>
  <c r="N101"/>
  <c r="K101"/>
  <c r="I101"/>
  <c r="F101"/>
  <c r="AD100"/>
  <c r="Z100"/>
  <c r="Y100"/>
  <c r="X100"/>
  <c r="W100"/>
  <c r="V100"/>
  <c r="U100"/>
  <c r="R100"/>
  <c r="Q100"/>
  <c r="N100"/>
  <c r="K100"/>
  <c r="I100"/>
  <c r="F100"/>
  <c r="Z99"/>
  <c r="Y99"/>
  <c r="X99"/>
  <c r="W99"/>
  <c r="V99"/>
  <c r="U99"/>
  <c r="R99"/>
  <c r="Q99"/>
  <c r="N99"/>
  <c r="K99"/>
  <c r="I99"/>
  <c r="F99"/>
  <c r="Z98"/>
  <c r="Y98"/>
  <c r="X98"/>
  <c r="W98"/>
  <c r="V98"/>
  <c r="U98"/>
  <c r="R98"/>
  <c r="Q98"/>
  <c r="N98"/>
  <c r="K98"/>
  <c r="I98"/>
  <c r="F98"/>
  <c r="AD97"/>
  <c r="Z97"/>
  <c r="Y97"/>
  <c r="X97"/>
  <c r="W97"/>
  <c r="V97"/>
  <c r="U97"/>
  <c r="R97"/>
  <c r="Q97"/>
  <c r="N97"/>
  <c r="K97"/>
  <c r="I97"/>
  <c r="F97"/>
  <c r="AD96"/>
  <c r="Z96"/>
  <c r="Y96"/>
  <c r="X96"/>
  <c r="W96"/>
  <c r="V96"/>
  <c r="U96"/>
  <c r="R96"/>
  <c r="Q96"/>
  <c r="N96"/>
  <c r="K96"/>
  <c r="I96"/>
  <c r="F96"/>
  <c r="AD95"/>
  <c r="Z95"/>
  <c r="Y95"/>
  <c r="X95"/>
  <c r="W95"/>
  <c r="V95"/>
  <c r="U95"/>
  <c r="R95"/>
  <c r="Q95"/>
  <c r="N95"/>
  <c r="K95"/>
  <c r="I95"/>
  <c r="F95"/>
  <c r="Z94"/>
  <c r="Y94"/>
  <c r="X94"/>
  <c r="W94"/>
  <c r="V94"/>
  <c r="U94"/>
  <c r="R94"/>
  <c r="Q94"/>
  <c r="N94"/>
  <c r="K94"/>
  <c r="I94"/>
  <c r="F94"/>
  <c r="AD93"/>
  <c r="Z93"/>
  <c r="Y93"/>
  <c r="X93"/>
  <c r="W93"/>
  <c r="V93"/>
  <c r="U93"/>
  <c r="R93"/>
  <c r="Q93"/>
  <c r="N93"/>
  <c r="K93"/>
  <c r="I93"/>
  <c r="F93"/>
  <c r="Z92"/>
  <c r="Y92"/>
  <c r="X92"/>
  <c r="W92"/>
  <c r="V92"/>
  <c r="U92"/>
  <c r="R92"/>
  <c r="Q92"/>
  <c r="N92"/>
  <c r="K92"/>
  <c r="I92"/>
  <c r="F92"/>
  <c r="AD91"/>
  <c r="Z91"/>
  <c r="Y91"/>
  <c r="X91"/>
  <c r="W91"/>
  <c r="V91"/>
  <c r="U91"/>
  <c r="R91"/>
  <c r="Q91"/>
  <c r="N91"/>
  <c r="K91"/>
  <c r="I91"/>
  <c r="F91"/>
  <c r="Z90"/>
  <c r="Y90"/>
  <c r="X90"/>
  <c r="W90"/>
  <c r="V90"/>
  <c r="U90"/>
  <c r="R90"/>
  <c r="Q90"/>
  <c r="N90"/>
  <c r="K90"/>
  <c r="I90"/>
  <c r="F90"/>
  <c r="Z89"/>
  <c r="Y89"/>
  <c r="X89"/>
  <c r="W89"/>
  <c r="V89"/>
  <c r="U89"/>
  <c r="R89"/>
  <c r="Q89"/>
  <c r="N89"/>
  <c r="K89"/>
  <c r="I89"/>
  <c r="F89"/>
  <c r="Z88"/>
  <c r="Y88"/>
  <c r="X88"/>
  <c r="W88"/>
  <c r="V88"/>
  <c r="U88"/>
  <c r="R88"/>
  <c r="Q88"/>
  <c r="N88"/>
  <c r="K88"/>
  <c r="I88"/>
  <c r="F88"/>
  <c r="AD87"/>
  <c r="Z87"/>
  <c r="Y87"/>
  <c r="X87"/>
  <c r="W87"/>
  <c r="V87"/>
  <c r="U87"/>
  <c r="R87"/>
  <c r="Q87"/>
  <c r="N87"/>
  <c r="K87"/>
  <c r="I87"/>
  <c r="F87"/>
  <c r="Z86"/>
  <c r="Y86"/>
  <c r="X86"/>
  <c r="W86"/>
  <c r="V86"/>
  <c r="U86"/>
  <c r="R86"/>
  <c r="Q86"/>
  <c r="N86"/>
  <c r="K86"/>
  <c r="I86"/>
  <c r="F86"/>
  <c r="Z85"/>
  <c r="Y85"/>
  <c r="X85"/>
  <c r="W85"/>
  <c r="V85"/>
  <c r="U85"/>
  <c r="R85"/>
  <c r="Q85"/>
  <c r="N85"/>
  <c r="K85"/>
  <c r="I85"/>
  <c r="F85"/>
  <c r="Z84"/>
  <c r="Y84"/>
  <c r="X84"/>
  <c r="W84"/>
  <c r="V84"/>
  <c r="U84"/>
  <c r="R84"/>
  <c r="Q84"/>
  <c r="N84"/>
  <c r="K84"/>
  <c r="I84"/>
  <c r="F84"/>
  <c r="Z83"/>
  <c r="Y83"/>
  <c r="X83"/>
  <c r="W83"/>
  <c r="V83"/>
  <c r="U83"/>
  <c r="R83"/>
  <c r="Q83"/>
  <c r="N83"/>
  <c r="K83"/>
  <c r="I83"/>
  <c r="F83"/>
  <c r="Z82"/>
  <c r="Y82"/>
  <c r="X82"/>
  <c r="W82"/>
  <c r="V82"/>
  <c r="U82"/>
  <c r="R82"/>
  <c r="Q82"/>
  <c r="N82"/>
  <c r="K82"/>
  <c r="I82"/>
  <c r="F82"/>
  <c r="Z81"/>
  <c r="Y81"/>
  <c r="X81"/>
  <c r="W81"/>
  <c r="V81"/>
  <c r="U81"/>
  <c r="R81"/>
  <c r="Q81"/>
  <c r="N81"/>
  <c r="K81"/>
  <c r="I81"/>
  <c r="F81"/>
  <c r="AD80"/>
  <c r="Z80"/>
  <c r="Y80"/>
  <c r="X80"/>
  <c r="W80"/>
  <c r="V80"/>
  <c r="U80"/>
  <c r="R80"/>
  <c r="Q80"/>
  <c r="N80"/>
  <c r="K80"/>
  <c r="I80"/>
  <c r="F80"/>
  <c r="Z79"/>
  <c r="Y79"/>
  <c r="X79"/>
  <c r="W79"/>
  <c r="V79"/>
  <c r="U79"/>
  <c r="R79"/>
  <c r="Q79"/>
  <c r="N79"/>
  <c r="K79"/>
  <c r="I79"/>
  <c r="F79"/>
  <c r="AD78"/>
  <c r="Z78"/>
  <c r="Y78"/>
  <c r="X78"/>
  <c r="W78"/>
  <c r="V78"/>
  <c r="U78"/>
  <c r="R78"/>
  <c r="Q78"/>
  <c r="N78"/>
  <c r="K78"/>
  <c r="I78"/>
  <c r="F78"/>
  <c r="AB77"/>
  <c r="Z77"/>
  <c r="Y77"/>
  <c r="X77"/>
  <c r="W77"/>
  <c r="V77"/>
  <c r="U77"/>
  <c r="R77"/>
  <c r="Q77"/>
  <c r="N77"/>
  <c r="K77"/>
  <c r="I77"/>
  <c r="F77"/>
  <c r="AC76"/>
  <c r="Z76"/>
  <c r="Y76"/>
  <c r="X76"/>
  <c r="W76"/>
  <c r="V76"/>
  <c r="U76"/>
  <c r="R76"/>
  <c r="Q76"/>
  <c r="N76"/>
  <c r="K76"/>
  <c r="I76"/>
  <c r="F76"/>
  <c r="AC75"/>
  <c r="Z75"/>
  <c r="Y75"/>
  <c r="X75"/>
  <c r="W75"/>
  <c r="V75"/>
  <c r="U75"/>
  <c r="R75"/>
  <c r="Q75"/>
  <c r="N75"/>
  <c r="K75"/>
  <c r="I75"/>
  <c r="F75"/>
  <c r="Z74"/>
  <c r="Y74"/>
  <c r="X74"/>
  <c r="W74"/>
  <c r="V74"/>
  <c r="U74"/>
  <c r="R74"/>
  <c r="Q74"/>
  <c r="N74"/>
  <c r="K74"/>
  <c r="I74"/>
  <c r="F74"/>
  <c r="AC73"/>
  <c r="Z73"/>
  <c r="Y73"/>
  <c r="X73"/>
  <c r="W73"/>
  <c r="V73"/>
  <c r="U73"/>
  <c r="R73"/>
  <c r="Q73"/>
  <c r="N73"/>
  <c r="K73"/>
  <c r="I73"/>
  <c r="F73"/>
  <c r="AC72"/>
  <c r="Z72"/>
  <c r="Y72"/>
  <c r="X72"/>
  <c r="W72"/>
  <c r="V72"/>
  <c r="U72"/>
  <c r="R72"/>
  <c r="Q72"/>
  <c r="N72"/>
  <c r="K72"/>
  <c r="I72"/>
  <c r="F72"/>
  <c r="Z71"/>
  <c r="Y71"/>
  <c r="X71"/>
  <c r="W71"/>
  <c r="V71"/>
  <c r="U71"/>
  <c r="R71"/>
  <c r="Q71"/>
  <c r="N71"/>
  <c r="K71"/>
  <c r="I71"/>
  <c r="F71"/>
  <c r="AC70"/>
  <c r="Z70"/>
  <c r="Y70"/>
  <c r="X70"/>
  <c r="W70"/>
  <c r="V70"/>
  <c r="U70"/>
  <c r="R70"/>
  <c r="Q70"/>
  <c r="N70"/>
  <c r="K70"/>
  <c r="I70"/>
  <c r="F70"/>
  <c r="AC69"/>
  <c r="Z69"/>
  <c r="Y69"/>
  <c r="X69"/>
  <c r="W69"/>
  <c r="V69"/>
  <c r="U69"/>
  <c r="R69"/>
  <c r="Q69"/>
  <c r="N69"/>
  <c r="K69"/>
  <c r="I69"/>
  <c r="F69"/>
  <c r="AC68"/>
  <c r="Z68"/>
  <c r="Y68"/>
  <c r="X68"/>
  <c r="W68"/>
  <c r="V68"/>
  <c r="U68"/>
  <c r="R68"/>
  <c r="Q68"/>
  <c r="N68"/>
  <c r="K68"/>
  <c r="I68"/>
  <c r="F68"/>
  <c r="AC67"/>
  <c r="Z67"/>
  <c r="Y67"/>
  <c r="X67"/>
  <c r="W67"/>
  <c r="V67"/>
  <c r="U67"/>
  <c r="R67"/>
  <c r="Q67"/>
  <c r="N67"/>
  <c r="K67"/>
  <c r="I67"/>
  <c r="F67"/>
  <c r="AC66"/>
  <c r="Z66"/>
  <c r="Y66"/>
  <c r="X66"/>
  <c r="W66"/>
  <c r="V66"/>
  <c r="U66"/>
  <c r="R66"/>
  <c r="Q66"/>
  <c r="N66"/>
  <c r="K66"/>
  <c r="I66"/>
  <c r="F66"/>
  <c r="AC65"/>
  <c r="Z65"/>
  <c r="Y65"/>
  <c r="X65"/>
  <c r="W65"/>
  <c r="V65"/>
  <c r="U65"/>
  <c r="R65"/>
  <c r="Q65"/>
  <c r="N65"/>
  <c r="K65"/>
  <c r="I65"/>
  <c r="F65"/>
  <c r="AC64"/>
  <c r="Z64"/>
  <c r="Y64"/>
  <c r="X64"/>
  <c r="W64"/>
  <c r="V64"/>
  <c r="U64"/>
  <c r="R64"/>
  <c r="Q64"/>
  <c r="N64"/>
  <c r="K64"/>
  <c r="I64"/>
  <c r="F64"/>
  <c r="AC63"/>
  <c r="Z63"/>
  <c r="Y63"/>
  <c r="X63"/>
  <c r="W63"/>
  <c r="V63"/>
  <c r="U63"/>
  <c r="R63"/>
  <c r="Q63"/>
  <c r="N63"/>
  <c r="K63"/>
  <c r="I63"/>
  <c r="F63"/>
  <c r="Z62"/>
  <c r="Y62"/>
  <c r="X62"/>
  <c r="W62"/>
  <c r="V62"/>
  <c r="U62"/>
  <c r="R62"/>
  <c r="Q62"/>
  <c r="N62"/>
  <c r="K62"/>
  <c r="I62"/>
  <c r="F62"/>
  <c r="AC61"/>
  <c r="Z61"/>
  <c r="Y61"/>
  <c r="X61"/>
  <c r="W61"/>
  <c r="V61"/>
  <c r="U61"/>
  <c r="R61"/>
  <c r="Q61"/>
  <c r="N61"/>
  <c r="K61"/>
  <c r="I61"/>
  <c r="F61"/>
  <c r="AC60"/>
  <c r="Z60"/>
  <c r="Y60"/>
  <c r="X60"/>
  <c r="W60"/>
  <c r="V60"/>
  <c r="U60"/>
  <c r="R60"/>
  <c r="Q60"/>
  <c r="N60"/>
  <c r="K60"/>
  <c r="I60"/>
  <c r="F60"/>
  <c r="AC59"/>
  <c r="Z59"/>
  <c r="Y59"/>
  <c r="X59"/>
  <c r="W59"/>
  <c r="V59"/>
  <c r="U59"/>
  <c r="R59"/>
  <c r="Q59"/>
  <c r="N59"/>
  <c r="K59"/>
  <c r="I59"/>
  <c r="F59"/>
  <c r="AC58"/>
  <c r="Z58"/>
  <c r="Y58"/>
  <c r="X58"/>
  <c r="W58"/>
  <c r="V58"/>
  <c r="U58"/>
  <c r="R58"/>
  <c r="Q58"/>
  <c r="N58"/>
  <c r="K58"/>
  <c r="I58"/>
  <c r="F58"/>
  <c r="AC57"/>
  <c r="Z57"/>
  <c r="Y57"/>
  <c r="X57"/>
  <c r="W57"/>
  <c r="V57"/>
  <c r="U57"/>
  <c r="R57"/>
  <c r="Q57"/>
  <c r="N57"/>
  <c r="K57"/>
  <c r="I57"/>
  <c r="F57"/>
  <c r="AC56"/>
  <c r="Z56"/>
  <c r="Y56"/>
  <c r="X56"/>
  <c r="W56"/>
  <c r="V56"/>
  <c r="U56"/>
  <c r="R56"/>
  <c r="Q56"/>
  <c r="N56"/>
  <c r="K56"/>
  <c r="I56"/>
  <c r="F56"/>
  <c r="AC55"/>
  <c r="Z55"/>
  <c r="Y55"/>
  <c r="X55"/>
  <c r="W55"/>
  <c r="V55"/>
  <c r="U55"/>
  <c r="R55"/>
  <c r="Q55"/>
  <c r="N55"/>
  <c r="K55"/>
  <c r="I55"/>
  <c r="F55"/>
  <c r="AC54"/>
  <c r="Z54"/>
  <c r="Y54"/>
  <c r="X54"/>
  <c r="W54"/>
  <c r="V54"/>
  <c r="U54"/>
  <c r="R54"/>
  <c r="Q54"/>
  <c r="N54"/>
  <c r="K54"/>
  <c r="I54"/>
  <c r="F54"/>
  <c r="AC53"/>
  <c r="Z53"/>
  <c r="Y53"/>
  <c r="X53"/>
  <c r="W53"/>
  <c r="V53"/>
  <c r="U53"/>
  <c r="R53"/>
  <c r="Q53"/>
  <c r="N53"/>
  <c r="K53"/>
  <c r="I53"/>
  <c r="F53"/>
  <c r="AC52"/>
  <c r="Z52"/>
  <c r="Y52"/>
  <c r="X52"/>
  <c r="W52"/>
  <c r="V52"/>
  <c r="U52"/>
  <c r="R52"/>
  <c r="Q52"/>
  <c r="N52"/>
  <c r="K52"/>
  <c r="I52"/>
  <c r="F52"/>
  <c r="AC51"/>
  <c r="Z51"/>
  <c r="Y51"/>
  <c r="X51"/>
  <c r="W51"/>
  <c r="V51"/>
  <c r="U51"/>
  <c r="R51"/>
  <c r="Q51"/>
  <c r="N51"/>
  <c r="K51"/>
  <c r="I51"/>
  <c r="F51"/>
  <c r="AC50"/>
  <c r="Z50"/>
  <c r="Y50"/>
  <c r="X50"/>
  <c r="W50"/>
  <c r="V50"/>
  <c r="U50"/>
  <c r="R50"/>
  <c r="Q50"/>
  <c r="N50"/>
  <c r="K50"/>
  <c r="I50"/>
  <c r="F50"/>
  <c r="AC49"/>
  <c r="Z49"/>
  <c r="Y49"/>
  <c r="X49"/>
  <c r="W49"/>
  <c r="V49"/>
  <c r="U49"/>
  <c r="R49"/>
  <c r="Q49"/>
  <c r="N49"/>
  <c r="K49"/>
  <c r="I49"/>
  <c r="F49"/>
  <c r="AC48"/>
  <c r="Z48"/>
  <c r="Y48"/>
  <c r="X48"/>
  <c r="W48"/>
  <c r="V48"/>
  <c r="U48"/>
  <c r="R48"/>
  <c r="Q48"/>
  <c r="N48"/>
  <c r="K48"/>
  <c r="I48"/>
  <c r="F48"/>
  <c r="AC47"/>
  <c r="Z47"/>
  <c r="Y47"/>
  <c r="X47"/>
  <c r="W47"/>
  <c r="V47"/>
  <c r="U47"/>
  <c r="R47"/>
  <c r="Q47"/>
  <c r="N47"/>
  <c r="K47"/>
  <c r="I47"/>
  <c r="F47"/>
  <c r="AC46"/>
  <c r="Z46"/>
  <c r="Y46"/>
  <c r="X46"/>
  <c r="W46"/>
  <c r="V46"/>
  <c r="U46"/>
  <c r="R46"/>
  <c r="Q46"/>
  <c r="N46"/>
  <c r="K46"/>
  <c r="I46"/>
  <c r="F46"/>
  <c r="AC45"/>
  <c r="Z45"/>
  <c r="Y45"/>
  <c r="X45"/>
  <c r="W45"/>
  <c r="V45"/>
  <c r="U45"/>
  <c r="R45"/>
  <c r="Q45"/>
  <c r="N45"/>
  <c r="K45"/>
  <c r="I45"/>
  <c r="F45"/>
  <c r="Z44"/>
  <c r="Y44"/>
  <c r="X44"/>
  <c r="W44"/>
  <c r="V44"/>
  <c r="U44"/>
  <c r="R44"/>
  <c r="Q44"/>
  <c r="N44"/>
  <c r="K44"/>
  <c r="I44"/>
  <c r="F44"/>
  <c r="AC43"/>
  <c r="Z43"/>
  <c r="Y43"/>
  <c r="X43"/>
  <c r="W43"/>
  <c r="V43"/>
  <c r="U43"/>
  <c r="R43"/>
  <c r="Q43"/>
  <c r="N43"/>
  <c r="K43"/>
  <c r="I43"/>
  <c r="F43"/>
  <c r="AC42"/>
  <c r="Z42"/>
  <c r="Y42"/>
  <c r="X42"/>
  <c r="W42"/>
  <c r="V42"/>
  <c r="U42"/>
  <c r="R42"/>
  <c r="Q42"/>
  <c r="N42"/>
  <c r="K42"/>
  <c r="I42"/>
  <c r="F42"/>
  <c r="AC41"/>
  <c r="Z41"/>
  <c r="Y41"/>
  <c r="X41"/>
  <c r="W41"/>
  <c r="V41"/>
  <c r="U41"/>
  <c r="R41"/>
  <c r="Q41"/>
  <c r="N41"/>
  <c r="K41"/>
  <c r="I41"/>
  <c r="F41"/>
  <c r="AC40"/>
  <c r="Z40"/>
  <c r="Y40"/>
  <c r="X40"/>
  <c r="W40"/>
  <c r="V40"/>
  <c r="U40"/>
  <c r="R40"/>
  <c r="Q40"/>
  <c r="N40"/>
  <c r="K40"/>
  <c r="I40"/>
  <c r="F40"/>
  <c r="AC39"/>
  <c r="Z39"/>
  <c r="Y39"/>
  <c r="X39"/>
  <c r="W39"/>
  <c r="V39"/>
  <c r="U39"/>
  <c r="R39"/>
  <c r="Q39"/>
  <c r="N39"/>
  <c r="K39"/>
  <c r="I39"/>
  <c r="F39"/>
  <c r="AC38"/>
  <c r="Z38"/>
  <c r="Y38"/>
  <c r="X38"/>
  <c r="W38"/>
  <c r="V38"/>
  <c r="U38"/>
  <c r="R38"/>
  <c r="Q38"/>
  <c r="N38"/>
  <c r="K38"/>
  <c r="I38"/>
  <c r="F38"/>
  <c r="AC37"/>
  <c r="Z37"/>
  <c r="Y37"/>
  <c r="X37"/>
  <c r="W37"/>
  <c r="V37"/>
  <c r="U37"/>
  <c r="R37"/>
  <c r="Q37"/>
  <c r="N37"/>
  <c r="K37"/>
  <c r="I37"/>
  <c r="F37"/>
  <c r="AC36"/>
  <c r="Z36"/>
  <c r="Y36"/>
  <c r="X36"/>
  <c r="W36"/>
  <c r="V36"/>
  <c r="U36"/>
  <c r="R36"/>
  <c r="Q36"/>
  <c r="N36"/>
  <c r="K36"/>
  <c r="I36"/>
  <c r="F36"/>
  <c r="AC35"/>
  <c r="AB35"/>
  <c r="Z35"/>
  <c r="Y35"/>
  <c r="X35"/>
  <c r="W35"/>
  <c r="V35"/>
  <c r="U35"/>
  <c r="R35"/>
  <c r="Q35"/>
  <c r="N35"/>
  <c r="K35"/>
  <c r="I35"/>
  <c r="F35"/>
  <c r="AC34"/>
  <c r="AB34"/>
  <c r="Z34"/>
  <c r="Y34"/>
  <c r="X34"/>
  <c r="W34"/>
  <c r="V34"/>
  <c r="U34"/>
  <c r="R34"/>
  <c r="Q34"/>
  <c r="N34"/>
  <c r="K34"/>
  <c r="I34"/>
  <c r="F34"/>
  <c r="AC33"/>
  <c r="AB33"/>
  <c r="Z33"/>
  <c r="Y33"/>
  <c r="X33"/>
  <c r="W33"/>
  <c r="V33"/>
  <c r="U33"/>
  <c r="R33"/>
  <c r="Q33"/>
  <c r="N33"/>
  <c r="K33"/>
  <c r="I33"/>
  <c r="F33"/>
  <c r="AC32"/>
  <c r="AB32"/>
  <c r="Z32"/>
  <c r="Y32"/>
  <c r="X32"/>
  <c r="W32"/>
  <c r="V32"/>
  <c r="U32"/>
  <c r="R32"/>
  <c r="Q32"/>
  <c r="N32"/>
  <c r="K32"/>
  <c r="I32"/>
  <c r="F32"/>
  <c r="AC31"/>
  <c r="AB31"/>
  <c r="Z31"/>
  <c r="Y31"/>
  <c r="X31"/>
  <c r="W31"/>
  <c r="V31"/>
  <c r="U31"/>
  <c r="R31"/>
  <c r="Q31"/>
  <c r="N31"/>
  <c r="K31"/>
  <c r="I31"/>
  <c r="F31"/>
  <c r="AC30"/>
  <c r="AB30"/>
  <c r="Z30"/>
  <c r="Y30"/>
  <c r="X30"/>
  <c r="W30"/>
  <c r="V30"/>
  <c r="U30"/>
  <c r="R30"/>
  <c r="Q30"/>
  <c r="N30"/>
  <c r="K30"/>
  <c r="I30"/>
  <c r="F30"/>
  <c r="AC29"/>
  <c r="AB29"/>
  <c r="Z29"/>
  <c r="Y29"/>
  <c r="X29"/>
  <c r="W29"/>
  <c r="V29"/>
  <c r="U29"/>
  <c r="R29"/>
  <c r="Q29"/>
  <c r="N29"/>
  <c r="K29"/>
  <c r="I29"/>
  <c r="F29"/>
  <c r="AC28"/>
  <c r="AB28"/>
  <c r="Z28"/>
  <c r="Y28"/>
  <c r="X28"/>
  <c r="W28"/>
  <c r="V28"/>
  <c r="U28"/>
  <c r="R28"/>
  <c r="Q28"/>
  <c r="N28"/>
  <c r="K28"/>
  <c r="I28"/>
  <c r="F28"/>
  <c r="AC27"/>
  <c r="AB27"/>
  <c r="Z27"/>
  <c r="Y27"/>
  <c r="X27"/>
  <c r="W27"/>
  <c r="V27"/>
  <c r="U27"/>
  <c r="R27"/>
  <c r="Q27"/>
  <c r="N27"/>
  <c r="K27"/>
  <c r="I27"/>
  <c r="F27"/>
  <c r="AC26"/>
  <c r="AB26"/>
  <c r="Z26"/>
  <c r="Y26"/>
  <c r="X26"/>
  <c r="W26"/>
  <c r="V26"/>
  <c r="U26"/>
  <c r="R26"/>
  <c r="Q26"/>
  <c r="N26"/>
  <c r="K26"/>
  <c r="I26"/>
  <c r="F26"/>
  <c r="AC25"/>
  <c r="AB25"/>
  <c r="Z25"/>
  <c r="Y25"/>
  <c r="X25"/>
  <c r="W25"/>
  <c r="V25"/>
  <c r="U25"/>
  <c r="R25"/>
  <c r="Q25"/>
  <c r="N25"/>
  <c r="K25"/>
  <c r="I25"/>
  <c r="F25"/>
  <c r="AC24"/>
  <c r="AB24"/>
  <c r="Z24"/>
  <c r="Y24"/>
  <c r="X24"/>
  <c r="W24"/>
  <c r="V24"/>
  <c r="U24"/>
  <c r="R24"/>
  <c r="Q24"/>
  <c r="N24"/>
  <c r="K24"/>
  <c r="I24"/>
  <c r="F24"/>
  <c r="AC23"/>
  <c r="AB23"/>
  <c r="Z23"/>
  <c r="Y23"/>
  <c r="X23"/>
  <c r="W23"/>
  <c r="V23"/>
  <c r="U23"/>
  <c r="R23"/>
  <c r="Q23"/>
  <c r="N23"/>
  <c r="K23"/>
  <c r="I23"/>
  <c r="F23"/>
  <c r="AC22"/>
  <c r="AB22"/>
  <c r="Z22"/>
  <c r="Y22"/>
  <c r="X22"/>
  <c r="W22"/>
  <c r="V22"/>
  <c r="U22"/>
  <c r="R22"/>
  <c r="Q22"/>
  <c r="N22"/>
  <c r="K22"/>
  <c r="I22"/>
  <c r="F22"/>
  <c r="AC21"/>
  <c r="AB21"/>
  <c r="Z21"/>
  <c r="Y21"/>
  <c r="X21"/>
  <c r="W21"/>
  <c r="V21"/>
  <c r="U21"/>
  <c r="R21"/>
  <c r="Q21"/>
  <c r="N21"/>
  <c r="K21"/>
  <c r="I21"/>
  <c r="F21"/>
  <c r="AC20"/>
  <c r="AB20"/>
  <c r="Z20"/>
  <c r="Y20"/>
  <c r="X20"/>
  <c r="W20"/>
  <c r="V20"/>
  <c r="U20"/>
  <c r="R20"/>
  <c r="Q20"/>
  <c r="N20"/>
  <c r="K20"/>
  <c r="I20"/>
  <c r="F20"/>
  <c r="AC19"/>
  <c r="AB19"/>
  <c r="Z19"/>
  <c r="Y19"/>
  <c r="X19"/>
  <c r="W19"/>
  <c r="V19"/>
  <c r="U19"/>
  <c r="R19"/>
  <c r="Q19"/>
  <c r="N19"/>
  <c r="K19"/>
  <c r="I19"/>
  <c r="F19"/>
  <c r="AC18"/>
  <c r="AB18"/>
  <c r="Z18"/>
  <c r="Y18"/>
  <c r="X18"/>
  <c r="W18"/>
  <c r="V18"/>
  <c r="U18"/>
  <c r="R18"/>
  <c r="Q18"/>
  <c r="N18"/>
  <c r="K18"/>
  <c r="I18"/>
  <c r="F18"/>
  <c r="AC17"/>
  <c r="AB17"/>
  <c r="Z17"/>
  <c r="Y17"/>
  <c r="X17"/>
  <c r="W17"/>
  <c r="V17"/>
  <c r="U17"/>
  <c r="R17"/>
  <c r="Q17"/>
  <c r="N17"/>
  <c r="K17"/>
  <c r="I17"/>
  <c r="F17"/>
  <c r="AC16"/>
  <c r="AB16"/>
  <c r="Z16"/>
  <c r="Y16"/>
  <c r="X16"/>
  <c r="W16"/>
  <c r="V16"/>
  <c r="U16"/>
  <c r="R16"/>
  <c r="Q16"/>
  <c r="N16"/>
  <c r="K16"/>
  <c r="I16"/>
  <c r="F16"/>
  <c r="AC15"/>
  <c r="AB15"/>
  <c r="Z15"/>
  <c r="Y15"/>
  <c r="X15"/>
  <c r="W15"/>
  <c r="V15"/>
  <c r="U15"/>
  <c r="R15"/>
  <c r="Q15"/>
  <c r="N15"/>
  <c r="K15"/>
  <c r="I15"/>
  <c r="F15"/>
  <c r="AC14"/>
  <c r="AB14"/>
  <c r="Z14"/>
  <c r="Y14"/>
  <c r="X14"/>
  <c r="W14"/>
  <c r="V14"/>
  <c r="U14"/>
  <c r="R14"/>
  <c r="Q14"/>
  <c r="N14"/>
  <c r="K14"/>
  <c r="I14"/>
  <c r="F14"/>
  <c r="AC13"/>
  <c r="AB13"/>
  <c r="Z13"/>
  <c r="Y13"/>
  <c r="X13"/>
  <c r="W13"/>
  <c r="V13"/>
  <c r="U13"/>
  <c r="R13"/>
  <c r="Q13"/>
  <c r="N13"/>
  <c r="K13"/>
  <c r="I13"/>
  <c r="F13"/>
  <c r="AC12"/>
  <c r="AB12"/>
  <c r="Z12"/>
  <c r="Y12"/>
  <c r="X12"/>
  <c r="W12"/>
  <c r="V12"/>
  <c r="U12"/>
  <c r="R12"/>
  <c r="Q12"/>
  <c r="N12"/>
  <c r="K12"/>
  <c r="I12"/>
  <c r="F12"/>
  <c r="AC11"/>
  <c r="AB11"/>
  <c r="Z11"/>
  <c r="Y11"/>
  <c r="X11"/>
  <c r="W11"/>
  <c r="V11"/>
  <c r="U11"/>
  <c r="R11"/>
  <c r="Q11"/>
  <c r="N11"/>
  <c r="K11"/>
  <c r="I11"/>
  <c r="F11"/>
  <c r="AC10"/>
  <c r="AB10"/>
  <c r="Z10"/>
  <c r="Y10"/>
  <c r="X10"/>
  <c r="W10"/>
  <c r="V10"/>
  <c r="U10"/>
  <c r="R10"/>
  <c r="Q10"/>
  <c r="N10"/>
  <c r="K10"/>
  <c r="I10"/>
  <c r="F10"/>
  <c r="AC9"/>
  <c r="AB9"/>
  <c r="Z9"/>
  <c r="Y9"/>
  <c r="X9"/>
  <c r="W9"/>
  <c r="V9"/>
  <c r="U9"/>
  <c r="R9"/>
  <c r="Q9"/>
  <c r="N9"/>
  <c r="K9"/>
  <c r="I9"/>
  <c r="F9"/>
  <c r="AC8"/>
  <c r="AB8"/>
  <c r="Z8"/>
  <c r="Y8"/>
  <c r="X8"/>
  <c r="W8"/>
  <c r="V8"/>
  <c r="U8"/>
  <c r="R8"/>
  <c r="Q8"/>
  <c r="N8"/>
  <c r="K8"/>
  <c r="I8"/>
  <c r="F8"/>
  <c r="AC7"/>
  <c r="AB7"/>
  <c r="Z7"/>
  <c r="Y7"/>
  <c r="X7"/>
  <c r="W7"/>
  <c r="V7"/>
  <c r="U7"/>
  <c r="R7"/>
  <c r="Q7"/>
  <c r="N7"/>
  <c r="K7"/>
  <c r="I7"/>
  <c r="F7"/>
  <c r="AC6"/>
  <c r="AB6"/>
  <c r="Z6"/>
  <c r="Y6"/>
  <c r="X6"/>
  <c r="W6"/>
  <c r="V6"/>
  <c r="U6"/>
  <c r="R6"/>
  <c r="Q6"/>
  <c r="N6"/>
  <c r="K6"/>
  <c r="I6"/>
  <c r="F6"/>
  <c r="AC5"/>
  <c r="AB5"/>
  <c r="Z5"/>
  <c r="Y5"/>
  <c r="X5"/>
  <c r="W5"/>
  <c r="V5"/>
  <c r="U5"/>
  <c r="R5"/>
  <c r="Q5"/>
  <c r="N5"/>
  <c r="K5"/>
  <c r="I5"/>
  <c r="F5"/>
  <c r="AC4"/>
  <c r="AB4"/>
  <c r="Z4"/>
  <c r="Y4"/>
  <c r="X4"/>
  <c r="W4"/>
  <c r="V4"/>
  <c r="U4"/>
  <c r="R4"/>
  <c r="Q4"/>
  <c r="N4"/>
  <c r="K4"/>
  <c r="I4"/>
  <c r="F4"/>
  <c r="AC3"/>
  <c r="AB3"/>
  <c r="Z3"/>
  <c r="Y3"/>
  <c r="X3"/>
  <c r="W3"/>
  <c r="V3"/>
  <c r="U3"/>
  <c r="R3"/>
  <c r="Q3"/>
  <c r="N3"/>
  <c r="K3"/>
  <c r="I3"/>
  <c r="F3"/>
</calcChain>
</file>

<file path=xl/sharedStrings.xml><?xml version="1.0" encoding="utf-8"?>
<sst xmlns="http://schemas.openxmlformats.org/spreadsheetml/2006/main" count="477" uniqueCount="314">
  <si>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</si>
  <si>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</si>
  <si>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</si>
  <si>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</si>
  <si>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</si>
  <si>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</si>
  <si>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</si>
  <si>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</si>
  <si>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</si>
  <si>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</si>
  <si>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</si>
  <si>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</si>
  <si>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</si>
  <si>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</si>
  <si>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</si>
  <si>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</si>
  <si>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</si>
  <si>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</si>
  <si>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</si>
  <si>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</si>
  <si>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</si>
  <si>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</si>
  <si>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</si>
  <si>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</si>
  <si>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</si>
  <si>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</si>
  <si>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</si>
  <si>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</si>
  <si>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</si>
  <si>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</si>
  <si>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</si>
  <si>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</si>
  <si>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</si>
  <si>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</si>
  <si>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</si>
  <si>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</si>
  <si>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</si>
  <si>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</si>
  <si>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</si>
  <si>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</si>
  <si>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</si>
  <si>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</si>
  <si>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</si>
  <si>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</si>
  <si>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</si>
  <si>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</si>
  <si>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</si>
  <si>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</si>
  <si>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</si>
  <si>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</si>
  <si>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</si>
  <si>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</si>
  <si>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</si>
  <si>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</si>
  <si>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</si>
  <si>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</si>
  <si>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</si>
  <si>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</si>
  <si>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</si>
  <si>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</si>
  <si>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</si>
  <si>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</si>
  <si>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</si>
  <si>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</si>
  <si>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</si>
  <si>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</si>
  <si>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</si>
  <si>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</si>
  <si>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</si>
  <si>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</si>
  <si>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</si>
  <si>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</si>
  <si>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</si>
  <si>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</si>
  <si>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</si>
  <si>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</si>
  <si>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</si>
  <si>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</si>
  <si>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</si>
  <si>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</si>
  <si>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</si>
  <si>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</si>
  <si>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</si>
  <si>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</si>
  <si>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</si>
  <si>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</si>
  <si>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</si>
  <si>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</si>
  <si>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</si>
  <si>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</si>
  <si>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</si>
  <si>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</si>
  <si>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</si>
  <si>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</si>
  <si>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</si>
  <si>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</si>
  <si>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</si>
  <si>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</si>
  <si>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</si>
  <si>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</si>
  <si>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</si>
  <si>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</si>
  <si>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</si>
  <si>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</si>
  <si>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</si>
  <si>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</si>
  <si>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</si>
  <si>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</si>
  <si>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</si>
  <si>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</si>
  <si>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</si>
  <si>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</si>
  <si>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</si>
  <si>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</si>
  <si>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</si>
  <si>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</si>
  <si>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</si>
  <si>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</si>
  <si>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</si>
  <si>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</si>
  <si>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</si>
  <si>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</si>
  <si>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</si>
  <si>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</si>
  <si>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</si>
  <si>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</si>
  <si>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</si>
  <si>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</si>
  <si>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</si>
  <si>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</si>
  <si>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</si>
  <si>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</si>
  <si>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</si>
  <si>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</si>
  <si>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</si>
  <si>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</si>
  <si>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</si>
  <si>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</si>
  <si>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</si>
  <si>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</si>
  <si>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</si>
  <si>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</si>
  <si>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</si>
  <si>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</si>
  <si>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</si>
  <si>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</si>
  <si>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</si>
  <si>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</si>
  <si>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</si>
  <si>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</si>
  <si>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</si>
  <si>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</si>
  <si>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</si>
  <si>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</si>
  <si>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</si>
  <si>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</si>
  <si>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</si>
  <si>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</si>
  <si>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</si>
  <si>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</si>
  <si>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</si>
  <si>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</si>
  <si>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</si>
  <si>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</si>
  <si>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</si>
  <si>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</si>
  <si>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</si>
  <si>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</si>
  <si>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</si>
  <si>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</si>
  <si>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</si>
  <si>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</si>
  <si>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</si>
  <si>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</si>
  <si>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</si>
  <si>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</si>
  <si>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</si>
  <si>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</si>
  <si>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</si>
  <si>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</si>
  <si>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</si>
  <si>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</si>
  <si>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</si>
  <si>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</si>
  <si>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</si>
  <si>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</si>
  <si>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</si>
  <si>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</si>
  <si>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</si>
  <si>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</si>
  <si>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</si>
  <si>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</si>
  <si>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</si>
  <si>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</si>
  <si>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</si>
  <si>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</si>
  <si>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</si>
  <si>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</si>
  <si>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</si>
  <si>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</si>
  <si>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</si>
  <si>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</si>
  <si>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</si>
  <si>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</si>
  <si>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</si>
  <si>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</si>
  <si>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</si>
  <si>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</si>
  <si>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</si>
  <si>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</si>
  <si>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</si>
  <si>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</si>
  <si>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</si>
  <si>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</si>
  <si>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</si>
  <si>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</si>
  <si>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</si>
  <si>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</si>
  <si>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</si>
  <si>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</si>
  <si>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</si>
  <si>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</si>
  <si>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</si>
  <si>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</si>
  <si>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</si>
  <si>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</si>
  <si>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</si>
  <si>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</si>
  <si>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</si>
  <si>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</si>
  <si>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</si>
  <si>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</si>
  <si>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</si>
  <si>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</si>
  <si>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</si>
  <si>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</si>
  <si>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</si>
  <si>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</si>
  <si>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</si>
  <si>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</si>
  <si>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</si>
  <si>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</si>
  <si>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</si>
  <si>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</si>
  <si>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</si>
  <si>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</si>
  <si>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</si>
  <si>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</si>
  <si>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</si>
  <si>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</si>
  <si>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</si>
  <si>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</si>
  <si>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</si>
  <si>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</si>
  <si>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</si>
  <si>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</si>
  <si>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</si>
  <si>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</si>
  <si>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</si>
  <si>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</si>
  <si>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</si>
  <si>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</si>
  <si>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</si>
  <si>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</si>
  <si>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</si>
  <si>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</si>
  <si>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</si>
  <si>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</si>
  <si>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</si>
  <si>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</si>
  <si>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</si>
  <si>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</si>
  <si>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</si>
  <si>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</si>
  <si>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</si>
  <si>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</si>
  <si>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</si>
  <si>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</si>
  <si>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</si>
  <si>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</si>
  <si>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</si>
  <si>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</si>
  <si>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</si>
  <si>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</si>
  <si>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</si>
  <si>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</si>
  <si>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</si>
  <si>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</si>
  <si>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</si>
  <si>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</si>
  <si>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</si>
  <si>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</si>
  <si>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</si>
  <si>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</si>
  <si>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</si>
  <si>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</si>
  <si>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</si>
  <si>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</si>
  <si>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</si>
  <si>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</si>
  <si>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</si>
  <si>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</si>
  <si>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</si>
  <si>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family val="3"/>
        <charset val="134"/>
      </rPr>
      <t>6月</t>
    </r>
    <r>
      <rPr>
        <b/>
        <sz val="12"/>
        <rFont val="Arial"/>
        <family val="2"/>
      </rPr>
      <t>13</t>
    </r>
    <r>
      <rPr>
        <b/>
        <sz val="12"/>
        <rFont val="宋体"/>
        <family val="3"/>
        <charset val="134"/>
      </rPr>
      <t>—</t>
    </r>
    <r>
      <rPr>
        <b/>
        <sz val="12"/>
        <rFont val="Arial"/>
        <family val="2"/>
      </rPr>
      <t>6</t>
    </r>
    <r>
      <rPr>
        <b/>
        <sz val="12"/>
        <rFont val="宋体"/>
        <family val="3"/>
        <charset val="134"/>
      </rPr>
      <t>月</t>
    </r>
    <r>
      <rPr>
        <b/>
        <sz val="12"/>
        <rFont val="Arial"/>
        <family val="2"/>
      </rPr>
      <t>15</t>
    </r>
    <r>
      <rPr>
        <b/>
        <sz val="12"/>
        <rFont val="宋体"/>
        <family val="3"/>
        <charset val="134"/>
      </rPr>
      <t>日</t>
    </r>
    <r>
      <rPr>
        <b/>
        <sz val="12"/>
        <rFont val="Arial"/>
        <family val="2"/>
      </rPr>
      <t xml:space="preserve">  618 </t>
    </r>
    <r>
      <rPr>
        <b/>
        <sz val="12"/>
        <rFont val="宋体"/>
        <family val="3"/>
        <charset val="134"/>
      </rPr>
      <t xml:space="preserve">活动奖励 </t>
    </r>
  </si>
  <si>
    <t>门店</t>
  </si>
  <si>
    <t>员工ID</t>
  </si>
  <si>
    <t>员工姓名</t>
  </si>
  <si>
    <t>奖励金额</t>
  </si>
  <si>
    <t xml:space="preserve">612直播 员工加分明细 </t>
  </si>
  <si>
    <t>西北片区</t>
    <phoneticPr fontId="33" type="noConversion"/>
  </si>
  <si>
    <t>大悦路店</t>
    <phoneticPr fontId="33" type="noConversion"/>
  </si>
  <si>
    <t>杨艳</t>
    <phoneticPr fontId="33" type="noConversion"/>
  </si>
  <si>
    <t>西北片区</t>
    <phoneticPr fontId="33" type="noConversion"/>
  </si>
  <si>
    <t>黄焰</t>
    <phoneticPr fontId="3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</si>
</sst>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</font>
    <font>
      <b/>
      <sz val="12"/>
      <color rgb="FFFF0000"/>
      <name val="Arial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</font>
    <font>
      <sz val="10"/>
      <name val="宋体"/>
      <charset val="134"/>
    </font>
    <font>
      <sz val="10"/>
      <color rgb="FFFF0000"/>
      <name val="Arial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color rgb="FFE517D9"/>
      <name val="宋体"/>
      <family val="3"/>
      <charset val="134"/>
      <scheme val="minor"/>
    </font>
    <font>
      <sz val="10"/>
      <color rgb="FFFF000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Arial"/>
      <family val="2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CF6F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3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ECF6F9"/>
      <color rgb="FFE517D9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workbookViewId="0">
      <selection activeCell="A37" sqref="A37:XFD37"/>
    </sheetView>
  </sheetViews>
  <sheetFormatPr defaultColWidth="9" defaultRowHeight="13.5"/>
  <cols>
    <col min="1" max="1" width="4.125" style="38" customWidth="1"/>
    <col min="2" max="2" width="6.5" style="38" customWidth="1"/>
    <col min="3" max="3" width="16.375" style="39" customWidth="1"/>
    <col min="4" max="4" width="7.375" style="39" customWidth="1"/>
    <col min="5" max="5" width="11.25" style="40" hidden="1" customWidth="1"/>
    <col min="6" max="6" width="10" style="40" customWidth="1"/>
    <col min="7" max="7" width="8.125" style="41" hidden="1" customWidth="1"/>
    <col min="8" max="8" width="9.75" style="42" hidden="1" customWidth="1"/>
    <col min="9" max="9" width="9.125" style="42" customWidth="1"/>
    <col min="10" max="10" width="10.25" style="40" hidden="1" customWidth="1"/>
    <col min="11" max="11" width="10" style="40" customWidth="1"/>
    <col min="12" max="12" width="9.375" style="40" hidden="1" customWidth="1"/>
    <col min="13" max="13" width="7.875" style="41" hidden="1" customWidth="1"/>
    <col min="14" max="14" width="10.75" style="40" customWidth="1"/>
    <col min="15" max="15" width="9.875" style="43" customWidth="1"/>
    <col min="16" max="16" width="10.5" style="43" customWidth="1"/>
    <col min="17" max="18" width="8" style="44" customWidth="1"/>
    <col min="19" max="19" width="7.875" style="43" customWidth="1"/>
    <col min="20" max="20" width="8.125" style="43" customWidth="1"/>
    <col min="21" max="21" width="10.625" style="43" customWidth="1"/>
    <col min="22" max="22" width="10" style="43" customWidth="1"/>
    <col min="23" max="24" width="7.75" style="45" customWidth="1"/>
    <col min="25" max="25" width="7.625" style="41" customWidth="1"/>
    <col min="26" max="26" width="8.5" style="41" customWidth="1"/>
    <col min="27" max="27" width="7.5" style="46" customWidth="1"/>
    <col min="28" max="28" width="8" style="47" customWidth="1"/>
    <col min="29" max="29" width="8.5" style="47" customWidth="1"/>
    <col min="30" max="30" width="7.875" style="48" customWidth="1"/>
    <col min="31" max="16384" width="9" style="49"/>
  </cols>
  <sheetData>
    <row r="1" spans="1:30" s="36" customFormat="1">
      <c r="A1" s="101" t="s">
        <v>0</v>
      </c>
      <c r="B1" s="102"/>
      <c r="C1" s="102"/>
      <c r="D1" s="103"/>
      <c r="E1" s="50" t="s">
        <v>1</v>
      </c>
      <c r="F1" s="104" t="s">
        <v>1</v>
      </c>
      <c r="G1" s="105"/>
      <c r="H1" s="105"/>
      <c r="I1" s="106"/>
      <c r="J1" s="61" t="s">
        <v>2</v>
      </c>
      <c r="K1" s="107" t="s">
        <v>2</v>
      </c>
      <c r="L1" s="108"/>
      <c r="M1" s="108"/>
      <c r="N1" s="109"/>
      <c r="O1" s="110" t="s">
        <v>3</v>
      </c>
      <c r="P1" s="111"/>
      <c r="Q1" s="100" t="s">
        <v>4</v>
      </c>
      <c r="R1" s="100" t="s">
        <v>5</v>
      </c>
      <c r="S1" s="112" t="s">
        <v>6</v>
      </c>
      <c r="T1" s="112"/>
      <c r="U1" s="97" t="s">
        <v>7</v>
      </c>
      <c r="V1" s="97"/>
      <c r="W1" s="98" t="s">
        <v>8</v>
      </c>
      <c r="X1" s="98"/>
      <c r="Y1" s="99" t="s">
        <v>9</v>
      </c>
      <c r="Z1" s="99"/>
      <c r="AA1" s="94" t="s">
        <v>10</v>
      </c>
      <c r="AB1" s="95" t="s">
        <v>11</v>
      </c>
      <c r="AC1" s="95" t="s">
        <v>12</v>
      </c>
      <c r="AD1" s="96" t="s">
        <v>13</v>
      </c>
    </row>
    <row r="2" spans="1:30" ht="18" customHeight="1">
      <c r="A2" s="51" t="s">
        <v>14</v>
      </c>
      <c r="B2" s="51" t="s">
        <v>15</v>
      </c>
      <c r="C2" s="52" t="s">
        <v>16</v>
      </c>
      <c r="D2" s="52" t="s">
        <v>17</v>
      </c>
      <c r="E2" s="53" t="s">
        <v>18</v>
      </c>
      <c r="F2" s="54" t="s">
        <v>19</v>
      </c>
      <c r="G2" s="55" t="s">
        <v>20</v>
      </c>
      <c r="H2" s="56" t="s">
        <v>21</v>
      </c>
      <c r="I2" s="56" t="s">
        <v>22</v>
      </c>
      <c r="J2" s="62" t="s">
        <v>23</v>
      </c>
      <c r="K2" s="62" t="s">
        <v>19</v>
      </c>
      <c r="L2" s="62" t="s">
        <v>20</v>
      </c>
      <c r="M2" s="63" t="s">
        <v>21</v>
      </c>
      <c r="N2" s="62" t="s">
        <v>22</v>
      </c>
      <c r="O2" s="64" t="s">
        <v>24</v>
      </c>
      <c r="P2" s="64" t="s">
        <v>21</v>
      </c>
      <c r="Q2" s="100"/>
      <c r="R2" s="100"/>
      <c r="S2" s="64" t="s">
        <v>24</v>
      </c>
      <c r="T2" s="64" t="s">
        <v>21</v>
      </c>
      <c r="U2" s="68" t="s">
        <v>24</v>
      </c>
      <c r="V2" s="68" t="s">
        <v>21</v>
      </c>
      <c r="W2" s="69" t="s">
        <v>24</v>
      </c>
      <c r="X2" s="69" t="s">
        <v>21</v>
      </c>
      <c r="Y2" s="75" t="s">
        <v>24</v>
      </c>
      <c r="Z2" s="75" t="s">
        <v>21</v>
      </c>
      <c r="AA2" s="94"/>
      <c r="AB2" s="95"/>
      <c r="AC2" s="95"/>
      <c r="AD2" s="96"/>
    </row>
    <row r="3" spans="1:30">
      <c r="A3" s="57">
        <v>1</v>
      </c>
      <c r="B3" s="57">
        <v>359</v>
      </c>
      <c r="C3" s="58" t="s">
        <v>25</v>
      </c>
      <c r="D3" s="58" t="s">
        <v>26</v>
      </c>
      <c r="E3" s="59">
        <v>7819.4808000000003</v>
      </c>
      <c r="F3" s="59">
        <f t="shared" ref="F3:F66" si="0">E3*3</f>
        <v>23458.4424</v>
      </c>
      <c r="G3" s="60">
        <v>0.28489599999999998</v>
      </c>
      <c r="H3" s="59">
        <v>2227.7388019967998</v>
      </c>
      <c r="I3" s="59">
        <f t="shared" ref="I3:I66" si="1">H3*3</f>
        <v>6683.2164059903998</v>
      </c>
      <c r="J3" s="65">
        <v>9383.3769599999996</v>
      </c>
      <c r="K3" s="65">
        <f t="shared" ref="K3:K66" si="2">J3*3</f>
        <v>28150.130880000001</v>
      </c>
      <c r="L3" s="65">
        <v>2530.6967661120002</v>
      </c>
      <c r="M3" s="66">
        <v>0.2697</v>
      </c>
      <c r="N3" s="65">
        <f t="shared" ref="N3:N66" si="3">L3*3</f>
        <v>7592.0902983360002</v>
      </c>
      <c r="O3" s="67">
        <v>39094.519999999997</v>
      </c>
      <c r="P3" s="67">
        <v>10549.68</v>
      </c>
      <c r="Q3" s="70">
        <f>O3/F3</f>
        <v>1.6665437258528299</v>
      </c>
      <c r="R3" s="70">
        <f>P3/I3</f>
        <v>1.5785333526749099</v>
      </c>
      <c r="S3" s="67"/>
      <c r="T3" s="67"/>
      <c r="U3" s="71">
        <f t="shared" ref="U3:U66" si="4">O3-S3</f>
        <v>39094.519999999997</v>
      </c>
      <c r="V3" s="71">
        <f t="shared" ref="V3:V66" si="5">P3-T3</f>
        <v>10549.68</v>
      </c>
      <c r="W3" s="72">
        <f t="shared" ref="W3:W66" si="6">U3/F3</f>
        <v>1.6665437258528299</v>
      </c>
      <c r="X3" s="72">
        <f t="shared" ref="X3:X66" si="7">V3/I3</f>
        <v>1.5785333526749099</v>
      </c>
      <c r="Y3" s="76">
        <f>U3/K3</f>
        <v>1.38878643821069</v>
      </c>
      <c r="Z3" s="76">
        <f>V3/N3</f>
        <v>1.3895619764048699</v>
      </c>
      <c r="AA3" s="77">
        <v>400</v>
      </c>
      <c r="AB3" s="78">
        <f>(V3-I3)*0.2</f>
        <v>773.29271880192005</v>
      </c>
      <c r="AC3" s="78">
        <f>AA3+AB3</f>
        <v>1173.29271880192</v>
      </c>
      <c r="AD3" s="79"/>
    </row>
    <row r="4" spans="1:30">
      <c r="A4" s="57">
        <v>2</v>
      </c>
      <c r="B4" s="57">
        <v>578</v>
      </c>
      <c r="C4" s="58" t="s">
        <v>27</v>
      </c>
      <c r="D4" s="58" t="s">
        <v>28</v>
      </c>
      <c r="E4" s="59">
        <v>11323.551600000001</v>
      </c>
      <c r="F4" s="59">
        <f t="shared" si="0"/>
        <v>33970.654799999997</v>
      </c>
      <c r="G4" s="60">
        <v>0.30454399999999998</v>
      </c>
      <c r="H4" s="59">
        <v>3448.5196984703998</v>
      </c>
      <c r="I4" s="59">
        <f t="shared" si="1"/>
        <v>10345.559095411199</v>
      </c>
      <c r="J4" s="65">
        <v>13588.261920000001</v>
      </c>
      <c r="K4" s="65">
        <f t="shared" si="2"/>
        <v>40764.785759999999</v>
      </c>
      <c r="L4" s="65">
        <v>3917.4959115360002</v>
      </c>
      <c r="M4" s="66">
        <v>0.2883</v>
      </c>
      <c r="N4" s="65">
        <f t="shared" si="3"/>
        <v>11752.487734607999</v>
      </c>
      <c r="O4" s="67">
        <v>49959.56</v>
      </c>
      <c r="P4" s="67">
        <v>17022.07</v>
      </c>
      <c r="Q4" s="70">
        <f t="shared" ref="Q4:Q35" si="8">O4/F4</f>
        <v>1.47066814855744</v>
      </c>
      <c r="R4" s="70">
        <f t="shared" ref="R4:R35" si="9">P4/I4</f>
        <v>1.6453504197322899</v>
      </c>
      <c r="S4" s="67"/>
      <c r="T4" s="67"/>
      <c r="U4" s="71">
        <f t="shared" si="4"/>
        <v>49959.56</v>
      </c>
      <c r="V4" s="71">
        <f t="shared" si="5"/>
        <v>17022.07</v>
      </c>
      <c r="W4" s="72">
        <f t="shared" si="6"/>
        <v>1.47066814855744</v>
      </c>
      <c r="X4" s="72">
        <f t="shared" si="7"/>
        <v>1.6453504197322899</v>
      </c>
      <c r="Y4" s="76">
        <f t="shared" ref="Y4:Y35" si="10">U4/K4</f>
        <v>1.2255567904645399</v>
      </c>
      <c r="Z4" s="76">
        <f t="shared" ref="Z4:Z35" si="11">V4/N4</f>
        <v>1.448380154431</v>
      </c>
      <c r="AA4" s="77">
        <v>400</v>
      </c>
      <c r="AB4" s="78">
        <f t="shared" ref="AB4:AB35" si="12">(V4-I4)*0.2</f>
        <v>1335.3021809177601</v>
      </c>
      <c r="AC4" s="78">
        <f t="shared" ref="AC4:AC35" si="13">AA4+AB4</f>
        <v>1735.3021809177601</v>
      </c>
      <c r="AD4" s="79"/>
    </row>
    <row r="5" spans="1:30">
      <c r="A5" s="57">
        <v>3</v>
      </c>
      <c r="B5" s="57">
        <v>111219</v>
      </c>
      <c r="C5" s="58" t="s">
        <v>29</v>
      </c>
      <c r="D5" s="58" t="s">
        <v>26</v>
      </c>
      <c r="E5" s="59">
        <v>5861.80645</v>
      </c>
      <c r="F5" s="59">
        <f t="shared" si="0"/>
        <v>17585.41935</v>
      </c>
      <c r="G5" s="60">
        <v>0.28489599999999998</v>
      </c>
      <c r="H5" s="59">
        <v>1670.0052103792</v>
      </c>
      <c r="I5" s="59">
        <f t="shared" si="1"/>
        <v>5010.0156311376004</v>
      </c>
      <c r="J5" s="65">
        <v>7034.1677399999999</v>
      </c>
      <c r="K5" s="65">
        <f t="shared" si="2"/>
        <v>21102.503219999999</v>
      </c>
      <c r="L5" s="65">
        <v>1897.115039478</v>
      </c>
      <c r="M5" s="66">
        <v>0.2697</v>
      </c>
      <c r="N5" s="65">
        <f t="shared" si="3"/>
        <v>5691.3451184340001</v>
      </c>
      <c r="O5" s="67">
        <v>25564.54</v>
      </c>
      <c r="P5" s="67">
        <v>9244.64</v>
      </c>
      <c r="Q5" s="70">
        <f t="shared" si="8"/>
        <v>1.45373502281593</v>
      </c>
      <c r="R5" s="70">
        <f t="shared" si="9"/>
        <v>1.8452317678499699</v>
      </c>
      <c r="S5" s="67"/>
      <c r="T5" s="67"/>
      <c r="U5" s="71">
        <f t="shared" si="4"/>
        <v>25564.54</v>
      </c>
      <c r="V5" s="71">
        <f t="shared" si="5"/>
        <v>9244.64</v>
      </c>
      <c r="W5" s="72">
        <f t="shared" si="6"/>
        <v>1.45373502281593</v>
      </c>
      <c r="X5" s="72">
        <f t="shared" si="7"/>
        <v>1.8452317678499699</v>
      </c>
      <c r="Y5" s="76">
        <f t="shared" si="10"/>
        <v>1.2114458523466101</v>
      </c>
      <c r="Z5" s="76">
        <f t="shared" si="11"/>
        <v>1.6243330544227701</v>
      </c>
      <c r="AA5" s="77">
        <v>400</v>
      </c>
      <c r="AB5" s="78">
        <f t="shared" si="12"/>
        <v>846.92487377248005</v>
      </c>
      <c r="AC5" s="78">
        <f t="shared" si="13"/>
        <v>1246.9248737724799</v>
      </c>
      <c r="AD5" s="79"/>
    </row>
    <row r="6" spans="1:30">
      <c r="A6" s="57">
        <v>4</v>
      </c>
      <c r="B6" s="57">
        <v>103199</v>
      </c>
      <c r="C6" s="58" t="s">
        <v>30</v>
      </c>
      <c r="D6" s="58" t="s">
        <v>28</v>
      </c>
      <c r="E6" s="59">
        <v>7254.0506999999998</v>
      </c>
      <c r="F6" s="59">
        <f t="shared" si="0"/>
        <v>21762.152099999999</v>
      </c>
      <c r="G6" s="60">
        <v>0.30454399999999998</v>
      </c>
      <c r="H6" s="59">
        <v>2209.1776163807999</v>
      </c>
      <c r="I6" s="59">
        <f t="shared" si="1"/>
        <v>6627.5328491423998</v>
      </c>
      <c r="J6" s="65">
        <v>8704.8608399999994</v>
      </c>
      <c r="K6" s="65">
        <f t="shared" si="2"/>
        <v>26114.58252</v>
      </c>
      <c r="L6" s="65">
        <v>2509.6113801719998</v>
      </c>
      <c r="M6" s="66">
        <v>0.2883</v>
      </c>
      <c r="N6" s="65">
        <f t="shared" si="3"/>
        <v>7528.8341405159999</v>
      </c>
      <c r="O6" s="67">
        <v>30293.48</v>
      </c>
      <c r="P6" s="67">
        <v>10452.73</v>
      </c>
      <c r="Q6" s="70">
        <f t="shared" si="8"/>
        <v>1.39202592927379</v>
      </c>
      <c r="R6" s="70">
        <f t="shared" si="9"/>
        <v>1.5771675882908001</v>
      </c>
      <c r="S6" s="67"/>
      <c r="T6" s="67"/>
      <c r="U6" s="71">
        <f t="shared" si="4"/>
        <v>30293.48</v>
      </c>
      <c r="V6" s="71">
        <f t="shared" si="5"/>
        <v>10452.73</v>
      </c>
      <c r="W6" s="72">
        <f t="shared" si="6"/>
        <v>1.39202592927379</v>
      </c>
      <c r="X6" s="72">
        <f t="shared" si="7"/>
        <v>1.5771675882908001</v>
      </c>
      <c r="Y6" s="76">
        <f t="shared" si="10"/>
        <v>1.16002160772816</v>
      </c>
      <c r="Z6" s="76">
        <f t="shared" si="11"/>
        <v>1.3883597121298299</v>
      </c>
      <c r="AA6" s="77">
        <v>400</v>
      </c>
      <c r="AB6" s="78">
        <f t="shared" si="12"/>
        <v>765.03943017152005</v>
      </c>
      <c r="AC6" s="78">
        <f t="shared" si="13"/>
        <v>1165.0394301715201</v>
      </c>
      <c r="AD6" s="79"/>
    </row>
    <row r="7" spans="1:30">
      <c r="A7" s="57">
        <v>5</v>
      </c>
      <c r="B7" s="57">
        <v>744</v>
      </c>
      <c r="C7" s="58" t="s">
        <v>31</v>
      </c>
      <c r="D7" s="58" t="s">
        <v>28</v>
      </c>
      <c r="E7" s="59">
        <v>8997.1134000000002</v>
      </c>
      <c r="F7" s="59">
        <f t="shared" si="0"/>
        <v>26991.340199999999</v>
      </c>
      <c r="G7" s="60">
        <v>0.27507199999999998</v>
      </c>
      <c r="H7" s="59">
        <v>2474.8539771648002</v>
      </c>
      <c r="I7" s="59">
        <f t="shared" si="1"/>
        <v>7424.5619314943997</v>
      </c>
      <c r="J7" s="65">
        <v>10796.53608</v>
      </c>
      <c r="K7" s="65">
        <f t="shared" si="2"/>
        <v>32389.608240000001</v>
      </c>
      <c r="L7" s="65">
        <v>2811.4179952320001</v>
      </c>
      <c r="M7" s="66">
        <v>0.26040000000000002</v>
      </c>
      <c r="N7" s="65">
        <f t="shared" si="3"/>
        <v>8434.2539856959993</v>
      </c>
      <c r="O7" s="67">
        <v>42039.44</v>
      </c>
      <c r="P7" s="67">
        <v>11410.6</v>
      </c>
      <c r="Q7" s="70">
        <f t="shared" si="8"/>
        <v>1.55751584354452</v>
      </c>
      <c r="R7" s="70">
        <f t="shared" si="9"/>
        <v>1.5368718188742101</v>
      </c>
      <c r="S7" s="67">
        <v>4492.5</v>
      </c>
      <c r="T7" s="67">
        <v>341.43000001019999</v>
      </c>
      <c r="U7" s="71">
        <f t="shared" si="4"/>
        <v>37546.94</v>
      </c>
      <c r="V7" s="71">
        <f t="shared" si="5"/>
        <v>11069.169999989799</v>
      </c>
      <c r="W7" s="72">
        <f t="shared" si="6"/>
        <v>1.39107357107077</v>
      </c>
      <c r="X7" s="72">
        <f t="shared" si="7"/>
        <v>1.49088526732268</v>
      </c>
      <c r="Y7" s="76">
        <f t="shared" si="10"/>
        <v>1.1592279758923101</v>
      </c>
      <c r="Z7" s="76">
        <f t="shared" si="11"/>
        <v>1.3124065292274201</v>
      </c>
      <c r="AA7" s="77">
        <v>400</v>
      </c>
      <c r="AB7" s="78">
        <f t="shared" si="12"/>
        <v>728.92161369908001</v>
      </c>
      <c r="AC7" s="78">
        <f t="shared" si="13"/>
        <v>1128.9216136990799</v>
      </c>
      <c r="AD7" s="79"/>
    </row>
    <row r="8" spans="1:30">
      <c r="A8" s="57">
        <v>6</v>
      </c>
      <c r="B8" s="57">
        <v>733</v>
      </c>
      <c r="C8" s="58" t="s">
        <v>32</v>
      </c>
      <c r="D8" s="58" t="s">
        <v>33</v>
      </c>
      <c r="E8" s="59">
        <v>5457.6665000000003</v>
      </c>
      <c r="F8" s="59">
        <f t="shared" si="0"/>
        <v>16372.9995</v>
      </c>
      <c r="G8" s="60">
        <v>0.29471999999999998</v>
      </c>
      <c r="H8" s="59">
        <v>1608.4834708799999</v>
      </c>
      <c r="I8" s="59">
        <f t="shared" si="1"/>
        <v>4825.4504126399997</v>
      </c>
      <c r="J8" s="65">
        <v>6549.1998000000003</v>
      </c>
      <c r="K8" s="65">
        <f t="shared" si="2"/>
        <v>19647.599399999999</v>
      </c>
      <c r="L8" s="65">
        <v>1827.2267442</v>
      </c>
      <c r="M8" s="66">
        <v>0.27900000000000003</v>
      </c>
      <c r="N8" s="65">
        <f t="shared" si="3"/>
        <v>5481.6802325999997</v>
      </c>
      <c r="O8" s="67">
        <v>22682</v>
      </c>
      <c r="P8" s="67">
        <v>6754.03</v>
      </c>
      <c r="Q8" s="70">
        <f t="shared" si="8"/>
        <v>1.3853295481991601</v>
      </c>
      <c r="R8" s="70">
        <f t="shared" si="9"/>
        <v>1.3996683050162899</v>
      </c>
      <c r="S8" s="67"/>
      <c r="T8" s="67"/>
      <c r="U8" s="71">
        <f t="shared" si="4"/>
        <v>22682</v>
      </c>
      <c r="V8" s="71">
        <f t="shared" si="5"/>
        <v>6754.03</v>
      </c>
      <c r="W8" s="72">
        <f t="shared" si="6"/>
        <v>1.3853295481991601</v>
      </c>
      <c r="X8" s="72">
        <f t="shared" si="7"/>
        <v>1.3996683050162899</v>
      </c>
      <c r="Y8" s="76">
        <f t="shared" si="10"/>
        <v>1.15444129016596</v>
      </c>
      <c r="Z8" s="76">
        <f t="shared" si="11"/>
        <v>1.23210944699642</v>
      </c>
      <c r="AA8" s="77">
        <v>400</v>
      </c>
      <c r="AB8" s="78">
        <f t="shared" si="12"/>
        <v>385.715917472</v>
      </c>
      <c r="AC8" s="78">
        <f t="shared" si="13"/>
        <v>785.715917472</v>
      </c>
      <c r="AD8" s="79"/>
    </row>
    <row r="9" spans="1:30">
      <c r="A9" s="57">
        <v>7</v>
      </c>
      <c r="B9" s="57">
        <v>573</v>
      </c>
      <c r="C9" s="58" t="s">
        <v>34</v>
      </c>
      <c r="D9" s="58" t="s">
        <v>33</v>
      </c>
      <c r="E9" s="59">
        <v>5738.6652000000004</v>
      </c>
      <c r="F9" s="59">
        <f t="shared" si="0"/>
        <v>17215.995599999998</v>
      </c>
      <c r="G9" s="60">
        <v>0.28489599999999998</v>
      </c>
      <c r="H9" s="59">
        <v>1634.9227608192</v>
      </c>
      <c r="I9" s="59">
        <f t="shared" si="1"/>
        <v>4904.7682824576004</v>
      </c>
      <c r="J9" s="65">
        <v>6886.3982400000004</v>
      </c>
      <c r="K9" s="65">
        <f t="shared" si="2"/>
        <v>20659.19472</v>
      </c>
      <c r="L9" s="65">
        <v>1857.2616053280001</v>
      </c>
      <c r="M9" s="66">
        <v>0.2697</v>
      </c>
      <c r="N9" s="65">
        <f t="shared" si="3"/>
        <v>5571.7848159839996</v>
      </c>
      <c r="O9" s="67">
        <v>23789.58</v>
      </c>
      <c r="P9" s="67">
        <v>7905.49</v>
      </c>
      <c r="Q9" s="70">
        <f t="shared" si="8"/>
        <v>1.3818300464714299</v>
      </c>
      <c r="R9" s="70">
        <f t="shared" si="9"/>
        <v>1.6117968362082999</v>
      </c>
      <c r="S9" s="67"/>
      <c r="T9" s="67"/>
      <c r="U9" s="71">
        <f t="shared" si="4"/>
        <v>23789.58</v>
      </c>
      <c r="V9" s="71">
        <f t="shared" si="5"/>
        <v>7905.49</v>
      </c>
      <c r="W9" s="72">
        <f t="shared" si="6"/>
        <v>1.3818300464714299</v>
      </c>
      <c r="X9" s="72">
        <f t="shared" si="7"/>
        <v>1.6117968362082999</v>
      </c>
      <c r="Y9" s="76">
        <f t="shared" si="10"/>
        <v>1.1515250387261999</v>
      </c>
      <c r="Z9" s="76">
        <f t="shared" si="11"/>
        <v>1.4188433798306801</v>
      </c>
      <c r="AA9" s="77">
        <v>400</v>
      </c>
      <c r="AB9" s="78">
        <f t="shared" si="12"/>
        <v>600.14434350848001</v>
      </c>
      <c r="AC9" s="78">
        <f t="shared" si="13"/>
        <v>1000.14434350848</v>
      </c>
      <c r="AD9" s="79"/>
    </row>
    <row r="10" spans="1:30">
      <c r="A10" s="57">
        <v>8</v>
      </c>
      <c r="B10" s="57">
        <v>103639</v>
      </c>
      <c r="C10" s="58" t="s">
        <v>35</v>
      </c>
      <c r="D10" s="58" t="s">
        <v>33</v>
      </c>
      <c r="E10" s="59">
        <v>7754.2048999999997</v>
      </c>
      <c r="F10" s="59">
        <f t="shared" si="0"/>
        <v>23262.614699999998</v>
      </c>
      <c r="G10" s="60">
        <v>0.33136352000000002</v>
      </c>
      <c r="H10" s="59">
        <v>2569.4606304652498</v>
      </c>
      <c r="I10" s="59">
        <f t="shared" si="1"/>
        <v>7708.3818913957502</v>
      </c>
      <c r="J10" s="65">
        <v>9305.0458799999997</v>
      </c>
      <c r="K10" s="65">
        <f t="shared" si="2"/>
        <v>27915.137640000001</v>
      </c>
      <c r="L10" s="65">
        <v>2918.8905370513198</v>
      </c>
      <c r="M10" s="66">
        <v>0.313689</v>
      </c>
      <c r="N10" s="65">
        <f t="shared" si="3"/>
        <v>8756.6716111539608</v>
      </c>
      <c r="O10" s="67">
        <v>31613.96</v>
      </c>
      <c r="P10" s="67">
        <v>10942.61</v>
      </c>
      <c r="Q10" s="70">
        <f t="shared" si="8"/>
        <v>1.35900286393859</v>
      </c>
      <c r="R10" s="70">
        <f t="shared" si="9"/>
        <v>1.41957289534583</v>
      </c>
      <c r="S10" s="67"/>
      <c r="T10" s="67"/>
      <c r="U10" s="71">
        <f t="shared" si="4"/>
        <v>31613.96</v>
      </c>
      <c r="V10" s="71">
        <f t="shared" si="5"/>
        <v>10942.61</v>
      </c>
      <c r="W10" s="72">
        <f t="shared" si="6"/>
        <v>1.35900286393859</v>
      </c>
      <c r="X10" s="72">
        <f t="shared" si="7"/>
        <v>1.41957289534583</v>
      </c>
      <c r="Y10" s="76">
        <f t="shared" si="10"/>
        <v>1.13250238661549</v>
      </c>
      <c r="Z10" s="76">
        <f t="shared" si="11"/>
        <v>1.24963119389583</v>
      </c>
      <c r="AA10" s="77">
        <v>400</v>
      </c>
      <c r="AB10" s="78">
        <f t="shared" si="12"/>
        <v>646.84562172084998</v>
      </c>
      <c r="AC10" s="78">
        <f t="shared" si="13"/>
        <v>1046.84562172085</v>
      </c>
      <c r="AD10" s="79"/>
    </row>
    <row r="11" spans="1:30">
      <c r="A11" s="57">
        <v>9</v>
      </c>
      <c r="B11" s="57">
        <v>571</v>
      </c>
      <c r="C11" s="58" t="s">
        <v>36</v>
      </c>
      <c r="D11" s="58" t="s">
        <v>33</v>
      </c>
      <c r="E11" s="59">
        <v>16750.268700000001</v>
      </c>
      <c r="F11" s="59">
        <f t="shared" si="0"/>
        <v>50250.806100000002</v>
      </c>
      <c r="G11" s="60">
        <v>0.27507199999999998</v>
      </c>
      <c r="H11" s="59">
        <v>4607.5299118464</v>
      </c>
      <c r="I11" s="59">
        <f t="shared" si="1"/>
        <v>13822.589735539201</v>
      </c>
      <c r="J11" s="65">
        <v>20100.32244</v>
      </c>
      <c r="K11" s="65">
        <f t="shared" si="2"/>
        <v>60300.967320000003</v>
      </c>
      <c r="L11" s="65">
        <v>5234.1239633759997</v>
      </c>
      <c r="M11" s="66">
        <v>0.26040000000000002</v>
      </c>
      <c r="N11" s="65">
        <f t="shared" si="3"/>
        <v>15702.371890128001</v>
      </c>
      <c r="O11" s="67">
        <v>68184.39</v>
      </c>
      <c r="P11" s="67">
        <v>20335.02</v>
      </c>
      <c r="Q11" s="70">
        <f t="shared" si="8"/>
        <v>1.3568815167723201</v>
      </c>
      <c r="R11" s="70">
        <f t="shared" si="9"/>
        <v>1.47114400333511</v>
      </c>
      <c r="S11" s="67"/>
      <c r="T11" s="67"/>
      <c r="U11" s="71">
        <f t="shared" si="4"/>
        <v>68184.39</v>
      </c>
      <c r="V11" s="71">
        <f t="shared" si="5"/>
        <v>20335.02</v>
      </c>
      <c r="W11" s="72">
        <f t="shared" si="6"/>
        <v>1.3568815167723201</v>
      </c>
      <c r="X11" s="72">
        <f t="shared" si="7"/>
        <v>1.47114400333511</v>
      </c>
      <c r="Y11" s="76">
        <f t="shared" si="10"/>
        <v>1.13073459731027</v>
      </c>
      <c r="Z11" s="76">
        <f t="shared" si="11"/>
        <v>1.2950285563408701</v>
      </c>
      <c r="AA11" s="77">
        <v>400</v>
      </c>
      <c r="AB11" s="78">
        <f t="shared" si="12"/>
        <v>1302.4860528921599</v>
      </c>
      <c r="AC11" s="78">
        <f t="shared" si="13"/>
        <v>1702.4860528921599</v>
      </c>
      <c r="AD11" s="79"/>
    </row>
    <row r="12" spans="1:30">
      <c r="A12" s="57">
        <v>10</v>
      </c>
      <c r="B12" s="57">
        <v>713</v>
      </c>
      <c r="C12" s="58" t="s">
        <v>37</v>
      </c>
      <c r="D12" s="58" t="s">
        <v>38</v>
      </c>
      <c r="E12" s="59">
        <v>4977.1329999999998</v>
      </c>
      <c r="F12" s="59">
        <f t="shared" si="0"/>
        <v>14931.398999999999</v>
      </c>
      <c r="G12" s="60">
        <v>0.31436799999999998</v>
      </c>
      <c r="H12" s="59">
        <v>1564.6513469439999</v>
      </c>
      <c r="I12" s="59">
        <f t="shared" si="1"/>
        <v>4693.9540408319999</v>
      </c>
      <c r="J12" s="65">
        <v>5972.5595999999996</v>
      </c>
      <c r="K12" s="65">
        <f t="shared" si="2"/>
        <v>17917.678800000002</v>
      </c>
      <c r="L12" s="65">
        <v>1777.43373696</v>
      </c>
      <c r="M12" s="66">
        <v>0.29759999999999998</v>
      </c>
      <c r="N12" s="65">
        <f t="shared" si="3"/>
        <v>5332.3012108800003</v>
      </c>
      <c r="O12" s="67">
        <v>20018.349999999999</v>
      </c>
      <c r="P12" s="67">
        <v>6204.43</v>
      </c>
      <c r="Q12" s="70">
        <f t="shared" si="8"/>
        <v>1.3406881699430799</v>
      </c>
      <c r="R12" s="70">
        <f t="shared" si="9"/>
        <v>1.3217918083621201</v>
      </c>
      <c r="S12" s="67"/>
      <c r="T12" s="67"/>
      <c r="U12" s="71">
        <f t="shared" si="4"/>
        <v>20018.349999999999</v>
      </c>
      <c r="V12" s="71">
        <f t="shared" si="5"/>
        <v>6204.43</v>
      </c>
      <c r="W12" s="72">
        <f t="shared" si="6"/>
        <v>1.3406881699430799</v>
      </c>
      <c r="X12" s="72">
        <f t="shared" si="7"/>
        <v>1.3217918083621201</v>
      </c>
      <c r="Y12" s="76">
        <f t="shared" si="10"/>
        <v>1.1172401416192399</v>
      </c>
      <c r="Z12" s="76">
        <f t="shared" si="11"/>
        <v>1.1635557997624999</v>
      </c>
      <c r="AA12" s="77">
        <v>400</v>
      </c>
      <c r="AB12" s="78">
        <f t="shared" si="12"/>
        <v>302.09519183359998</v>
      </c>
      <c r="AC12" s="78">
        <f t="shared" si="13"/>
        <v>702.09519183359998</v>
      </c>
      <c r="AD12" s="79"/>
    </row>
    <row r="13" spans="1:30">
      <c r="A13" s="57">
        <v>11</v>
      </c>
      <c r="B13" s="57">
        <v>385</v>
      </c>
      <c r="C13" s="58" t="s">
        <v>39</v>
      </c>
      <c r="D13" s="58" t="s">
        <v>40</v>
      </c>
      <c r="E13" s="59">
        <v>15091.230600000001</v>
      </c>
      <c r="F13" s="59">
        <f t="shared" si="0"/>
        <v>45273.691800000001</v>
      </c>
      <c r="G13" s="60">
        <v>0.25542399999999998</v>
      </c>
      <c r="H13" s="59">
        <v>3854.6624847744001</v>
      </c>
      <c r="I13" s="59">
        <f t="shared" si="1"/>
        <v>11563.9874543232</v>
      </c>
      <c r="J13" s="65">
        <v>18109.476719999999</v>
      </c>
      <c r="K13" s="65">
        <f t="shared" si="2"/>
        <v>54328.430160000004</v>
      </c>
      <c r="L13" s="65">
        <v>4378.8714708959997</v>
      </c>
      <c r="M13" s="66">
        <v>0.24179999999999999</v>
      </c>
      <c r="N13" s="65">
        <f t="shared" si="3"/>
        <v>13136.614412688001</v>
      </c>
      <c r="O13" s="67">
        <v>60015.67</v>
      </c>
      <c r="P13" s="67">
        <v>17417.27</v>
      </c>
      <c r="Q13" s="70">
        <f t="shared" si="8"/>
        <v>1.32561908724219</v>
      </c>
      <c r="R13" s="70">
        <f t="shared" si="9"/>
        <v>1.5061647263797899</v>
      </c>
      <c r="S13" s="67"/>
      <c r="T13" s="67"/>
      <c r="U13" s="71">
        <f t="shared" si="4"/>
        <v>60015.67</v>
      </c>
      <c r="V13" s="71">
        <f t="shared" si="5"/>
        <v>17417.27</v>
      </c>
      <c r="W13" s="72">
        <f t="shared" si="6"/>
        <v>1.32561908724219</v>
      </c>
      <c r="X13" s="72">
        <f t="shared" si="7"/>
        <v>1.5061647263797899</v>
      </c>
      <c r="Y13" s="76">
        <f t="shared" si="10"/>
        <v>1.1046825727018199</v>
      </c>
      <c r="Z13" s="76">
        <f t="shared" si="11"/>
        <v>1.32585683440457</v>
      </c>
      <c r="AA13" s="77">
        <v>400</v>
      </c>
      <c r="AB13" s="78">
        <f t="shared" si="12"/>
        <v>1170.65650913536</v>
      </c>
      <c r="AC13" s="78">
        <f t="shared" si="13"/>
        <v>1570.65650913536</v>
      </c>
      <c r="AD13" s="79"/>
    </row>
    <row r="14" spans="1:30">
      <c r="A14" s="57">
        <v>12</v>
      </c>
      <c r="B14" s="57">
        <v>102565</v>
      </c>
      <c r="C14" s="58" t="s">
        <v>41</v>
      </c>
      <c r="D14" s="58" t="s">
        <v>26</v>
      </c>
      <c r="E14" s="59">
        <v>7467.8362500000003</v>
      </c>
      <c r="F14" s="59">
        <f t="shared" si="0"/>
        <v>22403.508750000001</v>
      </c>
      <c r="G14" s="60">
        <v>0.30483872000000001</v>
      </c>
      <c r="H14" s="59">
        <v>2276.4856436196001</v>
      </c>
      <c r="I14" s="59">
        <f t="shared" si="1"/>
        <v>6829.4569308587998</v>
      </c>
      <c r="J14" s="65">
        <v>8961.4035000000003</v>
      </c>
      <c r="K14" s="65">
        <f t="shared" si="2"/>
        <v>26884.210500000001</v>
      </c>
      <c r="L14" s="65">
        <v>2586.0728606265002</v>
      </c>
      <c r="M14" s="66">
        <v>0.28857899999999997</v>
      </c>
      <c r="N14" s="65">
        <f t="shared" si="3"/>
        <v>7758.2185818794997</v>
      </c>
      <c r="O14" s="67">
        <v>29623.03</v>
      </c>
      <c r="P14" s="67">
        <v>11081.04</v>
      </c>
      <c r="Q14" s="70">
        <f t="shared" si="8"/>
        <v>1.3222495784282</v>
      </c>
      <c r="R14" s="70">
        <f t="shared" si="9"/>
        <v>1.6225360394221799</v>
      </c>
      <c r="S14" s="67"/>
      <c r="T14" s="67"/>
      <c r="U14" s="71">
        <f t="shared" si="4"/>
        <v>29623.03</v>
      </c>
      <c r="V14" s="71">
        <f t="shared" si="5"/>
        <v>11081.04</v>
      </c>
      <c r="W14" s="72">
        <f t="shared" si="6"/>
        <v>1.3222495784282</v>
      </c>
      <c r="X14" s="72">
        <f t="shared" si="7"/>
        <v>1.6225360394221799</v>
      </c>
      <c r="Y14" s="76">
        <f t="shared" si="10"/>
        <v>1.10187464869017</v>
      </c>
      <c r="Z14" s="76">
        <f t="shared" si="11"/>
        <v>1.42829695800031</v>
      </c>
      <c r="AA14" s="77">
        <v>400</v>
      </c>
      <c r="AB14" s="78">
        <f t="shared" si="12"/>
        <v>850.31661382823995</v>
      </c>
      <c r="AC14" s="78">
        <f t="shared" si="13"/>
        <v>1250.31661382824</v>
      </c>
      <c r="AD14" s="79"/>
    </row>
    <row r="15" spans="1:30">
      <c r="A15" s="57">
        <v>13</v>
      </c>
      <c r="B15" s="57">
        <v>112415</v>
      </c>
      <c r="C15" s="58" t="s">
        <v>42</v>
      </c>
      <c r="D15" s="58" t="s">
        <v>26</v>
      </c>
      <c r="E15" s="59">
        <v>3500</v>
      </c>
      <c r="F15" s="59">
        <f t="shared" si="0"/>
        <v>10500</v>
      </c>
      <c r="G15" s="60">
        <v>0.29471999999999998</v>
      </c>
      <c r="H15" s="59">
        <v>1031.52</v>
      </c>
      <c r="I15" s="59">
        <f t="shared" si="1"/>
        <v>3094.56</v>
      </c>
      <c r="J15" s="65">
        <v>4200</v>
      </c>
      <c r="K15" s="65">
        <f t="shared" si="2"/>
        <v>12600</v>
      </c>
      <c r="L15" s="65">
        <v>1171.8</v>
      </c>
      <c r="M15" s="66">
        <v>0.27900000000000003</v>
      </c>
      <c r="N15" s="65">
        <f t="shared" si="3"/>
        <v>3515.4</v>
      </c>
      <c r="O15" s="67">
        <v>13830.46</v>
      </c>
      <c r="P15" s="67">
        <v>3922.37</v>
      </c>
      <c r="Q15" s="70">
        <f t="shared" si="8"/>
        <v>1.3171866666666701</v>
      </c>
      <c r="R15" s="70">
        <f t="shared" si="9"/>
        <v>1.2675049118452999</v>
      </c>
      <c r="S15" s="67"/>
      <c r="T15" s="67"/>
      <c r="U15" s="71">
        <f t="shared" si="4"/>
        <v>13830.46</v>
      </c>
      <c r="V15" s="71">
        <f t="shared" si="5"/>
        <v>3922.37</v>
      </c>
      <c r="W15" s="72">
        <f t="shared" si="6"/>
        <v>1.3171866666666701</v>
      </c>
      <c r="X15" s="72">
        <f t="shared" si="7"/>
        <v>1.2675049118452999</v>
      </c>
      <c r="Y15" s="76">
        <f t="shared" si="10"/>
        <v>1.09765555555556</v>
      </c>
      <c r="Z15" s="76">
        <f t="shared" si="11"/>
        <v>1.1157677646924999</v>
      </c>
      <c r="AA15" s="77">
        <v>400</v>
      </c>
      <c r="AB15" s="78">
        <f t="shared" si="12"/>
        <v>165.56200000000001</v>
      </c>
      <c r="AC15" s="78">
        <f t="shared" si="13"/>
        <v>565.56200000000001</v>
      </c>
      <c r="AD15" s="79"/>
    </row>
    <row r="16" spans="1:30">
      <c r="A16" s="57">
        <v>14</v>
      </c>
      <c r="B16" s="57">
        <v>379</v>
      </c>
      <c r="C16" s="58" t="s">
        <v>43</v>
      </c>
      <c r="D16" s="58" t="s">
        <v>26</v>
      </c>
      <c r="E16" s="59">
        <v>10466.343720000001</v>
      </c>
      <c r="F16" s="59">
        <f t="shared" si="0"/>
        <v>31399.031159999999</v>
      </c>
      <c r="G16" s="60">
        <v>0.28489599999999998</v>
      </c>
      <c r="H16" s="59">
        <v>2981.81946045312</v>
      </c>
      <c r="I16" s="59">
        <f t="shared" si="1"/>
        <v>8945.4583813593599</v>
      </c>
      <c r="J16" s="65">
        <v>12559.612464</v>
      </c>
      <c r="K16" s="65">
        <f t="shared" si="2"/>
        <v>37678.837392000001</v>
      </c>
      <c r="L16" s="65">
        <v>3387.3274815407999</v>
      </c>
      <c r="M16" s="66">
        <v>0.2697</v>
      </c>
      <c r="N16" s="65">
        <f t="shared" si="3"/>
        <v>10161.982444622399</v>
      </c>
      <c r="O16" s="67">
        <v>42214.13</v>
      </c>
      <c r="P16" s="67">
        <v>12519.9</v>
      </c>
      <c r="Q16" s="70">
        <f t="shared" si="8"/>
        <v>1.3444405269987301</v>
      </c>
      <c r="R16" s="70">
        <f t="shared" si="9"/>
        <v>1.3995817169178399</v>
      </c>
      <c r="S16" s="67">
        <v>1120</v>
      </c>
      <c r="T16" s="67">
        <v>171.5</v>
      </c>
      <c r="U16" s="71">
        <f t="shared" si="4"/>
        <v>41094.129999999997</v>
      </c>
      <c r="V16" s="71">
        <f t="shared" si="5"/>
        <v>12348.4</v>
      </c>
      <c r="W16" s="72">
        <f t="shared" si="6"/>
        <v>1.3087706366033001</v>
      </c>
      <c r="X16" s="72">
        <f t="shared" si="7"/>
        <v>1.3804099771714</v>
      </c>
      <c r="Y16" s="76">
        <f t="shared" si="10"/>
        <v>1.09064219716942</v>
      </c>
      <c r="Z16" s="76">
        <f t="shared" si="11"/>
        <v>1.2151565963917399</v>
      </c>
      <c r="AA16" s="77">
        <v>400</v>
      </c>
      <c r="AB16" s="78">
        <f t="shared" si="12"/>
        <v>680.58832372812799</v>
      </c>
      <c r="AC16" s="78">
        <f t="shared" si="13"/>
        <v>1080.58832372813</v>
      </c>
      <c r="AD16" s="79"/>
    </row>
    <row r="17" spans="1:30">
      <c r="A17" s="57">
        <v>15</v>
      </c>
      <c r="B17" s="57">
        <v>343</v>
      </c>
      <c r="C17" s="58" t="s">
        <v>44</v>
      </c>
      <c r="D17" s="58" t="s">
        <v>26</v>
      </c>
      <c r="E17" s="59">
        <v>22576.475999999999</v>
      </c>
      <c r="F17" s="59">
        <f t="shared" si="0"/>
        <v>67729.428</v>
      </c>
      <c r="G17" s="60">
        <v>0.27507199999999998</v>
      </c>
      <c r="H17" s="59">
        <v>6210.1564062719999</v>
      </c>
      <c r="I17" s="59">
        <f t="shared" si="1"/>
        <v>18630.469218816001</v>
      </c>
      <c r="J17" s="65">
        <v>27091.771199999999</v>
      </c>
      <c r="K17" s="65">
        <f t="shared" si="2"/>
        <v>81275.313599999994</v>
      </c>
      <c r="L17" s="65">
        <v>7054.6972204800004</v>
      </c>
      <c r="M17" s="66">
        <v>0.26040000000000002</v>
      </c>
      <c r="N17" s="65">
        <f t="shared" si="3"/>
        <v>21164.091661440001</v>
      </c>
      <c r="O17" s="67">
        <v>95739.43</v>
      </c>
      <c r="P17" s="67">
        <v>28556.29</v>
      </c>
      <c r="Q17" s="70">
        <f t="shared" si="8"/>
        <v>1.41355733876861</v>
      </c>
      <c r="R17" s="70">
        <f t="shared" si="9"/>
        <v>1.5327735262383699</v>
      </c>
      <c r="S17" s="67">
        <v>7105</v>
      </c>
      <c r="T17" s="67">
        <v>465.5</v>
      </c>
      <c r="U17" s="71">
        <f t="shared" si="4"/>
        <v>88634.43</v>
      </c>
      <c r="V17" s="71">
        <f t="shared" si="5"/>
        <v>28090.79</v>
      </c>
      <c r="W17" s="72">
        <f t="shared" si="6"/>
        <v>1.30865463679983</v>
      </c>
      <c r="X17" s="72">
        <f t="shared" si="7"/>
        <v>1.5077875747557401</v>
      </c>
      <c r="Y17" s="76">
        <f t="shared" si="10"/>
        <v>1.0905455306665199</v>
      </c>
      <c r="Z17" s="76">
        <f t="shared" si="11"/>
        <v>1.32728540630828</v>
      </c>
      <c r="AA17" s="77">
        <v>400</v>
      </c>
      <c r="AB17" s="78">
        <f t="shared" si="12"/>
        <v>1892.0641562368</v>
      </c>
      <c r="AC17" s="78">
        <f t="shared" si="13"/>
        <v>2292.0641562368</v>
      </c>
      <c r="AD17" s="79"/>
    </row>
    <row r="18" spans="1:30">
      <c r="A18" s="57">
        <v>16</v>
      </c>
      <c r="B18" s="57">
        <v>101453</v>
      </c>
      <c r="C18" s="58" t="s">
        <v>45</v>
      </c>
      <c r="D18" s="58" t="s">
        <v>38</v>
      </c>
      <c r="E18" s="59">
        <v>8569.1452000000008</v>
      </c>
      <c r="F18" s="59">
        <f t="shared" si="0"/>
        <v>25707.435600000001</v>
      </c>
      <c r="G18" s="60">
        <v>0.30454399999999998</v>
      </c>
      <c r="H18" s="59">
        <v>2609.6817557887998</v>
      </c>
      <c r="I18" s="59">
        <f t="shared" si="1"/>
        <v>7829.0452673664004</v>
      </c>
      <c r="J18" s="65">
        <v>10282.97424</v>
      </c>
      <c r="K18" s="65">
        <f t="shared" si="2"/>
        <v>30848.922719999999</v>
      </c>
      <c r="L18" s="65">
        <v>2964.5814733920001</v>
      </c>
      <c r="M18" s="66">
        <v>0.2883</v>
      </c>
      <c r="N18" s="65">
        <f t="shared" si="3"/>
        <v>8893.7444201760009</v>
      </c>
      <c r="O18" s="67">
        <v>33345.06</v>
      </c>
      <c r="P18" s="67">
        <v>10800.01</v>
      </c>
      <c r="Q18" s="70">
        <f t="shared" si="8"/>
        <v>1.297097871559</v>
      </c>
      <c r="R18" s="70">
        <f t="shared" si="9"/>
        <v>1.37947982559475</v>
      </c>
      <c r="S18" s="67"/>
      <c r="T18" s="67"/>
      <c r="U18" s="71">
        <f t="shared" si="4"/>
        <v>33345.06</v>
      </c>
      <c r="V18" s="71">
        <f t="shared" si="5"/>
        <v>10800.01</v>
      </c>
      <c r="W18" s="72">
        <f t="shared" si="6"/>
        <v>1.297097871559</v>
      </c>
      <c r="X18" s="72">
        <f t="shared" si="7"/>
        <v>1.37947982559475</v>
      </c>
      <c r="Y18" s="76">
        <f t="shared" si="10"/>
        <v>1.0809148929658301</v>
      </c>
      <c r="Z18" s="76">
        <f t="shared" si="11"/>
        <v>1.2143377962941599</v>
      </c>
      <c r="AA18" s="77">
        <v>400</v>
      </c>
      <c r="AB18" s="78">
        <f t="shared" si="12"/>
        <v>594.19294652671999</v>
      </c>
      <c r="AC18" s="78">
        <f t="shared" si="13"/>
        <v>994.19294652671999</v>
      </c>
      <c r="AD18" s="79"/>
    </row>
    <row r="19" spans="1:30">
      <c r="A19" s="57">
        <v>17</v>
      </c>
      <c r="B19" s="57">
        <v>514</v>
      </c>
      <c r="C19" s="58" t="s">
        <v>46</v>
      </c>
      <c r="D19" s="58" t="s">
        <v>40</v>
      </c>
      <c r="E19" s="59">
        <v>11055.67</v>
      </c>
      <c r="F19" s="59">
        <f t="shared" si="0"/>
        <v>33167.01</v>
      </c>
      <c r="G19" s="60">
        <v>0.31436799999999998</v>
      </c>
      <c r="H19" s="59">
        <v>3475.5488665600001</v>
      </c>
      <c r="I19" s="59">
        <f t="shared" si="1"/>
        <v>10426.64659968</v>
      </c>
      <c r="J19" s="65">
        <v>13266.804</v>
      </c>
      <c r="K19" s="65">
        <f t="shared" si="2"/>
        <v>39800.411999999997</v>
      </c>
      <c r="L19" s="65">
        <v>3948.2008704</v>
      </c>
      <c r="M19" s="66">
        <v>0.29759999999999998</v>
      </c>
      <c r="N19" s="65">
        <f t="shared" si="3"/>
        <v>11844.6026112</v>
      </c>
      <c r="O19" s="67">
        <v>42990.8</v>
      </c>
      <c r="P19" s="67">
        <v>13074.56</v>
      </c>
      <c r="Q19" s="70">
        <f t="shared" si="8"/>
        <v>1.2961916072627599</v>
      </c>
      <c r="R19" s="70">
        <f t="shared" si="9"/>
        <v>1.2539563775376501</v>
      </c>
      <c r="S19" s="67"/>
      <c r="T19" s="67"/>
      <c r="U19" s="71">
        <f t="shared" si="4"/>
        <v>42990.8</v>
      </c>
      <c r="V19" s="71">
        <f t="shared" si="5"/>
        <v>13074.56</v>
      </c>
      <c r="W19" s="72">
        <f t="shared" si="6"/>
        <v>1.2961916072627599</v>
      </c>
      <c r="X19" s="72">
        <f t="shared" si="7"/>
        <v>1.2539563775376501</v>
      </c>
      <c r="Y19" s="76">
        <f t="shared" si="10"/>
        <v>1.08015967271897</v>
      </c>
      <c r="Z19" s="76">
        <f t="shared" si="11"/>
        <v>1.10384116961737</v>
      </c>
      <c r="AA19" s="77">
        <v>400</v>
      </c>
      <c r="AB19" s="78">
        <f t="shared" si="12"/>
        <v>529.58268006399999</v>
      </c>
      <c r="AC19" s="78">
        <f t="shared" si="13"/>
        <v>929.58268006399999</v>
      </c>
      <c r="AD19" s="79"/>
    </row>
    <row r="20" spans="1:30">
      <c r="A20" s="57">
        <v>18</v>
      </c>
      <c r="B20" s="57">
        <v>104838</v>
      </c>
      <c r="C20" s="58" t="s">
        <v>47</v>
      </c>
      <c r="D20" s="58" t="s">
        <v>38</v>
      </c>
      <c r="E20" s="59">
        <v>5541.2235000000001</v>
      </c>
      <c r="F20" s="59">
        <f t="shared" si="0"/>
        <v>16623.6705</v>
      </c>
      <c r="G20" s="60">
        <v>0.27507199999999998</v>
      </c>
      <c r="H20" s="59">
        <v>1524.2354305920001</v>
      </c>
      <c r="I20" s="59">
        <f t="shared" si="1"/>
        <v>4572.7062917760004</v>
      </c>
      <c r="J20" s="65">
        <v>6649.4682000000003</v>
      </c>
      <c r="K20" s="65">
        <f t="shared" si="2"/>
        <v>19948.404600000002</v>
      </c>
      <c r="L20" s="65">
        <v>1731.5215192799999</v>
      </c>
      <c r="M20" s="66">
        <v>0.26040000000000002</v>
      </c>
      <c r="N20" s="65">
        <f t="shared" si="3"/>
        <v>5194.5645578399999</v>
      </c>
      <c r="O20" s="67">
        <v>21436.46</v>
      </c>
      <c r="P20" s="67">
        <v>5441.93</v>
      </c>
      <c r="Q20" s="70">
        <f t="shared" si="8"/>
        <v>1.2895142501771799</v>
      </c>
      <c r="R20" s="70">
        <f t="shared" si="9"/>
        <v>1.19008955589107</v>
      </c>
      <c r="S20" s="67"/>
      <c r="T20" s="67"/>
      <c r="U20" s="71">
        <f t="shared" si="4"/>
        <v>21436.46</v>
      </c>
      <c r="V20" s="71">
        <f t="shared" si="5"/>
        <v>5441.93</v>
      </c>
      <c r="W20" s="72">
        <f t="shared" si="6"/>
        <v>1.2895142501771799</v>
      </c>
      <c r="X20" s="72">
        <f t="shared" si="7"/>
        <v>1.19008955589107</v>
      </c>
      <c r="Y20" s="76">
        <f t="shared" si="10"/>
        <v>1.07459520848098</v>
      </c>
      <c r="Z20" s="76">
        <f t="shared" si="11"/>
        <v>1.0476200535012401</v>
      </c>
      <c r="AA20" s="77">
        <v>400</v>
      </c>
      <c r="AB20" s="78">
        <f t="shared" si="12"/>
        <v>173.8447416448</v>
      </c>
      <c r="AC20" s="78">
        <f t="shared" si="13"/>
        <v>573.84474164480002</v>
      </c>
      <c r="AD20" s="79"/>
    </row>
    <row r="21" spans="1:30">
      <c r="A21" s="57">
        <v>19</v>
      </c>
      <c r="B21" s="57">
        <v>365</v>
      </c>
      <c r="C21" s="58" t="s">
        <v>48</v>
      </c>
      <c r="D21" s="58" t="s">
        <v>26</v>
      </c>
      <c r="E21" s="59">
        <v>13710.1055</v>
      </c>
      <c r="F21" s="59">
        <f t="shared" si="0"/>
        <v>41130.316500000001</v>
      </c>
      <c r="G21" s="60">
        <v>0.27507199999999998</v>
      </c>
      <c r="H21" s="59">
        <v>3771.2661400960001</v>
      </c>
      <c r="I21" s="59">
        <f t="shared" si="1"/>
        <v>11313.798420288</v>
      </c>
      <c r="J21" s="65">
        <v>16452.1266</v>
      </c>
      <c r="K21" s="65">
        <f t="shared" si="2"/>
        <v>49356.379800000002</v>
      </c>
      <c r="L21" s="65">
        <v>4284.1337666400004</v>
      </c>
      <c r="M21" s="66">
        <v>0.26040000000000002</v>
      </c>
      <c r="N21" s="65">
        <f t="shared" si="3"/>
        <v>12852.40129992</v>
      </c>
      <c r="O21" s="67">
        <v>52324.01</v>
      </c>
      <c r="P21" s="67">
        <v>14083.9</v>
      </c>
      <c r="Q21" s="70">
        <f t="shared" si="8"/>
        <v>1.2721518931175699</v>
      </c>
      <c r="R21" s="70">
        <f t="shared" si="9"/>
        <v>1.24484275543964</v>
      </c>
      <c r="S21" s="67"/>
      <c r="T21" s="67"/>
      <c r="U21" s="71">
        <f t="shared" si="4"/>
        <v>52324.01</v>
      </c>
      <c r="V21" s="71">
        <f t="shared" si="5"/>
        <v>14083.9</v>
      </c>
      <c r="W21" s="72">
        <f t="shared" si="6"/>
        <v>1.2721518931175699</v>
      </c>
      <c r="X21" s="72">
        <f t="shared" si="7"/>
        <v>1.24484275543964</v>
      </c>
      <c r="Y21" s="76">
        <f t="shared" si="10"/>
        <v>1.06012657759798</v>
      </c>
      <c r="Z21" s="76">
        <f t="shared" si="11"/>
        <v>1.0958185689461499</v>
      </c>
      <c r="AA21" s="77">
        <v>400</v>
      </c>
      <c r="AB21" s="78">
        <f t="shared" si="12"/>
        <v>554.02031594239998</v>
      </c>
      <c r="AC21" s="78">
        <f t="shared" si="13"/>
        <v>954.02031594239998</v>
      </c>
      <c r="AD21" s="79"/>
    </row>
    <row r="22" spans="1:30">
      <c r="A22" s="57">
        <v>20</v>
      </c>
      <c r="B22" s="57">
        <v>747</v>
      </c>
      <c r="C22" s="58" t="s">
        <v>49</v>
      </c>
      <c r="D22" s="58" t="s">
        <v>28</v>
      </c>
      <c r="E22" s="59">
        <v>10206.665000000001</v>
      </c>
      <c r="F22" s="59">
        <f t="shared" si="0"/>
        <v>30619.994999999999</v>
      </c>
      <c r="G22" s="60">
        <v>0.23577600000000001</v>
      </c>
      <c r="H22" s="59">
        <v>2406.4866470400002</v>
      </c>
      <c r="I22" s="59">
        <f t="shared" si="1"/>
        <v>7219.4599411199997</v>
      </c>
      <c r="J22" s="65">
        <v>12247.998</v>
      </c>
      <c r="K22" s="65">
        <f t="shared" si="2"/>
        <v>36743.993999999999</v>
      </c>
      <c r="L22" s="65">
        <v>2733.7531536000001</v>
      </c>
      <c r="M22" s="66">
        <v>0.22320000000000001</v>
      </c>
      <c r="N22" s="65">
        <f t="shared" si="3"/>
        <v>8201.2594607999999</v>
      </c>
      <c r="O22" s="67">
        <v>38711.32</v>
      </c>
      <c r="P22" s="67">
        <v>9433.01</v>
      </c>
      <c r="Q22" s="70">
        <f t="shared" si="8"/>
        <v>1.2642497165659199</v>
      </c>
      <c r="R22" s="70">
        <f t="shared" si="9"/>
        <v>1.30660881519298</v>
      </c>
      <c r="S22" s="67"/>
      <c r="T22" s="67"/>
      <c r="U22" s="71">
        <f t="shared" si="4"/>
        <v>38711.32</v>
      </c>
      <c r="V22" s="71">
        <f t="shared" si="5"/>
        <v>9433.01</v>
      </c>
      <c r="W22" s="72">
        <f t="shared" si="6"/>
        <v>1.2642497165659199</v>
      </c>
      <c r="X22" s="72">
        <f t="shared" si="7"/>
        <v>1.30660881519298</v>
      </c>
      <c r="Y22" s="76">
        <f t="shared" si="10"/>
        <v>1.0535414304716</v>
      </c>
      <c r="Z22" s="76">
        <f t="shared" si="11"/>
        <v>1.15019041222723</v>
      </c>
      <c r="AA22" s="77">
        <v>400</v>
      </c>
      <c r="AB22" s="78">
        <f t="shared" si="12"/>
        <v>442.71001177599999</v>
      </c>
      <c r="AC22" s="78">
        <f t="shared" si="13"/>
        <v>842.71001177599999</v>
      </c>
      <c r="AD22" s="79"/>
    </row>
    <row r="23" spans="1:30">
      <c r="A23" s="57">
        <v>21</v>
      </c>
      <c r="B23" s="57">
        <v>515</v>
      </c>
      <c r="C23" s="58" t="s">
        <v>50</v>
      </c>
      <c r="D23" s="58" t="s">
        <v>28</v>
      </c>
      <c r="E23" s="59">
        <v>9511.1628000000001</v>
      </c>
      <c r="F23" s="59">
        <f t="shared" si="0"/>
        <v>28533.488399999998</v>
      </c>
      <c r="G23" s="60">
        <v>0.30454399999999998</v>
      </c>
      <c r="H23" s="59">
        <v>2896.5675637631998</v>
      </c>
      <c r="I23" s="59">
        <f t="shared" si="1"/>
        <v>8689.7026912895999</v>
      </c>
      <c r="J23" s="65">
        <v>11413.39536</v>
      </c>
      <c r="K23" s="65">
        <f t="shared" si="2"/>
        <v>34240.186079999999</v>
      </c>
      <c r="L23" s="65">
        <v>3290.4818822880002</v>
      </c>
      <c r="M23" s="66">
        <v>0.2883</v>
      </c>
      <c r="N23" s="65">
        <f t="shared" si="3"/>
        <v>9871.4456468640001</v>
      </c>
      <c r="O23" s="67">
        <v>35751.47</v>
      </c>
      <c r="P23" s="67">
        <v>10295.93</v>
      </c>
      <c r="Q23" s="70">
        <f t="shared" si="8"/>
        <v>1.2529652700999601</v>
      </c>
      <c r="R23" s="70">
        <f t="shared" si="9"/>
        <v>1.18484260805844</v>
      </c>
      <c r="S23" s="67">
        <v>29.81</v>
      </c>
      <c r="T23" s="67">
        <v>2.71</v>
      </c>
      <c r="U23" s="71">
        <f t="shared" si="4"/>
        <v>35721.660000000003</v>
      </c>
      <c r="V23" s="71">
        <f t="shared" si="5"/>
        <v>10293.219999999999</v>
      </c>
      <c r="W23" s="72">
        <f t="shared" si="6"/>
        <v>1.25192053278701</v>
      </c>
      <c r="X23" s="72">
        <f t="shared" si="7"/>
        <v>1.1845307446844799</v>
      </c>
      <c r="Y23" s="76">
        <f t="shared" si="10"/>
        <v>1.04326711065584</v>
      </c>
      <c r="Z23" s="76">
        <f t="shared" si="11"/>
        <v>1.04272670571508</v>
      </c>
      <c r="AA23" s="77">
        <v>400</v>
      </c>
      <c r="AB23" s="78">
        <f t="shared" si="12"/>
        <v>320.70346174207998</v>
      </c>
      <c r="AC23" s="78">
        <f t="shared" si="13"/>
        <v>720.70346174207998</v>
      </c>
      <c r="AD23" s="79"/>
    </row>
    <row r="24" spans="1:30">
      <c r="A24" s="57">
        <v>22</v>
      </c>
      <c r="B24" s="57">
        <v>743</v>
      </c>
      <c r="C24" s="58" t="s">
        <v>51</v>
      </c>
      <c r="D24" s="58" t="s">
        <v>33</v>
      </c>
      <c r="E24" s="59">
        <v>7732.5808999999999</v>
      </c>
      <c r="F24" s="59">
        <f t="shared" si="0"/>
        <v>23197.742699999999</v>
      </c>
      <c r="G24" s="60">
        <v>0.31436799999999998</v>
      </c>
      <c r="H24" s="59">
        <v>2430.8759923712</v>
      </c>
      <c r="I24" s="59">
        <f t="shared" si="1"/>
        <v>7292.6279771135996</v>
      </c>
      <c r="J24" s="65">
        <v>9279.0970799999996</v>
      </c>
      <c r="K24" s="65">
        <f t="shared" si="2"/>
        <v>27837.291239999999</v>
      </c>
      <c r="L24" s="65">
        <v>2761.459291008</v>
      </c>
      <c r="M24" s="66">
        <v>0.29759999999999998</v>
      </c>
      <c r="N24" s="65">
        <f t="shared" si="3"/>
        <v>8284.3778730239992</v>
      </c>
      <c r="O24" s="67">
        <v>28925.33</v>
      </c>
      <c r="P24" s="67">
        <v>9821.06</v>
      </c>
      <c r="Q24" s="70">
        <f t="shared" si="8"/>
        <v>1.24690278593356</v>
      </c>
      <c r="R24" s="70">
        <f t="shared" si="9"/>
        <v>1.3467106824619799</v>
      </c>
      <c r="S24" s="67"/>
      <c r="T24" s="67"/>
      <c r="U24" s="71">
        <f t="shared" si="4"/>
        <v>28925.33</v>
      </c>
      <c r="V24" s="71">
        <f t="shared" si="5"/>
        <v>9821.06</v>
      </c>
      <c r="W24" s="72">
        <f t="shared" si="6"/>
        <v>1.24690278593356</v>
      </c>
      <c r="X24" s="72">
        <f t="shared" si="7"/>
        <v>1.3467106824619799</v>
      </c>
      <c r="Y24" s="76">
        <f t="shared" si="10"/>
        <v>1.0390856549446399</v>
      </c>
      <c r="Z24" s="76">
        <f t="shared" si="11"/>
        <v>1.1854915541672499</v>
      </c>
      <c r="AA24" s="77">
        <v>400</v>
      </c>
      <c r="AB24" s="78">
        <f t="shared" si="12"/>
        <v>505.68640457727997</v>
      </c>
      <c r="AC24" s="78">
        <f t="shared" si="13"/>
        <v>905.68640457727997</v>
      </c>
      <c r="AD24" s="79"/>
    </row>
    <row r="25" spans="1:30">
      <c r="A25" s="57">
        <v>23</v>
      </c>
      <c r="B25" s="57">
        <v>740</v>
      </c>
      <c r="C25" s="58" t="s">
        <v>52</v>
      </c>
      <c r="D25" s="58" t="s">
        <v>33</v>
      </c>
      <c r="E25" s="59">
        <v>5718.6142</v>
      </c>
      <c r="F25" s="59">
        <f t="shared" si="0"/>
        <v>17155.8426</v>
      </c>
      <c r="G25" s="60">
        <v>0.31436799999999998</v>
      </c>
      <c r="H25" s="59">
        <v>1797.7493088256001</v>
      </c>
      <c r="I25" s="59">
        <f t="shared" si="1"/>
        <v>5393.2479264767999</v>
      </c>
      <c r="J25" s="65">
        <v>6862.3370400000003</v>
      </c>
      <c r="K25" s="65">
        <f t="shared" si="2"/>
        <v>20587.011119999999</v>
      </c>
      <c r="L25" s="65">
        <v>2042.231503104</v>
      </c>
      <c r="M25" s="66">
        <v>0.29759999999999998</v>
      </c>
      <c r="N25" s="65">
        <f t="shared" si="3"/>
        <v>6126.6945093120003</v>
      </c>
      <c r="O25" s="67">
        <v>21288.560000000001</v>
      </c>
      <c r="P25" s="67">
        <v>6700.78</v>
      </c>
      <c r="Q25" s="70">
        <f t="shared" si="8"/>
        <v>1.24089270905295</v>
      </c>
      <c r="R25" s="70">
        <f t="shared" si="9"/>
        <v>1.2424387106522901</v>
      </c>
      <c r="S25" s="67"/>
      <c r="T25" s="67"/>
      <c r="U25" s="71">
        <f t="shared" si="4"/>
        <v>21288.560000000001</v>
      </c>
      <c r="V25" s="71">
        <f t="shared" si="5"/>
        <v>6700.78</v>
      </c>
      <c r="W25" s="72">
        <f t="shared" si="6"/>
        <v>1.24089270905295</v>
      </c>
      <c r="X25" s="72">
        <f t="shared" si="7"/>
        <v>1.2424387106522901</v>
      </c>
      <c r="Y25" s="76">
        <f t="shared" si="10"/>
        <v>1.0340772575441199</v>
      </c>
      <c r="Z25" s="76">
        <f t="shared" si="11"/>
        <v>1.09370232020145</v>
      </c>
      <c r="AA25" s="77">
        <v>400</v>
      </c>
      <c r="AB25" s="78">
        <f t="shared" si="12"/>
        <v>261.50641470464001</v>
      </c>
      <c r="AC25" s="78">
        <f t="shared" si="13"/>
        <v>661.50641470463995</v>
      </c>
      <c r="AD25" s="79"/>
    </row>
    <row r="26" spans="1:30">
      <c r="A26" s="57">
        <v>24</v>
      </c>
      <c r="B26" s="57">
        <v>107658</v>
      </c>
      <c r="C26" s="58" t="s">
        <v>53</v>
      </c>
      <c r="D26" s="58" t="s">
        <v>26</v>
      </c>
      <c r="E26" s="59">
        <v>7866.3860000000004</v>
      </c>
      <c r="F26" s="59">
        <f t="shared" si="0"/>
        <v>23599.157999999999</v>
      </c>
      <c r="G26" s="60">
        <v>0.28489599999999998</v>
      </c>
      <c r="H26" s="59">
        <v>2241.101905856</v>
      </c>
      <c r="I26" s="59">
        <f t="shared" si="1"/>
        <v>6723.3057175679996</v>
      </c>
      <c r="J26" s="65">
        <v>9439.6632000000009</v>
      </c>
      <c r="K26" s="65">
        <f t="shared" si="2"/>
        <v>28318.989600000001</v>
      </c>
      <c r="L26" s="65">
        <v>2545.8771650399999</v>
      </c>
      <c r="M26" s="66">
        <v>0.2697</v>
      </c>
      <c r="N26" s="65">
        <f t="shared" si="3"/>
        <v>7637.6314951200002</v>
      </c>
      <c r="O26" s="67">
        <v>29274.74</v>
      </c>
      <c r="P26" s="67">
        <v>9216.16</v>
      </c>
      <c r="Q26" s="70">
        <f t="shared" si="8"/>
        <v>1.2404993432392799</v>
      </c>
      <c r="R26" s="70">
        <f t="shared" si="9"/>
        <v>1.3707780647127501</v>
      </c>
      <c r="S26" s="67"/>
      <c r="T26" s="67"/>
      <c r="U26" s="71">
        <f t="shared" si="4"/>
        <v>29274.74</v>
      </c>
      <c r="V26" s="71">
        <f t="shared" si="5"/>
        <v>9216.16</v>
      </c>
      <c r="W26" s="72">
        <f t="shared" si="6"/>
        <v>1.2404993432392799</v>
      </c>
      <c r="X26" s="72">
        <f t="shared" si="7"/>
        <v>1.3707780647127501</v>
      </c>
      <c r="Y26" s="76">
        <f t="shared" si="10"/>
        <v>1.0337494526994</v>
      </c>
      <c r="Z26" s="76">
        <f t="shared" si="11"/>
        <v>1.20667775158943</v>
      </c>
      <c r="AA26" s="77">
        <v>400</v>
      </c>
      <c r="AB26" s="78">
        <f t="shared" si="12"/>
        <v>498.57085648639998</v>
      </c>
      <c r="AC26" s="78">
        <f t="shared" si="13"/>
        <v>898.57085648639998</v>
      </c>
      <c r="AD26" s="79"/>
    </row>
    <row r="27" spans="1:30">
      <c r="A27" s="57">
        <v>25</v>
      </c>
      <c r="B27" s="57">
        <v>727</v>
      </c>
      <c r="C27" s="58" t="s">
        <v>54</v>
      </c>
      <c r="D27" s="58" t="s">
        <v>26</v>
      </c>
      <c r="E27" s="59">
        <v>6471.2725</v>
      </c>
      <c r="F27" s="59">
        <f t="shared" si="0"/>
        <v>19413.817500000001</v>
      </c>
      <c r="G27" s="60">
        <v>0.29471999999999998</v>
      </c>
      <c r="H27" s="59">
        <v>1907.2134312000001</v>
      </c>
      <c r="I27" s="59">
        <f t="shared" si="1"/>
        <v>5721.6402936000004</v>
      </c>
      <c r="J27" s="65">
        <v>7765.527</v>
      </c>
      <c r="K27" s="65">
        <f t="shared" si="2"/>
        <v>23296.580999999998</v>
      </c>
      <c r="L27" s="65">
        <v>2166.5820330000001</v>
      </c>
      <c r="M27" s="66">
        <v>0.27900000000000003</v>
      </c>
      <c r="N27" s="65">
        <f t="shared" si="3"/>
        <v>6499.746099</v>
      </c>
      <c r="O27" s="67">
        <v>23917.82</v>
      </c>
      <c r="P27" s="67">
        <v>7790.71</v>
      </c>
      <c r="Q27" s="70">
        <f t="shared" si="8"/>
        <v>1.2319998372293299</v>
      </c>
      <c r="R27" s="70">
        <f t="shared" si="9"/>
        <v>1.36162177281826</v>
      </c>
      <c r="S27" s="67"/>
      <c r="T27" s="67"/>
      <c r="U27" s="71">
        <f t="shared" si="4"/>
        <v>23917.82</v>
      </c>
      <c r="V27" s="71">
        <f t="shared" si="5"/>
        <v>7790.71</v>
      </c>
      <c r="W27" s="72">
        <f t="shared" si="6"/>
        <v>1.2319998372293299</v>
      </c>
      <c r="X27" s="72">
        <f t="shared" si="7"/>
        <v>1.36162177281826</v>
      </c>
      <c r="Y27" s="76">
        <f t="shared" si="10"/>
        <v>1.02666653102445</v>
      </c>
      <c r="Z27" s="76">
        <f t="shared" si="11"/>
        <v>1.1986175892622399</v>
      </c>
      <c r="AA27" s="77">
        <v>400</v>
      </c>
      <c r="AB27" s="78">
        <f t="shared" si="12"/>
        <v>413.81394127999999</v>
      </c>
      <c r="AC27" s="78">
        <f t="shared" si="13"/>
        <v>813.81394127999999</v>
      </c>
      <c r="AD27" s="79"/>
    </row>
    <row r="28" spans="1:30">
      <c r="A28" s="57">
        <v>26</v>
      </c>
      <c r="B28" s="57">
        <v>587</v>
      </c>
      <c r="C28" s="58" t="s">
        <v>55</v>
      </c>
      <c r="D28" s="58" t="s">
        <v>38</v>
      </c>
      <c r="E28" s="59">
        <v>7462.8827000000001</v>
      </c>
      <c r="F28" s="59">
        <f t="shared" si="0"/>
        <v>22388.648099999999</v>
      </c>
      <c r="G28" s="60">
        <v>0.28489599999999998</v>
      </c>
      <c r="H28" s="59">
        <v>2126.1454296992001</v>
      </c>
      <c r="I28" s="59">
        <f t="shared" si="1"/>
        <v>6378.4362890975999</v>
      </c>
      <c r="J28" s="65">
        <v>8955.4592400000001</v>
      </c>
      <c r="K28" s="65">
        <f t="shared" si="2"/>
        <v>26866.37772</v>
      </c>
      <c r="L28" s="65">
        <v>2415.2873570279999</v>
      </c>
      <c r="M28" s="66">
        <v>0.2697</v>
      </c>
      <c r="N28" s="65">
        <f t="shared" si="3"/>
        <v>7245.8620710839996</v>
      </c>
      <c r="O28" s="67">
        <v>27255.32</v>
      </c>
      <c r="P28" s="67">
        <v>8402.7199999999993</v>
      </c>
      <c r="Q28" s="70">
        <f t="shared" si="8"/>
        <v>1.21737229859806</v>
      </c>
      <c r="R28" s="70">
        <f t="shared" si="9"/>
        <v>1.31736363258224</v>
      </c>
      <c r="S28" s="67"/>
      <c r="T28" s="67"/>
      <c r="U28" s="71">
        <f t="shared" si="4"/>
        <v>27255.32</v>
      </c>
      <c r="V28" s="71">
        <f t="shared" si="5"/>
        <v>8402.7199999999993</v>
      </c>
      <c r="W28" s="72">
        <f t="shared" si="6"/>
        <v>1.21737229859806</v>
      </c>
      <c r="X28" s="72">
        <f t="shared" si="7"/>
        <v>1.31736363258224</v>
      </c>
      <c r="Y28" s="76">
        <f t="shared" si="10"/>
        <v>1.0144769154983799</v>
      </c>
      <c r="Z28" s="76">
        <f t="shared" si="11"/>
        <v>1.1596577353483799</v>
      </c>
      <c r="AA28" s="77">
        <v>400</v>
      </c>
      <c r="AB28" s="78">
        <f t="shared" si="12"/>
        <v>404.85674218048001</v>
      </c>
      <c r="AC28" s="78">
        <f t="shared" si="13"/>
        <v>804.85674218047996</v>
      </c>
      <c r="AD28" s="79"/>
    </row>
    <row r="29" spans="1:30">
      <c r="A29" s="57">
        <v>27</v>
      </c>
      <c r="B29" s="57">
        <v>721</v>
      </c>
      <c r="C29" s="58" t="s">
        <v>56</v>
      </c>
      <c r="D29" s="58" t="s">
        <v>57</v>
      </c>
      <c r="E29" s="59">
        <v>8137.7867999999999</v>
      </c>
      <c r="F29" s="59">
        <f t="shared" si="0"/>
        <v>24413.360400000001</v>
      </c>
      <c r="G29" s="60">
        <v>0.32419199999999998</v>
      </c>
      <c r="H29" s="59">
        <v>2638.2053782655998</v>
      </c>
      <c r="I29" s="59">
        <f t="shared" si="1"/>
        <v>7914.6161347968</v>
      </c>
      <c r="J29" s="65">
        <v>9765.3441600000006</v>
      </c>
      <c r="K29" s="65">
        <f t="shared" si="2"/>
        <v>29296.032480000002</v>
      </c>
      <c r="L29" s="65">
        <v>2996.9841227040001</v>
      </c>
      <c r="M29" s="66">
        <v>0.30690000000000001</v>
      </c>
      <c r="N29" s="65">
        <f t="shared" si="3"/>
        <v>8990.9523681120008</v>
      </c>
      <c r="O29" s="67">
        <v>29699.16</v>
      </c>
      <c r="P29" s="67">
        <v>9031.9500000000007</v>
      </c>
      <c r="Q29" s="70">
        <f t="shared" si="8"/>
        <v>1.21651257808818</v>
      </c>
      <c r="R29" s="70">
        <f t="shared" si="9"/>
        <v>1.1411734752732801</v>
      </c>
      <c r="S29" s="67"/>
      <c r="T29" s="67"/>
      <c r="U29" s="71">
        <f t="shared" si="4"/>
        <v>29699.16</v>
      </c>
      <c r="V29" s="71">
        <f t="shared" si="5"/>
        <v>9031.9500000000007</v>
      </c>
      <c r="W29" s="72">
        <f t="shared" si="6"/>
        <v>1.21651257808818</v>
      </c>
      <c r="X29" s="72">
        <f t="shared" si="7"/>
        <v>1.1411734752732801</v>
      </c>
      <c r="Y29" s="76">
        <f t="shared" si="10"/>
        <v>1.01376048174015</v>
      </c>
      <c r="Z29" s="76">
        <f t="shared" si="11"/>
        <v>1.00455987644128</v>
      </c>
      <c r="AA29" s="77">
        <v>400</v>
      </c>
      <c r="AB29" s="78">
        <f t="shared" si="12"/>
        <v>223.46677304063999</v>
      </c>
      <c r="AC29" s="78">
        <f t="shared" si="13"/>
        <v>623.46677304063996</v>
      </c>
      <c r="AD29" s="79"/>
    </row>
    <row r="30" spans="1:30">
      <c r="A30" s="57">
        <v>28</v>
      </c>
      <c r="B30" s="57">
        <v>110378</v>
      </c>
      <c r="C30" s="58" t="s">
        <v>58</v>
      </c>
      <c r="D30" s="58" t="s">
        <v>38</v>
      </c>
      <c r="E30" s="59">
        <v>3516.5655000000002</v>
      </c>
      <c r="F30" s="59">
        <f t="shared" si="0"/>
        <v>10549.6965</v>
      </c>
      <c r="G30" s="60">
        <v>0.27507199999999998</v>
      </c>
      <c r="H30" s="59">
        <v>967.30870521600002</v>
      </c>
      <c r="I30" s="59">
        <f t="shared" si="1"/>
        <v>2901.9261156480002</v>
      </c>
      <c r="J30" s="65">
        <v>4219.8786</v>
      </c>
      <c r="K30" s="65">
        <f t="shared" si="2"/>
        <v>12659.6358</v>
      </c>
      <c r="L30" s="65">
        <v>1098.8563874399999</v>
      </c>
      <c r="M30" s="66">
        <v>0.26040000000000002</v>
      </c>
      <c r="N30" s="65">
        <f t="shared" si="3"/>
        <v>3296.56916232</v>
      </c>
      <c r="O30" s="67">
        <v>12806.88</v>
      </c>
      <c r="P30" s="67">
        <v>3369.34</v>
      </c>
      <c r="Q30" s="70">
        <f t="shared" si="8"/>
        <v>1.21395719772602</v>
      </c>
      <c r="R30" s="70">
        <f t="shared" si="9"/>
        <v>1.16107022223329</v>
      </c>
      <c r="S30" s="67"/>
      <c r="T30" s="67"/>
      <c r="U30" s="71">
        <f t="shared" si="4"/>
        <v>12806.88</v>
      </c>
      <c r="V30" s="71">
        <f t="shared" si="5"/>
        <v>3369.34</v>
      </c>
      <c r="W30" s="72">
        <f t="shared" si="6"/>
        <v>1.21395719772602</v>
      </c>
      <c r="X30" s="72">
        <f t="shared" si="7"/>
        <v>1.16107022223329</v>
      </c>
      <c r="Y30" s="76">
        <f t="shared" si="10"/>
        <v>1.01163099810502</v>
      </c>
      <c r="Z30" s="76">
        <f t="shared" si="11"/>
        <v>1.02207471892651</v>
      </c>
      <c r="AA30" s="77">
        <v>400</v>
      </c>
      <c r="AB30" s="78">
        <f t="shared" si="12"/>
        <v>93.482776870400002</v>
      </c>
      <c r="AC30" s="78">
        <f t="shared" si="13"/>
        <v>493.48277687040002</v>
      </c>
      <c r="AD30" s="79"/>
    </row>
    <row r="31" spans="1:30">
      <c r="A31" s="57">
        <v>29</v>
      </c>
      <c r="B31" s="57">
        <v>377</v>
      </c>
      <c r="C31" s="58" t="s">
        <v>59</v>
      </c>
      <c r="D31" s="58" t="s">
        <v>33</v>
      </c>
      <c r="E31" s="59">
        <v>10214.9712</v>
      </c>
      <c r="F31" s="59">
        <f t="shared" si="0"/>
        <v>30644.9136</v>
      </c>
      <c r="G31" s="60">
        <v>0.31436799999999998</v>
      </c>
      <c r="H31" s="59">
        <v>3211.2600662015998</v>
      </c>
      <c r="I31" s="59">
        <f t="shared" si="1"/>
        <v>9633.7801986047998</v>
      </c>
      <c r="J31" s="65">
        <v>12257.96544</v>
      </c>
      <c r="K31" s="65">
        <f t="shared" si="2"/>
        <v>36773.89632</v>
      </c>
      <c r="L31" s="65">
        <v>3647.9705149440001</v>
      </c>
      <c r="M31" s="66">
        <v>0.29759999999999998</v>
      </c>
      <c r="N31" s="65">
        <f t="shared" si="3"/>
        <v>10943.911544832001</v>
      </c>
      <c r="O31" s="67">
        <v>36902.19</v>
      </c>
      <c r="P31" s="67">
        <v>11702.53</v>
      </c>
      <c r="Q31" s="70">
        <f t="shared" si="8"/>
        <v>1.2041864591845399</v>
      </c>
      <c r="R31" s="70">
        <f t="shared" si="9"/>
        <v>1.2147391531410301</v>
      </c>
      <c r="S31" s="67"/>
      <c r="T31" s="67"/>
      <c r="U31" s="71">
        <f t="shared" si="4"/>
        <v>36902.19</v>
      </c>
      <c r="V31" s="71">
        <f t="shared" si="5"/>
        <v>11702.53</v>
      </c>
      <c r="W31" s="72">
        <f t="shared" si="6"/>
        <v>1.2041864591845399</v>
      </c>
      <c r="X31" s="72">
        <f t="shared" si="7"/>
        <v>1.2147391531410301</v>
      </c>
      <c r="Y31" s="76">
        <f t="shared" si="10"/>
        <v>1.00348871598711</v>
      </c>
      <c r="Z31" s="76">
        <f t="shared" si="11"/>
        <v>1.06931876706608</v>
      </c>
      <c r="AA31" s="77">
        <v>400</v>
      </c>
      <c r="AB31" s="78">
        <f t="shared" si="12"/>
        <v>413.74996027904001</v>
      </c>
      <c r="AC31" s="78">
        <f t="shared" si="13"/>
        <v>813.74996027904001</v>
      </c>
      <c r="AD31" s="79"/>
    </row>
    <row r="32" spans="1:30">
      <c r="A32" s="57">
        <v>30</v>
      </c>
      <c r="B32" s="57">
        <v>103198</v>
      </c>
      <c r="C32" s="58" t="s">
        <v>60</v>
      </c>
      <c r="D32" s="58" t="s">
        <v>26</v>
      </c>
      <c r="E32" s="59">
        <v>8206.8094000000001</v>
      </c>
      <c r="F32" s="59">
        <f t="shared" si="0"/>
        <v>24620.428199999998</v>
      </c>
      <c r="G32" s="60">
        <v>0.27507199999999998</v>
      </c>
      <c r="H32" s="59">
        <v>2257.4634752768002</v>
      </c>
      <c r="I32" s="59">
        <f t="shared" si="1"/>
        <v>6772.3904258304001</v>
      </c>
      <c r="J32" s="65">
        <v>9848.1712800000005</v>
      </c>
      <c r="K32" s="65">
        <f t="shared" si="2"/>
        <v>29544.51384</v>
      </c>
      <c r="L32" s="65">
        <v>2564.4638013120002</v>
      </c>
      <c r="M32" s="66">
        <v>0.26040000000000002</v>
      </c>
      <c r="N32" s="65">
        <f t="shared" si="3"/>
        <v>7693.3914039359997</v>
      </c>
      <c r="O32" s="67">
        <v>34303.120000000003</v>
      </c>
      <c r="P32" s="67">
        <v>10063.280000000001</v>
      </c>
      <c r="Q32" s="70">
        <f t="shared" si="8"/>
        <v>1.3932787732749501</v>
      </c>
      <c r="R32" s="70">
        <f t="shared" si="9"/>
        <v>1.4859273265785</v>
      </c>
      <c r="S32" s="67">
        <v>4680</v>
      </c>
      <c r="T32" s="67">
        <v>251.91</v>
      </c>
      <c r="U32" s="71">
        <f t="shared" si="4"/>
        <v>29623.119999999999</v>
      </c>
      <c r="V32" s="71">
        <f t="shared" si="5"/>
        <v>9811.3700000000008</v>
      </c>
      <c r="W32" s="72">
        <f t="shared" si="6"/>
        <v>1.2031927210754201</v>
      </c>
      <c r="X32" s="72">
        <f t="shared" si="7"/>
        <v>1.4487307114750401</v>
      </c>
      <c r="Y32" s="76">
        <f t="shared" si="10"/>
        <v>1.00266060089618</v>
      </c>
      <c r="Z32" s="76">
        <f t="shared" si="11"/>
        <v>1.2752984327536501</v>
      </c>
      <c r="AA32" s="77">
        <v>400</v>
      </c>
      <c r="AB32" s="78">
        <f t="shared" si="12"/>
        <v>607.79591483392005</v>
      </c>
      <c r="AC32" s="78">
        <f t="shared" si="13"/>
        <v>1007.7959148339201</v>
      </c>
      <c r="AD32" s="79"/>
    </row>
    <row r="33" spans="1:30">
      <c r="A33" s="57">
        <v>31</v>
      </c>
      <c r="B33" s="57">
        <v>707</v>
      </c>
      <c r="C33" s="58" t="s">
        <v>61</v>
      </c>
      <c r="D33" s="58" t="s">
        <v>33</v>
      </c>
      <c r="E33" s="59">
        <v>14073.5028</v>
      </c>
      <c r="F33" s="59">
        <f t="shared" si="0"/>
        <v>42220.508399999999</v>
      </c>
      <c r="G33" s="60">
        <v>0.32419199999999998</v>
      </c>
      <c r="H33" s="59">
        <v>4562.5170197376001</v>
      </c>
      <c r="I33" s="59">
        <f t="shared" si="1"/>
        <v>13687.551059212799</v>
      </c>
      <c r="J33" s="65">
        <v>16888.20336</v>
      </c>
      <c r="K33" s="65">
        <f t="shared" si="2"/>
        <v>50664.610079999999</v>
      </c>
      <c r="L33" s="65">
        <v>5182.9896111839998</v>
      </c>
      <c r="M33" s="66">
        <v>0.30690000000000001</v>
      </c>
      <c r="N33" s="65">
        <f t="shared" si="3"/>
        <v>15548.968833552</v>
      </c>
      <c r="O33" s="67">
        <v>50761.93</v>
      </c>
      <c r="P33" s="67">
        <v>16453.91</v>
      </c>
      <c r="Q33" s="70">
        <f t="shared" si="8"/>
        <v>1.20230503903643</v>
      </c>
      <c r="R33" s="70">
        <f t="shared" si="9"/>
        <v>1.2021076618322599</v>
      </c>
      <c r="S33" s="67"/>
      <c r="T33" s="67"/>
      <c r="U33" s="71">
        <f t="shared" si="4"/>
        <v>50761.93</v>
      </c>
      <c r="V33" s="71">
        <f t="shared" si="5"/>
        <v>16453.91</v>
      </c>
      <c r="W33" s="72">
        <f t="shared" si="6"/>
        <v>1.20230503903643</v>
      </c>
      <c r="X33" s="72">
        <f t="shared" si="7"/>
        <v>1.2021076618322599</v>
      </c>
      <c r="Y33" s="76">
        <f t="shared" si="10"/>
        <v>1.00192086586369</v>
      </c>
      <c r="Z33" s="76">
        <f t="shared" si="11"/>
        <v>1.05819943278137</v>
      </c>
      <c r="AA33" s="77">
        <v>400</v>
      </c>
      <c r="AB33" s="78">
        <f t="shared" si="12"/>
        <v>553.27178815744003</v>
      </c>
      <c r="AC33" s="78">
        <f t="shared" si="13"/>
        <v>953.27178815744003</v>
      </c>
      <c r="AD33" s="79"/>
    </row>
    <row r="34" spans="1:30">
      <c r="A34" s="57">
        <v>32</v>
      </c>
      <c r="B34" s="57">
        <v>111400</v>
      </c>
      <c r="C34" s="58" t="s">
        <v>62</v>
      </c>
      <c r="D34" s="58" t="s">
        <v>57</v>
      </c>
      <c r="E34" s="59">
        <v>6050</v>
      </c>
      <c r="F34" s="59">
        <f t="shared" si="0"/>
        <v>18150</v>
      </c>
      <c r="G34" s="60">
        <v>0.27507199999999998</v>
      </c>
      <c r="H34" s="59">
        <v>1664.1856</v>
      </c>
      <c r="I34" s="59">
        <f t="shared" si="1"/>
        <v>4992.5568000000003</v>
      </c>
      <c r="J34" s="65">
        <v>7260</v>
      </c>
      <c r="K34" s="65">
        <f t="shared" si="2"/>
        <v>21780</v>
      </c>
      <c r="L34" s="65">
        <v>1890.5039999999999</v>
      </c>
      <c r="M34" s="66">
        <v>0.26040000000000002</v>
      </c>
      <c r="N34" s="65">
        <f t="shared" si="3"/>
        <v>5671.5119999999997</v>
      </c>
      <c r="O34" s="67">
        <v>21797.14</v>
      </c>
      <c r="P34" s="67">
        <v>6349.75</v>
      </c>
      <c r="Q34" s="70">
        <f t="shared" si="8"/>
        <v>1.20094435261708</v>
      </c>
      <c r="R34" s="70">
        <f t="shared" si="9"/>
        <v>1.2718433168351699</v>
      </c>
      <c r="S34" s="67"/>
      <c r="T34" s="67"/>
      <c r="U34" s="71">
        <f t="shared" si="4"/>
        <v>21797.14</v>
      </c>
      <c r="V34" s="71">
        <f t="shared" si="5"/>
        <v>6349.75</v>
      </c>
      <c r="W34" s="72">
        <f t="shared" si="6"/>
        <v>1.20094435261708</v>
      </c>
      <c r="X34" s="72">
        <f t="shared" si="7"/>
        <v>1.2718433168351699</v>
      </c>
      <c r="Y34" s="76">
        <f t="shared" si="10"/>
        <v>1.0007869605142301</v>
      </c>
      <c r="Z34" s="76">
        <f t="shared" si="11"/>
        <v>1.1195868050706801</v>
      </c>
      <c r="AA34" s="77">
        <v>400</v>
      </c>
      <c r="AB34" s="78">
        <f t="shared" si="12"/>
        <v>271.43864000000002</v>
      </c>
      <c r="AC34" s="78">
        <f t="shared" si="13"/>
        <v>671.43863999999996</v>
      </c>
      <c r="AD34" s="79"/>
    </row>
    <row r="35" spans="1:30">
      <c r="A35" s="57">
        <v>33</v>
      </c>
      <c r="B35" s="57">
        <v>737</v>
      </c>
      <c r="C35" s="58" t="s">
        <v>63</v>
      </c>
      <c r="D35" s="58" t="s">
        <v>33</v>
      </c>
      <c r="E35" s="59">
        <v>10231.453100000001</v>
      </c>
      <c r="F35" s="59">
        <f t="shared" si="0"/>
        <v>30694.3593</v>
      </c>
      <c r="G35" s="60">
        <v>0.29471999999999998</v>
      </c>
      <c r="H35" s="59">
        <v>3015.4138576320001</v>
      </c>
      <c r="I35" s="59">
        <f t="shared" si="1"/>
        <v>9046.2415728960004</v>
      </c>
      <c r="J35" s="65">
        <v>12277.74372</v>
      </c>
      <c r="K35" s="65">
        <f t="shared" si="2"/>
        <v>36833.231160000003</v>
      </c>
      <c r="L35" s="65">
        <v>3425.49049788</v>
      </c>
      <c r="M35" s="66">
        <v>0.27900000000000003</v>
      </c>
      <c r="N35" s="65">
        <f t="shared" si="3"/>
        <v>10276.47149364</v>
      </c>
      <c r="O35" s="67">
        <v>36850.99</v>
      </c>
      <c r="P35" s="67">
        <v>10907.94</v>
      </c>
      <c r="Q35" s="70">
        <f t="shared" si="8"/>
        <v>1.2005785701478999</v>
      </c>
      <c r="R35" s="70">
        <f t="shared" si="9"/>
        <v>1.2057980004294799</v>
      </c>
      <c r="S35" s="67"/>
      <c r="T35" s="67"/>
      <c r="U35" s="71">
        <f t="shared" si="4"/>
        <v>36850.99</v>
      </c>
      <c r="V35" s="71">
        <f t="shared" si="5"/>
        <v>10907.94</v>
      </c>
      <c r="W35" s="72">
        <f t="shared" si="6"/>
        <v>1.2005785701478999</v>
      </c>
      <c r="X35" s="72">
        <f t="shared" si="7"/>
        <v>1.2057980004294799</v>
      </c>
      <c r="Y35" s="76">
        <f t="shared" si="10"/>
        <v>1.0004821417899199</v>
      </c>
      <c r="Z35" s="76">
        <f t="shared" si="11"/>
        <v>1.06144798890853</v>
      </c>
      <c r="AA35" s="77">
        <v>400</v>
      </c>
      <c r="AB35" s="78">
        <f t="shared" si="12"/>
        <v>372.33968542079998</v>
      </c>
      <c r="AC35" s="78">
        <f t="shared" si="13"/>
        <v>772.33968542080004</v>
      </c>
      <c r="AD35" s="79"/>
    </row>
    <row r="36" spans="1:30">
      <c r="A36" s="57">
        <v>34</v>
      </c>
      <c r="B36" s="57">
        <v>539</v>
      </c>
      <c r="C36" s="58" t="s">
        <v>64</v>
      </c>
      <c r="D36" s="58" t="s">
        <v>65</v>
      </c>
      <c r="E36" s="59">
        <v>7616.3612499999999</v>
      </c>
      <c r="F36" s="59">
        <f t="shared" si="0"/>
        <v>22849.083750000002</v>
      </c>
      <c r="G36" s="60">
        <v>0.28980800000000001</v>
      </c>
      <c r="H36" s="59">
        <v>2207.2824211400002</v>
      </c>
      <c r="I36" s="59">
        <f t="shared" si="1"/>
        <v>6621.8472634199998</v>
      </c>
      <c r="J36" s="65">
        <v>9139.6334999999999</v>
      </c>
      <c r="K36" s="65">
        <f t="shared" si="2"/>
        <v>27418.9005</v>
      </c>
      <c r="L36" s="65">
        <v>2507.4584507250001</v>
      </c>
      <c r="M36" s="66">
        <v>0.27434999999999998</v>
      </c>
      <c r="N36" s="65">
        <f t="shared" si="3"/>
        <v>7522.3753521750004</v>
      </c>
      <c r="O36" s="67">
        <v>26979.63</v>
      </c>
      <c r="P36" s="67">
        <v>6956.2</v>
      </c>
      <c r="Q36" s="70">
        <f t="shared" ref="Q36:Q67" si="14">O36/F36</f>
        <v>1.1807751372087301</v>
      </c>
      <c r="R36" s="70">
        <f t="shared" ref="R36:R67" si="15">P36/I36</f>
        <v>1.05049236614487</v>
      </c>
      <c r="S36" s="67"/>
      <c r="T36" s="67"/>
      <c r="U36" s="71">
        <f t="shared" si="4"/>
        <v>26979.63</v>
      </c>
      <c r="V36" s="71">
        <f t="shared" si="5"/>
        <v>6956.2</v>
      </c>
      <c r="W36" s="72">
        <f t="shared" si="6"/>
        <v>1.1807751372087301</v>
      </c>
      <c r="X36" s="72">
        <f t="shared" si="7"/>
        <v>1.05049236614487</v>
      </c>
      <c r="Y36" s="80">
        <f t="shared" ref="Y36:Y67" si="16">U36/K36</f>
        <v>0.98397928100727505</v>
      </c>
      <c r="Z36" s="80">
        <f t="shared" ref="Z36:Z67" si="17">V36/N36</f>
        <v>0.92473449865655799</v>
      </c>
      <c r="AA36" s="77">
        <v>200</v>
      </c>
      <c r="AB36" s="78"/>
      <c r="AC36" s="78">
        <f t="shared" ref="AC36:AC70" si="18">AA36+AB36</f>
        <v>200</v>
      </c>
      <c r="AD36" s="79"/>
    </row>
    <row r="37" spans="1:30">
      <c r="A37" s="57">
        <v>35</v>
      </c>
      <c r="B37" s="57">
        <v>106569</v>
      </c>
      <c r="C37" s="58" t="s">
        <v>66</v>
      </c>
      <c r="D37" s="58" t="s">
        <v>26</v>
      </c>
      <c r="E37" s="59">
        <v>7387.9922999999999</v>
      </c>
      <c r="F37" s="59">
        <f t="shared" si="0"/>
        <v>22163.976900000001</v>
      </c>
      <c r="G37" s="60">
        <v>0.29471999999999998</v>
      </c>
      <c r="H37" s="59">
        <v>2177.389090656</v>
      </c>
      <c r="I37" s="59">
        <f t="shared" si="1"/>
        <v>6532.167271968</v>
      </c>
      <c r="J37" s="65">
        <v>8865.5907599999991</v>
      </c>
      <c r="K37" s="65">
        <f t="shared" si="2"/>
        <v>26596.772280000001</v>
      </c>
      <c r="L37" s="65">
        <v>2473.4998220399998</v>
      </c>
      <c r="M37" s="66">
        <v>0.27900000000000003</v>
      </c>
      <c r="N37" s="65">
        <f t="shared" si="3"/>
        <v>7420.4994661199999</v>
      </c>
      <c r="O37" s="67">
        <v>25993.87</v>
      </c>
      <c r="P37" s="67">
        <v>10860.94</v>
      </c>
      <c r="Q37" s="70">
        <f t="shared" si="14"/>
        <v>1.1727981001460099</v>
      </c>
      <c r="R37" s="70">
        <f t="shared" si="15"/>
        <v>1.6626855295957299</v>
      </c>
      <c r="S37" s="67"/>
      <c r="T37" s="67"/>
      <c r="U37" s="71">
        <f t="shared" si="4"/>
        <v>25993.87</v>
      </c>
      <c r="V37" s="71">
        <f t="shared" si="5"/>
        <v>10860.94</v>
      </c>
      <c r="W37" s="72">
        <f t="shared" si="6"/>
        <v>1.1727981001460099</v>
      </c>
      <c r="X37" s="72">
        <f t="shared" si="7"/>
        <v>1.6626855295957299</v>
      </c>
      <c r="Y37" s="80">
        <f t="shared" si="16"/>
        <v>0.97733175012167295</v>
      </c>
      <c r="Z37" s="80">
        <f t="shared" si="17"/>
        <v>1.4636400217516501</v>
      </c>
      <c r="AA37" s="77">
        <v>200</v>
      </c>
      <c r="AB37" s="78"/>
      <c r="AC37" s="78">
        <f t="shared" si="18"/>
        <v>200</v>
      </c>
      <c r="AD37" s="79"/>
    </row>
    <row r="38" spans="1:30">
      <c r="A38" s="57">
        <v>36</v>
      </c>
      <c r="B38" s="57">
        <v>511</v>
      </c>
      <c r="C38" s="58" t="s">
        <v>67</v>
      </c>
      <c r="D38" s="58" t="s">
        <v>28</v>
      </c>
      <c r="E38" s="59">
        <v>9279.7559999999994</v>
      </c>
      <c r="F38" s="59">
        <f t="shared" si="0"/>
        <v>27839.268</v>
      </c>
      <c r="G38" s="60">
        <v>0.27998400000000001</v>
      </c>
      <c r="H38" s="59">
        <v>2598.183203904</v>
      </c>
      <c r="I38" s="59">
        <f t="shared" si="1"/>
        <v>7794.5496117120001</v>
      </c>
      <c r="J38" s="65">
        <v>11135.707200000001</v>
      </c>
      <c r="K38" s="65">
        <f t="shared" si="2"/>
        <v>33407.121599999999</v>
      </c>
      <c r="L38" s="65">
        <v>2951.5191933599999</v>
      </c>
      <c r="M38" s="66">
        <v>0.26505000000000001</v>
      </c>
      <c r="N38" s="65">
        <f t="shared" si="3"/>
        <v>8854.5575800799998</v>
      </c>
      <c r="O38" s="67">
        <v>32301.47</v>
      </c>
      <c r="P38" s="67">
        <v>8965.32</v>
      </c>
      <c r="Q38" s="70">
        <f t="shared" si="14"/>
        <v>1.16028445862873</v>
      </c>
      <c r="R38" s="70">
        <f t="shared" si="15"/>
        <v>1.1502037252452399</v>
      </c>
      <c r="S38" s="67"/>
      <c r="T38" s="67"/>
      <c r="U38" s="71">
        <f t="shared" si="4"/>
        <v>32301.47</v>
      </c>
      <c r="V38" s="71">
        <f t="shared" si="5"/>
        <v>8965.32</v>
      </c>
      <c r="W38" s="72">
        <f t="shared" si="6"/>
        <v>1.16028445862873</v>
      </c>
      <c r="X38" s="72">
        <f t="shared" si="7"/>
        <v>1.1502037252452399</v>
      </c>
      <c r="Y38" s="80">
        <f t="shared" si="16"/>
        <v>0.96690371552393795</v>
      </c>
      <c r="Z38" s="80">
        <f t="shared" si="17"/>
        <v>1.0125090857356001</v>
      </c>
      <c r="AA38" s="77">
        <v>200</v>
      </c>
      <c r="AB38" s="78"/>
      <c r="AC38" s="78">
        <f t="shared" si="18"/>
        <v>200</v>
      </c>
      <c r="AD38" s="79"/>
    </row>
    <row r="39" spans="1:30">
      <c r="A39" s="57">
        <v>37</v>
      </c>
      <c r="B39" s="57">
        <v>717</v>
      </c>
      <c r="C39" s="58" t="s">
        <v>68</v>
      </c>
      <c r="D39" s="58" t="s">
        <v>65</v>
      </c>
      <c r="E39" s="59">
        <v>8824.2104999999992</v>
      </c>
      <c r="F39" s="59">
        <f t="shared" si="0"/>
        <v>26472.6315</v>
      </c>
      <c r="G39" s="60">
        <v>0.31436799999999998</v>
      </c>
      <c r="H39" s="59">
        <v>2774.0494064640002</v>
      </c>
      <c r="I39" s="59">
        <f t="shared" si="1"/>
        <v>8322.1482193920001</v>
      </c>
      <c r="J39" s="65">
        <v>10589.052600000001</v>
      </c>
      <c r="K39" s="65">
        <f t="shared" si="2"/>
        <v>31767.157800000001</v>
      </c>
      <c r="L39" s="65">
        <v>3151.30205376</v>
      </c>
      <c r="M39" s="66">
        <v>0.29759999999999998</v>
      </c>
      <c r="N39" s="65">
        <f t="shared" si="3"/>
        <v>9453.9061612799997</v>
      </c>
      <c r="O39" s="67">
        <v>30572.98</v>
      </c>
      <c r="P39" s="67">
        <v>8398.49</v>
      </c>
      <c r="Q39" s="70">
        <f t="shared" si="14"/>
        <v>1.1548900984777399</v>
      </c>
      <c r="R39" s="70">
        <f t="shared" si="15"/>
        <v>1.0091733262368601</v>
      </c>
      <c r="S39" s="67"/>
      <c r="T39" s="67"/>
      <c r="U39" s="71">
        <f t="shared" si="4"/>
        <v>30572.98</v>
      </c>
      <c r="V39" s="71">
        <f t="shared" si="5"/>
        <v>8398.49</v>
      </c>
      <c r="W39" s="72">
        <f t="shared" si="6"/>
        <v>1.1548900984777399</v>
      </c>
      <c r="X39" s="72">
        <f t="shared" si="7"/>
        <v>1.0091733262368601</v>
      </c>
      <c r="Y39" s="80">
        <f t="shared" si="16"/>
        <v>0.96240841539811905</v>
      </c>
      <c r="Z39" s="80">
        <f t="shared" si="17"/>
        <v>0.88836189578413305</v>
      </c>
      <c r="AA39" s="77">
        <v>200</v>
      </c>
      <c r="AB39" s="78"/>
      <c r="AC39" s="78">
        <f t="shared" si="18"/>
        <v>200</v>
      </c>
      <c r="AD39" s="79"/>
    </row>
    <row r="40" spans="1:30">
      <c r="A40" s="57">
        <v>38</v>
      </c>
      <c r="B40" s="57">
        <v>102564</v>
      </c>
      <c r="C40" s="58" t="s">
        <v>69</v>
      </c>
      <c r="D40" s="58" t="s">
        <v>57</v>
      </c>
      <c r="E40" s="59">
        <v>6049.7205999999996</v>
      </c>
      <c r="F40" s="59">
        <f t="shared" si="0"/>
        <v>18149.161800000002</v>
      </c>
      <c r="G40" s="60">
        <v>0.30454399999999998</v>
      </c>
      <c r="H40" s="59">
        <v>1842.4061104064001</v>
      </c>
      <c r="I40" s="59">
        <f t="shared" si="1"/>
        <v>5527.2183312192001</v>
      </c>
      <c r="J40" s="65">
        <v>7259.6647199999998</v>
      </c>
      <c r="K40" s="65">
        <f t="shared" si="2"/>
        <v>21778.994159999998</v>
      </c>
      <c r="L40" s="65">
        <v>2092.961338776</v>
      </c>
      <c r="M40" s="66">
        <v>0.2883</v>
      </c>
      <c r="N40" s="65">
        <f t="shared" si="3"/>
        <v>6278.8840163280001</v>
      </c>
      <c r="O40" s="67">
        <v>20938.330000000002</v>
      </c>
      <c r="P40" s="67">
        <v>5596.19</v>
      </c>
      <c r="Q40" s="70">
        <f t="shared" si="14"/>
        <v>1.1536802762979399</v>
      </c>
      <c r="R40" s="70">
        <f t="shared" si="15"/>
        <v>1.01247854972387</v>
      </c>
      <c r="S40" s="67"/>
      <c r="T40" s="67"/>
      <c r="U40" s="71">
        <f t="shared" si="4"/>
        <v>20938.330000000002</v>
      </c>
      <c r="V40" s="71">
        <f t="shared" si="5"/>
        <v>5596.19</v>
      </c>
      <c r="W40" s="72">
        <f t="shared" si="6"/>
        <v>1.1536802762979399</v>
      </c>
      <c r="X40" s="72">
        <f t="shared" si="7"/>
        <v>1.01247854972387</v>
      </c>
      <c r="Y40" s="80">
        <f t="shared" si="16"/>
        <v>0.96140023024828303</v>
      </c>
      <c r="Z40" s="80">
        <f t="shared" si="17"/>
        <v>0.89127144018703297</v>
      </c>
      <c r="AA40" s="77">
        <v>200</v>
      </c>
      <c r="AB40" s="78"/>
      <c r="AC40" s="78">
        <f t="shared" si="18"/>
        <v>200</v>
      </c>
      <c r="AD40" s="79"/>
    </row>
    <row r="41" spans="1:30">
      <c r="A41" s="57">
        <v>39</v>
      </c>
      <c r="B41" s="57">
        <v>712</v>
      </c>
      <c r="C41" s="58" t="s">
        <v>70</v>
      </c>
      <c r="D41" s="58" t="s">
        <v>33</v>
      </c>
      <c r="E41" s="59">
        <v>14136.0708</v>
      </c>
      <c r="F41" s="59">
        <f t="shared" si="0"/>
        <v>42408.212399999997</v>
      </c>
      <c r="G41" s="60">
        <v>0.33401599999999998</v>
      </c>
      <c r="H41" s="59">
        <v>4721.6738243328</v>
      </c>
      <c r="I41" s="59">
        <f t="shared" si="1"/>
        <v>14165.0214729984</v>
      </c>
      <c r="J41" s="65">
        <v>16963.284960000001</v>
      </c>
      <c r="K41" s="65">
        <f t="shared" si="2"/>
        <v>50889.854879999999</v>
      </c>
      <c r="L41" s="65">
        <v>5363.7907043519999</v>
      </c>
      <c r="M41" s="66">
        <v>0.31619999999999998</v>
      </c>
      <c r="N41" s="65">
        <f t="shared" si="3"/>
        <v>16091.372113056001</v>
      </c>
      <c r="O41" s="67">
        <v>48842.21</v>
      </c>
      <c r="P41" s="67">
        <v>17086.72</v>
      </c>
      <c r="Q41" s="70">
        <f t="shared" si="14"/>
        <v>1.15171584077427</v>
      </c>
      <c r="R41" s="70">
        <f t="shared" si="15"/>
        <v>1.2062614965018601</v>
      </c>
      <c r="S41" s="67"/>
      <c r="T41" s="67"/>
      <c r="U41" s="71">
        <f t="shared" si="4"/>
        <v>48842.21</v>
      </c>
      <c r="V41" s="71">
        <f t="shared" si="5"/>
        <v>17086.72</v>
      </c>
      <c r="W41" s="72">
        <f t="shared" si="6"/>
        <v>1.15171584077427</v>
      </c>
      <c r="X41" s="72">
        <f t="shared" si="7"/>
        <v>1.2062614965018601</v>
      </c>
      <c r="Y41" s="80">
        <f t="shared" si="16"/>
        <v>0.95976320064522802</v>
      </c>
      <c r="Z41" s="80">
        <f t="shared" si="17"/>
        <v>1.0618559983543201</v>
      </c>
      <c r="AA41" s="77">
        <v>200</v>
      </c>
      <c r="AB41" s="78"/>
      <c r="AC41" s="78">
        <f t="shared" si="18"/>
        <v>200</v>
      </c>
      <c r="AD41" s="79"/>
    </row>
    <row r="42" spans="1:30">
      <c r="A42" s="57">
        <v>40</v>
      </c>
      <c r="B42" s="57">
        <v>54</v>
      </c>
      <c r="C42" s="58" t="s">
        <v>71</v>
      </c>
      <c r="D42" s="58" t="s">
        <v>38</v>
      </c>
      <c r="E42" s="59">
        <v>9995.6882100000003</v>
      </c>
      <c r="F42" s="59">
        <f t="shared" si="0"/>
        <v>29987.064630000001</v>
      </c>
      <c r="G42" s="60">
        <v>0.30454399999999998</v>
      </c>
      <c r="H42" s="59">
        <v>3044.12687022624</v>
      </c>
      <c r="I42" s="59">
        <f t="shared" si="1"/>
        <v>9132.3806106787197</v>
      </c>
      <c r="J42" s="65">
        <v>11994.825852</v>
      </c>
      <c r="K42" s="65">
        <f t="shared" si="2"/>
        <v>35984.477555999998</v>
      </c>
      <c r="L42" s="65">
        <v>3458.1082931316</v>
      </c>
      <c r="M42" s="66">
        <v>0.2883</v>
      </c>
      <c r="N42" s="65">
        <f t="shared" si="3"/>
        <v>10374.324879394801</v>
      </c>
      <c r="O42" s="67">
        <v>39926.67</v>
      </c>
      <c r="P42" s="67">
        <v>11362.88</v>
      </c>
      <c r="Q42" s="70">
        <f t="shared" si="14"/>
        <v>1.33146309892753</v>
      </c>
      <c r="R42" s="70">
        <f t="shared" si="15"/>
        <v>1.2442407390153101</v>
      </c>
      <c r="S42" s="67">
        <v>5425</v>
      </c>
      <c r="T42" s="67">
        <v>682.5</v>
      </c>
      <c r="U42" s="71">
        <f t="shared" si="4"/>
        <v>34501.67</v>
      </c>
      <c r="V42" s="71">
        <f t="shared" si="5"/>
        <v>10680.38</v>
      </c>
      <c r="W42" s="72">
        <f t="shared" si="6"/>
        <v>1.15055176042417</v>
      </c>
      <c r="X42" s="72">
        <f t="shared" si="7"/>
        <v>1.1695066659301501</v>
      </c>
      <c r="Y42" s="80">
        <f t="shared" si="16"/>
        <v>0.95879313368681196</v>
      </c>
      <c r="Z42" s="80">
        <f t="shared" si="17"/>
        <v>1.0295012084316999</v>
      </c>
      <c r="AA42" s="77">
        <v>200</v>
      </c>
      <c r="AB42" s="78"/>
      <c r="AC42" s="78">
        <f t="shared" si="18"/>
        <v>200</v>
      </c>
      <c r="AD42" s="79"/>
    </row>
    <row r="43" spans="1:30">
      <c r="A43" s="57">
        <v>41</v>
      </c>
      <c r="B43" s="57">
        <v>105751</v>
      </c>
      <c r="C43" s="58" t="s">
        <v>72</v>
      </c>
      <c r="D43" s="58" t="s">
        <v>33</v>
      </c>
      <c r="E43" s="59">
        <v>9593.6028000000006</v>
      </c>
      <c r="F43" s="59">
        <f t="shared" si="0"/>
        <v>28780.808400000002</v>
      </c>
      <c r="G43" s="60">
        <v>0.34383999999999998</v>
      </c>
      <c r="H43" s="59">
        <v>3298.6643867520002</v>
      </c>
      <c r="I43" s="59">
        <f t="shared" si="1"/>
        <v>9895.9931602559991</v>
      </c>
      <c r="J43" s="65">
        <v>11512.32336</v>
      </c>
      <c r="K43" s="65">
        <f t="shared" si="2"/>
        <v>34536.970079999999</v>
      </c>
      <c r="L43" s="65">
        <v>3747.2612536800002</v>
      </c>
      <c r="M43" s="66">
        <v>0.32550000000000001</v>
      </c>
      <c r="N43" s="65">
        <f t="shared" si="3"/>
        <v>11241.78376104</v>
      </c>
      <c r="O43" s="67">
        <v>33089.25</v>
      </c>
      <c r="P43" s="67">
        <v>10791.91</v>
      </c>
      <c r="Q43" s="70">
        <f t="shared" si="14"/>
        <v>1.1496984219526001</v>
      </c>
      <c r="R43" s="70">
        <f t="shared" si="15"/>
        <v>1.0905332921350599</v>
      </c>
      <c r="S43" s="67"/>
      <c r="T43" s="67"/>
      <c r="U43" s="71">
        <f t="shared" si="4"/>
        <v>33089.25</v>
      </c>
      <c r="V43" s="71">
        <f t="shared" si="5"/>
        <v>10791.91</v>
      </c>
      <c r="W43" s="72">
        <f t="shared" si="6"/>
        <v>1.1496984219526001</v>
      </c>
      <c r="X43" s="72">
        <f t="shared" si="7"/>
        <v>1.0905332921350599</v>
      </c>
      <c r="Y43" s="80">
        <f t="shared" si="16"/>
        <v>0.958082018293829</v>
      </c>
      <c r="Z43" s="80">
        <f t="shared" si="17"/>
        <v>0.95998199479702695</v>
      </c>
      <c r="AA43" s="77">
        <v>200</v>
      </c>
      <c r="AB43" s="78"/>
      <c r="AC43" s="78">
        <f t="shared" si="18"/>
        <v>200</v>
      </c>
      <c r="AD43" s="79"/>
    </row>
    <row r="44" spans="1:30">
      <c r="A44" s="57">
        <v>42</v>
      </c>
      <c r="B44" s="57">
        <v>742</v>
      </c>
      <c r="C44" s="58" t="s">
        <v>73</v>
      </c>
      <c r="D44" s="58" t="s">
        <v>28</v>
      </c>
      <c r="E44" s="59">
        <v>11436.396000000001</v>
      </c>
      <c r="F44" s="59">
        <f t="shared" si="0"/>
        <v>34309.188000000002</v>
      </c>
      <c r="G44" s="60">
        <v>0.27507199999999998</v>
      </c>
      <c r="H44" s="59">
        <v>3145.832320512</v>
      </c>
      <c r="I44" s="59">
        <f t="shared" si="1"/>
        <v>9437.4969615360005</v>
      </c>
      <c r="J44" s="65">
        <v>13723.6752</v>
      </c>
      <c r="K44" s="65">
        <f t="shared" si="2"/>
        <v>41171.025600000001</v>
      </c>
      <c r="L44" s="65">
        <v>3573.6450220800002</v>
      </c>
      <c r="M44" s="66">
        <v>0.26040000000000002</v>
      </c>
      <c r="N44" s="65">
        <f t="shared" si="3"/>
        <v>10720.935066239999</v>
      </c>
      <c r="O44" s="67">
        <v>39357.019999999997</v>
      </c>
      <c r="P44" s="67">
        <v>7984.48</v>
      </c>
      <c r="Q44" s="70">
        <f t="shared" si="14"/>
        <v>1.14712770235192</v>
      </c>
      <c r="R44" s="73">
        <f t="shared" si="15"/>
        <v>0.84603788828139503</v>
      </c>
      <c r="S44" s="67"/>
      <c r="T44" s="67"/>
      <c r="U44" s="71">
        <f t="shared" si="4"/>
        <v>39357.019999999997</v>
      </c>
      <c r="V44" s="71">
        <f t="shared" si="5"/>
        <v>7984.48</v>
      </c>
      <c r="W44" s="72">
        <f t="shared" si="6"/>
        <v>1.14712770235192</v>
      </c>
      <c r="X44" s="74">
        <f t="shared" si="7"/>
        <v>0.84603788828139503</v>
      </c>
      <c r="Y44" s="80">
        <f t="shared" si="16"/>
        <v>0.95593975195993197</v>
      </c>
      <c r="Z44" s="80">
        <f t="shared" si="17"/>
        <v>0.74475593319681199</v>
      </c>
      <c r="AA44" s="77"/>
      <c r="AB44" s="78"/>
      <c r="AC44" s="78"/>
      <c r="AD44" s="79"/>
    </row>
    <row r="45" spans="1:30">
      <c r="A45" s="57">
        <v>43</v>
      </c>
      <c r="B45" s="57">
        <v>517</v>
      </c>
      <c r="C45" s="58" t="s">
        <v>74</v>
      </c>
      <c r="D45" s="58" t="s">
        <v>28</v>
      </c>
      <c r="E45" s="59">
        <v>32270.4627</v>
      </c>
      <c r="F45" s="59">
        <f t="shared" si="0"/>
        <v>96811.388099999996</v>
      </c>
      <c r="G45" s="60">
        <v>0.22595199999999999</v>
      </c>
      <c r="H45" s="59">
        <v>7291.5755879904</v>
      </c>
      <c r="I45" s="59">
        <f t="shared" si="1"/>
        <v>21874.726763971201</v>
      </c>
      <c r="J45" s="65">
        <v>38724.555240000002</v>
      </c>
      <c r="K45" s="65">
        <f t="shared" si="2"/>
        <v>116173.66572</v>
      </c>
      <c r="L45" s="65">
        <v>8283.1823658360008</v>
      </c>
      <c r="M45" s="66">
        <v>0.21390000000000001</v>
      </c>
      <c r="N45" s="65">
        <f t="shared" si="3"/>
        <v>24849.547097507999</v>
      </c>
      <c r="O45" s="67">
        <v>108926.41</v>
      </c>
      <c r="P45" s="67">
        <v>22321.29</v>
      </c>
      <c r="Q45" s="70">
        <f t="shared" si="14"/>
        <v>1.12514046268489</v>
      </c>
      <c r="R45" s="70">
        <f t="shared" si="15"/>
        <v>1.02041457435548</v>
      </c>
      <c r="S45" s="67"/>
      <c r="T45" s="67"/>
      <c r="U45" s="71">
        <f t="shared" si="4"/>
        <v>108926.41</v>
      </c>
      <c r="V45" s="71">
        <f t="shared" si="5"/>
        <v>22321.29</v>
      </c>
      <c r="W45" s="72">
        <f t="shared" si="6"/>
        <v>1.12514046268489</v>
      </c>
      <c r="X45" s="72">
        <f t="shared" si="7"/>
        <v>1.02041457435548</v>
      </c>
      <c r="Y45" s="80">
        <f t="shared" si="16"/>
        <v>0.93761705223740399</v>
      </c>
      <c r="Z45" s="80">
        <f t="shared" si="17"/>
        <v>0.89825741742546505</v>
      </c>
      <c r="AA45" s="77">
        <v>200</v>
      </c>
      <c r="AB45" s="78"/>
      <c r="AC45" s="78">
        <f t="shared" si="18"/>
        <v>200</v>
      </c>
      <c r="AD45" s="79"/>
    </row>
    <row r="46" spans="1:30">
      <c r="A46" s="57">
        <v>44</v>
      </c>
      <c r="B46" s="57">
        <v>367</v>
      </c>
      <c r="C46" s="58" t="s">
        <v>75</v>
      </c>
      <c r="D46" s="58" t="s">
        <v>38</v>
      </c>
      <c r="E46" s="59">
        <v>7971.8580000000002</v>
      </c>
      <c r="F46" s="59">
        <f t="shared" si="0"/>
        <v>23915.574000000001</v>
      </c>
      <c r="G46" s="60">
        <v>0.28489599999999998</v>
      </c>
      <c r="H46" s="59">
        <v>2271.1504567679999</v>
      </c>
      <c r="I46" s="59">
        <f t="shared" si="1"/>
        <v>6813.4513703040002</v>
      </c>
      <c r="J46" s="65">
        <v>9566.2296000000006</v>
      </c>
      <c r="K46" s="65">
        <f t="shared" si="2"/>
        <v>28698.6888</v>
      </c>
      <c r="L46" s="65">
        <v>2580.0121231200001</v>
      </c>
      <c r="M46" s="66">
        <v>0.2697</v>
      </c>
      <c r="N46" s="65">
        <f t="shared" si="3"/>
        <v>7740.0363693600002</v>
      </c>
      <c r="O46" s="67">
        <v>28839.99</v>
      </c>
      <c r="P46" s="67">
        <v>8048.92</v>
      </c>
      <c r="Q46" s="70">
        <f t="shared" si="14"/>
        <v>1.20590833404208</v>
      </c>
      <c r="R46" s="70">
        <f t="shared" si="15"/>
        <v>1.18132787078818</v>
      </c>
      <c r="S46" s="67">
        <v>2086</v>
      </c>
      <c r="T46" s="67">
        <v>189</v>
      </c>
      <c r="U46" s="71">
        <f t="shared" si="4"/>
        <v>26753.99</v>
      </c>
      <c r="V46" s="71">
        <f t="shared" si="5"/>
        <v>7859.92</v>
      </c>
      <c r="W46" s="72">
        <f t="shared" si="6"/>
        <v>1.1186848369183999</v>
      </c>
      <c r="X46" s="72">
        <f t="shared" si="7"/>
        <v>1.1535886253268</v>
      </c>
      <c r="Y46" s="80">
        <f t="shared" si="16"/>
        <v>0.93223736409866897</v>
      </c>
      <c r="Z46" s="80">
        <f t="shared" si="17"/>
        <v>1.01548876838804</v>
      </c>
      <c r="AA46" s="77">
        <v>200</v>
      </c>
      <c r="AB46" s="78"/>
      <c r="AC46" s="78">
        <f t="shared" si="18"/>
        <v>200</v>
      </c>
      <c r="AD46" s="79"/>
    </row>
    <row r="47" spans="1:30">
      <c r="A47" s="57">
        <v>45</v>
      </c>
      <c r="B47" s="57">
        <v>387</v>
      </c>
      <c r="C47" s="58" t="s">
        <v>76</v>
      </c>
      <c r="D47" s="58" t="s">
        <v>33</v>
      </c>
      <c r="E47" s="59">
        <v>10683.2916</v>
      </c>
      <c r="F47" s="59">
        <f t="shared" si="0"/>
        <v>32049.874800000001</v>
      </c>
      <c r="G47" s="60">
        <v>0.27507199999999998</v>
      </c>
      <c r="H47" s="59">
        <v>2938.6743869952002</v>
      </c>
      <c r="I47" s="59">
        <f t="shared" si="1"/>
        <v>8816.0231609856</v>
      </c>
      <c r="J47" s="65">
        <v>12819.949919999999</v>
      </c>
      <c r="K47" s="65">
        <f t="shared" si="2"/>
        <v>38459.849759999997</v>
      </c>
      <c r="L47" s="65">
        <v>3338.3149591679999</v>
      </c>
      <c r="M47" s="66">
        <v>0.26040000000000002</v>
      </c>
      <c r="N47" s="65">
        <f t="shared" si="3"/>
        <v>10014.944877504</v>
      </c>
      <c r="O47" s="67">
        <v>35782.83</v>
      </c>
      <c r="P47" s="67">
        <v>10106.36</v>
      </c>
      <c r="Q47" s="70">
        <f t="shared" si="14"/>
        <v>1.1164733161453699</v>
      </c>
      <c r="R47" s="70">
        <f t="shared" si="15"/>
        <v>1.14636268705879</v>
      </c>
      <c r="S47" s="67"/>
      <c r="T47" s="67"/>
      <c r="U47" s="71">
        <f t="shared" si="4"/>
        <v>35782.83</v>
      </c>
      <c r="V47" s="71">
        <f t="shared" si="5"/>
        <v>10106.36</v>
      </c>
      <c r="W47" s="72">
        <f t="shared" si="6"/>
        <v>1.1164733161453699</v>
      </c>
      <c r="X47" s="72">
        <f t="shared" si="7"/>
        <v>1.14636268705879</v>
      </c>
      <c r="Y47" s="80">
        <f t="shared" si="16"/>
        <v>0.93039443012114398</v>
      </c>
      <c r="Z47" s="80">
        <f t="shared" si="17"/>
        <v>1.00912787075856</v>
      </c>
      <c r="AA47" s="77">
        <v>200</v>
      </c>
      <c r="AB47" s="78"/>
      <c r="AC47" s="78">
        <f t="shared" si="18"/>
        <v>200</v>
      </c>
      <c r="AD47" s="79"/>
    </row>
    <row r="48" spans="1:30">
      <c r="A48" s="57">
        <v>46</v>
      </c>
      <c r="B48" s="57">
        <v>748</v>
      </c>
      <c r="C48" s="58" t="s">
        <v>77</v>
      </c>
      <c r="D48" s="58" t="s">
        <v>65</v>
      </c>
      <c r="E48" s="59">
        <v>8217.4040000000005</v>
      </c>
      <c r="F48" s="59">
        <f t="shared" si="0"/>
        <v>24652.212</v>
      </c>
      <c r="G48" s="60">
        <v>0.30454399999999998</v>
      </c>
      <c r="H48" s="59">
        <v>2502.561083776</v>
      </c>
      <c r="I48" s="59">
        <f t="shared" si="1"/>
        <v>7507.6832513279996</v>
      </c>
      <c r="J48" s="65">
        <v>9860.8847999999998</v>
      </c>
      <c r="K48" s="65">
        <f t="shared" si="2"/>
        <v>29582.654399999999</v>
      </c>
      <c r="L48" s="65">
        <v>2842.8930878400001</v>
      </c>
      <c r="M48" s="66">
        <v>0.2883</v>
      </c>
      <c r="N48" s="65">
        <f t="shared" si="3"/>
        <v>8528.6792635199999</v>
      </c>
      <c r="O48" s="67">
        <v>27463.919999999998</v>
      </c>
      <c r="P48" s="67">
        <v>7646.25</v>
      </c>
      <c r="Q48" s="70">
        <f t="shared" si="14"/>
        <v>1.11405499839122</v>
      </c>
      <c r="R48" s="70">
        <f t="shared" si="15"/>
        <v>1.0184566588697599</v>
      </c>
      <c r="S48" s="67"/>
      <c r="T48" s="67"/>
      <c r="U48" s="71">
        <f t="shared" si="4"/>
        <v>27463.919999999998</v>
      </c>
      <c r="V48" s="71">
        <f t="shared" si="5"/>
        <v>7646.25</v>
      </c>
      <c r="W48" s="72">
        <f t="shared" si="6"/>
        <v>1.11405499839122</v>
      </c>
      <c r="X48" s="72">
        <f t="shared" si="7"/>
        <v>1.0184566588697599</v>
      </c>
      <c r="Y48" s="80">
        <f t="shared" si="16"/>
        <v>0.92837916532601605</v>
      </c>
      <c r="Z48" s="80">
        <f t="shared" si="17"/>
        <v>0.896533890388581</v>
      </c>
      <c r="AA48" s="77">
        <v>200</v>
      </c>
      <c r="AB48" s="78"/>
      <c r="AC48" s="78">
        <f t="shared" si="18"/>
        <v>200</v>
      </c>
      <c r="AD48" s="79"/>
    </row>
    <row r="49" spans="1:30">
      <c r="A49" s="57">
        <v>47</v>
      </c>
      <c r="B49" s="57">
        <v>545</v>
      </c>
      <c r="C49" s="58" t="s">
        <v>78</v>
      </c>
      <c r="D49" s="58" t="s">
        <v>33</v>
      </c>
      <c r="E49" s="59">
        <v>4610.6271999999999</v>
      </c>
      <c r="F49" s="59">
        <f t="shared" si="0"/>
        <v>13831.881600000001</v>
      </c>
      <c r="G49" s="60">
        <v>0.27507199999999998</v>
      </c>
      <c r="H49" s="59">
        <v>1268.2544451583999</v>
      </c>
      <c r="I49" s="59">
        <f t="shared" si="1"/>
        <v>3804.7633354752002</v>
      </c>
      <c r="J49" s="65">
        <v>5532.7526399999997</v>
      </c>
      <c r="K49" s="65">
        <f t="shared" si="2"/>
        <v>16598.25792</v>
      </c>
      <c r="L49" s="65">
        <v>1440.728787456</v>
      </c>
      <c r="M49" s="66">
        <v>0.26040000000000002</v>
      </c>
      <c r="N49" s="65">
        <f t="shared" si="3"/>
        <v>4322.1863623680001</v>
      </c>
      <c r="O49" s="67">
        <v>15346.12</v>
      </c>
      <c r="P49" s="67">
        <v>4646.6400000000003</v>
      </c>
      <c r="Q49" s="70">
        <f t="shared" si="14"/>
        <v>1.1094745056233</v>
      </c>
      <c r="R49" s="70">
        <f t="shared" si="15"/>
        <v>1.2212691277471099</v>
      </c>
      <c r="S49" s="67"/>
      <c r="T49" s="67"/>
      <c r="U49" s="71">
        <f t="shared" si="4"/>
        <v>15346.12</v>
      </c>
      <c r="V49" s="71">
        <f t="shared" si="5"/>
        <v>4646.6400000000003</v>
      </c>
      <c r="W49" s="72">
        <f t="shared" si="6"/>
        <v>1.1094745056233</v>
      </c>
      <c r="X49" s="72">
        <f t="shared" si="7"/>
        <v>1.2212691277471099</v>
      </c>
      <c r="Y49" s="80">
        <f t="shared" si="16"/>
        <v>0.92456208801941597</v>
      </c>
      <c r="Z49" s="80">
        <f t="shared" si="17"/>
        <v>1.0750670171135901</v>
      </c>
      <c r="AA49" s="77">
        <v>200</v>
      </c>
      <c r="AB49" s="78"/>
      <c r="AC49" s="78">
        <f t="shared" si="18"/>
        <v>200</v>
      </c>
      <c r="AD49" s="79"/>
    </row>
    <row r="50" spans="1:30">
      <c r="A50" s="57">
        <v>48</v>
      </c>
      <c r="B50" s="57">
        <v>373</v>
      </c>
      <c r="C50" s="58" t="s">
        <v>79</v>
      </c>
      <c r="D50" s="58" t="s">
        <v>28</v>
      </c>
      <c r="E50" s="59">
        <v>13824.339599999999</v>
      </c>
      <c r="F50" s="59">
        <f t="shared" si="0"/>
        <v>41473.018799999998</v>
      </c>
      <c r="G50" s="60">
        <v>0.29471999999999998</v>
      </c>
      <c r="H50" s="59">
        <v>4074.3093669119999</v>
      </c>
      <c r="I50" s="59">
        <f t="shared" si="1"/>
        <v>12222.928100736</v>
      </c>
      <c r="J50" s="65">
        <v>16589.20752</v>
      </c>
      <c r="K50" s="65">
        <f t="shared" si="2"/>
        <v>49767.622560000003</v>
      </c>
      <c r="L50" s="65">
        <v>4628.3888980800002</v>
      </c>
      <c r="M50" s="66">
        <v>0.27900000000000003</v>
      </c>
      <c r="N50" s="65">
        <f t="shared" si="3"/>
        <v>13885.166694240001</v>
      </c>
      <c r="O50" s="67">
        <v>45657.95</v>
      </c>
      <c r="P50" s="67">
        <v>14053.31</v>
      </c>
      <c r="Q50" s="70">
        <f t="shared" si="14"/>
        <v>1.10090732049628</v>
      </c>
      <c r="R50" s="70">
        <f t="shared" si="15"/>
        <v>1.1497498704221101</v>
      </c>
      <c r="S50" s="67"/>
      <c r="T50" s="67"/>
      <c r="U50" s="71">
        <f t="shared" si="4"/>
        <v>45657.95</v>
      </c>
      <c r="V50" s="71">
        <f t="shared" si="5"/>
        <v>14053.31</v>
      </c>
      <c r="W50" s="72">
        <f t="shared" si="6"/>
        <v>1.10090732049628</v>
      </c>
      <c r="X50" s="72">
        <f t="shared" si="7"/>
        <v>1.1497498704221101</v>
      </c>
      <c r="Y50" s="80">
        <f t="shared" si="16"/>
        <v>0.91742276708023596</v>
      </c>
      <c r="Z50" s="80">
        <f t="shared" si="17"/>
        <v>1.0121095633536601</v>
      </c>
      <c r="AA50" s="77">
        <v>200</v>
      </c>
      <c r="AB50" s="78"/>
      <c r="AC50" s="78">
        <f t="shared" si="18"/>
        <v>200</v>
      </c>
      <c r="AD50" s="79"/>
    </row>
    <row r="51" spans="1:30">
      <c r="A51" s="57">
        <v>49</v>
      </c>
      <c r="B51" s="57">
        <v>104533</v>
      </c>
      <c r="C51" s="58" t="s">
        <v>80</v>
      </c>
      <c r="D51" s="58" t="s">
        <v>65</v>
      </c>
      <c r="E51" s="59">
        <v>5986.5007999999998</v>
      </c>
      <c r="F51" s="59">
        <f t="shared" si="0"/>
        <v>17959.502400000001</v>
      </c>
      <c r="G51" s="60">
        <v>0.29471999999999998</v>
      </c>
      <c r="H51" s="59">
        <v>1764.3415157760001</v>
      </c>
      <c r="I51" s="59">
        <f t="shared" si="1"/>
        <v>5293.0245473280002</v>
      </c>
      <c r="J51" s="65">
        <v>7183.8009599999996</v>
      </c>
      <c r="K51" s="65">
        <f t="shared" si="2"/>
        <v>21551.402880000001</v>
      </c>
      <c r="L51" s="65">
        <v>2004.28046784</v>
      </c>
      <c r="M51" s="66">
        <v>0.27900000000000003</v>
      </c>
      <c r="N51" s="65">
        <f t="shared" si="3"/>
        <v>6012.8414035200003</v>
      </c>
      <c r="O51" s="67">
        <v>19690.240000000002</v>
      </c>
      <c r="P51" s="67">
        <v>5848.04</v>
      </c>
      <c r="Q51" s="70">
        <f t="shared" si="14"/>
        <v>1.0963689060783799</v>
      </c>
      <c r="R51" s="70">
        <f t="shared" si="15"/>
        <v>1.1048579026432399</v>
      </c>
      <c r="S51" s="67"/>
      <c r="T51" s="67"/>
      <c r="U51" s="71">
        <f t="shared" si="4"/>
        <v>19690.240000000002</v>
      </c>
      <c r="V51" s="71">
        <f t="shared" si="5"/>
        <v>5848.04</v>
      </c>
      <c r="W51" s="72">
        <f t="shared" si="6"/>
        <v>1.0963689060783799</v>
      </c>
      <c r="X51" s="72">
        <f t="shared" si="7"/>
        <v>1.1048579026432399</v>
      </c>
      <c r="Y51" s="80">
        <f t="shared" si="16"/>
        <v>0.91364075506531495</v>
      </c>
      <c r="Z51" s="80">
        <f t="shared" si="17"/>
        <v>0.972591759459426</v>
      </c>
      <c r="AA51" s="77">
        <v>200</v>
      </c>
      <c r="AB51" s="78"/>
      <c r="AC51" s="78">
        <f t="shared" si="18"/>
        <v>200</v>
      </c>
      <c r="AD51" s="79"/>
    </row>
    <row r="52" spans="1:30">
      <c r="A52" s="57">
        <v>50</v>
      </c>
      <c r="B52" s="57">
        <v>745</v>
      </c>
      <c r="C52" s="58" t="s">
        <v>81</v>
      </c>
      <c r="D52" s="58" t="s">
        <v>26</v>
      </c>
      <c r="E52" s="59">
        <v>7473.1992</v>
      </c>
      <c r="F52" s="59">
        <f t="shared" si="0"/>
        <v>22419.597600000001</v>
      </c>
      <c r="G52" s="60">
        <v>0.29471999999999998</v>
      </c>
      <c r="H52" s="59">
        <v>2202.5012682239999</v>
      </c>
      <c r="I52" s="59">
        <f t="shared" si="1"/>
        <v>6607.5038046720001</v>
      </c>
      <c r="J52" s="65">
        <v>8967.8390400000008</v>
      </c>
      <c r="K52" s="65">
        <f t="shared" si="2"/>
        <v>26903.51712</v>
      </c>
      <c r="L52" s="65">
        <v>2502.0270921599999</v>
      </c>
      <c r="M52" s="66">
        <v>0.27900000000000003</v>
      </c>
      <c r="N52" s="65">
        <f t="shared" si="3"/>
        <v>7506.0812764800003</v>
      </c>
      <c r="O52" s="67">
        <v>24559.87</v>
      </c>
      <c r="P52" s="67">
        <v>7746.56</v>
      </c>
      <c r="Q52" s="70">
        <f t="shared" si="14"/>
        <v>1.0954643539186399</v>
      </c>
      <c r="R52" s="70">
        <f t="shared" si="15"/>
        <v>1.1723882768743299</v>
      </c>
      <c r="S52" s="67"/>
      <c r="T52" s="67"/>
      <c r="U52" s="71">
        <f t="shared" si="4"/>
        <v>24559.87</v>
      </c>
      <c r="V52" s="71">
        <f t="shared" si="5"/>
        <v>7746.56</v>
      </c>
      <c r="W52" s="72">
        <f t="shared" si="6"/>
        <v>1.0954643539186399</v>
      </c>
      <c r="X52" s="72">
        <f t="shared" si="7"/>
        <v>1.1723882768743299</v>
      </c>
      <c r="Y52" s="80">
        <f t="shared" si="16"/>
        <v>0.91288696159887095</v>
      </c>
      <c r="Z52" s="80">
        <f t="shared" si="17"/>
        <v>1.0320378523309499</v>
      </c>
      <c r="AA52" s="77">
        <v>200</v>
      </c>
      <c r="AB52" s="78"/>
      <c r="AC52" s="78">
        <f t="shared" si="18"/>
        <v>200</v>
      </c>
      <c r="AD52" s="79"/>
    </row>
    <row r="53" spans="1:30">
      <c r="A53" s="57">
        <v>51</v>
      </c>
      <c r="B53" s="57">
        <v>546</v>
      </c>
      <c r="C53" s="58" t="s">
        <v>82</v>
      </c>
      <c r="D53" s="58" t="s">
        <v>33</v>
      </c>
      <c r="E53" s="59">
        <v>12996.39</v>
      </c>
      <c r="F53" s="59">
        <f t="shared" si="0"/>
        <v>38989.17</v>
      </c>
      <c r="G53" s="60">
        <v>0.31436799999999998</v>
      </c>
      <c r="H53" s="59">
        <v>4085.6491315200001</v>
      </c>
      <c r="I53" s="59">
        <f t="shared" si="1"/>
        <v>12256.94739456</v>
      </c>
      <c r="J53" s="65">
        <v>15595.668</v>
      </c>
      <c r="K53" s="65">
        <f t="shared" si="2"/>
        <v>46787.004000000001</v>
      </c>
      <c r="L53" s="65">
        <v>4641.2707968000004</v>
      </c>
      <c r="M53" s="66">
        <v>0.29759999999999998</v>
      </c>
      <c r="N53" s="65">
        <f t="shared" si="3"/>
        <v>13923.8123904</v>
      </c>
      <c r="O53" s="67">
        <v>42282.01</v>
      </c>
      <c r="P53" s="67">
        <v>15455.09</v>
      </c>
      <c r="Q53" s="70">
        <f t="shared" si="14"/>
        <v>1.0844552474443501</v>
      </c>
      <c r="R53" s="70">
        <f t="shared" si="15"/>
        <v>1.26092488631055</v>
      </c>
      <c r="S53" s="67"/>
      <c r="T53" s="67"/>
      <c r="U53" s="71">
        <f t="shared" si="4"/>
        <v>42282.01</v>
      </c>
      <c r="V53" s="71">
        <f t="shared" si="5"/>
        <v>15455.09</v>
      </c>
      <c r="W53" s="72">
        <f t="shared" si="6"/>
        <v>1.0844552474443501</v>
      </c>
      <c r="X53" s="72">
        <f t="shared" si="7"/>
        <v>1.26092488631055</v>
      </c>
      <c r="Y53" s="80">
        <f t="shared" si="16"/>
        <v>0.90371270620362898</v>
      </c>
      <c r="Z53" s="80">
        <f t="shared" si="17"/>
        <v>1.10997545547624</v>
      </c>
      <c r="AA53" s="77">
        <v>200</v>
      </c>
      <c r="AB53" s="78"/>
      <c r="AC53" s="78">
        <f t="shared" si="18"/>
        <v>200</v>
      </c>
      <c r="AD53" s="79"/>
    </row>
    <row r="54" spans="1:30">
      <c r="A54" s="57">
        <v>52</v>
      </c>
      <c r="B54" s="57">
        <v>102934</v>
      </c>
      <c r="C54" s="58" t="s">
        <v>83</v>
      </c>
      <c r="D54" s="58" t="s">
        <v>26</v>
      </c>
      <c r="E54" s="59">
        <v>9970.9344000000001</v>
      </c>
      <c r="F54" s="59">
        <f t="shared" si="0"/>
        <v>29912.803199999998</v>
      </c>
      <c r="G54" s="60">
        <v>0.28489599999999998</v>
      </c>
      <c r="H54" s="59">
        <v>2840.6793268224001</v>
      </c>
      <c r="I54" s="59">
        <f t="shared" si="1"/>
        <v>8522.0379804671993</v>
      </c>
      <c r="J54" s="65">
        <v>11965.121279999999</v>
      </c>
      <c r="K54" s="65">
        <f t="shared" si="2"/>
        <v>35895.363839999998</v>
      </c>
      <c r="L54" s="65">
        <v>3226.9932092160002</v>
      </c>
      <c r="M54" s="66">
        <v>0.2697</v>
      </c>
      <c r="N54" s="65">
        <f t="shared" si="3"/>
        <v>9680.9796276479992</v>
      </c>
      <c r="O54" s="67">
        <v>32354.14</v>
      </c>
      <c r="P54" s="67">
        <v>9238.58</v>
      </c>
      <c r="Q54" s="70">
        <f t="shared" si="14"/>
        <v>1.0816151125548801</v>
      </c>
      <c r="R54" s="70">
        <f t="shared" si="15"/>
        <v>1.08408106384589</v>
      </c>
      <c r="S54" s="67"/>
      <c r="T54" s="67"/>
      <c r="U54" s="71">
        <f t="shared" si="4"/>
        <v>32354.14</v>
      </c>
      <c r="V54" s="71">
        <f t="shared" si="5"/>
        <v>9238.58</v>
      </c>
      <c r="W54" s="72">
        <f t="shared" si="6"/>
        <v>1.0816151125548801</v>
      </c>
      <c r="X54" s="72">
        <f t="shared" si="7"/>
        <v>1.08408106384589</v>
      </c>
      <c r="Y54" s="80">
        <f t="shared" si="16"/>
        <v>0.90134592712906703</v>
      </c>
      <c r="Z54" s="80">
        <f t="shared" si="17"/>
        <v>0.95430218380125997</v>
      </c>
      <c r="AA54" s="77">
        <v>200</v>
      </c>
      <c r="AB54" s="78"/>
      <c r="AC54" s="78">
        <f t="shared" si="18"/>
        <v>200</v>
      </c>
      <c r="AD54" s="79"/>
    </row>
    <row r="55" spans="1:30">
      <c r="A55" s="57">
        <v>53</v>
      </c>
      <c r="B55" s="57">
        <v>105910</v>
      </c>
      <c r="C55" s="58" t="s">
        <v>84</v>
      </c>
      <c r="D55" s="58" t="s">
        <v>33</v>
      </c>
      <c r="E55" s="59">
        <v>4045.3777</v>
      </c>
      <c r="F55" s="59">
        <f t="shared" si="0"/>
        <v>12136.133099999999</v>
      </c>
      <c r="G55" s="60">
        <v>0.29471999999999998</v>
      </c>
      <c r="H55" s="59">
        <v>1192.2537157439999</v>
      </c>
      <c r="I55" s="59">
        <f t="shared" si="1"/>
        <v>3576.761147232</v>
      </c>
      <c r="J55" s="65">
        <v>4854.4532399999998</v>
      </c>
      <c r="K55" s="65">
        <f t="shared" si="2"/>
        <v>14563.35972</v>
      </c>
      <c r="L55" s="65">
        <v>1354.39245396</v>
      </c>
      <c r="M55" s="66">
        <v>0.27900000000000003</v>
      </c>
      <c r="N55" s="65">
        <f t="shared" si="3"/>
        <v>4063.1773618799998</v>
      </c>
      <c r="O55" s="67">
        <v>13112.76</v>
      </c>
      <c r="P55" s="67">
        <v>5075.34</v>
      </c>
      <c r="Q55" s="70">
        <f t="shared" si="14"/>
        <v>1.0804726589559199</v>
      </c>
      <c r="R55" s="70">
        <f t="shared" si="15"/>
        <v>1.4189764960759901</v>
      </c>
      <c r="S55" s="67"/>
      <c r="T55" s="67"/>
      <c r="U55" s="71">
        <f t="shared" si="4"/>
        <v>13112.76</v>
      </c>
      <c r="V55" s="71">
        <f t="shared" si="5"/>
        <v>5075.34</v>
      </c>
      <c r="W55" s="72">
        <f t="shared" si="6"/>
        <v>1.0804726589559199</v>
      </c>
      <c r="X55" s="72">
        <f t="shared" si="7"/>
        <v>1.4189764960759901</v>
      </c>
      <c r="Y55" s="80">
        <f t="shared" si="16"/>
        <v>0.90039388246327001</v>
      </c>
      <c r="Z55" s="80">
        <f t="shared" si="17"/>
        <v>1.2491061915278201</v>
      </c>
      <c r="AA55" s="77">
        <v>200</v>
      </c>
      <c r="AB55" s="78"/>
      <c r="AC55" s="78">
        <f t="shared" si="18"/>
        <v>200</v>
      </c>
      <c r="AD55" s="79"/>
    </row>
    <row r="56" spans="1:30">
      <c r="A56" s="57">
        <v>54</v>
      </c>
      <c r="B56" s="57">
        <v>709</v>
      </c>
      <c r="C56" s="58" t="s">
        <v>85</v>
      </c>
      <c r="D56" s="58" t="s">
        <v>26</v>
      </c>
      <c r="E56" s="59">
        <v>13914.4917</v>
      </c>
      <c r="F56" s="59">
        <f t="shared" si="0"/>
        <v>41743.475100000003</v>
      </c>
      <c r="G56" s="60">
        <v>0.29471999999999998</v>
      </c>
      <c r="H56" s="59">
        <v>4100.8789938239997</v>
      </c>
      <c r="I56" s="59">
        <f t="shared" si="1"/>
        <v>12302.636981472</v>
      </c>
      <c r="J56" s="65">
        <v>16697.390039999998</v>
      </c>
      <c r="K56" s="65">
        <f t="shared" si="2"/>
        <v>50092.170120000002</v>
      </c>
      <c r="L56" s="65">
        <v>4658.5718211599997</v>
      </c>
      <c r="M56" s="66">
        <v>0.27900000000000003</v>
      </c>
      <c r="N56" s="65">
        <f t="shared" si="3"/>
        <v>13975.715463480001</v>
      </c>
      <c r="O56" s="67">
        <v>47130.28</v>
      </c>
      <c r="P56" s="67">
        <v>14245.52</v>
      </c>
      <c r="Q56" s="70">
        <f t="shared" si="14"/>
        <v>1.1290454349355299</v>
      </c>
      <c r="R56" s="70">
        <f t="shared" si="15"/>
        <v>1.1579241118350501</v>
      </c>
      <c r="S56" s="67">
        <v>2170</v>
      </c>
      <c r="T56" s="67">
        <v>273</v>
      </c>
      <c r="U56" s="71">
        <f t="shared" si="4"/>
        <v>44960.28</v>
      </c>
      <c r="V56" s="71">
        <f t="shared" si="5"/>
        <v>13972.52</v>
      </c>
      <c r="W56" s="72">
        <f t="shared" si="6"/>
        <v>1.07706126268342</v>
      </c>
      <c r="X56" s="72">
        <f t="shared" si="7"/>
        <v>1.13573374724808</v>
      </c>
      <c r="Y56" s="80">
        <f t="shared" si="16"/>
        <v>0.89755105223618503</v>
      </c>
      <c r="Z56" s="80">
        <f t="shared" si="17"/>
        <v>0.99977135600045997</v>
      </c>
      <c r="AA56" s="77">
        <v>200</v>
      </c>
      <c r="AB56" s="78"/>
      <c r="AC56" s="78">
        <f t="shared" si="18"/>
        <v>200</v>
      </c>
      <c r="AD56" s="79"/>
    </row>
    <row r="57" spans="1:30">
      <c r="A57" s="57">
        <v>55</v>
      </c>
      <c r="B57" s="57">
        <v>513</v>
      </c>
      <c r="C57" s="58" t="s">
        <v>86</v>
      </c>
      <c r="D57" s="58" t="s">
        <v>26</v>
      </c>
      <c r="E57" s="59">
        <v>11343.534299999999</v>
      </c>
      <c r="F57" s="59">
        <f t="shared" si="0"/>
        <v>34030.602899999998</v>
      </c>
      <c r="G57" s="60">
        <v>0.31436799999999998</v>
      </c>
      <c r="H57" s="59">
        <v>3566.0441908224002</v>
      </c>
      <c r="I57" s="59">
        <f t="shared" si="1"/>
        <v>10698.132572467201</v>
      </c>
      <c r="J57" s="65">
        <v>13612.24116</v>
      </c>
      <c r="K57" s="65">
        <f t="shared" si="2"/>
        <v>40836.723480000001</v>
      </c>
      <c r="L57" s="65">
        <v>4051.0029692160001</v>
      </c>
      <c r="M57" s="66">
        <v>0.29759999999999998</v>
      </c>
      <c r="N57" s="65">
        <f t="shared" si="3"/>
        <v>12153.008907648</v>
      </c>
      <c r="O57" s="67">
        <v>37615.29</v>
      </c>
      <c r="P57" s="67">
        <v>11891</v>
      </c>
      <c r="Q57" s="70">
        <f t="shared" si="14"/>
        <v>1.10533716109978</v>
      </c>
      <c r="R57" s="70">
        <f t="shared" si="15"/>
        <v>1.11150239721302</v>
      </c>
      <c r="S57" s="67">
        <v>1085</v>
      </c>
      <c r="T57" s="67">
        <v>136.5</v>
      </c>
      <c r="U57" s="71">
        <f t="shared" si="4"/>
        <v>36530.29</v>
      </c>
      <c r="V57" s="71">
        <f t="shared" si="5"/>
        <v>11754.5</v>
      </c>
      <c r="W57" s="72">
        <f t="shared" si="6"/>
        <v>1.0734540938738399</v>
      </c>
      <c r="X57" s="72">
        <f t="shared" si="7"/>
        <v>1.0987431610495699</v>
      </c>
      <c r="Y57" s="80">
        <f t="shared" si="16"/>
        <v>0.89454507822820095</v>
      </c>
      <c r="Z57" s="80">
        <f t="shared" si="17"/>
        <v>0.96720903352607501</v>
      </c>
      <c r="AA57" s="77">
        <v>200</v>
      </c>
      <c r="AB57" s="78"/>
      <c r="AC57" s="78">
        <f t="shared" si="18"/>
        <v>200</v>
      </c>
      <c r="AD57" s="79"/>
    </row>
    <row r="58" spans="1:30">
      <c r="A58" s="57">
        <v>56</v>
      </c>
      <c r="B58" s="57">
        <v>585</v>
      </c>
      <c r="C58" s="58" t="s">
        <v>87</v>
      </c>
      <c r="D58" s="58" t="s">
        <v>28</v>
      </c>
      <c r="E58" s="59">
        <v>12306.615599999999</v>
      </c>
      <c r="F58" s="59">
        <f t="shared" si="0"/>
        <v>36919.846799999999</v>
      </c>
      <c r="G58" s="60">
        <v>0.30454399999999998</v>
      </c>
      <c r="H58" s="59">
        <v>3747.9059412863999</v>
      </c>
      <c r="I58" s="59">
        <f t="shared" si="1"/>
        <v>11243.717823859201</v>
      </c>
      <c r="J58" s="65">
        <v>14767.93872</v>
      </c>
      <c r="K58" s="65">
        <f t="shared" si="2"/>
        <v>44303.816160000002</v>
      </c>
      <c r="L58" s="65">
        <v>4257.5967329759997</v>
      </c>
      <c r="M58" s="66">
        <v>0.2883</v>
      </c>
      <c r="N58" s="65">
        <f t="shared" si="3"/>
        <v>12772.790198928</v>
      </c>
      <c r="O58" s="67">
        <v>39124.29</v>
      </c>
      <c r="P58" s="67">
        <v>12513.35</v>
      </c>
      <c r="Q58" s="70">
        <f t="shared" si="14"/>
        <v>1.0597088934832699</v>
      </c>
      <c r="R58" s="70">
        <f t="shared" si="15"/>
        <v>1.1129192493115301</v>
      </c>
      <c r="S58" s="67"/>
      <c r="T58" s="67"/>
      <c r="U58" s="71">
        <f t="shared" si="4"/>
        <v>39124.29</v>
      </c>
      <c r="V58" s="71">
        <f t="shared" si="5"/>
        <v>12513.35</v>
      </c>
      <c r="W58" s="72">
        <f t="shared" si="6"/>
        <v>1.0597088934832699</v>
      </c>
      <c r="X58" s="72">
        <f t="shared" si="7"/>
        <v>1.1129192493115301</v>
      </c>
      <c r="Y58" s="80">
        <f t="shared" si="16"/>
        <v>0.88309074456939496</v>
      </c>
      <c r="Z58" s="80">
        <f t="shared" si="17"/>
        <v>0.97968805602476905</v>
      </c>
      <c r="AA58" s="77">
        <v>200</v>
      </c>
      <c r="AB58" s="78"/>
      <c r="AC58" s="78">
        <f t="shared" si="18"/>
        <v>200</v>
      </c>
      <c r="AD58" s="79"/>
    </row>
    <row r="59" spans="1:30">
      <c r="A59" s="57">
        <v>57</v>
      </c>
      <c r="B59" s="57">
        <v>106066</v>
      </c>
      <c r="C59" s="58" t="s">
        <v>88</v>
      </c>
      <c r="D59" s="58" t="s">
        <v>89</v>
      </c>
      <c r="E59" s="59">
        <v>8106.3103000000001</v>
      </c>
      <c r="F59" s="59">
        <f t="shared" si="0"/>
        <v>24318.930899999999</v>
      </c>
      <c r="G59" s="60">
        <v>0.32419199999999998</v>
      </c>
      <c r="H59" s="59">
        <v>2628.0009487776001</v>
      </c>
      <c r="I59" s="59">
        <f t="shared" si="1"/>
        <v>7884.0028463327999</v>
      </c>
      <c r="J59" s="65">
        <v>9727.5723600000001</v>
      </c>
      <c r="K59" s="65">
        <f t="shared" si="2"/>
        <v>29182.717079999999</v>
      </c>
      <c r="L59" s="65">
        <v>2985.391957284</v>
      </c>
      <c r="M59" s="66">
        <v>0.30690000000000001</v>
      </c>
      <c r="N59" s="65">
        <f t="shared" si="3"/>
        <v>8956.1758718519995</v>
      </c>
      <c r="O59" s="67">
        <v>25618.34</v>
      </c>
      <c r="P59" s="67">
        <v>9692.8700000000008</v>
      </c>
      <c r="Q59" s="70">
        <f t="shared" si="14"/>
        <v>1.0534319993482899</v>
      </c>
      <c r="R59" s="70">
        <f t="shared" si="15"/>
        <v>1.22943512184405</v>
      </c>
      <c r="S59" s="67"/>
      <c r="T59" s="67"/>
      <c r="U59" s="71">
        <f t="shared" si="4"/>
        <v>25618.34</v>
      </c>
      <c r="V59" s="71">
        <f t="shared" si="5"/>
        <v>9692.8700000000008</v>
      </c>
      <c r="W59" s="72">
        <f t="shared" si="6"/>
        <v>1.0534319993482899</v>
      </c>
      <c r="X59" s="72">
        <f t="shared" si="7"/>
        <v>1.22943512184405</v>
      </c>
      <c r="Y59" s="80">
        <f t="shared" si="16"/>
        <v>0.87785999945691096</v>
      </c>
      <c r="Z59" s="80">
        <f t="shared" si="17"/>
        <v>1.08225543342258</v>
      </c>
      <c r="AA59" s="77">
        <v>200</v>
      </c>
      <c r="AB59" s="78"/>
      <c r="AC59" s="78">
        <f t="shared" si="18"/>
        <v>200</v>
      </c>
      <c r="AD59" s="79"/>
    </row>
    <row r="60" spans="1:30">
      <c r="A60" s="57">
        <v>58</v>
      </c>
      <c r="B60" s="57">
        <v>754</v>
      </c>
      <c r="C60" s="58" t="s">
        <v>90</v>
      </c>
      <c r="D60" s="58" t="s">
        <v>38</v>
      </c>
      <c r="E60" s="59">
        <v>10279.039199999999</v>
      </c>
      <c r="F60" s="59">
        <f t="shared" si="0"/>
        <v>30837.117600000001</v>
      </c>
      <c r="G60" s="60">
        <v>0.28980800000000001</v>
      </c>
      <c r="H60" s="59">
        <v>2978.9477924736002</v>
      </c>
      <c r="I60" s="59">
        <f t="shared" si="1"/>
        <v>8936.8433774208006</v>
      </c>
      <c r="J60" s="65">
        <v>12334.847040000001</v>
      </c>
      <c r="K60" s="65">
        <f t="shared" si="2"/>
        <v>37004.541120000002</v>
      </c>
      <c r="L60" s="65">
        <v>3384.0652854240002</v>
      </c>
      <c r="M60" s="66">
        <v>0.27434999999999998</v>
      </c>
      <c r="N60" s="65">
        <f t="shared" si="3"/>
        <v>10152.195856271999</v>
      </c>
      <c r="O60" s="67">
        <v>32095.55</v>
      </c>
      <c r="P60" s="67">
        <v>9082.1</v>
      </c>
      <c r="Q60" s="70">
        <f t="shared" si="14"/>
        <v>1.0408090151720299</v>
      </c>
      <c r="R60" s="70">
        <f t="shared" si="15"/>
        <v>1.01625368336948</v>
      </c>
      <c r="S60" s="67"/>
      <c r="T60" s="67"/>
      <c r="U60" s="71">
        <f t="shared" si="4"/>
        <v>32095.55</v>
      </c>
      <c r="V60" s="71">
        <f t="shared" si="5"/>
        <v>9082.1</v>
      </c>
      <c r="W60" s="72">
        <f t="shared" si="6"/>
        <v>1.0408090151720299</v>
      </c>
      <c r="X60" s="72">
        <f t="shared" si="7"/>
        <v>1.01625368336948</v>
      </c>
      <c r="Y60" s="80">
        <f t="shared" si="16"/>
        <v>0.86734084597669003</v>
      </c>
      <c r="Z60" s="80">
        <f t="shared" si="17"/>
        <v>0.89459464027076496</v>
      </c>
      <c r="AA60" s="77">
        <v>200</v>
      </c>
      <c r="AB60" s="78"/>
      <c r="AC60" s="78">
        <f t="shared" si="18"/>
        <v>200</v>
      </c>
      <c r="AD60" s="79"/>
    </row>
    <row r="61" spans="1:30">
      <c r="A61" s="57">
        <v>59</v>
      </c>
      <c r="B61" s="57">
        <v>724</v>
      </c>
      <c r="C61" s="58" t="s">
        <v>91</v>
      </c>
      <c r="D61" s="58" t="s">
        <v>33</v>
      </c>
      <c r="E61" s="59">
        <v>11604.2004</v>
      </c>
      <c r="F61" s="59">
        <f t="shared" si="0"/>
        <v>34812.601199999997</v>
      </c>
      <c r="G61" s="60">
        <v>0.29471999999999998</v>
      </c>
      <c r="H61" s="59">
        <v>3419.989941888</v>
      </c>
      <c r="I61" s="59">
        <f t="shared" si="1"/>
        <v>10259.969825664</v>
      </c>
      <c r="J61" s="65">
        <v>13925.04048</v>
      </c>
      <c r="K61" s="65">
        <f t="shared" si="2"/>
        <v>41775.121440000003</v>
      </c>
      <c r="L61" s="65">
        <v>3885.0862939200001</v>
      </c>
      <c r="M61" s="66">
        <v>0.27900000000000003</v>
      </c>
      <c r="N61" s="65">
        <f t="shared" si="3"/>
        <v>11655.258881760001</v>
      </c>
      <c r="O61" s="67">
        <v>36188.480000000003</v>
      </c>
      <c r="P61" s="67">
        <v>10342.92</v>
      </c>
      <c r="Q61" s="70">
        <f t="shared" si="14"/>
        <v>1.0395224359161099</v>
      </c>
      <c r="R61" s="70">
        <f t="shared" si="15"/>
        <v>1.0080848360907</v>
      </c>
      <c r="S61" s="67"/>
      <c r="T61" s="67"/>
      <c r="U61" s="71">
        <f t="shared" si="4"/>
        <v>36188.480000000003</v>
      </c>
      <c r="V61" s="71">
        <f t="shared" si="5"/>
        <v>10342.92</v>
      </c>
      <c r="W61" s="72">
        <f t="shared" si="6"/>
        <v>1.0395224359161099</v>
      </c>
      <c r="X61" s="72">
        <f t="shared" si="7"/>
        <v>1.0080848360907</v>
      </c>
      <c r="Y61" s="80">
        <f t="shared" si="16"/>
        <v>0.86626869659675598</v>
      </c>
      <c r="Z61" s="80">
        <f t="shared" si="17"/>
        <v>0.88740371234363902</v>
      </c>
      <c r="AA61" s="77">
        <v>200</v>
      </c>
      <c r="AB61" s="78"/>
      <c r="AC61" s="78">
        <f t="shared" si="18"/>
        <v>200</v>
      </c>
      <c r="AD61" s="79"/>
    </row>
    <row r="62" spans="1:30">
      <c r="A62" s="57">
        <v>60</v>
      </c>
      <c r="B62" s="57">
        <v>347</v>
      </c>
      <c r="C62" s="58" t="s">
        <v>92</v>
      </c>
      <c r="D62" s="58" t="s">
        <v>26</v>
      </c>
      <c r="E62" s="59">
        <v>6722.4537499999997</v>
      </c>
      <c r="F62" s="59">
        <f t="shared" si="0"/>
        <v>20167.361250000002</v>
      </c>
      <c r="G62" s="60">
        <v>0.28489599999999998</v>
      </c>
      <c r="H62" s="59">
        <v>1915.2001835599999</v>
      </c>
      <c r="I62" s="59">
        <f t="shared" si="1"/>
        <v>5745.6005506800002</v>
      </c>
      <c r="J62" s="65">
        <v>8066.9444999999996</v>
      </c>
      <c r="K62" s="65">
        <f t="shared" si="2"/>
        <v>24200.833500000001</v>
      </c>
      <c r="L62" s="65">
        <v>2175.65493165</v>
      </c>
      <c r="M62" s="66">
        <v>0.2697</v>
      </c>
      <c r="N62" s="65">
        <f t="shared" si="3"/>
        <v>6526.9647949500004</v>
      </c>
      <c r="O62" s="67">
        <v>20940.25</v>
      </c>
      <c r="P62" s="67">
        <v>5031.8500000000004</v>
      </c>
      <c r="Q62" s="70">
        <f t="shared" si="14"/>
        <v>1.0383237420314499</v>
      </c>
      <c r="R62" s="73">
        <f t="shared" si="15"/>
        <v>0.87577442177118903</v>
      </c>
      <c r="S62" s="67"/>
      <c r="T62" s="67"/>
      <c r="U62" s="71">
        <f t="shared" si="4"/>
        <v>20940.25</v>
      </c>
      <c r="V62" s="71">
        <f t="shared" si="5"/>
        <v>5031.8500000000004</v>
      </c>
      <c r="W62" s="72">
        <f t="shared" si="6"/>
        <v>1.0383237420314499</v>
      </c>
      <c r="X62" s="74">
        <f t="shared" si="7"/>
        <v>0.87577442177118903</v>
      </c>
      <c r="Y62" s="80">
        <f t="shared" si="16"/>
        <v>0.865269785026206</v>
      </c>
      <c r="Z62" s="80">
        <f t="shared" si="17"/>
        <v>0.77093260927241603</v>
      </c>
      <c r="AA62" s="77"/>
      <c r="AB62" s="78"/>
      <c r="AC62" s="78"/>
      <c r="AD62" s="79"/>
    </row>
    <row r="63" spans="1:30">
      <c r="A63" s="57">
        <v>61</v>
      </c>
      <c r="B63" s="57">
        <v>738</v>
      </c>
      <c r="C63" s="58" t="s">
        <v>93</v>
      </c>
      <c r="D63" s="58" t="s">
        <v>38</v>
      </c>
      <c r="E63" s="59">
        <v>6662.4809999999998</v>
      </c>
      <c r="F63" s="59">
        <f t="shared" si="0"/>
        <v>19987.442999999999</v>
      </c>
      <c r="G63" s="60">
        <v>0.29471999999999998</v>
      </c>
      <c r="H63" s="59">
        <v>1963.56640032</v>
      </c>
      <c r="I63" s="59">
        <f t="shared" si="1"/>
        <v>5890.6992009599999</v>
      </c>
      <c r="J63" s="65">
        <v>7994.9772000000003</v>
      </c>
      <c r="K63" s="65">
        <f t="shared" si="2"/>
        <v>23984.9316</v>
      </c>
      <c r="L63" s="65">
        <v>2230.5986388000001</v>
      </c>
      <c r="M63" s="66">
        <v>0.27900000000000003</v>
      </c>
      <c r="N63" s="65">
        <f t="shared" si="3"/>
        <v>6691.7959164000004</v>
      </c>
      <c r="O63" s="67">
        <v>20645.73</v>
      </c>
      <c r="P63" s="67">
        <v>6436.91</v>
      </c>
      <c r="Q63" s="70">
        <f t="shared" si="14"/>
        <v>1.0329350282574901</v>
      </c>
      <c r="R63" s="70">
        <f t="shared" si="15"/>
        <v>1.0927242726892199</v>
      </c>
      <c r="S63" s="67"/>
      <c r="T63" s="67"/>
      <c r="U63" s="71">
        <f t="shared" si="4"/>
        <v>20645.73</v>
      </c>
      <c r="V63" s="71">
        <f t="shared" si="5"/>
        <v>6436.91</v>
      </c>
      <c r="W63" s="72">
        <f t="shared" si="6"/>
        <v>1.0329350282574901</v>
      </c>
      <c r="X63" s="72">
        <f t="shared" si="7"/>
        <v>1.0927242726892199</v>
      </c>
      <c r="Y63" s="80">
        <f t="shared" si="16"/>
        <v>0.86077919021457605</v>
      </c>
      <c r="Z63" s="80">
        <f t="shared" si="17"/>
        <v>0.96191068592284201</v>
      </c>
      <c r="AA63" s="77">
        <v>200</v>
      </c>
      <c r="AB63" s="78"/>
      <c r="AC63" s="78">
        <f t="shared" si="18"/>
        <v>200</v>
      </c>
      <c r="AD63" s="79"/>
    </row>
    <row r="64" spans="1:30">
      <c r="A64" s="57">
        <v>62</v>
      </c>
      <c r="B64" s="57">
        <v>105267</v>
      </c>
      <c r="C64" s="58" t="s">
        <v>94</v>
      </c>
      <c r="D64" s="58" t="s">
        <v>26</v>
      </c>
      <c r="E64" s="59">
        <v>8130.6228000000001</v>
      </c>
      <c r="F64" s="59">
        <f t="shared" si="0"/>
        <v>24391.868399999999</v>
      </c>
      <c r="G64" s="60">
        <v>0.29471999999999998</v>
      </c>
      <c r="H64" s="59">
        <v>2396.2571516160001</v>
      </c>
      <c r="I64" s="59">
        <f t="shared" si="1"/>
        <v>7188.7714548479998</v>
      </c>
      <c r="J64" s="65">
        <v>9756.7473599999994</v>
      </c>
      <c r="K64" s="65">
        <f t="shared" si="2"/>
        <v>29270.24208</v>
      </c>
      <c r="L64" s="65">
        <v>2722.1325134399999</v>
      </c>
      <c r="M64" s="66">
        <v>0.27900000000000003</v>
      </c>
      <c r="N64" s="65">
        <f t="shared" si="3"/>
        <v>8166.3975403200002</v>
      </c>
      <c r="O64" s="67">
        <v>25190.61</v>
      </c>
      <c r="P64" s="67">
        <v>9125.93</v>
      </c>
      <c r="Q64" s="70">
        <f t="shared" si="14"/>
        <v>1.03274622455736</v>
      </c>
      <c r="R64" s="70">
        <f t="shared" si="15"/>
        <v>1.2694700419006399</v>
      </c>
      <c r="S64" s="67"/>
      <c r="T64" s="67"/>
      <c r="U64" s="71">
        <f t="shared" si="4"/>
        <v>25190.61</v>
      </c>
      <c r="V64" s="71">
        <f t="shared" si="5"/>
        <v>9125.93</v>
      </c>
      <c r="W64" s="72">
        <f t="shared" si="6"/>
        <v>1.03274622455736</v>
      </c>
      <c r="X64" s="72">
        <f t="shared" si="7"/>
        <v>1.2694700419006399</v>
      </c>
      <c r="Y64" s="80">
        <f t="shared" si="16"/>
        <v>0.86062185379780098</v>
      </c>
      <c r="Z64" s="80">
        <f t="shared" si="17"/>
        <v>1.1174976426193399</v>
      </c>
      <c r="AA64" s="77">
        <v>200</v>
      </c>
      <c r="AB64" s="78"/>
      <c r="AC64" s="78">
        <f t="shared" si="18"/>
        <v>200</v>
      </c>
      <c r="AD64" s="79"/>
    </row>
    <row r="65" spans="1:30">
      <c r="A65" s="57">
        <v>63</v>
      </c>
      <c r="B65" s="57">
        <v>730</v>
      </c>
      <c r="C65" s="58" t="s">
        <v>95</v>
      </c>
      <c r="D65" s="58" t="s">
        <v>26</v>
      </c>
      <c r="E65" s="59">
        <v>12249.309600000001</v>
      </c>
      <c r="F65" s="59">
        <f t="shared" si="0"/>
        <v>36747.928800000002</v>
      </c>
      <c r="G65" s="60">
        <v>0.29471999999999998</v>
      </c>
      <c r="H65" s="59">
        <v>3610.1165253119998</v>
      </c>
      <c r="I65" s="59">
        <f t="shared" si="1"/>
        <v>10830.349575935999</v>
      </c>
      <c r="J65" s="65">
        <v>14699.17152</v>
      </c>
      <c r="K65" s="65">
        <f t="shared" si="2"/>
        <v>44097.514560000003</v>
      </c>
      <c r="L65" s="65">
        <v>4101.0688540800002</v>
      </c>
      <c r="M65" s="66">
        <v>0.27900000000000003</v>
      </c>
      <c r="N65" s="65">
        <f t="shared" si="3"/>
        <v>12303.20656224</v>
      </c>
      <c r="O65" s="67">
        <v>38966.54</v>
      </c>
      <c r="P65" s="67">
        <v>12184.46</v>
      </c>
      <c r="Q65" s="70">
        <f t="shared" si="14"/>
        <v>1.06037377540581</v>
      </c>
      <c r="R65" s="70">
        <f t="shared" si="15"/>
        <v>1.1250292443997101</v>
      </c>
      <c r="S65" s="67">
        <v>1085</v>
      </c>
      <c r="T65" s="67">
        <v>136.5</v>
      </c>
      <c r="U65" s="71">
        <f t="shared" si="4"/>
        <v>37881.54</v>
      </c>
      <c r="V65" s="71">
        <f t="shared" si="5"/>
        <v>12047.96</v>
      </c>
      <c r="W65" s="72">
        <f t="shared" si="6"/>
        <v>1.03084830185042</v>
      </c>
      <c r="X65" s="72">
        <f t="shared" si="7"/>
        <v>1.1124257731042599</v>
      </c>
      <c r="Y65" s="80">
        <f t="shared" si="16"/>
        <v>0.85904025154201402</v>
      </c>
      <c r="Z65" s="80">
        <f t="shared" si="17"/>
        <v>0.97925365546382204</v>
      </c>
      <c r="AA65" s="77">
        <v>200</v>
      </c>
      <c r="AB65" s="78"/>
      <c r="AC65" s="78">
        <f t="shared" si="18"/>
        <v>200</v>
      </c>
      <c r="AD65" s="79"/>
    </row>
    <row r="66" spans="1:30">
      <c r="A66" s="57">
        <v>64</v>
      </c>
      <c r="B66" s="57">
        <v>570</v>
      </c>
      <c r="C66" s="58" t="s">
        <v>96</v>
      </c>
      <c r="D66" s="58" t="s">
        <v>26</v>
      </c>
      <c r="E66" s="59">
        <v>5606.4708000000001</v>
      </c>
      <c r="F66" s="59">
        <f t="shared" si="0"/>
        <v>16819.412400000001</v>
      </c>
      <c r="G66" s="60">
        <v>0.29471999999999998</v>
      </c>
      <c r="H66" s="59">
        <v>1652.3390741759999</v>
      </c>
      <c r="I66" s="59">
        <f t="shared" si="1"/>
        <v>4957.0172225280003</v>
      </c>
      <c r="J66" s="65">
        <v>6727.7649600000004</v>
      </c>
      <c r="K66" s="65">
        <f t="shared" si="2"/>
        <v>20183.294880000001</v>
      </c>
      <c r="L66" s="65">
        <v>1877.04642384</v>
      </c>
      <c r="M66" s="66">
        <v>0.27900000000000003</v>
      </c>
      <c r="N66" s="65">
        <f t="shared" si="3"/>
        <v>5631.13927152</v>
      </c>
      <c r="O66" s="67">
        <v>17305.13</v>
      </c>
      <c r="P66" s="67">
        <v>6299.12</v>
      </c>
      <c r="Q66" s="70">
        <f t="shared" si="14"/>
        <v>1.02887839292174</v>
      </c>
      <c r="R66" s="70">
        <f t="shared" si="15"/>
        <v>1.27074805618439</v>
      </c>
      <c r="S66" s="67"/>
      <c r="T66" s="67"/>
      <c r="U66" s="71">
        <f t="shared" si="4"/>
        <v>17305.13</v>
      </c>
      <c r="V66" s="71">
        <f t="shared" si="5"/>
        <v>6299.12</v>
      </c>
      <c r="W66" s="72">
        <f t="shared" si="6"/>
        <v>1.02887839292174</v>
      </c>
      <c r="X66" s="72">
        <f t="shared" si="7"/>
        <v>1.27074805618439</v>
      </c>
      <c r="Y66" s="80">
        <f t="shared" si="16"/>
        <v>0.85739866076811699</v>
      </c>
      <c r="Z66" s="80">
        <f t="shared" si="17"/>
        <v>1.1186226616447501</v>
      </c>
      <c r="AA66" s="77">
        <v>200</v>
      </c>
      <c r="AB66" s="78"/>
      <c r="AC66" s="78">
        <f t="shared" si="18"/>
        <v>200</v>
      </c>
      <c r="AD66" s="79"/>
    </row>
    <row r="67" spans="1:30">
      <c r="A67" s="57">
        <v>65</v>
      </c>
      <c r="B67" s="57">
        <v>723</v>
      </c>
      <c r="C67" s="58" t="s">
        <v>97</v>
      </c>
      <c r="D67" s="58" t="s">
        <v>28</v>
      </c>
      <c r="E67" s="59">
        <v>5272.5172499999999</v>
      </c>
      <c r="F67" s="59">
        <f t="shared" ref="F67:F120" si="19">E67*3</f>
        <v>15817.551750000001</v>
      </c>
      <c r="G67" s="60">
        <v>0.29471999999999998</v>
      </c>
      <c r="H67" s="59">
        <v>1553.9162839200001</v>
      </c>
      <c r="I67" s="59">
        <f t="shared" ref="I67:I120" si="20">H67*3</f>
        <v>4661.7488517600004</v>
      </c>
      <c r="J67" s="65">
        <v>6327.0207</v>
      </c>
      <c r="K67" s="65">
        <f t="shared" ref="K67:K120" si="21">J67*3</f>
        <v>18981.062099999999</v>
      </c>
      <c r="L67" s="65">
        <v>1765.2387753</v>
      </c>
      <c r="M67" s="66">
        <v>0.27900000000000003</v>
      </c>
      <c r="N67" s="65">
        <f t="shared" ref="N67:N120" si="22">L67*3</f>
        <v>5295.7163258999999</v>
      </c>
      <c r="O67" s="67">
        <v>16177.28</v>
      </c>
      <c r="P67" s="67">
        <v>4927.4399999999996</v>
      </c>
      <c r="Q67" s="70">
        <f t="shared" si="14"/>
        <v>1.0227423469627701</v>
      </c>
      <c r="R67" s="70">
        <f t="shared" si="15"/>
        <v>1.0569938786255499</v>
      </c>
      <c r="S67" s="67"/>
      <c r="T67" s="67"/>
      <c r="U67" s="71">
        <f t="shared" ref="U67:U121" si="23">O67-S67</f>
        <v>16177.28</v>
      </c>
      <c r="V67" s="71">
        <f t="shared" ref="V67:V121" si="24">P67-T67</f>
        <v>4927.4399999999996</v>
      </c>
      <c r="W67" s="72">
        <f t="shared" ref="W67:W121" si="25">U67/F67</f>
        <v>1.0227423469627701</v>
      </c>
      <c r="X67" s="72">
        <f t="shared" ref="X67:X121" si="26">V67/I67</f>
        <v>1.0569938786255499</v>
      </c>
      <c r="Y67" s="80">
        <f t="shared" si="16"/>
        <v>0.85228528913563795</v>
      </c>
      <c r="Z67" s="80">
        <f t="shared" si="17"/>
        <v>0.93045769387252597</v>
      </c>
      <c r="AA67" s="77">
        <v>200</v>
      </c>
      <c r="AB67" s="78"/>
      <c r="AC67" s="78">
        <f t="shared" si="18"/>
        <v>200</v>
      </c>
      <c r="AD67" s="79"/>
    </row>
    <row r="68" spans="1:30">
      <c r="A68" s="57">
        <v>66</v>
      </c>
      <c r="B68" s="57">
        <v>102479</v>
      </c>
      <c r="C68" s="58" t="s">
        <v>98</v>
      </c>
      <c r="D68" s="58" t="s">
        <v>28</v>
      </c>
      <c r="E68" s="59">
        <v>7286.6196</v>
      </c>
      <c r="F68" s="59">
        <f t="shared" si="19"/>
        <v>21859.858800000002</v>
      </c>
      <c r="G68" s="60">
        <v>0.29275519999999999</v>
      </c>
      <c r="H68" s="59">
        <v>2133.19577832192</v>
      </c>
      <c r="I68" s="59">
        <f t="shared" si="20"/>
        <v>6399.5873349657604</v>
      </c>
      <c r="J68" s="65">
        <v>8743.9435200000007</v>
      </c>
      <c r="K68" s="65">
        <f t="shared" si="21"/>
        <v>26231.830559999999</v>
      </c>
      <c r="L68" s="65">
        <v>2423.2965071327999</v>
      </c>
      <c r="M68" s="66">
        <v>0.27714</v>
      </c>
      <c r="N68" s="65">
        <f t="shared" si="22"/>
        <v>7269.8895213983997</v>
      </c>
      <c r="O68" s="67">
        <v>22323.1</v>
      </c>
      <c r="P68" s="67">
        <v>6833.24</v>
      </c>
      <c r="Q68" s="70">
        <f t="shared" ref="Q68:Q99" si="27">O68/F68</f>
        <v>1.02119140861056</v>
      </c>
      <c r="R68" s="70">
        <f t="shared" ref="R68:R99" si="28">P68/I68</f>
        <v>1.0677625981701799</v>
      </c>
      <c r="S68" s="67"/>
      <c r="T68" s="67"/>
      <c r="U68" s="71">
        <f t="shared" si="23"/>
        <v>22323.1</v>
      </c>
      <c r="V68" s="71">
        <f t="shared" si="24"/>
        <v>6833.24</v>
      </c>
      <c r="W68" s="72">
        <f t="shared" si="25"/>
        <v>1.02119140861056</v>
      </c>
      <c r="X68" s="72">
        <f t="shared" si="26"/>
        <v>1.0677625981701799</v>
      </c>
      <c r="Y68" s="80">
        <f t="shared" ref="Y68:Y99" si="29">U68/K68</f>
        <v>0.85099284050880197</v>
      </c>
      <c r="Z68" s="80">
        <f t="shared" ref="Z68:Z99" si="30">V68/N68</f>
        <v>0.939937254876686</v>
      </c>
      <c r="AA68" s="77">
        <v>200</v>
      </c>
      <c r="AB68" s="78"/>
      <c r="AC68" s="78">
        <f t="shared" si="18"/>
        <v>200</v>
      </c>
      <c r="AD68" s="79"/>
    </row>
    <row r="69" spans="1:30">
      <c r="A69" s="57">
        <v>67</v>
      </c>
      <c r="B69" s="57">
        <v>107829</v>
      </c>
      <c r="C69" s="58" t="s">
        <v>99</v>
      </c>
      <c r="D69" s="58" t="s">
        <v>28</v>
      </c>
      <c r="E69" s="59">
        <v>3383.5245</v>
      </c>
      <c r="F69" s="59">
        <f t="shared" si="19"/>
        <v>10150.5735</v>
      </c>
      <c r="G69" s="60">
        <v>0.29471999999999998</v>
      </c>
      <c r="H69" s="59">
        <v>997.19234064</v>
      </c>
      <c r="I69" s="59">
        <f t="shared" si="20"/>
        <v>2991.5770219199999</v>
      </c>
      <c r="J69" s="65">
        <v>4060.2294000000002</v>
      </c>
      <c r="K69" s="65">
        <f t="shared" si="21"/>
        <v>12180.688200000001</v>
      </c>
      <c r="L69" s="65">
        <v>1132.8040026000001</v>
      </c>
      <c r="M69" s="66">
        <v>0.27900000000000003</v>
      </c>
      <c r="N69" s="65">
        <f t="shared" si="22"/>
        <v>3398.4120078000001</v>
      </c>
      <c r="O69" s="67">
        <v>10290.34</v>
      </c>
      <c r="P69" s="67">
        <v>3409.51</v>
      </c>
      <c r="Q69" s="70">
        <f t="shared" si="27"/>
        <v>1.01376932052164</v>
      </c>
      <c r="R69" s="70">
        <f t="shared" si="28"/>
        <v>1.13970323177966</v>
      </c>
      <c r="S69" s="67"/>
      <c r="T69" s="67"/>
      <c r="U69" s="71">
        <f t="shared" si="23"/>
        <v>10290.34</v>
      </c>
      <c r="V69" s="71">
        <f t="shared" si="24"/>
        <v>3409.51</v>
      </c>
      <c r="W69" s="72">
        <f t="shared" si="25"/>
        <v>1.01376932052164</v>
      </c>
      <c r="X69" s="72">
        <f t="shared" si="26"/>
        <v>1.13970323177966</v>
      </c>
      <c r="Y69" s="80">
        <f t="shared" si="29"/>
        <v>0.84480776710136996</v>
      </c>
      <c r="Z69" s="80">
        <f t="shared" si="30"/>
        <v>1.0032656405917</v>
      </c>
      <c r="AA69" s="77">
        <v>200</v>
      </c>
      <c r="AB69" s="78"/>
      <c r="AC69" s="78">
        <f t="shared" si="18"/>
        <v>200</v>
      </c>
      <c r="AD69" s="79"/>
    </row>
    <row r="70" spans="1:30">
      <c r="A70" s="57">
        <v>68</v>
      </c>
      <c r="B70" s="57">
        <v>357</v>
      </c>
      <c r="C70" s="58" t="s">
        <v>100</v>
      </c>
      <c r="D70" s="58" t="s">
        <v>26</v>
      </c>
      <c r="E70" s="59">
        <v>9831.5334000000003</v>
      </c>
      <c r="F70" s="59">
        <f t="shared" si="19"/>
        <v>29494.600200000001</v>
      </c>
      <c r="G70" s="60">
        <v>0.25542399999999998</v>
      </c>
      <c r="H70" s="59">
        <v>2511.2095871616002</v>
      </c>
      <c r="I70" s="59">
        <f t="shared" si="20"/>
        <v>7533.6287614847997</v>
      </c>
      <c r="J70" s="65">
        <v>11797.84008</v>
      </c>
      <c r="K70" s="65">
        <f t="shared" si="21"/>
        <v>35393.520239999998</v>
      </c>
      <c r="L70" s="65">
        <v>2852.7177313440002</v>
      </c>
      <c r="M70" s="66">
        <v>0.24179999999999999</v>
      </c>
      <c r="N70" s="65">
        <f t="shared" si="22"/>
        <v>8558.1531940320001</v>
      </c>
      <c r="O70" s="67">
        <v>32537.55</v>
      </c>
      <c r="P70" s="67">
        <v>9690.8700000000008</v>
      </c>
      <c r="Q70" s="70">
        <f t="shared" si="27"/>
        <v>1.1031697252841599</v>
      </c>
      <c r="R70" s="70">
        <f t="shared" si="28"/>
        <v>1.28634822697184</v>
      </c>
      <c r="S70" s="67">
        <v>2847.05</v>
      </c>
      <c r="T70" s="67">
        <v>292.27499999999998</v>
      </c>
      <c r="U70" s="71">
        <f t="shared" si="23"/>
        <v>29690.5</v>
      </c>
      <c r="V70" s="71">
        <f t="shared" si="24"/>
        <v>9398.5949999999993</v>
      </c>
      <c r="W70" s="72">
        <f t="shared" si="25"/>
        <v>1.00664188694444</v>
      </c>
      <c r="X70" s="72">
        <f t="shared" si="26"/>
        <v>1.24755218203075</v>
      </c>
      <c r="Y70" s="80">
        <f t="shared" si="29"/>
        <v>0.83886823912037101</v>
      </c>
      <c r="Z70" s="80">
        <f t="shared" si="30"/>
        <v>1.09820364124284</v>
      </c>
      <c r="AA70" s="77">
        <v>200</v>
      </c>
      <c r="AB70" s="78"/>
      <c r="AC70" s="78">
        <f t="shared" si="18"/>
        <v>200</v>
      </c>
      <c r="AD70" s="79"/>
    </row>
    <row r="71" spans="1:30">
      <c r="A71" s="57">
        <v>69</v>
      </c>
      <c r="B71" s="57">
        <v>746</v>
      </c>
      <c r="C71" s="58" t="s">
        <v>101</v>
      </c>
      <c r="D71" s="58" t="s">
        <v>65</v>
      </c>
      <c r="E71" s="59">
        <v>11356.73</v>
      </c>
      <c r="F71" s="59">
        <f t="shared" si="19"/>
        <v>34070.19</v>
      </c>
      <c r="G71" s="60">
        <v>0.31436799999999998</v>
      </c>
      <c r="H71" s="59">
        <v>3570.1924966400002</v>
      </c>
      <c r="I71" s="59">
        <f t="shared" si="20"/>
        <v>10710.577489920001</v>
      </c>
      <c r="J71" s="65">
        <v>13628.075999999999</v>
      </c>
      <c r="K71" s="65">
        <f t="shared" si="21"/>
        <v>40884.228000000003</v>
      </c>
      <c r="L71" s="65">
        <v>4055.7154175999999</v>
      </c>
      <c r="M71" s="66">
        <v>0.29759999999999998</v>
      </c>
      <c r="N71" s="65">
        <f t="shared" si="22"/>
        <v>12167.146252799999</v>
      </c>
      <c r="O71" s="67">
        <v>34252.68</v>
      </c>
      <c r="P71" s="67">
        <v>10324.049999999999</v>
      </c>
      <c r="Q71" s="70">
        <f t="shared" si="27"/>
        <v>1.0053562953420601</v>
      </c>
      <c r="R71" s="73">
        <f t="shared" si="28"/>
        <v>0.96391161071531695</v>
      </c>
      <c r="S71" s="67"/>
      <c r="T71" s="67"/>
      <c r="U71" s="71">
        <f t="shared" si="23"/>
        <v>34252.68</v>
      </c>
      <c r="V71" s="71">
        <f t="shared" si="24"/>
        <v>10324.049999999999</v>
      </c>
      <c r="W71" s="72">
        <f t="shared" si="25"/>
        <v>1.0053562953420601</v>
      </c>
      <c r="X71" s="74">
        <f t="shared" si="26"/>
        <v>0.96391161071531695</v>
      </c>
      <c r="Y71" s="80">
        <f t="shared" si="29"/>
        <v>0.83779691278504798</v>
      </c>
      <c r="Z71" s="80">
        <f t="shared" si="30"/>
        <v>0.84851860785549005</v>
      </c>
      <c r="AA71" s="77"/>
      <c r="AB71" s="78"/>
      <c r="AC71" s="78"/>
      <c r="AD71" s="79"/>
    </row>
    <row r="72" spans="1:30">
      <c r="A72" s="57">
        <v>70</v>
      </c>
      <c r="B72" s="57">
        <v>349</v>
      </c>
      <c r="C72" s="58" t="s">
        <v>102</v>
      </c>
      <c r="D72" s="58" t="s">
        <v>28</v>
      </c>
      <c r="E72" s="59">
        <v>6816.4</v>
      </c>
      <c r="F72" s="59">
        <f t="shared" si="19"/>
        <v>20449.2</v>
      </c>
      <c r="G72" s="60">
        <v>0.32419199999999998</v>
      </c>
      <c r="H72" s="59">
        <v>2209.8223487999999</v>
      </c>
      <c r="I72" s="59">
        <f t="shared" si="20"/>
        <v>6629.4670464000001</v>
      </c>
      <c r="J72" s="65">
        <v>8179.68</v>
      </c>
      <c r="K72" s="65">
        <f t="shared" si="21"/>
        <v>24539.040000000001</v>
      </c>
      <c r="L72" s="65">
        <v>2510.3437920000001</v>
      </c>
      <c r="M72" s="66">
        <v>0.30690000000000001</v>
      </c>
      <c r="N72" s="65">
        <f t="shared" si="22"/>
        <v>7531.0313759999999</v>
      </c>
      <c r="O72" s="67">
        <v>20555.599999999999</v>
      </c>
      <c r="P72" s="67">
        <v>7316.94</v>
      </c>
      <c r="Q72" s="70">
        <f t="shared" si="27"/>
        <v>1.00520313753105</v>
      </c>
      <c r="R72" s="70">
        <f t="shared" si="28"/>
        <v>1.1036995807940999</v>
      </c>
      <c r="S72" s="67"/>
      <c r="T72" s="67"/>
      <c r="U72" s="71">
        <f t="shared" si="23"/>
        <v>20555.599999999999</v>
      </c>
      <c r="V72" s="71">
        <f t="shared" si="24"/>
        <v>7316.94</v>
      </c>
      <c r="W72" s="72">
        <f t="shared" si="25"/>
        <v>1.00520313753105</v>
      </c>
      <c r="X72" s="72">
        <f t="shared" si="26"/>
        <v>1.1036995807940999</v>
      </c>
      <c r="Y72" s="80">
        <f t="shared" si="29"/>
        <v>0.83766928127587703</v>
      </c>
      <c r="Z72" s="80">
        <f t="shared" si="30"/>
        <v>0.97157210409688799</v>
      </c>
      <c r="AA72" s="77">
        <v>200</v>
      </c>
      <c r="AB72" s="78"/>
      <c r="AC72" s="78">
        <f>AA72+AB72</f>
        <v>200</v>
      </c>
      <c r="AD72" s="79"/>
    </row>
    <row r="73" spans="1:30">
      <c r="A73" s="57">
        <v>71</v>
      </c>
      <c r="B73" s="57">
        <v>108277</v>
      </c>
      <c r="C73" s="58" t="s">
        <v>103</v>
      </c>
      <c r="D73" s="58" t="s">
        <v>26</v>
      </c>
      <c r="E73" s="59">
        <v>5009.3220000000001</v>
      </c>
      <c r="F73" s="59">
        <f t="shared" si="19"/>
        <v>15027.966</v>
      </c>
      <c r="G73" s="60">
        <v>0.26524799999999998</v>
      </c>
      <c r="H73" s="59">
        <v>1328.7126418559999</v>
      </c>
      <c r="I73" s="59">
        <f t="shared" si="20"/>
        <v>3986.1379255679999</v>
      </c>
      <c r="J73" s="65">
        <v>6011.1863999999996</v>
      </c>
      <c r="K73" s="65">
        <f t="shared" si="21"/>
        <v>18033.5592</v>
      </c>
      <c r="L73" s="65">
        <v>1509.40890504</v>
      </c>
      <c r="M73" s="66">
        <v>0.25109999999999999</v>
      </c>
      <c r="N73" s="65">
        <f t="shared" si="22"/>
        <v>4528.2267151200003</v>
      </c>
      <c r="O73" s="67">
        <v>15079.67</v>
      </c>
      <c r="P73" s="67">
        <v>4609.32</v>
      </c>
      <c r="Q73" s="70">
        <f t="shared" si="27"/>
        <v>1.0034405188300299</v>
      </c>
      <c r="R73" s="70">
        <f t="shared" si="28"/>
        <v>1.15633730845959</v>
      </c>
      <c r="S73" s="67"/>
      <c r="T73" s="67"/>
      <c r="U73" s="71">
        <f t="shared" si="23"/>
        <v>15079.67</v>
      </c>
      <c r="V73" s="71">
        <f t="shared" si="24"/>
        <v>4609.32</v>
      </c>
      <c r="W73" s="72">
        <f t="shared" si="25"/>
        <v>1.0034405188300299</v>
      </c>
      <c r="X73" s="72">
        <f t="shared" si="26"/>
        <v>1.15633730845959</v>
      </c>
      <c r="Y73" s="80">
        <f t="shared" si="29"/>
        <v>0.83620043235835595</v>
      </c>
      <c r="Z73" s="80">
        <f t="shared" si="30"/>
        <v>1.0179083976977601</v>
      </c>
      <c r="AA73" s="77">
        <v>200</v>
      </c>
      <c r="AB73" s="78"/>
      <c r="AC73" s="78">
        <f>AA73+AB73</f>
        <v>200</v>
      </c>
      <c r="AD73" s="79"/>
    </row>
    <row r="74" spans="1:30">
      <c r="A74" s="57">
        <v>72</v>
      </c>
      <c r="B74" s="57">
        <v>720</v>
      </c>
      <c r="C74" s="58" t="s">
        <v>104</v>
      </c>
      <c r="D74" s="58" t="s">
        <v>65</v>
      </c>
      <c r="E74" s="59">
        <v>6996.3239999999996</v>
      </c>
      <c r="F74" s="59">
        <f t="shared" si="19"/>
        <v>20988.972000000002</v>
      </c>
      <c r="G74" s="60">
        <v>0.29471999999999998</v>
      </c>
      <c r="H74" s="59">
        <v>2061.9566092800001</v>
      </c>
      <c r="I74" s="59">
        <f t="shared" si="20"/>
        <v>6185.8698278399997</v>
      </c>
      <c r="J74" s="65">
        <v>8395.5887999999995</v>
      </c>
      <c r="K74" s="65">
        <f t="shared" si="21"/>
        <v>25186.7664</v>
      </c>
      <c r="L74" s="65">
        <v>2342.3692752000002</v>
      </c>
      <c r="M74" s="66">
        <v>0.27900000000000003</v>
      </c>
      <c r="N74" s="65">
        <f t="shared" si="22"/>
        <v>7027.1078256000001</v>
      </c>
      <c r="O74" s="67">
        <v>21056.17</v>
      </c>
      <c r="P74" s="67">
        <v>5549.79</v>
      </c>
      <c r="Q74" s="70">
        <f t="shared" si="27"/>
        <v>1.0032015860519501</v>
      </c>
      <c r="R74" s="73">
        <f t="shared" si="28"/>
        <v>0.89717212848914596</v>
      </c>
      <c r="S74" s="67"/>
      <c r="T74" s="67"/>
      <c r="U74" s="71">
        <f t="shared" si="23"/>
        <v>21056.17</v>
      </c>
      <c r="V74" s="71">
        <f t="shared" si="24"/>
        <v>5549.79</v>
      </c>
      <c r="W74" s="72">
        <f t="shared" si="25"/>
        <v>1.0032015860519501</v>
      </c>
      <c r="X74" s="74">
        <f t="shared" si="26"/>
        <v>0.89717212848914596</v>
      </c>
      <c r="Y74" s="80">
        <f t="shared" si="29"/>
        <v>0.836001321709959</v>
      </c>
      <c r="Z74" s="80">
        <f t="shared" si="30"/>
        <v>0.78976872672736298</v>
      </c>
      <c r="AA74" s="77"/>
      <c r="AB74" s="78"/>
      <c r="AC74" s="78"/>
      <c r="AD74" s="79"/>
    </row>
    <row r="75" spans="1:30">
      <c r="A75" s="57">
        <v>73</v>
      </c>
      <c r="B75" s="57">
        <v>52</v>
      </c>
      <c r="C75" s="58" t="s">
        <v>105</v>
      </c>
      <c r="D75" s="58" t="s">
        <v>38</v>
      </c>
      <c r="E75" s="59">
        <v>6838.57</v>
      </c>
      <c r="F75" s="59">
        <f t="shared" si="19"/>
        <v>20515.71</v>
      </c>
      <c r="G75" s="60">
        <v>0.27998400000000001</v>
      </c>
      <c r="H75" s="59">
        <v>1914.6901828800001</v>
      </c>
      <c r="I75" s="59">
        <f t="shared" si="20"/>
        <v>5744.0705486400002</v>
      </c>
      <c r="J75" s="65">
        <v>8206.2839999999997</v>
      </c>
      <c r="K75" s="65">
        <f t="shared" si="21"/>
        <v>24618.851999999999</v>
      </c>
      <c r="L75" s="65">
        <v>2175.0755742000001</v>
      </c>
      <c r="M75" s="66">
        <v>0.26505000000000001</v>
      </c>
      <c r="N75" s="65">
        <f t="shared" si="22"/>
        <v>6525.2267226000004</v>
      </c>
      <c r="O75" s="67">
        <v>20574.39</v>
      </c>
      <c r="P75" s="67">
        <v>6015.32</v>
      </c>
      <c r="Q75" s="70">
        <f t="shared" si="27"/>
        <v>1.00286024709844</v>
      </c>
      <c r="R75" s="70">
        <f t="shared" si="28"/>
        <v>1.0472225139059701</v>
      </c>
      <c r="S75" s="67"/>
      <c r="T75" s="67"/>
      <c r="U75" s="71">
        <f t="shared" si="23"/>
        <v>20574.39</v>
      </c>
      <c r="V75" s="71">
        <f t="shared" si="24"/>
        <v>6015.32</v>
      </c>
      <c r="W75" s="72">
        <f t="shared" si="25"/>
        <v>1.00286024709844</v>
      </c>
      <c r="X75" s="72">
        <f t="shared" si="26"/>
        <v>1.0472225139059701</v>
      </c>
      <c r="Y75" s="80">
        <f t="shared" si="29"/>
        <v>0.83571687258203597</v>
      </c>
      <c r="Z75" s="80">
        <f t="shared" si="30"/>
        <v>0.92185609109428401</v>
      </c>
      <c r="AA75" s="77">
        <v>200</v>
      </c>
      <c r="AB75" s="78"/>
      <c r="AC75" s="78">
        <f>AA75+AB75</f>
        <v>200</v>
      </c>
      <c r="AD75" s="79"/>
    </row>
    <row r="76" spans="1:30">
      <c r="A76" s="57">
        <v>74</v>
      </c>
      <c r="B76" s="57">
        <v>107728</v>
      </c>
      <c r="C76" s="58" t="s">
        <v>106</v>
      </c>
      <c r="D76" s="58" t="s">
        <v>65</v>
      </c>
      <c r="E76" s="59">
        <v>7387.4614499999998</v>
      </c>
      <c r="F76" s="59">
        <f t="shared" si="19"/>
        <v>22162.38435</v>
      </c>
      <c r="G76" s="60">
        <v>0.25542399999999998</v>
      </c>
      <c r="H76" s="59">
        <v>1886.9349534047999</v>
      </c>
      <c r="I76" s="59">
        <f t="shared" si="20"/>
        <v>5660.8048602143999</v>
      </c>
      <c r="J76" s="65">
        <v>8864.9537400000008</v>
      </c>
      <c r="K76" s="65">
        <f t="shared" si="21"/>
        <v>26594.861219999999</v>
      </c>
      <c r="L76" s="65">
        <v>2143.5458143320002</v>
      </c>
      <c r="M76" s="66">
        <v>0.24179999999999999</v>
      </c>
      <c r="N76" s="65">
        <f t="shared" si="22"/>
        <v>6430.6374429959997</v>
      </c>
      <c r="O76" s="67">
        <v>22165.83</v>
      </c>
      <c r="P76" s="67">
        <v>6303.56</v>
      </c>
      <c r="Q76" s="70">
        <f t="shared" si="27"/>
        <v>1.0001554728925199</v>
      </c>
      <c r="R76" s="70">
        <f t="shared" si="28"/>
        <v>1.11354483252073</v>
      </c>
      <c r="S76" s="67"/>
      <c r="T76" s="67"/>
      <c r="U76" s="71">
        <f t="shared" si="23"/>
        <v>22165.83</v>
      </c>
      <c r="V76" s="71">
        <f t="shared" si="24"/>
        <v>6303.56</v>
      </c>
      <c r="W76" s="72">
        <f t="shared" si="25"/>
        <v>1.0001554728925199</v>
      </c>
      <c r="X76" s="72">
        <f t="shared" si="26"/>
        <v>1.11354483252073</v>
      </c>
      <c r="Y76" s="80">
        <f t="shared" si="29"/>
        <v>0.83346289407709895</v>
      </c>
      <c r="Z76" s="80">
        <f t="shared" si="30"/>
        <v>0.98023874862757099</v>
      </c>
      <c r="AA76" s="77">
        <v>200</v>
      </c>
      <c r="AB76" s="78"/>
      <c r="AC76" s="78">
        <f>AA76+AB76</f>
        <v>200</v>
      </c>
      <c r="AD76" s="79"/>
    </row>
    <row r="77" spans="1:30" s="37" customFormat="1">
      <c r="A77" s="81">
        <v>75</v>
      </c>
      <c r="B77" s="81">
        <v>337</v>
      </c>
      <c r="C77" s="82" t="s">
        <v>107</v>
      </c>
      <c r="D77" s="58" t="s">
        <v>28</v>
      </c>
      <c r="E77" s="83">
        <v>36547.247199999998</v>
      </c>
      <c r="F77" s="84">
        <f t="shared" si="19"/>
        <v>109641.74159999999</v>
      </c>
      <c r="G77" s="85">
        <v>0.22595199999999999</v>
      </c>
      <c r="H77" s="84">
        <v>8257.9235993343991</v>
      </c>
      <c r="I77" s="84">
        <f t="shared" si="20"/>
        <v>24773.770798003199</v>
      </c>
      <c r="J77" s="86">
        <v>43856.696640000002</v>
      </c>
      <c r="K77" s="86">
        <f t="shared" si="21"/>
        <v>131570.08992</v>
      </c>
      <c r="L77" s="86">
        <v>9380.9474112959997</v>
      </c>
      <c r="M77" s="87">
        <v>0.21390000000000001</v>
      </c>
      <c r="N77" s="86">
        <f t="shared" si="22"/>
        <v>28142.842233888001</v>
      </c>
      <c r="O77" s="88">
        <v>132492.23000000001</v>
      </c>
      <c r="P77" s="88">
        <v>29856.45</v>
      </c>
      <c r="Q77" s="70">
        <f t="shared" si="27"/>
        <v>1.20841048369483</v>
      </c>
      <c r="R77" s="70">
        <f t="shared" si="28"/>
        <v>1.20516372914883</v>
      </c>
      <c r="S77" s="88"/>
      <c r="T77" s="88"/>
      <c r="U77" s="89">
        <f t="shared" si="23"/>
        <v>132492.23000000001</v>
      </c>
      <c r="V77" s="89">
        <f t="shared" si="24"/>
        <v>29856.45</v>
      </c>
      <c r="W77" s="72">
        <f t="shared" si="25"/>
        <v>1.20841048369483</v>
      </c>
      <c r="X77" s="72">
        <f t="shared" si="26"/>
        <v>1.20516372914883</v>
      </c>
      <c r="Y77" s="76">
        <f t="shared" si="29"/>
        <v>1.0070087364123601</v>
      </c>
      <c r="Z77" s="76">
        <f t="shared" si="30"/>
        <v>1.0608896483116601</v>
      </c>
      <c r="AA77" s="90">
        <v>400</v>
      </c>
      <c r="AB77" s="78">
        <f>(V77-I77)*0.2</f>
        <v>1016.53584039936</v>
      </c>
      <c r="AC77" s="91"/>
      <c r="AD77" s="92"/>
    </row>
    <row r="78" spans="1:30">
      <c r="A78" s="57">
        <v>76</v>
      </c>
      <c r="B78" s="57">
        <v>106568</v>
      </c>
      <c r="C78" s="58" t="s">
        <v>108</v>
      </c>
      <c r="D78" s="58" t="s">
        <v>33</v>
      </c>
      <c r="E78" s="59">
        <v>4175.2425000000003</v>
      </c>
      <c r="F78" s="59">
        <f t="shared" si="19"/>
        <v>12525.727500000001</v>
      </c>
      <c r="G78" s="60">
        <v>0.31436799999999998</v>
      </c>
      <c r="H78" s="59">
        <v>1312.5626342400001</v>
      </c>
      <c r="I78" s="59">
        <f t="shared" si="20"/>
        <v>3937.6879027199998</v>
      </c>
      <c r="J78" s="65">
        <v>5010.2910000000002</v>
      </c>
      <c r="K78" s="65">
        <f t="shared" si="21"/>
        <v>15030.873</v>
      </c>
      <c r="L78" s="65">
        <v>1491.0626016000001</v>
      </c>
      <c r="M78" s="66">
        <v>0.29759999999999998</v>
      </c>
      <c r="N78" s="65">
        <f t="shared" si="22"/>
        <v>4473.1878047999999</v>
      </c>
      <c r="O78" s="67">
        <v>12407.67</v>
      </c>
      <c r="P78" s="67">
        <v>3749.49</v>
      </c>
      <c r="Q78" s="73">
        <f t="shared" si="27"/>
        <v>0.99057479894880396</v>
      </c>
      <c r="R78" s="73">
        <f t="shared" si="28"/>
        <v>0.95220598803932599</v>
      </c>
      <c r="S78" s="67"/>
      <c r="T78" s="67"/>
      <c r="U78" s="71">
        <f t="shared" si="23"/>
        <v>12407.67</v>
      </c>
      <c r="V78" s="71">
        <f t="shared" si="24"/>
        <v>3749.49</v>
      </c>
      <c r="W78" s="74">
        <f t="shared" si="25"/>
        <v>0.99057479894880396</v>
      </c>
      <c r="X78" s="74">
        <f t="shared" si="26"/>
        <v>0.95220598803932599</v>
      </c>
      <c r="Y78" s="80">
        <f t="shared" si="29"/>
        <v>0.82547899912400302</v>
      </c>
      <c r="Z78" s="80">
        <f t="shared" si="30"/>
        <v>0.83821430344967196</v>
      </c>
      <c r="AA78" s="77"/>
      <c r="AB78" s="78"/>
      <c r="AC78" s="78"/>
      <c r="AD78" s="93">
        <f>(P78-I78)*0.1</f>
        <v>-18.819790271999999</v>
      </c>
    </row>
    <row r="79" spans="1:30">
      <c r="A79" s="57">
        <v>77</v>
      </c>
      <c r="B79" s="57">
        <v>752</v>
      </c>
      <c r="C79" s="58" t="s">
        <v>109</v>
      </c>
      <c r="D79" s="58" t="s">
        <v>26</v>
      </c>
      <c r="E79" s="59">
        <v>5993.8366500000002</v>
      </c>
      <c r="F79" s="59">
        <f t="shared" si="19"/>
        <v>17981.50995</v>
      </c>
      <c r="G79" s="60">
        <v>0.28489599999999998</v>
      </c>
      <c r="H79" s="59">
        <v>1707.6200862384001</v>
      </c>
      <c r="I79" s="59">
        <f t="shared" si="20"/>
        <v>5122.8602587152</v>
      </c>
      <c r="J79" s="65">
        <v>7192.6039799999999</v>
      </c>
      <c r="K79" s="65">
        <f t="shared" si="21"/>
        <v>21577.81194</v>
      </c>
      <c r="L79" s="65">
        <v>1939.8452934060001</v>
      </c>
      <c r="M79" s="66">
        <v>0.2697</v>
      </c>
      <c r="N79" s="65">
        <f t="shared" si="22"/>
        <v>5819.5358802179999</v>
      </c>
      <c r="O79" s="67">
        <v>17614.12</v>
      </c>
      <c r="P79" s="67">
        <v>6002.71</v>
      </c>
      <c r="Q79" s="73">
        <f t="shared" si="27"/>
        <v>0.979568459432963</v>
      </c>
      <c r="R79" s="70">
        <f t="shared" si="28"/>
        <v>1.17174970560401</v>
      </c>
      <c r="S79" s="67"/>
      <c r="T79" s="67"/>
      <c r="U79" s="71">
        <f t="shared" si="23"/>
        <v>17614.12</v>
      </c>
      <c r="V79" s="71">
        <f t="shared" si="24"/>
        <v>6002.71</v>
      </c>
      <c r="W79" s="74">
        <f t="shared" si="25"/>
        <v>0.979568459432963</v>
      </c>
      <c r="X79" s="74">
        <f t="shared" si="26"/>
        <v>1.17174970560401</v>
      </c>
      <c r="Y79" s="80">
        <f t="shared" si="29"/>
        <v>0.81630704952746902</v>
      </c>
      <c r="Z79" s="80">
        <f t="shared" si="30"/>
        <v>1.0314757265101899</v>
      </c>
      <c r="AA79" s="77"/>
      <c r="AB79" s="78"/>
      <c r="AC79" s="78"/>
      <c r="AD79" s="79"/>
    </row>
    <row r="80" spans="1:30">
      <c r="A80" s="57">
        <v>78</v>
      </c>
      <c r="B80" s="57">
        <v>111064</v>
      </c>
      <c r="C80" s="58" t="s">
        <v>110</v>
      </c>
      <c r="D80" s="58" t="s">
        <v>57</v>
      </c>
      <c r="E80" s="59">
        <v>3300</v>
      </c>
      <c r="F80" s="59">
        <f t="shared" si="19"/>
        <v>9900</v>
      </c>
      <c r="G80" s="60">
        <v>0.29471999999999998</v>
      </c>
      <c r="H80" s="59">
        <v>972.57600000000002</v>
      </c>
      <c r="I80" s="59">
        <f t="shared" si="20"/>
        <v>2917.7280000000001</v>
      </c>
      <c r="J80" s="65">
        <v>3960</v>
      </c>
      <c r="K80" s="65">
        <f t="shared" si="21"/>
        <v>11880</v>
      </c>
      <c r="L80" s="65">
        <v>1104.8399999999999</v>
      </c>
      <c r="M80" s="66">
        <v>0.27900000000000003</v>
      </c>
      <c r="N80" s="65">
        <f t="shared" si="22"/>
        <v>3314.52</v>
      </c>
      <c r="O80" s="67">
        <v>9578.23</v>
      </c>
      <c r="P80" s="67">
        <v>2281.52</v>
      </c>
      <c r="Q80" s="73">
        <f t="shared" si="27"/>
        <v>0.96749797979798002</v>
      </c>
      <c r="R80" s="73">
        <f t="shared" si="28"/>
        <v>0.78195088781407995</v>
      </c>
      <c r="S80" s="67"/>
      <c r="T80" s="67"/>
      <c r="U80" s="71">
        <f t="shared" si="23"/>
        <v>9578.23</v>
      </c>
      <c r="V80" s="71">
        <f t="shared" si="24"/>
        <v>2281.52</v>
      </c>
      <c r="W80" s="74">
        <f t="shared" si="25"/>
        <v>0.96749797979798002</v>
      </c>
      <c r="X80" s="74">
        <f t="shared" si="26"/>
        <v>0.78195088781407995</v>
      </c>
      <c r="Y80" s="80">
        <f t="shared" si="29"/>
        <v>0.80624831649831596</v>
      </c>
      <c r="Z80" s="80">
        <f t="shared" si="30"/>
        <v>0.68834099658472403</v>
      </c>
      <c r="AA80" s="77"/>
      <c r="AB80" s="78"/>
      <c r="AC80" s="78"/>
      <c r="AD80" s="93">
        <f>(P80-I80)*0.1</f>
        <v>-63.620800000000003</v>
      </c>
    </row>
    <row r="81" spans="1:30" ht="24">
      <c r="A81" s="57">
        <v>79</v>
      </c>
      <c r="B81" s="57">
        <v>582</v>
      </c>
      <c r="C81" s="82" t="s">
        <v>111</v>
      </c>
      <c r="D81" s="58" t="s">
        <v>26</v>
      </c>
      <c r="E81" s="59">
        <v>40927.509550000002</v>
      </c>
      <c r="F81" s="59">
        <f t="shared" si="19"/>
        <v>122782.52864999999</v>
      </c>
      <c r="G81" s="60">
        <v>0.19647999999999999</v>
      </c>
      <c r="H81" s="59">
        <v>8041.4370763839997</v>
      </c>
      <c r="I81" s="59">
        <f t="shared" si="20"/>
        <v>24124.311229152001</v>
      </c>
      <c r="J81" s="65">
        <v>49113.011460000002</v>
      </c>
      <c r="K81" s="65">
        <f t="shared" si="21"/>
        <v>147339.03438</v>
      </c>
      <c r="L81" s="65">
        <v>9135.0201315600007</v>
      </c>
      <c r="M81" s="66">
        <v>0.186</v>
      </c>
      <c r="N81" s="65">
        <f t="shared" si="22"/>
        <v>27405.06039468</v>
      </c>
      <c r="O81" s="88">
        <v>146098.12</v>
      </c>
      <c r="P81" s="88">
        <v>28409.86</v>
      </c>
      <c r="Q81" s="70">
        <f t="shared" si="27"/>
        <v>1.18989339612367</v>
      </c>
      <c r="R81" s="70">
        <f t="shared" si="28"/>
        <v>1.17764439905208</v>
      </c>
      <c r="S81" s="67"/>
      <c r="T81" s="67"/>
      <c r="U81" s="89">
        <f t="shared" si="23"/>
        <v>146098.12</v>
      </c>
      <c r="V81" s="89">
        <f t="shared" si="24"/>
        <v>28409.86</v>
      </c>
      <c r="W81" s="74">
        <f t="shared" si="25"/>
        <v>1.18989339612367</v>
      </c>
      <c r="X81" s="74">
        <f t="shared" si="26"/>
        <v>1.17764439905208</v>
      </c>
      <c r="Y81" s="80">
        <f t="shared" si="29"/>
        <v>0.991577830103056</v>
      </c>
      <c r="Z81" s="80">
        <f t="shared" si="30"/>
        <v>1.0366647469791801</v>
      </c>
      <c r="AA81" s="77" t="s">
        <v>112</v>
      </c>
      <c r="AB81" s="78"/>
      <c r="AC81" s="78"/>
      <c r="AD81" s="93"/>
    </row>
    <row r="82" spans="1:30">
      <c r="A82" s="57">
        <v>80</v>
      </c>
      <c r="B82" s="57">
        <v>726</v>
      </c>
      <c r="C82" s="58" t="s">
        <v>113</v>
      </c>
      <c r="D82" s="58" t="s">
        <v>26</v>
      </c>
      <c r="E82" s="59">
        <v>9913.9140000000007</v>
      </c>
      <c r="F82" s="59">
        <f t="shared" si="19"/>
        <v>29741.741999999998</v>
      </c>
      <c r="G82" s="60">
        <v>0.29471999999999998</v>
      </c>
      <c r="H82" s="59">
        <v>2921.8287340799998</v>
      </c>
      <c r="I82" s="59">
        <f t="shared" si="20"/>
        <v>8765.4862022399993</v>
      </c>
      <c r="J82" s="65">
        <v>11896.6968</v>
      </c>
      <c r="K82" s="65">
        <f t="shared" si="21"/>
        <v>35690.090400000001</v>
      </c>
      <c r="L82" s="65">
        <v>3319.1784072</v>
      </c>
      <c r="M82" s="66">
        <v>0.27900000000000003</v>
      </c>
      <c r="N82" s="65">
        <f t="shared" si="22"/>
        <v>9957.5352215999992</v>
      </c>
      <c r="O82" s="67">
        <v>33636.99</v>
      </c>
      <c r="P82" s="67">
        <v>9224.02</v>
      </c>
      <c r="Q82" s="70">
        <f t="shared" si="27"/>
        <v>1.1309690602520901</v>
      </c>
      <c r="R82" s="70">
        <f t="shared" si="28"/>
        <v>1.0523112793951801</v>
      </c>
      <c r="S82" s="67">
        <v>5145</v>
      </c>
      <c r="T82" s="67">
        <v>402.5</v>
      </c>
      <c r="U82" s="71">
        <f t="shared" si="23"/>
        <v>28491.99</v>
      </c>
      <c r="V82" s="71">
        <f t="shared" si="24"/>
        <v>8821.52</v>
      </c>
      <c r="W82" s="74">
        <f t="shared" si="25"/>
        <v>0.95797986546988401</v>
      </c>
      <c r="X82" s="74">
        <f t="shared" si="26"/>
        <v>1.0063925487379899</v>
      </c>
      <c r="Y82" s="80">
        <f t="shared" si="29"/>
        <v>0.79831655455823702</v>
      </c>
      <c r="Z82" s="80">
        <f t="shared" si="30"/>
        <v>0.88591401422957095</v>
      </c>
      <c r="AA82" s="77"/>
      <c r="AB82" s="78"/>
      <c r="AC82" s="78"/>
      <c r="AD82" s="79"/>
    </row>
    <row r="83" spans="1:30">
      <c r="A83" s="57">
        <v>81</v>
      </c>
      <c r="B83" s="57">
        <v>106865</v>
      </c>
      <c r="C83" s="58" t="s">
        <v>114</v>
      </c>
      <c r="D83" s="58" t="s">
        <v>28</v>
      </c>
      <c r="E83" s="59">
        <v>5096.3450999999995</v>
      </c>
      <c r="F83" s="59">
        <f t="shared" si="19"/>
        <v>15289.0353</v>
      </c>
      <c r="G83" s="60">
        <v>0.28489599999999998</v>
      </c>
      <c r="H83" s="59">
        <v>1451.9283336096</v>
      </c>
      <c r="I83" s="59">
        <f t="shared" si="20"/>
        <v>4355.7850008287996</v>
      </c>
      <c r="J83" s="65">
        <v>6115.6141200000002</v>
      </c>
      <c r="K83" s="65">
        <f t="shared" si="21"/>
        <v>18346.842359999999</v>
      </c>
      <c r="L83" s="65">
        <v>1649.3811281640001</v>
      </c>
      <c r="M83" s="66">
        <v>0.2697</v>
      </c>
      <c r="N83" s="65">
        <f t="shared" si="22"/>
        <v>4948.1433844920002</v>
      </c>
      <c r="O83" s="67">
        <v>15576.02</v>
      </c>
      <c r="P83" s="67">
        <v>5341.77</v>
      </c>
      <c r="Q83" s="70">
        <f t="shared" si="27"/>
        <v>1.0187706218455801</v>
      </c>
      <c r="R83" s="70">
        <f t="shared" si="28"/>
        <v>1.2263621824730999</v>
      </c>
      <c r="S83" s="67">
        <v>1050</v>
      </c>
      <c r="T83" s="67">
        <v>101.49999999960001</v>
      </c>
      <c r="U83" s="71">
        <f t="shared" si="23"/>
        <v>14526.02</v>
      </c>
      <c r="V83" s="71">
        <f t="shared" si="24"/>
        <v>5240.2700000003997</v>
      </c>
      <c r="W83" s="74">
        <f t="shared" si="25"/>
        <v>0.95009395393311702</v>
      </c>
      <c r="X83" s="74">
        <f t="shared" si="26"/>
        <v>1.2030598385832401</v>
      </c>
      <c r="Y83" s="80">
        <f t="shared" si="29"/>
        <v>0.791744961610931</v>
      </c>
      <c r="Z83" s="80">
        <f t="shared" si="30"/>
        <v>1.0590376213478301</v>
      </c>
      <c r="AA83" s="77"/>
      <c r="AB83" s="78"/>
      <c r="AC83" s="78"/>
      <c r="AD83" s="79"/>
    </row>
    <row r="84" spans="1:30">
      <c r="A84" s="57">
        <v>82</v>
      </c>
      <c r="B84" s="57">
        <v>732</v>
      </c>
      <c r="C84" s="58" t="s">
        <v>115</v>
      </c>
      <c r="D84" s="58" t="s">
        <v>57</v>
      </c>
      <c r="E84" s="59">
        <v>5661.3312500000002</v>
      </c>
      <c r="F84" s="59">
        <f t="shared" si="19"/>
        <v>16983.993750000001</v>
      </c>
      <c r="G84" s="60">
        <v>0.28489599999999998</v>
      </c>
      <c r="H84" s="59">
        <v>1612.8906277999999</v>
      </c>
      <c r="I84" s="59">
        <f t="shared" si="20"/>
        <v>4838.6718834000003</v>
      </c>
      <c r="J84" s="65">
        <v>6793.5974999999999</v>
      </c>
      <c r="K84" s="65">
        <f t="shared" si="21"/>
        <v>20380.7925</v>
      </c>
      <c r="L84" s="65">
        <v>1832.2332457499999</v>
      </c>
      <c r="M84" s="66">
        <v>0.2697</v>
      </c>
      <c r="N84" s="65">
        <f t="shared" si="22"/>
        <v>5496.69973725</v>
      </c>
      <c r="O84" s="67">
        <v>16130.31</v>
      </c>
      <c r="P84" s="67">
        <v>4867.3100000000004</v>
      </c>
      <c r="Q84" s="73">
        <f t="shared" si="27"/>
        <v>0.94973598303402595</v>
      </c>
      <c r="R84" s="70">
        <f t="shared" si="28"/>
        <v>1.0059185903260499</v>
      </c>
      <c r="S84" s="67"/>
      <c r="T84" s="67"/>
      <c r="U84" s="71">
        <f t="shared" si="23"/>
        <v>16130.31</v>
      </c>
      <c r="V84" s="71">
        <f t="shared" si="24"/>
        <v>4867.3100000000004</v>
      </c>
      <c r="W84" s="74">
        <f t="shared" si="25"/>
        <v>0.94973598303402595</v>
      </c>
      <c r="X84" s="74">
        <f t="shared" si="26"/>
        <v>1.0059185903260499</v>
      </c>
      <c r="Y84" s="80">
        <f t="shared" si="29"/>
        <v>0.791446652528355</v>
      </c>
      <c r="Z84" s="80">
        <f t="shared" si="30"/>
        <v>0.88549679492500699</v>
      </c>
      <c r="AA84" s="77"/>
      <c r="AB84" s="78"/>
      <c r="AC84" s="78"/>
      <c r="AD84" s="79"/>
    </row>
    <row r="85" spans="1:30">
      <c r="A85" s="57">
        <v>83</v>
      </c>
      <c r="B85" s="57">
        <v>307</v>
      </c>
      <c r="C85" s="58" t="s">
        <v>116</v>
      </c>
      <c r="D85" s="58" t="s">
        <v>89</v>
      </c>
      <c r="E85" s="59">
        <v>71500</v>
      </c>
      <c r="F85" s="59">
        <f t="shared" si="19"/>
        <v>214500</v>
      </c>
      <c r="G85" s="60">
        <v>0.26033600000000001</v>
      </c>
      <c r="H85" s="59">
        <v>18614.024000000001</v>
      </c>
      <c r="I85" s="59">
        <f t="shared" si="20"/>
        <v>55842.072</v>
      </c>
      <c r="J85" s="65">
        <v>85800</v>
      </c>
      <c r="K85" s="65">
        <f t="shared" si="21"/>
        <v>257400</v>
      </c>
      <c r="L85" s="65">
        <v>21145.41</v>
      </c>
      <c r="M85" s="66">
        <v>0.24645</v>
      </c>
      <c r="N85" s="65">
        <f t="shared" si="22"/>
        <v>63436.23</v>
      </c>
      <c r="O85" s="67">
        <v>208305.19</v>
      </c>
      <c r="P85" s="67">
        <v>56292.18</v>
      </c>
      <c r="Q85" s="73">
        <f t="shared" si="27"/>
        <v>0.97111976689976698</v>
      </c>
      <c r="R85" s="70">
        <f t="shared" si="28"/>
        <v>1.0080603742640499</v>
      </c>
      <c r="S85" s="4">
        <v>6260</v>
      </c>
      <c r="T85" s="4">
        <v>2330</v>
      </c>
      <c r="U85" s="71">
        <f t="shared" si="23"/>
        <v>202045.19</v>
      </c>
      <c r="V85" s="71">
        <f t="shared" si="24"/>
        <v>53962.18</v>
      </c>
      <c r="W85" s="74">
        <f t="shared" si="25"/>
        <v>0.94193561771561796</v>
      </c>
      <c r="X85" s="74">
        <f t="shared" si="26"/>
        <v>0.966335561474152</v>
      </c>
      <c r="Y85" s="80">
        <f t="shared" si="29"/>
        <v>0.784946348096348</v>
      </c>
      <c r="Z85" s="80">
        <f t="shared" si="30"/>
        <v>0.85065237956290896</v>
      </c>
      <c r="AA85" s="77"/>
      <c r="AB85" s="78"/>
      <c r="AC85" s="78"/>
      <c r="AD85" s="79"/>
    </row>
    <row r="86" spans="1:30">
      <c r="A86" s="57">
        <v>84</v>
      </c>
      <c r="B86" s="57">
        <v>591</v>
      </c>
      <c r="C86" s="58" t="s">
        <v>117</v>
      </c>
      <c r="D86" s="58" t="s">
        <v>57</v>
      </c>
      <c r="E86" s="59">
        <v>5880.6271999999999</v>
      </c>
      <c r="F86" s="59">
        <f t="shared" si="19"/>
        <v>17641.881600000001</v>
      </c>
      <c r="G86" s="60">
        <v>0.28980800000000001</v>
      </c>
      <c r="H86" s="59">
        <v>1704.2528075775999</v>
      </c>
      <c r="I86" s="59">
        <f t="shared" si="20"/>
        <v>5112.7584227327998</v>
      </c>
      <c r="J86" s="65">
        <v>7056.7526399999997</v>
      </c>
      <c r="K86" s="65">
        <f t="shared" si="21"/>
        <v>21170.25792</v>
      </c>
      <c r="L86" s="65">
        <v>1936.0200867839999</v>
      </c>
      <c r="M86" s="66">
        <v>0.27434999999999998</v>
      </c>
      <c r="N86" s="65">
        <f t="shared" si="22"/>
        <v>5808.0602603520001</v>
      </c>
      <c r="O86" s="67">
        <v>18692.45</v>
      </c>
      <c r="P86" s="67">
        <v>4739.47</v>
      </c>
      <c r="Q86" s="70">
        <f t="shared" si="27"/>
        <v>1.05954967978019</v>
      </c>
      <c r="R86" s="73">
        <f t="shared" si="28"/>
        <v>0.92698884009988602</v>
      </c>
      <c r="S86" s="67">
        <v>2092.4899999999998</v>
      </c>
      <c r="T86" s="67">
        <v>263.23999999649999</v>
      </c>
      <c r="U86" s="71">
        <f t="shared" si="23"/>
        <v>16599.96</v>
      </c>
      <c r="V86" s="71">
        <f t="shared" si="24"/>
        <v>4476.2300000035002</v>
      </c>
      <c r="W86" s="74">
        <f t="shared" si="25"/>
        <v>0.94094044934526699</v>
      </c>
      <c r="X86" s="74">
        <f t="shared" si="26"/>
        <v>0.87550195606756798</v>
      </c>
      <c r="Y86" s="80">
        <f t="shared" si="29"/>
        <v>0.78411704112105596</v>
      </c>
      <c r="Z86" s="80">
        <f t="shared" si="30"/>
        <v>0.77069276132686304</v>
      </c>
      <c r="AA86" s="77"/>
      <c r="AB86" s="78"/>
      <c r="AC86" s="78"/>
      <c r="AD86" s="79"/>
    </row>
    <row r="87" spans="1:30">
      <c r="A87" s="57">
        <v>85</v>
      </c>
      <c r="B87" s="57">
        <v>572</v>
      </c>
      <c r="C87" s="58" t="s">
        <v>118</v>
      </c>
      <c r="D87" s="58" t="s">
        <v>28</v>
      </c>
      <c r="E87" s="59">
        <v>8358.7275000000009</v>
      </c>
      <c r="F87" s="59">
        <f t="shared" si="19"/>
        <v>25076.182499999999</v>
      </c>
      <c r="G87" s="60">
        <v>0.29471999999999998</v>
      </c>
      <c r="H87" s="59">
        <v>2463.4841688000001</v>
      </c>
      <c r="I87" s="59">
        <f t="shared" si="20"/>
        <v>7390.4525063999999</v>
      </c>
      <c r="J87" s="65">
        <v>10030.473</v>
      </c>
      <c r="K87" s="65">
        <f t="shared" si="21"/>
        <v>30091.419000000002</v>
      </c>
      <c r="L87" s="65">
        <v>2798.5019670000001</v>
      </c>
      <c r="M87" s="66">
        <v>0.27900000000000003</v>
      </c>
      <c r="N87" s="65">
        <f t="shared" si="22"/>
        <v>8395.5059010000004</v>
      </c>
      <c r="O87" s="67">
        <v>23571.439999999999</v>
      </c>
      <c r="P87" s="67">
        <v>7024.5</v>
      </c>
      <c r="Q87" s="73">
        <f t="shared" si="27"/>
        <v>0.93999315884704504</v>
      </c>
      <c r="R87" s="73">
        <f t="shared" si="28"/>
        <v>0.95048307176277902</v>
      </c>
      <c r="S87" s="67"/>
      <c r="T87" s="67"/>
      <c r="U87" s="71">
        <f t="shared" si="23"/>
        <v>23571.439999999999</v>
      </c>
      <c r="V87" s="71">
        <f t="shared" si="24"/>
        <v>7024.5</v>
      </c>
      <c r="W87" s="74">
        <f t="shared" si="25"/>
        <v>0.93999315884704504</v>
      </c>
      <c r="X87" s="74">
        <f t="shared" si="26"/>
        <v>0.95048307176277902</v>
      </c>
      <c r="Y87" s="80">
        <f t="shared" si="29"/>
        <v>0.783327632372538</v>
      </c>
      <c r="Z87" s="80">
        <f t="shared" si="30"/>
        <v>0.83669764310013806</v>
      </c>
      <c r="AA87" s="77"/>
      <c r="AB87" s="78"/>
      <c r="AC87" s="78"/>
      <c r="AD87" s="93">
        <f>(P87-I87)*0.1</f>
        <v>-36.595250640000103</v>
      </c>
    </row>
    <row r="88" spans="1:30">
      <c r="A88" s="57">
        <v>86</v>
      </c>
      <c r="B88" s="57">
        <v>108656</v>
      </c>
      <c r="C88" s="58" t="s">
        <v>119</v>
      </c>
      <c r="D88" s="58" t="s">
        <v>40</v>
      </c>
      <c r="E88" s="59">
        <v>7488.4557999999997</v>
      </c>
      <c r="F88" s="59">
        <f t="shared" si="19"/>
        <v>22465.367399999999</v>
      </c>
      <c r="G88" s="60">
        <v>0.21612799999999999</v>
      </c>
      <c r="H88" s="59">
        <v>1618.4649751423999</v>
      </c>
      <c r="I88" s="59">
        <f t="shared" si="20"/>
        <v>4855.3949254272002</v>
      </c>
      <c r="J88" s="65">
        <v>8986.14696</v>
      </c>
      <c r="K88" s="65">
        <f t="shared" si="21"/>
        <v>26958.440879999998</v>
      </c>
      <c r="L88" s="65">
        <v>1838.565668016</v>
      </c>
      <c r="M88" s="66">
        <v>0.2046</v>
      </c>
      <c r="N88" s="65">
        <f t="shared" si="22"/>
        <v>5515.6970040480001</v>
      </c>
      <c r="O88" s="67">
        <v>20941.39</v>
      </c>
      <c r="P88" s="67">
        <v>5229.6400000000003</v>
      </c>
      <c r="Q88" s="73">
        <f t="shared" si="27"/>
        <v>0.93216325498420305</v>
      </c>
      <c r="R88" s="70">
        <f t="shared" si="28"/>
        <v>1.0770781945280901</v>
      </c>
      <c r="S88" s="67"/>
      <c r="T88" s="67"/>
      <c r="U88" s="71">
        <f t="shared" si="23"/>
        <v>20941.39</v>
      </c>
      <c r="V88" s="71">
        <f t="shared" si="24"/>
        <v>5229.6400000000003</v>
      </c>
      <c r="W88" s="74">
        <f t="shared" si="25"/>
        <v>0.93216325498420305</v>
      </c>
      <c r="X88" s="74">
        <f t="shared" si="26"/>
        <v>1.0770781945280901</v>
      </c>
      <c r="Y88" s="80">
        <f t="shared" si="29"/>
        <v>0.77680271248683597</v>
      </c>
      <c r="Z88" s="80">
        <f t="shared" si="30"/>
        <v>0.94813765081039403</v>
      </c>
      <c r="AA88" s="77"/>
      <c r="AB88" s="78"/>
      <c r="AC88" s="78"/>
      <c r="AD88" s="79"/>
    </row>
    <row r="89" spans="1:30">
      <c r="A89" s="57">
        <v>87</v>
      </c>
      <c r="B89" s="57">
        <v>710</v>
      </c>
      <c r="C89" s="58" t="s">
        <v>120</v>
      </c>
      <c r="D89" s="58" t="s">
        <v>38</v>
      </c>
      <c r="E89" s="59">
        <v>5719.2295999999997</v>
      </c>
      <c r="F89" s="59">
        <f t="shared" si="19"/>
        <v>17157.6888</v>
      </c>
      <c r="G89" s="60">
        <v>0.30454399999999998</v>
      </c>
      <c r="H89" s="59">
        <v>1741.7570593024</v>
      </c>
      <c r="I89" s="59">
        <f t="shared" si="20"/>
        <v>5225.2711779071997</v>
      </c>
      <c r="J89" s="65">
        <v>6863.0755200000003</v>
      </c>
      <c r="K89" s="65">
        <f t="shared" si="21"/>
        <v>20589.226559999999</v>
      </c>
      <c r="L89" s="65">
        <v>1978.6246724160001</v>
      </c>
      <c r="M89" s="66">
        <v>0.2883</v>
      </c>
      <c r="N89" s="65">
        <f t="shared" si="22"/>
        <v>5935.8740172480002</v>
      </c>
      <c r="O89" s="67">
        <v>15811.55</v>
      </c>
      <c r="P89" s="67">
        <v>5637.41</v>
      </c>
      <c r="Q89" s="73">
        <f t="shared" si="27"/>
        <v>0.92154311599357097</v>
      </c>
      <c r="R89" s="70">
        <f t="shared" si="28"/>
        <v>1.07887414988821</v>
      </c>
      <c r="S89" s="67"/>
      <c r="T89" s="67"/>
      <c r="U89" s="71">
        <f t="shared" si="23"/>
        <v>15811.55</v>
      </c>
      <c r="V89" s="71">
        <f t="shared" si="24"/>
        <v>5637.41</v>
      </c>
      <c r="W89" s="74">
        <f t="shared" si="25"/>
        <v>0.92154311599357097</v>
      </c>
      <c r="X89" s="74">
        <f t="shared" si="26"/>
        <v>1.07887414988821</v>
      </c>
      <c r="Y89" s="80">
        <f t="shared" si="29"/>
        <v>0.76795259666130899</v>
      </c>
      <c r="Z89" s="80">
        <f t="shared" si="30"/>
        <v>0.94971860649657502</v>
      </c>
      <c r="AA89" s="77"/>
      <c r="AB89" s="78"/>
      <c r="AC89" s="78"/>
      <c r="AD89" s="79"/>
    </row>
    <row r="90" spans="1:30">
      <c r="A90" s="57">
        <v>88</v>
      </c>
      <c r="B90" s="57">
        <v>106399</v>
      </c>
      <c r="C90" s="58" t="s">
        <v>121</v>
      </c>
      <c r="D90" s="58" t="s">
        <v>26</v>
      </c>
      <c r="E90" s="59">
        <v>7577.6472000000003</v>
      </c>
      <c r="F90" s="59">
        <f t="shared" si="19"/>
        <v>22732.941599999998</v>
      </c>
      <c r="G90" s="60">
        <v>0.28489599999999998</v>
      </c>
      <c r="H90" s="59">
        <v>2158.8413766911999</v>
      </c>
      <c r="I90" s="59">
        <f t="shared" si="20"/>
        <v>6476.5241300735997</v>
      </c>
      <c r="J90" s="65">
        <v>9093.1766399999997</v>
      </c>
      <c r="K90" s="65">
        <f t="shared" si="21"/>
        <v>27279.529920000001</v>
      </c>
      <c r="L90" s="65">
        <v>2452.4297398079998</v>
      </c>
      <c r="M90" s="66">
        <v>0.2697</v>
      </c>
      <c r="N90" s="65">
        <f t="shared" si="22"/>
        <v>7357.2892194240003</v>
      </c>
      <c r="O90" s="67">
        <v>20891.68</v>
      </c>
      <c r="P90" s="67">
        <v>7886.05</v>
      </c>
      <c r="Q90" s="73">
        <f t="shared" si="27"/>
        <v>0.91900469229199999</v>
      </c>
      <c r="R90" s="70">
        <f t="shared" si="28"/>
        <v>1.21763616434027</v>
      </c>
      <c r="S90" s="67"/>
      <c r="T90" s="67"/>
      <c r="U90" s="71">
        <f t="shared" si="23"/>
        <v>20891.68</v>
      </c>
      <c r="V90" s="71">
        <f t="shared" si="24"/>
        <v>7886.05</v>
      </c>
      <c r="W90" s="74">
        <f t="shared" si="25"/>
        <v>0.91900469229199999</v>
      </c>
      <c r="X90" s="74">
        <f t="shared" si="26"/>
        <v>1.21763616434027</v>
      </c>
      <c r="Y90" s="80">
        <f t="shared" si="29"/>
        <v>0.76583724357666605</v>
      </c>
      <c r="Z90" s="80">
        <f t="shared" si="30"/>
        <v>1.0718689676056301</v>
      </c>
      <c r="AA90" s="77"/>
      <c r="AB90" s="78"/>
      <c r="AC90" s="78"/>
      <c r="AD90" s="79"/>
    </row>
    <row r="91" spans="1:30">
      <c r="A91" s="57">
        <v>89</v>
      </c>
      <c r="B91" s="57">
        <v>594</v>
      </c>
      <c r="C91" s="58" t="s">
        <v>122</v>
      </c>
      <c r="D91" s="58" t="s">
        <v>65</v>
      </c>
      <c r="E91" s="59">
        <v>7550.3819999999996</v>
      </c>
      <c r="F91" s="59">
        <f t="shared" si="19"/>
        <v>22651.146000000001</v>
      </c>
      <c r="G91" s="60">
        <v>0.29471999999999998</v>
      </c>
      <c r="H91" s="59">
        <v>2225.2485830400001</v>
      </c>
      <c r="I91" s="59">
        <f t="shared" si="20"/>
        <v>6675.7457491200003</v>
      </c>
      <c r="J91" s="65">
        <v>9060.4583999999995</v>
      </c>
      <c r="K91" s="65">
        <f t="shared" si="21"/>
        <v>27181.375199999999</v>
      </c>
      <c r="L91" s="65">
        <v>2527.8678936000001</v>
      </c>
      <c r="M91" s="66">
        <v>0.27900000000000003</v>
      </c>
      <c r="N91" s="65">
        <f t="shared" si="22"/>
        <v>7583.6036807999999</v>
      </c>
      <c r="O91" s="67">
        <v>20624.11</v>
      </c>
      <c r="P91" s="67">
        <v>5316.25</v>
      </c>
      <c r="Q91" s="73">
        <f t="shared" si="27"/>
        <v>0.91051066467012298</v>
      </c>
      <c r="R91" s="73">
        <f t="shared" si="28"/>
        <v>0.79635297684918405</v>
      </c>
      <c r="S91" s="67"/>
      <c r="T91" s="67"/>
      <c r="U91" s="71">
        <f t="shared" si="23"/>
        <v>20624.11</v>
      </c>
      <c r="V91" s="71">
        <f t="shared" si="24"/>
        <v>5316.25</v>
      </c>
      <c r="W91" s="74">
        <f t="shared" si="25"/>
        <v>0.91051066467012298</v>
      </c>
      <c r="X91" s="74">
        <f t="shared" si="26"/>
        <v>0.79635297684918405</v>
      </c>
      <c r="Y91" s="80">
        <f t="shared" si="29"/>
        <v>0.75875888722510298</v>
      </c>
      <c r="Z91" s="80">
        <f t="shared" si="30"/>
        <v>0.70101896456688095</v>
      </c>
      <c r="AA91" s="77"/>
      <c r="AB91" s="78"/>
      <c r="AC91" s="78"/>
      <c r="AD91" s="93">
        <f>(P91-I91)*0.1</f>
        <v>-135.949574912</v>
      </c>
    </row>
    <row r="92" spans="1:30">
      <c r="A92" s="57">
        <v>90</v>
      </c>
      <c r="B92" s="57">
        <v>391</v>
      </c>
      <c r="C92" s="58" t="s">
        <v>123</v>
      </c>
      <c r="D92" s="58" t="s">
        <v>28</v>
      </c>
      <c r="E92" s="59">
        <v>9034.0921999999991</v>
      </c>
      <c r="F92" s="59">
        <f t="shared" si="19"/>
        <v>27102.276600000001</v>
      </c>
      <c r="G92" s="60">
        <v>0.32419199999999998</v>
      </c>
      <c r="H92" s="59">
        <v>2928.7804185024002</v>
      </c>
      <c r="I92" s="59">
        <f t="shared" si="20"/>
        <v>8786.3412555071991</v>
      </c>
      <c r="J92" s="65">
        <v>10840.91064</v>
      </c>
      <c r="K92" s="65">
        <f t="shared" si="21"/>
        <v>32522.731919999998</v>
      </c>
      <c r="L92" s="65">
        <v>3327.0754754159998</v>
      </c>
      <c r="M92" s="66">
        <v>0.30690000000000001</v>
      </c>
      <c r="N92" s="65">
        <f t="shared" si="22"/>
        <v>9981.2264262480003</v>
      </c>
      <c r="O92" s="67">
        <v>24622.83</v>
      </c>
      <c r="P92" s="67">
        <v>9789.06</v>
      </c>
      <c r="Q92" s="73">
        <f t="shared" si="27"/>
        <v>0.90851519093418198</v>
      </c>
      <c r="R92" s="70">
        <f t="shared" si="28"/>
        <v>1.1141224447507401</v>
      </c>
      <c r="S92" s="67"/>
      <c r="T92" s="67"/>
      <c r="U92" s="71">
        <f t="shared" si="23"/>
        <v>24622.83</v>
      </c>
      <c r="V92" s="71">
        <f t="shared" si="24"/>
        <v>9789.06</v>
      </c>
      <c r="W92" s="74">
        <f t="shared" si="25"/>
        <v>0.90851519093418198</v>
      </c>
      <c r="X92" s="74">
        <f t="shared" si="26"/>
        <v>1.1141224447507401</v>
      </c>
      <c r="Y92" s="80">
        <f t="shared" si="29"/>
        <v>0.75709599244515102</v>
      </c>
      <c r="Z92" s="80">
        <f t="shared" si="30"/>
        <v>0.98074721301355805</v>
      </c>
      <c r="AA92" s="77"/>
      <c r="AB92" s="78"/>
      <c r="AC92" s="78"/>
      <c r="AD92" s="79"/>
    </row>
    <row r="93" spans="1:30">
      <c r="A93" s="57">
        <v>91</v>
      </c>
      <c r="B93" s="57">
        <v>371</v>
      </c>
      <c r="C93" s="58" t="s">
        <v>124</v>
      </c>
      <c r="D93" s="58" t="s">
        <v>40</v>
      </c>
      <c r="E93" s="59">
        <v>5084.4898000000003</v>
      </c>
      <c r="F93" s="59">
        <f t="shared" si="19"/>
        <v>15253.4694</v>
      </c>
      <c r="G93" s="60">
        <v>0.31525216</v>
      </c>
      <c r="H93" s="59">
        <v>1602.89639194797</v>
      </c>
      <c r="I93" s="59">
        <f t="shared" si="20"/>
        <v>4808.6891758439097</v>
      </c>
      <c r="J93" s="65">
        <v>6101.3877599999996</v>
      </c>
      <c r="K93" s="65">
        <f t="shared" si="21"/>
        <v>18304.163280000001</v>
      </c>
      <c r="L93" s="65">
        <v>1820.87985893112</v>
      </c>
      <c r="M93" s="66">
        <v>0.29843700000000001</v>
      </c>
      <c r="N93" s="65">
        <f t="shared" si="22"/>
        <v>5462.63957679336</v>
      </c>
      <c r="O93" s="67">
        <v>13816.84</v>
      </c>
      <c r="P93" s="67">
        <v>4771.18</v>
      </c>
      <c r="Q93" s="73">
        <f t="shared" si="27"/>
        <v>0.90581622040688003</v>
      </c>
      <c r="R93" s="73">
        <f t="shared" si="28"/>
        <v>0.99219970880373498</v>
      </c>
      <c r="S93" s="67"/>
      <c r="T93" s="67"/>
      <c r="U93" s="71">
        <f t="shared" si="23"/>
        <v>13816.84</v>
      </c>
      <c r="V93" s="71">
        <f t="shared" si="24"/>
        <v>4771.18</v>
      </c>
      <c r="W93" s="74">
        <f t="shared" si="25"/>
        <v>0.90581622040688003</v>
      </c>
      <c r="X93" s="74">
        <f t="shared" si="26"/>
        <v>0.99219970880373498</v>
      </c>
      <c r="Y93" s="80">
        <f t="shared" si="29"/>
        <v>0.75484685033906695</v>
      </c>
      <c r="Z93" s="80">
        <f t="shared" si="30"/>
        <v>0.87342024545590502</v>
      </c>
      <c r="AA93" s="77"/>
      <c r="AB93" s="78"/>
      <c r="AC93" s="78"/>
      <c r="AD93" s="93">
        <f>(P93-I93)*0.1</f>
        <v>-3.7509175843909399</v>
      </c>
    </row>
    <row r="94" spans="1:30">
      <c r="A94" s="57">
        <v>92</v>
      </c>
      <c r="B94" s="57">
        <v>598</v>
      </c>
      <c r="C94" s="58" t="s">
        <v>125</v>
      </c>
      <c r="D94" s="58" t="s">
        <v>33</v>
      </c>
      <c r="E94" s="59">
        <v>8367.7131000000008</v>
      </c>
      <c r="F94" s="59">
        <f t="shared" si="19"/>
        <v>25103.139299999999</v>
      </c>
      <c r="G94" s="60">
        <v>0.31436799999999998</v>
      </c>
      <c r="H94" s="59">
        <v>2630.5412318208</v>
      </c>
      <c r="I94" s="59">
        <f t="shared" si="20"/>
        <v>7891.6236954624001</v>
      </c>
      <c r="J94" s="65">
        <v>10041.255719999999</v>
      </c>
      <c r="K94" s="65">
        <f t="shared" si="21"/>
        <v>30123.767159999999</v>
      </c>
      <c r="L94" s="65">
        <v>2988.2777022720002</v>
      </c>
      <c r="M94" s="66">
        <v>0.29759999999999998</v>
      </c>
      <c r="N94" s="65">
        <f t="shared" si="22"/>
        <v>8964.8331068160005</v>
      </c>
      <c r="O94" s="67">
        <v>22569.23</v>
      </c>
      <c r="P94" s="67">
        <v>8148.78</v>
      </c>
      <c r="Q94" s="73">
        <f t="shared" si="27"/>
        <v>0.89906006297786001</v>
      </c>
      <c r="R94" s="70">
        <f t="shared" si="28"/>
        <v>1.0325859816003999</v>
      </c>
      <c r="S94" s="67"/>
      <c r="T94" s="67"/>
      <c r="U94" s="71">
        <f t="shared" si="23"/>
        <v>22569.23</v>
      </c>
      <c r="V94" s="71">
        <f t="shared" si="24"/>
        <v>8148.78</v>
      </c>
      <c r="W94" s="74">
        <f t="shared" si="25"/>
        <v>0.89906006297786001</v>
      </c>
      <c r="X94" s="74">
        <f t="shared" si="26"/>
        <v>1.0325859816003999</v>
      </c>
      <c r="Y94" s="80">
        <f t="shared" si="29"/>
        <v>0.74921671914821697</v>
      </c>
      <c r="Z94" s="80">
        <f t="shared" si="30"/>
        <v>0.90897174581024198</v>
      </c>
      <c r="AA94" s="77"/>
      <c r="AB94" s="78"/>
      <c r="AC94" s="78"/>
      <c r="AD94" s="79"/>
    </row>
    <row r="95" spans="1:30">
      <c r="A95" s="57">
        <v>93</v>
      </c>
      <c r="B95" s="57">
        <v>716</v>
      </c>
      <c r="C95" s="58" t="s">
        <v>126</v>
      </c>
      <c r="D95" s="58" t="s">
        <v>65</v>
      </c>
      <c r="E95" s="59">
        <v>8197.7968500000006</v>
      </c>
      <c r="F95" s="59">
        <f t="shared" si="19"/>
        <v>24593.39055</v>
      </c>
      <c r="G95" s="60">
        <v>0.30650880000000003</v>
      </c>
      <c r="H95" s="59">
        <v>2512.6968751372801</v>
      </c>
      <c r="I95" s="59">
        <f t="shared" si="20"/>
        <v>7538.0906254118399</v>
      </c>
      <c r="J95" s="65">
        <v>9837.3562199999997</v>
      </c>
      <c r="K95" s="65">
        <f t="shared" si="21"/>
        <v>29512.068660000001</v>
      </c>
      <c r="L95" s="65">
        <v>2854.4072807952002</v>
      </c>
      <c r="M95" s="66">
        <v>0.29015999999999997</v>
      </c>
      <c r="N95" s="65">
        <f t="shared" si="22"/>
        <v>8563.2218423855993</v>
      </c>
      <c r="O95" s="67">
        <v>22014.97</v>
      </c>
      <c r="P95" s="67">
        <v>6974.04</v>
      </c>
      <c r="Q95" s="73">
        <f t="shared" si="27"/>
        <v>0.89515798788467604</v>
      </c>
      <c r="R95" s="73">
        <f t="shared" si="28"/>
        <v>0.92517327617283396</v>
      </c>
      <c r="S95" s="67"/>
      <c r="T95" s="67"/>
      <c r="U95" s="71">
        <f t="shared" si="23"/>
        <v>22014.97</v>
      </c>
      <c r="V95" s="71">
        <f t="shared" si="24"/>
        <v>6974.04</v>
      </c>
      <c r="W95" s="74">
        <f t="shared" si="25"/>
        <v>0.89515798788467604</v>
      </c>
      <c r="X95" s="74">
        <f t="shared" si="26"/>
        <v>0.92517327617283396</v>
      </c>
      <c r="Y95" s="80">
        <f t="shared" si="29"/>
        <v>0.74596498990389704</v>
      </c>
      <c r="Z95" s="80">
        <f t="shared" si="30"/>
        <v>0.81441776569192803</v>
      </c>
      <c r="AA95" s="77"/>
      <c r="AB95" s="78"/>
      <c r="AC95" s="78"/>
      <c r="AD95" s="93">
        <f>(P95-I95)*0.1</f>
        <v>-56.405062541184002</v>
      </c>
    </row>
    <row r="96" spans="1:30">
      <c r="A96" s="57">
        <v>94</v>
      </c>
      <c r="B96" s="57">
        <v>308</v>
      </c>
      <c r="C96" s="58" t="s">
        <v>127</v>
      </c>
      <c r="D96" s="58" t="s">
        <v>28</v>
      </c>
      <c r="E96" s="59">
        <v>9128.8485600000004</v>
      </c>
      <c r="F96" s="59">
        <f t="shared" si="19"/>
        <v>27386.545679999999</v>
      </c>
      <c r="G96" s="60">
        <v>0.32782687999999999</v>
      </c>
      <c r="H96" s="59">
        <v>2992.6819414172901</v>
      </c>
      <c r="I96" s="59">
        <f t="shared" si="20"/>
        <v>8978.0458242518707</v>
      </c>
      <c r="J96" s="65">
        <v>10954.618272</v>
      </c>
      <c r="K96" s="65">
        <f t="shared" si="21"/>
        <v>32863.854815999999</v>
      </c>
      <c r="L96" s="65">
        <v>3399.6671891507499</v>
      </c>
      <c r="M96" s="66">
        <v>0.31034099999999998</v>
      </c>
      <c r="N96" s="65">
        <f t="shared" si="22"/>
        <v>10199.0015674522</v>
      </c>
      <c r="O96" s="67">
        <v>24470.34</v>
      </c>
      <c r="P96" s="67">
        <v>7528.82</v>
      </c>
      <c r="Q96" s="73">
        <f t="shared" si="27"/>
        <v>0.89351684896391803</v>
      </c>
      <c r="R96" s="73">
        <f t="shared" si="28"/>
        <v>0.83858115088506702</v>
      </c>
      <c r="S96" s="67"/>
      <c r="T96" s="67"/>
      <c r="U96" s="71">
        <f t="shared" si="23"/>
        <v>24470.34</v>
      </c>
      <c r="V96" s="71">
        <f t="shared" si="24"/>
        <v>7528.82</v>
      </c>
      <c r="W96" s="74">
        <f t="shared" si="25"/>
        <v>0.89351684896391803</v>
      </c>
      <c r="X96" s="74">
        <f t="shared" si="26"/>
        <v>0.83858115088506702</v>
      </c>
      <c r="Y96" s="80">
        <f t="shared" si="29"/>
        <v>0.74459737413659799</v>
      </c>
      <c r="Z96" s="80">
        <f t="shared" si="30"/>
        <v>0.73819186615545596</v>
      </c>
      <c r="AA96" s="77"/>
      <c r="AB96" s="78"/>
      <c r="AC96" s="78"/>
      <c r="AD96" s="93">
        <f>(P96-I96)*0.1</f>
        <v>-144.92258242518699</v>
      </c>
    </row>
    <row r="97" spans="1:30">
      <c r="A97" s="57">
        <v>95</v>
      </c>
      <c r="B97" s="57">
        <v>704</v>
      </c>
      <c r="C97" s="58" t="s">
        <v>128</v>
      </c>
      <c r="D97" s="58" t="s">
        <v>38</v>
      </c>
      <c r="E97" s="59">
        <v>6535.83392</v>
      </c>
      <c r="F97" s="59">
        <f t="shared" si="19"/>
        <v>19607.501759999999</v>
      </c>
      <c r="G97" s="60">
        <v>0.29471999999999998</v>
      </c>
      <c r="H97" s="59">
        <v>1926.2409729024</v>
      </c>
      <c r="I97" s="59">
        <f t="shared" si="20"/>
        <v>5778.7229187071998</v>
      </c>
      <c r="J97" s="65">
        <v>7843.000704</v>
      </c>
      <c r="K97" s="65">
        <f t="shared" si="21"/>
        <v>23529.002111999998</v>
      </c>
      <c r="L97" s="65">
        <v>2188.1971964160002</v>
      </c>
      <c r="M97" s="66">
        <v>0.27900000000000003</v>
      </c>
      <c r="N97" s="65">
        <f t="shared" si="22"/>
        <v>6564.5915892479998</v>
      </c>
      <c r="O97" s="67">
        <v>17258.96</v>
      </c>
      <c r="P97" s="67">
        <v>4836.59</v>
      </c>
      <c r="Q97" s="73">
        <f t="shared" si="27"/>
        <v>0.880222284881233</v>
      </c>
      <c r="R97" s="73">
        <f t="shared" si="28"/>
        <v>0.83696520287254605</v>
      </c>
      <c r="S97" s="67"/>
      <c r="T97" s="67"/>
      <c r="U97" s="71">
        <f t="shared" si="23"/>
        <v>17258.96</v>
      </c>
      <c r="V97" s="71">
        <f t="shared" si="24"/>
        <v>4836.59</v>
      </c>
      <c r="W97" s="74">
        <f t="shared" si="25"/>
        <v>0.880222284881233</v>
      </c>
      <c r="X97" s="74">
        <f t="shared" si="26"/>
        <v>0.83696520287254605</v>
      </c>
      <c r="Y97" s="80">
        <f t="shared" si="29"/>
        <v>0.733518570734361</v>
      </c>
      <c r="Z97" s="80">
        <f t="shared" si="30"/>
        <v>0.73676936855016895</v>
      </c>
      <c r="AA97" s="77"/>
      <c r="AB97" s="78"/>
      <c r="AC97" s="78"/>
      <c r="AD97" s="93">
        <f>(P97-I97)*0.1</f>
        <v>-94.213291870719999</v>
      </c>
    </row>
    <row r="98" spans="1:30">
      <c r="A98" s="57">
        <v>96</v>
      </c>
      <c r="B98" s="57">
        <v>341</v>
      </c>
      <c r="C98" s="58" t="s">
        <v>129</v>
      </c>
      <c r="D98" s="58" t="s">
        <v>57</v>
      </c>
      <c r="E98" s="59">
        <v>22357.78875</v>
      </c>
      <c r="F98" s="59">
        <f t="shared" si="19"/>
        <v>67073.366250000006</v>
      </c>
      <c r="G98" s="60">
        <v>0.27998400000000001</v>
      </c>
      <c r="H98" s="59">
        <v>6259.8231253800004</v>
      </c>
      <c r="I98" s="59">
        <f t="shared" si="20"/>
        <v>18779.469376140001</v>
      </c>
      <c r="J98" s="65">
        <v>26829.3465</v>
      </c>
      <c r="K98" s="65">
        <f t="shared" si="21"/>
        <v>80488.039499999999</v>
      </c>
      <c r="L98" s="65">
        <v>7111.1182898249999</v>
      </c>
      <c r="M98" s="66">
        <v>0.26505000000000001</v>
      </c>
      <c r="N98" s="65">
        <f t="shared" si="22"/>
        <v>21333.354869474999</v>
      </c>
      <c r="O98" s="67">
        <v>70991.8</v>
      </c>
      <c r="P98" s="67">
        <v>18863.62</v>
      </c>
      <c r="Q98" s="70">
        <f t="shared" si="27"/>
        <v>1.05842011470537</v>
      </c>
      <c r="R98" s="70">
        <f t="shared" si="28"/>
        <v>1.00448099049949</v>
      </c>
      <c r="S98" s="67">
        <v>12009.02</v>
      </c>
      <c r="T98" s="67">
        <v>1643.12</v>
      </c>
      <c r="U98" s="71">
        <f t="shared" si="23"/>
        <v>58982.78</v>
      </c>
      <c r="V98" s="71">
        <f t="shared" si="24"/>
        <v>17220.5</v>
      </c>
      <c r="W98" s="74">
        <f t="shared" si="25"/>
        <v>0.87937706570676299</v>
      </c>
      <c r="X98" s="74">
        <f t="shared" si="26"/>
        <v>0.91698544059393206</v>
      </c>
      <c r="Y98" s="80">
        <f t="shared" si="29"/>
        <v>0.73281422142230201</v>
      </c>
      <c r="Z98" s="80">
        <f t="shared" si="30"/>
        <v>0.80721012261602099</v>
      </c>
      <c r="AA98" s="77"/>
      <c r="AB98" s="78"/>
      <c r="AC98" s="78"/>
      <c r="AD98" s="79"/>
    </row>
    <row r="99" spans="1:30">
      <c r="A99" s="57">
        <v>97</v>
      </c>
      <c r="B99" s="57">
        <v>102567</v>
      </c>
      <c r="C99" s="58" t="s">
        <v>130</v>
      </c>
      <c r="D99" s="58" t="s">
        <v>40</v>
      </c>
      <c r="E99" s="59">
        <v>4376.7170999999998</v>
      </c>
      <c r="F99" s="59">
        <f t="shared" si="19"/>
        <v>13130.1513</v>
      </c>
      <c r="G99" s="60">
        <v>0.27507199999999998</v>
      </c>
      <c r="H99" s="59">
        <v>1203.9123261312</v>
      </c>
      <c r="I99" s="59">
        <f t="shared" si="20"/>
        <v>3611.7369783936001</v>
      </c>
      <c r="J99" s="65">
        <v>5252.06052</v>
      </c>
      <c r="K99" s="65">
        <f t="shared" si="21"/>
        <v>15756.181560000001</v>
      </c>
      <c r="L99" s="65">
        <v>1367.636559408</v>
      </c>
      <c r="M99" s="66">
        <v>0.26040000000000002</v>
      </c>
      <c r="N99" s="65">
        <f t="shared" si="22"/>
        <v>4102.9096782240003</v>
      </c>
      <c r="O99" s="67">
        <v>11531.83</v>
      </c>
      <c r="P99" s="67">
        <v>3963.39</v>
      </c>
      <c r="Q99" s="73">
        <f t="shared" si="27"/>
        <v>0.87827091527878998</v>
      </c>
      <c r="R99" s="70">
        <f t="shared" si="28"/>
        <v>1.0973639619136399</v>
      </c>
      <c r="S99" s="67"/>
      <c r="T99" s="67"/>
      <c r="U99" s="71">
        <f t="shared" si="23"/>
        <v>11531.83</v>
      </c>
      <c r="V99" s="71">
        <f t="shared" si="24"/>
        <v>3963.39</v>
      </c>
      <c r="W99" s="74">
        <f t="shared" si="25"/>
        <v>0.87827091527878998</v>
      </c>
      <c r="X99" s="74">
        <f t="shared" si="26"/>
        <v>1.0973639619136399</v>
      </c>
      <c r="Y99" s="80">
        <f t="shared" si="29"/>
        <v>0.73189242939899202</v>
      </c>
      <c r="Z99" s="80">
        <f t="shared" si="30"/>
        <v>0.96599494281716802</v>
      </c>
      <c r="AA99" s="77"/>
      <c r="AB99" s="78"/>
      <c r="AC99" s="78"/>
      <c r="AD99" s="79"/>
    </row>
    <row r="100" spans="1:30">
      <c r="A100" s="57">
        <v>98</v>
      </c>
      <c r="B100" s="57">
        <v>355</v>
      </c>
      <c r="C100" s="58" t="s">
        <v>131</v>
      </c>
      <c r="D100" s="58" t="s">
        <v>28</v>
      </c>
      <c r="E100" s="59">
        <v>9127.3909999999996</v>
      </c>
      <c r="F100" s="59">
        <f t="shared" si="19"/>
        <v>27382.172999999999</v>
      </c>
      <c r="G100" s="60">
        <v>0.29471999999999998</v>
      </c>
      <c r="H100" s="59">
        <v>2690.0246755200001</v>
      </c>
      <c r="I100" s="59">
        <f t="shared" si="20"/>
        <v>8070.0740265599998</v>
      </c>
      <c r="J100" s="65">
        <v>10952.869199999999</v>
      </c>
      <c r="K100" s="65">
        <f t="shared" si="21"/>
        <v>32858.607600000003</v>
      </c>
      <c r="L100" s="65">
        <v>3055.8505067999999</v>
      </c>
      <c r="M100" s="66">
        <v>0.27900000000000003</v>
      </c>
      <c r="N100" s="65">
        <f t="shared" si="22"/>
        <v>9167.5515204000003</v>
      </c>
      <c r="O100" s="67">
        <v>24001.84</v>
      </c>
      <c r="P100" s="67">
        <v>6556.7</v>
      </c>
      <c r="Q100" s="73">
        <f t="shared" ref="Q100:Q121" si="31">O100/F100</f>
        <v>0.87654986329974605</v>
      </c>
      <c r="R100" s="73">
        <f t="shared" ref="R100:R121" si="32">P100/I100</f>
        <v>0.81247086190545104</v>
      </c>
      <c r="S100" s="67"/>
      <c r="T100" s="67"/>
      <c r="U100" s="71">
        <f t="shared" si="23"/>
        <v>24001.84</v>
      </c>
      <c r="V100" s="71">
        <f t="shared" si="24"/>
        <v>6556.7</v>
      </c>
      <c r="W100" s="74">
        <f t="shared" si="25"/>
        <v>0.87654986329974605</v>
      </c>
      <c r="X100" s="74">
        <f t="shared" si="26"/>
        <v>0.81247086190545104</v>
      </c>
      <c r="Y100" s="80">
        <f t="shared" ref="Y100:Y121" si="33">U100/K100</f>
        <v>0.73045821941645495</v>
      </c>
      <c r="Z100" s="80">
        <f t="shared" ref="Z100:Z121" si="34">V100/N100</f>
        <v>0.71520732503218198</v>
      </c>
      <c r="AA100" s="77"/>
      <c r="AB100" s="78"/>
      <c r="AC100" s="78"/>
      <c r="AD100" s="93">
        <f>(P100-I100)*0.1</f>
        <v>-151.33740265599999</v>
      </c>
    </row>
    <row r="101" spans="1:30">
      <c r="A101" s="57">
        <v>99</v>
      </c>
      <c r="B101" s="57">
        <v>104428</v>
      </c>
      <c r="C101" s="58" t="s">
        <v>132</v>
      </c>
      <c r="D101" s="58" t="s">
        <v>38</v>
      </c>
      <c r="E101" s="59">
        <v>7765.26</v>
      </c>
      <c r="F101" s="59">
        <f t="shared" si="19"/>
        <v>23295.78</v>
      </c>
      <c r="G101" s="60">
        <v>0.28980800000000001</v>
      </c>
      <c r="H101" s="59">
        <v>2250.4344700800002</v>
      </c>
      <c r="I101" s="59">
        <f t="shared" si="20"/>
        <v>6751.3034102399997</v>
      </c>
      <c r="J101" s="65">
        <v>9318.3119999999999</v>
      </c>
      <c r="K101" s="65">
        <f t="shared" si="21"/>
        <v>27954.936000000002</v>
      </c>
      <c r="L101" s="65">
        <v>2556.4788972000001</v>
      </c>
      <c r="M101" s="66">
        <v>0.27434999999999998</v>
      </c>
      <c r="N101" s="65">
        <f t="shared" si="22"/>
        <v>7669.4366915999999</v>
      </c>
      <c r="O101" s="67">
        <v>19958.759999999998</v>
      </c>
      <c r="P101" s="67">
        <v>6179.78</v>
      </c>
      <c r="Q101" s="73">
        <f t="shared" si="31"/>
        <v>0.85675431344217701</v>
      </c>
      <c r="R101" s="73">
        <f t="shared" si="32"/>
        <v>0.915346211611058</v>
      </c>
      <c r="S101" s="67"/>
      <c r="T101" s="67"/>
      <c r="U101" s="71">
        <f t="shared" si="23"/>
        <v>19958.759999999998</v>
      </c>
      <c r="V101" s="71">
        <f t="shared" si="24"/>
        <v>6179.78</v>
      </c>
      <c r="W101" s="74">
        <f t="shared" si="25"/>
        <v>0.85675431344217701</v>
      </c>
      <c r="X101" s="74">
        <f t="shared" si="26"/>
        <v>0.915346211611058</v>
      </c>
      <c r="Y101" s="80">
        <f t="shared" si="33"/>
        <v>0.71396192786848101</v>
      </c>
      <c r="Z101" s="80">
        <f t="shared" si="34"/>
        <v>0.80576713108127496</v>
      </c>
      <c r="AA101" s="77"/>
      <c r="AB101" s="78"/>
      <c r="AC101" s="78"/>
      <c r="AD101" s="93">
        <f>(P101-I101)*0.1</f>
        <v>-57.152341024000101</v>
      </c>
    </row>
    <row r="102" spans="1:30">
      <c r="A102" s="57">
        <v>100</v>
      </c>
      <c r="B102" s="57">
        <v>581</v>
      </c>
      <c r="C102" s="58" t="s">
        <v>133</v>
      </c>
      <c r="D102" s="58" t="s">
        <v>28</v>
      </c>
      <c r="E102" s="59">
        <v>14179.861800000001</v>
      </c>
      <c r="F102" s="59">
        <f t="shared" si="19"/>
        <v>42539.585400000004</v>
      </c>
      <c r="G102" s="60">
        <v>0.28489599999999998</v>
      </c>
      <c r="H102" s="59">
        <v>4039.7859073728</v>
      </c>
      <c r="I102" s="59">
        <f t="shared" si="20"/>
        <v>12119.3577221184</v>
      </c>
      <c r="J102" s="65">
        <v>17015.834159999999</v>
      </c>
      <c r="K102" s="65">
        <f t="shared" si="21"/>
        <v>51047.502480000003</v>
      </c>
      <c r="L102" s="65">
        <v>4589.1704729519997</v>
      </c>
      <c r="M102" s="66">
        <v>0.2697</v>
      </c>
      <c r="N102" s="65">
        <f t="shared" si="22"/>
        <v>13767.511418856</v>
      </c>
      <c r="O102" s="67">
        <v>36314.47</v>
      </c>
      <c r="P102" s="67">
        <v>12244.78</v>
      </c>
      <c r="Q102" s="73">
        <f t="shared" si="31"/>
        <v>0.85366299785328903</v>
      </c>
      <c r="R102" s="70">
        <f t="shared" si="32"/>
        <v>1.0103489211852099</v>
      </c>
      <c r="S102" s="67"/>
      <c r="T102" s="67"/>
      <c r="U102" s="71">
        <f t="shared" si="23"/>
        <v>36314.47</v>
      </c>
      <c r="V102" s="71">
        <f t="shared" si="24"/>
        <v>12244.78</v>
      </c>
      <c r="W102" s="74">
        <f t="shared" si="25"/>
        <v>0.85366299785328903</v>
      </c>
      <c r="X102" s="74">
        <f t="shared" si="26"/>
        <v>1.0103489211852099</v>
      </c>
      <c r="Y102" s="80">
        <f t="shared" si="33"/>
        <v>0.71138583154440704</v>
      </c>
      <c r="Z102" s="80">
        <f t="shared" si="34"/>
        <v>0.88939675642683902</v>
      </c>
      <c r="AA102" s="77"/>
      <c r="AB102" s="78"/>
      <c r="AC102" s="78"/>
      <c r="AD102" s="79"/>
    </row>
    <row r="103" spans="1:30">
      <c r="A103" s="57">
        <v>101</v>
      </c>
      <c r="B103" s="57">
        <v>112888</v>
      </c>
      <c r="C103" s="58" t="s">
        <v>134</v>
      </c>
      <c r="D103" s="58" t="s">
        <v>26</v>
      </c>
      <c r="E103" s="59">
        <v>3500</v>
      </c>
      <c r="F103" s="59">
        <f t="shared" si="19"/>
        <v>10500</v>
      </c>
      <c r="G103" s="60">
        <v>0.29471999999999998</v>
      </c>
      <c r="H103" s="59">
        <v>1031.52</v>
      </c>
      <c r="I103" s="59">
        <f t="shared" si="20"/>
        <v>3094.56</v>
      </c>
      <c r="J103" s="65">
        <v>4200</v>
      </c>
      <c r="K103" s="65">
        <f t="shared" si="21"/>
        <v>12600</v>
      </c>
      <c r="L103" s="65">
        <v>1171.8</v>
      </c>
      <c r="M103" s="66">
        <v>0.27900000000000003</v>
      </c>
      <c r="N103" s="65">
        <f t="shared" si="22"/>
        <v>3515.4</v>
      </c>
      <c r="O103" s="67">
        <v>8736.2900000000009</v>
      </c>
      <c r="P103" s="67">
        <v>2479.2399999999998</v>
      </c>
      <c r="Q103" s="73">
        <f t="shared" si="31"/>
        <v>0.83202761904761902</v>
      </c>
      <c r="R103" s="73">
        <f t="shared" si="32"/>
        <v>0.80116074660048597</v>
      </c>
      <c r="S103" s="67"/>
      <c r="T103" s="67"/>
      <c r="U103" s="71">
        <f t="shared" si="23"/>
        <v>8736.2900000000009</v>
      </c>
      <c r="V103" s="71">
        <f t="shared" si="24"/>
        <v>2479.2399999999998</v>
      </c>
      <c r="W103" s="74">
        <f t="shared" si="25"/>
        <v>0.83202761904761902</v>
      </c>
      <c r="X103" s="74">
        <f t="shared" si="26"/>
        <v>0.80116074660048597</v>
      </c>
      <c r="Y103" s="80">
        <f t="shared" si="33"/>
        <v>0.69335634920634903</v>
      </c>
      <c r="Z103" s="80">
        <f t="shared" si="34"/>
        <v>0.70525118051999802</v>
      </c>
      <c r="AA103" s="77"/>
      <c r="AB103" s="78"/>
      <c r="AC103" s="78"/>
      <c r="AD103" s="93">
        <f>(P103-I103)*0.1</f>
        <v>-61.531999999999996</v>
      </c>
    </row>
    <row r="104" spans="1:30">
      <c r="A104" s="57">
        <v>102</v>
      </c>
      <c r="B104" s="57">
        <v>104429</v>
      </c>
      <c r="C104" s="58" t="s">
        <v>135</v>
      </c>
      <c r="D104" s="58" t="s">
        <v>26</v>
      </c>
      <c r="E104" s="59">
        <v>6216.0371999999998</v>
      </c>
      <c r="F104" s="59">
        <f t="shared" si="19"/>
        <v>18648.1116</v>
      </c>
      <c r="G104" s="60">
        <v>0.25542399999999998</v>
      </c>
      <c r="H104" s="59">
        <v>1587.7250857728</v>
      </c>
      <c r="I104" s="59">
        <f t="shared" si="20"/>
        <v>4763.1752573184003</v>
      </c>
      <c r="J104" s="65">
        <v>7459.2446399999999</v>
      </c>
      <c r="K104" s="65">
        <f t="shared" si="21"/>
        <v>22377.733919999999</v>
      </c>
      <c r="L104" s="65">
        <v>1803.6453539520001</v>
      </c>
      <c r="M104" s="66">
        <v>0.24179999999999999</v>
      </c>
      <c r="N104" s="65">
        <f t="shared" si="22"/>
        <v>5410.9360618560004</v>
      </c>
      <c r="O104" s="67">
        <v>15246.26</v>
      </c>
      <c r="P104" s="67">
        <v>4088.03</v>
      </c>
      <c r="Q104" s="73">
        <f t="shared" si="31"/>
        <v>0.81757661724847297</v>
      </c>
      <c r="R104" s="73">
        <f t="shared" si="32"/>
        <v>0.85825731348409395</v>
      </c>
      <c r="S104" s="67"/>
      <c r="T104" s="67"/>
      <c r="U104" s="71">
        <f t="shared" si="23"/>
        <v>15246.26</v>
      </c>
      <c r="V104" s="71">
        <f t="shared" si="24"/>
        <v>4088.03</v>
      </c>
      <c r="W104" s="74">
        <f t="shared" si="25"/>
        <v>0.81757661724847297</v>
      </c>
      <c r="X104" s="74">
        <f t="shared" si="26"/>
        <v>0.85825731348409395</v>
      </c>
      <c r="Y104" s="80">
        <f t="shared" si="33"/>
        <v>0.68131384770706005</v>
      </c>
      <c r="Z104" s="80">
        <f t="shared" si="34"/>
        <v>0.75551253115302397</v>
      </c>
      <c r="AA104" s="77"/>
      <c r="AB104" s="78"/>
      <c r="AC104" s="78"/>
      <c r="AD104" s="93">
        <f>(P104-I104)*0.1</f>
        <v>-67.514525731839996</v>
      </c>
    </row>
    <row r="105" spans="1:30">
      <c r="A105" s="57">
        <v>103</v>
      </c>
      <c r="B105" s="57">
        <v>399</v>
      </c>
      <c r="C105" s="58" t="s">
        <v>136</v>
      </c>
      <c r="D105" s="58" t="s">
        <v>33</v>
      </c>
      <c r="E105" s="59">
        <v>10246.395</v>
      </c>
      <c r="F105" s="59">
        <f t="shared" si="19"/>
        <v>30739.185000000001</v>
      </c>
      <c r="G105" s="60">
        <v>0.27507199999999998</v>
      </c>
      <c r="H105" s="59">
        <v>2818.4963654399999</v>
      </c>
      <c r="I105" s="59">
        <f t="shared" si="20"/>
        <v>8455.4890963199996</v>
      </c>
      <c r="J105" s="65">
        <v>12295.674000000001</v>
      </c>
      <c r="K105" s="65">
        <f t="shared" si="21"/>
        <v>36887.021999999997</v>
      </c>
      <c r="L105" s="65">
        <v>3201.7935096000001</v>
      </c>
      <c r="M105" s="66">
        <v>0.26040000000000002</v>
      </c>
      <c r="N105" s="65">
        <f t="shared" si="22"/>
        <v>9605.3805288000003</v>
      </c>
      <c r="O105" s="67">
        <v>24923.89</v>
      </c>
      <c r="P105" s="67">
        <v>8070.85</v>
      </c>
      <c r="Q105" s="73">
        <f t="shared" si="31"/>
        <v>0.81081817881638696</v>
      </c>
      <c r="R105" s="73">
        <f t="shared" si="32"/>
        <v>0.95451013040896704</v>
      </c>
      <c r="S105" s="67"/>
      <c r="T105" s="67"/>
      <c r="U105" s="71">
        <f t="shared" si="23"/>
        <v>24923.89</v>
      </c>
      <c r="V105" s="71">
        <f t="shared" si="24"/>
        <v>8070.85</v>
      </c>
      <c r="W105" s="74">
        <f t="shared" si="25"/>
        <v>0.81081817881638696</v>
      </c>
      <c r="X105" s="74">
        <f t="shared" si="26"/>
        <v>0.95451013040896704</v>
      </c>
      <c r="Y105" s="80">
        <f t="shared" si="33"/>
        <v>0.67568181568032204</v>
      </c>
      <c r="Z105" s="80">
        <f t="shared" si="34"/>
        <v>0.84024260942093998</v>
      </c>
      <c r="AA105" s="77"/>
      <c r="AB105" s="78"/>
      <c r="AC105" s="78"/>
      <c r="AD105" s="93">
        <f>(P105-I105)*0.1</f>
        <v>-38.463909631999897</v>
      </c>
    </row>
    <row r="106" spans="1:30">
      <c r="A106" s="57">
        <v>104</v>
      </c>
      <c r="B106" s="57">
        <v>102935</v>
      </c>
      <c r="C106" s="58" t="s">
        <v>137</v>
      </c>
      <c r="D106" s="58" t="s">
        <v>28</v>
      </c>
      <c r="E106" s="59">
        <v>6131.7816000000003</v>
      </c>
      <c r="F106" s="59">
        <f t="shared" si="19"/>
        <v>18395.344799999999</v>
      </c>
      <c r="G106" s="60">
        <v>0.32694272000000002</v>
      </c>
      <c r="H106" s="59">
        <v>2004.74135474995</v>
      </c>
      <c r="I106" s="59">
        <f t="shared" si="20"/>
        <v>6014.22406424985</v>
      </c>
      <c r="J106" s="65">
        <v>7358.1379200000001</v>
      </c>
      <c r="K106" s="65">
        <f t="shared" si="21"/>
        <v>22074.413759999999</v>
      </c>
      <c r="L106" s="65">
        <v>2277.3731187916801</v>
      </c>
      <c r="M106" s="66">
        <v>0.309504</v>
      </c>
      <c r="N106" s="65">
        <f t="shared" si="22"/>
        <v>6832.1193563750403</v>
      </c>
      <c r="O106" s="67">
        <v>14821.37</v>
      </c>
      <c r="P106" s="67">
        <v>5290.59</v>
      </c>
      <c r="Q106" s="73">
        <f t="shared" si="31"/>
        <v>0.80571308454082402</v>
      </c>
      <c r="R106" s="73">
        <f t="shared" si="32"/>
        <v>0.87967956356143695</v>
      </c>
      <c r="S106" s="67"/>
      <c r="T106" s="67"/>
      <c r="U106" s="71">
        <f t="shared" si="23"/>
        <v>14821.37</v>
      </c>
      <c r="V106" s="71">
        <f t="shared" si="24"/>
        <v>5290.59</v>
      </c>
      <c r="W106" s="74">
        <f t="shared" si="25"/>
        <v>0.80571308454082402</v>
      </c>
      <c r="X106" s="74">
        <f t="shared" si="26"/>
        <v>0.87967956356143695</v>
      </c>
      <c r="Y106" s="80">
        <f t="shared" si="33"/>
        <v>0.67142757045068602</v>
      </c>
      <c r="Z106" s="80">
        <f t="shared" si="34"/>
        <v>0.77437025380175195</v>
      </c>
      <c r="AA106" s="77"/>
      <c r="AB106" s="78"/>
      <c r="AC106" s="78"/>
      <c r="AD106" s="93">
        <f>(P106-I106)*0.1</f>
        <v>-72.363406424985001</v>
      </c>
    </row>
    <row r="107" spans="1:30">
      <c r="A107" s="57">
        <v>105</v>
      </c>
      <c r="B107" s="57">
        <v>339</v>
      </c>
      <c r="C107" s="58" t="s">
        <v>138</v>
      </c>
      <c r="D107" s="58" t="s">
        <v>26</v>
      </c>
      <c r="E107" s="59">
        <v>6644.1072000000004</v>
      </c>
      <c r="F107" s="59">
        <f t="shared" si="19"/>
        <v>19932.321599999999</v>
      </c>
      <c r="G107" s="60">
        <v>0.29471999999999998</v>
      </c>
      <c r="H107" s="59">
        <v>1958.151273984</v>
      </c>
      <c r="I107" s="59">
        <f t="shared" si="20"/>
        <v>5874.453821952</v>
      </c>
      <c r="J107" s="65">
        <v>7972.9286400000001</v>
      </c>
      <c r="K107" s="65">
        <f t="shared" si="21"/>
        <v>23918.785919999998</v>
      </c>
      <c r="L107" s="65">
        <v>2224.4470905600001</v>
      </c>
      <c r="M107" s="66">
        <v>0.27900000000000003</v>
      </c>
      <c r="N107" s="65">
        <f t="shared" si="22"/>
        <v>6673.3412716800003</v>
      </c>
      <c r="O107" s="67">
        <v>15990.79</v>
      </c>
      <c r="P107" s="67">
        <v>5943.9</v>
      </c>
      <c r="Q107" s="73">
        <f t="shared" si="31"/>
        <v>0.80225426424988</v>
      </c>
      <c r="R107" s="70">
        <f t="shared" si="32"/>
        <v>1.01182172507485</v>
      </c>
      <c r="S107" s="67"/>
      <c r="T107" s="67"/>
      <c r="U107" s="71">
        <f t="shared" si="23"/>
        <v>15990.79</v>
      </c>
      <c r="V107" s="71">
        <f t="shared" si="24"/>
        <v>5943.9</v>
      </c>
      <c r="W107" s="74">
        <f t="shared" si="25"/>
        <v>0.80225426424988</v>
      </c>
      <c r="X107" s="74">
        <f t="shared" si="26"/>
        <v>1.01182172507485</v>
      </c>
      <c r="Y107" s="80">
        <f t="shared" si="33"/>
        <v>0.66854522020823404</v>
      </c>
      <c r="Z107" s="80">
        <f t="shared" si="34"/>
        <v>0.89069324615907697</v>
      </c>
      <c r="AA107" s="77"/>
      <c r="AB107" s="78"/>
      <c r="AC107" s="78"/>
      <c r="AD107" s="79"/>
    </row>
    <row r="108" spans="1:30">
      <c r="A108" s="57">
        <v>106</v>
      </c>
      <c r="B108" s="57">
        <v>329</v>
      </c>
      <c r="C108" s="58" t="s">
        <v>139</v>
      </c>
      <c r="D108" s="58" t="s">
        <v>38</v>
      </c>
      <c r="E108" s="59">
        <v>6780.3334000000004</v>
      </c>
      <c r="F108" s="59">
        <f t="shared" si="19"/>
        <v>20341.000199999999</v>
      </c>
      <c r="G108" s="60">
        <v>0.27507199999999998</v>
      </c>
      <c r="H108" s="59">
        <v>1865.0798690048</v>
      </c>
      <c r="I108" s="59">
        <f t="shared" si="20"/>
        <v>5595.2396070143996</v>
      </c>
      <c r="J108" s="65">
        <v>8136.4000800000003</v>
      </c>
      <c r="K108" s="65">
        <f t="shared" si="21"/>
        <v>24409.200239999998</v>
      </c>
      <c r="L108" s="65">
        <v>2118.718580832</v>
      </c>
      <c r="M108" s="66">
        <v>0.26040000000000002</v>
      </c>
      <c r="N108" s="65">
        <f t="shared" si="22"/>
        <v>6356.1557424960001</v>
      </c>
      <c r="O108" s="67">
        <v>74142.97</v>
      </c>
      <c r="P108" s="67">
        <v>17914.89</v>
      </c>
      <c r="Q108" s="70">
        <f t="shared" si="31"/>
        <v>3.6450011932058302</v>
      </c>
      <c r="R108" s="70">
        <f t="shared" si="32"/>
        <v>3.2018092625633501</v>
      </c>
      <c r="S108" s="67">
        <v>58315.18</v>
      </c>
      <c r="T108" s="67">
        <v>13029.17</v>
      </c>
      <c r="U108" s="71">
        <f t="shared" si="23"/>
        <v>15827.79</v>
      </c>
      <c r="V108" s="71">
        <f t="shared" si="24"/>
        <v>4885.72</v>
      </c>
      <c r="W108" s="74">
        <f t="shared" si="25"/>
        <v>0.77812250353352796</v>
      </c>
      <c r="X108" s="74">
        <f t="shared" si="26"/>
        <v>0.87319227471064498</v>
      </c>
      <c r="Y108" s="80">
        <f t="shared" si="33"/>
        <v>0.64843541961127404</v>
      </c>
      <c r="Z108" s="80">
        <f t="shared" si="34"/>
        <v>0.76865957945854602</v>
      </c>
      <c r="AA108" s="77"/>
      <c r="AB108" s="78"/>
      <c r="AC108" s="78"/>
      <c r="AD108" s="79"/>
    </row>
    <row r="109" spans="1:30">
      <c r="A109" s="57">
        <v>107</v>
      </c>
      <c r="B109" s="57">
        <v>706</v>
      </c>
      <c r="C109" s="58" t="s">
        <v>140</v>
      </c>
      <c r="D109" s="58" t="s">
        <v>38</v>
      </c>
      <c r="E109" s="59">
        <v>6068.3321999999998</v>
      </c>
      <c r="F109" s="59">
        <f t="shared" si="19"/>
        <v>18204.996599999999</v>
      </c>
      <c r="G109" s="60">
        <v>0.31436799999999998</v>
      </c>
      <c r="H109" s="59">
        <v>1907.6894570495999</v>
      </c>
      <c r="I109" s="59">
        <f t="shared" si="20"/>
        <v>5723.0683711488</v>
      </c>
      <c r="J109" s="65">
        <v>7281.9986399999998</v>
      </c>
      <c r="K109" s="65">
        <f t="shared" si="21"/>
        <v>21845.995920000001</v>
      </c>
      <c r="L109" s="65">
        <v>2167.1227952640002</v>
      </c>
      <c r="M109" s="66">
        <v>0.29759999999999998</v>
      </c>
      <c r="N109" s="65">
        <f t="shared" si="22"/>
        <v>6501.3683857919996</v>
      </c>
      <c r="O109" s="67">
        <v>15079.31</v>
      </c>
      <c r="P109" s="67">
        <v>4670.3100000000004</v>
      </c>
      <c r="Q109" s="73">
        <f t="shared" si="31"/>
        <v>0.82830611459713199</v>
      </c>
      <c r="R109" s="73">
        <f t="shared" si="32"/>
        <v>0.81605000973673902</v>
      </c>
      <c r="S109" s="67">
        <v>1085</v>
      </c>
      <c r="T109" s="67">
        <v>136.5</v>
      </c>
      <c r="U109" s="71">
        <f t="shared" si="23"/>
        <v>13994.31</v>
      </c>
      <c r="V109" s="71">
        <f t="shared" si="24"/>
        <v>4533.8100000000004</v>
      </c>
      <c r="W109" s="74">
        <f t="shared" si="25"/>
        <v>0.76870709220566402</v>
      </c>
      <c r="X109" s="74">
        <f t="shared" si="26"/>
        <v>0.79219916764508602</v>
      </c>
      <c r="Y109" s="80">
        <f t="shared" si="33"/>
        <v>0.64058924350472002</v>
      </c>
      <c r="Z109" s="80">
        <f t="shared" si="34"/>
        <v>0.69736242141087201</v>
      </c>
      <c r="AA109" s="77"/>
      <c r="AB109" s="78"/>
      <c r="AC109" s="78"/>
      <c r="AD109" s="93">
        <f t="shared" ref="AD109:AD117" si="35">(P109-I109)*0.1</f>
        <v>-105.27583711488001</v>
      </c>
    </row>
    <row r="110" spans="1:30">
      <c r="A110" s="57">
        <v>108</v>
      </c>
      <c r="B110" s="57">
        <v>113023</v>
      </c>
      <c r="C110" s="58" t="s">
        <v>141</v>
      </c>
      <c r="D110" s="58" t="s">
        <v>28</v>
      </c>
      <c r="E110" s="59">
        <v>3500</v>
      </c>
      <c r="F110" s="59">
        <f t="shared" si="19"/>
        <v>10500</v>
      </c>
      <c r="G110" s="60">
        <v>0.29471999999999998</v>
      </c>
      <c r="H110" s="59">
        <v>1031.52</v>
      </c>
      <c r="I110" s="59">
        <f t="shared" si="20"/>
        <v>3094.56</v>
      </c>
      <c r="J110" s="65">
        <v>4200</v>
      </c>
      <c r="K110" s="65">
        <f t="shared" si="21"/>
        <v>12600</v>
      </c>
      <c r="L110" s="65">
        <v>1171.8</v>
      </c>
      <c r="M110" s="66">
        <v>0.27900000000000003</v>
      </c>
      <c r="N110" s="65">
        <f t="shared" si="22"/>
        <v>3515.4</v>
      </c>
      <c r="O110" s="67">
        <v>8013.62</v>
      </c>
      <c r="P110" s="67">
        <v>2387.2199999999998</v>
      </c>
      <c r="Q110" s="73">
        <f t="shared" si="31"/>
        <v>0.76320190476190497</v>
      </c>
      <c r="R110" s="73">
        <f t="shared" si="32"/>
        <v>0.771424693655964</v>
      </c>
      <c r="S110" s="67"/>
      <c r="T110" s="67"/>
      <c r="U110" s="71">
        <f t="shared" si="23"/>
        <v>8013.62</v>
      </c>
      <c r="V110" s="71">
        <f t="shared" si="24"/>
        <v>2387.2199999999998</v>
      </c>
      <c r="W110" s="74">
        <f t="shared" si="25"/>
        <v>0.76320190476190497</v>
      </c>
      <c r="X110" s="74">
        <f t="shared" si="26"/>
        <v>0.771424693655964</v>
      </c>
      <c r="Y110" s="80">
        <f t="shared" si="33"/>
        <v>0.63600158730158696</v>
      </c>
      <c r="Z110" s="80">
        <f t="shared" si="34"/>
        <v>0.67907492746202403</v>
      </c>
      <c r="AA110" s="77"/>
      <c r="AB110" s="78"/>
      <c r="AC110" s="78"/>
      <c r="AD110" s="93">
        <f t="shared" si="35"/>
        <v>-70.733999999999995</v>
      </c>
    </row>
    <row r="111" spans="1:30">
      <c r="A111" s="57">
        <v>109</v>
      </c>
      <c r="B111" s="57">
        <v>106485</v>
      </c>
      <c r="C111" s="58" t="s">
        <v>142</v>
      </c>
      <c r="D111" s="58" t="s">
        <v>33</v>
      </c>
      <c r="E111" s="59">
        <v>5508.5492000000004</v>
      </c>
      <c r="F111" s="59">
        <f t="shared" si="19"/>
        <v>16525.6476</v>
      </c>
      <c r="G111" s="60">
        <v>0.21612799999999999</v>
      </c>
      <c r="H111" s="59">
        <v>1190.5517214976001</v>
      </c>
      <c r="I111" s="59">
        <f t="shared" si="20"/>
        <v>3571.6551644927999</v>
      </c>
      <c r="J111" s="65">
        <v>6610.2590399999999</v>
      </c>
      <c r="K111" s="65">
        <f t="shared" si="21"/>
        <v>19830.777119999999</v>
      </c>
      <c r="L111" s="65">
        <v>1352.4589995839999</v>
      </c>
      <c r="M111" s="66">
        <v>0.2046</v>
      </c>
      <c r="N111" s="65">
        <f t="shared" si="22"/>
        <v>4057.376998752</v>
      </c>
      <c r="O111" s="67">
        <v>12420.75</v>
      </c>
      <c r="P111" s="67">
        <v>3447</v>
      </c>
      <c r="Q111" s="73">
        <f t="shared" si="31"/>
        <v>0.75160443334154103</v>
      </c>
      <c r="R111" s="73">
        <f t="shared" si="32"/>
        <v>0.96509876828758701</v>
      </c>
      <c r="S111" s="67"/>
      <c r="T111" s="67"/>
      <c r="U111" s="71">
        <f t="shared" si="23"/>
        <v>12420.75</v>
      </c>
      <c r="V111" s="71">
        <f t="shared" si="24"/>
        <v>3447</v>
      </c>
      <c r="W111" s="74">
        <f t="shared" si="25"/>
        <v>0.75160443334154103</v>
      </c>
      <c r="X111" s="74">
        <f t="shared" si="26"/>
        <v>0.96509876828758701</v>
      </c>
      <c r="Y111" s="80">
        <f t="shared" si="33"/>
        <v>0.62633702778461797</v>
      </c>
      <c r="Z111" s="80">
        <f t="shared" si="34"/>
        <v>0.84956364692269304</v>
      </c>
      <c r="AA111" s="77"/>
      <c r="AB111" s="78"/>
      <c r="AC111" s="78"/>
      <c r="AD111" s="93">
        <f t="shared" si="35"/>
        <v>-12.465516449280001</v>
      </c>
    </row>
    <row r="112" spans="1:30">
      <c r="A112" s="57">
        <v>110</v>
      </c>
      <c r="B112" s="57">
        <v>102478</v>
      </c>
      <c r="C112" s="58" t="s">
        <v>143</v>
      </c>
      <c r="D112" s="58" t="s">
        <v>28</v>
      </c>
      <c r="E112" s="59">
        <v>3965.6851000000001</v>
      </c>
      <c r="F112" s="59">
        <f t="shared" si="19"/>
        <v>11897.0553</v>
      </c>
      <c r="G112" s="60">
        <v>0.28980800000000001</v>
      </c>
      <c r="H112" s="59">
        <v>1149.2872674608</v>
      </c>
      <c r="I112" s="59">
        <f t="shared" si="20"/>
        <v>3447.8618023824001</v>
      </c>
      <c r="J112" s="65">
        <v>4758.8221199999998</v>
      </c>
      <c r="K112" s="65">
        <f t="shared" si="21"/>
        <v>14276.46636</v>
      </c>
      <c r="L112" s="65">
        <v>1305.582848622</v>
      </c>
      <c r="M112" s="66">
        <v>0.27434999999999998</v>
      </c>
      <c r="N112" s="65">
        <f t="shared" si="22"/>
        <v>3916.7485458659999</v>
      </c>
      <c r="O112" s="67">
        <v>8908.24</v>
      </c>
      <c r="P112" s="67">
        <v>2898.27</v>
      </c>
      <c r="Q112" s="73">
        <f t="shared" si="31"/>
        <v>0.74877688431018696</v>
      </c>
      <c r="R112" s="73">
        <f t="shared" si="32"/>
        <v>0.84059923689440097</v>
      </c>
      <c r="S112" s="67"/>
      <c r="T112" s="67"/>
      <c r="U112" s="71">
        <f t="shared" si="23"/>
        <v>8908.24</v>
      </c>
      <c r="V112" s="71">
        <f t="shared" si="24"/>
        <v>2898.27</v>
      </c>
      <c r="W112" s="74">
        <f t="shared" si="25"/>
        <v>0.74877688431018696</v>
      </c>
      <c r="X112" s="74">
        <f t="shared" si="26"/>
        <v>0.84059923689440097</v>
      </c>
      <c r="Y112" s="80">
        <f t="shared" si="33"/>
        <v>0.62398073692515599</v>
      </c>
      <c r="Z112" s="80">
        <f t="shared" si="34"/>
        <v>0.73996836050632597</v>
      </c>
      <c r="AA112" s="77"/>
      <c r="AB112" s="78"/>
      <c r="AC112" s="78"/>
      <c r="AD112" s="93">
        <f t="shared" si="35"/>
        <v>-54.959180238240002</v>
      </c>
    </row>
    <row r="113" spans="1:30">
      <c r="A113" s="57">
        <v>111</v>
      </c>
      <c r="B113" s="57">
        <v>56</v>
      </c>
      <c r="C113" s="58" t="s">
        <v>144</v>
      </c>
      <c r="D113" s="58" t="s">
        <v>38</v>
      </c>
      <c r="E113" s="59">
        <v>5647.1207000000004</v>
      </c>
      <c r="F113" s="59">
        <f t="shared" si="19"/>
        <v>16941.362099999998</v>
      </c>
      <c r="G113" s="60">
        <v>0.27998400000000001</v>
      </c>
      <c r="H113" s="59">
        <v>1581.1034420687999</v>
      </c>
      <c r="I113" s="59">
        <f t="shared" si="20"/>
        <v>4743.3103262063996</v>
      </c>
      <c r="J113" s="65">
        <v>6776.5448399999996</v>
      </c>
      <c r="K113" s="65">
        <f t="shared" si="21"/>
        <v>20329.63452</v>
      </c>
      <c r="L113" s="65">
        <v>1796.1232098420001</v>
      </c>
      <c r="M113" s="66">
        <v>0.26505000000000001</v>
      </c>
      <c r="N113" s="65">
        <f t="shared" si="22"/>
        <v>5388.3696295259997</v>
      </c>
      <c r="O113" s="67">
        <v>12487.06</v>
      </c>
      <c r="P113" s="67">
        <v>3875.73</v>
      </c>
      <c r="Q113" s="73">
        <f t="shared" si="31"/>
        <v>0.73707532642844598</v>
      </c>
      <c r="R113" s="73">
        <f t="shared" si="32"/>
        <v>0.81709391405131404</v>
      </c>
      <c r="S113" s="67"/>
      <c r="T113" s="67"/>
      <c r="U113" s="71">
        <f t="shared" si="23"/>
        <v>12487.06</v>
      </c>
      <c r="V113" s="71">
        <f t="shared" si="24"/>
        <v>3875.73</v>
      </c>
      <c r="W113" s="74">
        <f t="shared" si="25"/>
        <v>0.73707532642844598</v>
      </c>
      <c r="X113" s="74">
        <f t="shared" si="26"/>
        <v>0.81709391405131404</v>
      </c>
      <c r="Y113" s="80">
        <f t="shared" si="33"/>
        <v>0.61422943869037105</v>
      </c>
      <c r="Z113" s="80">
        <f t="shared" si="34"/>
        <v>0.71927693652689095</v>
      </c>
      <c r="AA113" s="77"/>
      <c r="AB113" s="78"/>
      <c r="AC113" s="78"/>
      <c r="AD113" s="93">
        <f t="shared" si="35"/>
        <v>-86.758032620639995</v>
      </c>
    </row>
    <row r="114" spans="1:30">
      <c r="A114" s="57">
        <v>112</v>
      </c>
      <c r="B114" s="57">
        <v>549</v>
      </c>
      <c r="C114" s="58" t="s">
        <v>145</v>
      </c>
      <c r="D114" s="58" t="s">
        <v>65</v>
      </c>
      <c r="E114" s="59">
        <v>7910.665</v>
      </c>
      <c r="F114" s="59">
        <f t="shared" si="19"/>
        <v>23731.994999999999</v>
      </c>
      <c r="G114" s="60">
        <v>0.27507199999999998</v>
      </c>
      <c r="H114" s="59">
        <v>2176.0024428800002</v>
      </c>
      <c r="I114" s="59">
        <f t="shared" si="20"/>
        <v>6528.0073286400002</v>
      </c>
      <c r="J114" s="65">
        <v>9492.7980000000007</v>
      </c>
      <c r="K114" s="65">
        <f t="shared" si="21"/>
        <v>28478.394</v>
      </c>
      <c r="L114" s="65">
        <v>2471.9245992000001</v>
      </c>
      <c r="M114" s="66">
        <v>0.26040000000000002</v>
      </c>
      <c r="N114" s="65">
        <f t="shared" si="22"/>
        <v>7415.7737975999999</v>
      </c>
      <c r="O114" s="67">
        <v>17310.580000000002</v>
      </c>
      <c r="P114" s="67">
        <v>5147.66</v>
      </c>
      <c r="Q114" s="73">
        <f t="shared" si="31"/>
        <v>0.72941950308012504</v>
      </c>
      <c r="R114" s="73">
        <f t="shared" si="32"/>
        <v>0.78854997257982995</v>
      </c>
      <c r="S114" s="67"/>
      <c r="T114" s="67"/>
      <c r="U114" s="71">
        <f t="shared" si="23"/>
        <v>17310.580000000002</v>
      </c>
      <c r="V114" s="71">
        <f t="shared" si="24"/>
        <v>5147.66</v>
      </c>
      <c r="W114" s="74">
        <f t="shared" si="25"/>
        <v>0.72941950308012504</v>
      </c>
      <c r="X114" s="74">
        <f t="shared" si="26"/>
        <v>0.78854997257982995</v>
      </c>
      <c r="Y114" s="80">
        <f t="shared" si="33"/>
        <v>0.60784958590010396</v>
      </c>
      <c r="Z114" s="80">
        <f t="shared" si="34"/>
        <v>0.69415008338926898</v>
      </c>
      <c r="AA114" s="77"/>
      <c r="AB114" s="78"/>
      <c r="AC114" s="78"/>
      <c r="AD114" s="93">
        <f t="shared" si="35"/>
        <v>-138.03473286400001</v>
      </c>
    </row>
    <row r="115" spans="1:30">
      <c r="A115" s="57">
        <v>113</v>
      </c>
      <c r="B115" s="57">
        <v>351</v>
      </c>
      <c r="C115" s="58" t="s">
        <v>146</v>
      </c>
      <c r="D115" s="58" t="s">
        <v>38</v>
      </c>
      <c r="E115" s="59">
        <v>7125.3023999999996</v>
      </c>
      <c r="F115" s="59">
        <f t="shared" si="19"/>
        <v>21375.907200000001</v>
      </c>
      <c r="G115" s="60">
        <v>0.29471999999999998</v>
      </c>
      <c r="H115" s="59">
        <v>2099.969123328</v>
      </c>
      <c r="I115" s="59">
        <f t="shared" si="20"/>
        <v>6299.9073699840001</v>
      </c>
      <c r="J115" s="65">
        <v>8550.3628800000006</v>
      </c>
      <c r="K115" s="65">
        <f t="shared" si="21"/>
        <v>25651.088640000002</v>
      </c>
      <c r="L115" s="65">
        <v>2385.5512435199998</v>
      </c>
      <c r="M115" s="66">
        <v>0.27900000000000003</v>
      </c>
      <c r="N115" s="65">
        <f t="shared" si="22"/>
        <v>7156.6537305600004</v>
      </c>
      <c r="O115" s="67">
        <v>15198.1</v>
      </c>
      <c r="P115" s="67">
        <v>4839.66</v>
      </c>
      <c r="Q115" s="73">
        <f t="shared" si="31"/>
        <v>0.71099204622295498</v>
      </c>
      <c r="R115" s="73">
        <f t="shared" si="32"/>
        <v>0.76821129514675601</v>
      </c>
      <c r="S115" s="67"/>
      <c r="T115" s="67"/>
      <c r="U115" s="71">
        <f t="shared" si="23"/>
        <v>15198.1</v>
      </c>
      <c r="V115" s="71">
        <f t="shared" si="24"/>
        <v>4839.66</v>
      </c>
      <c r="W115" s="74">
        <f t="shared" si="25"/>
        <v>0.71099204622295498</v>
      </c>
      <c r="X115" s="74">
        <f t="shared" si="26"/>
        <v>0.76821129514675601</v>
      </c>
      <c r="Y115" s="80">
        <f t="shared" si="33"/>
        <v>0.59249337185246298</v>
      </c>
      <c r="Z115" s="80">
        <f t="shared" si="34"/>
        <v>0.67624621536933005</v>
      </c>
      <c r="AA115" s="77"/>
      <c r="AB115" s="78"/>
      <c r="AC115" s="78"/>
      <c r="AD115" s="93">
        <f t="shared" si="35"/>
        <v>-146.02473699839999</v>
      </c>
    </row>
    <row r="116" spans="1:30">
      <c r="A116" s="57">
        <v>114</v>
      </c>
      <c r="B116" s="57">
        <v>104430</v>
      </c>
      <c r="C116" s="58" t="s">
        <v>147</v>
      </c>
      <c r="D116" s="58" t="s">
        <v>33</v>
      </c>
      <c r="E116" s="59">
        <v>4378.9768000000004</v>
      </c>
      <c r="F116" s="59">
        <f t="shared" si="19"/>
        <v>13136.930399999999</v>
      </c>
      <c r="G116" s="60">
        <v>0.28489599999999998</v>
      </c>
      <c r="H116" s="59">
        <v>1247.5529744128</v>
      </c>
      <c r="I116" s="59">
        <f t="shared" si="20"/>
        <v>3742.6589232383999</v>
      </c>
      <c r="J116" s="65">
        <v>5254.7721600000004</v>
      </c>
      <c r="K116" s="65">
        <f t="shared" si="21"/>
        <v>15764.31648</v>
      </c>
      <c r="L116" s="65">
        <v>1417.212051552</v>
      </c>
      <c r="M116" s="66">
        <v>0.2697</v>
      </c>
      <c r="N116" s="65">
        <f t="shared" si="22"/>
        <v>4251.6361546560001</v>
      </c>
      <c r="O116" s="67">
        <v>9160.73</v>
      </c>
      <c r="P116" s="67">
        <v>2981.34</v>
      </c>
      <c r="Q116" s="73">
        <f t="shared" si="31"/>
        <v>0.69732652309705501</v>
      </c>
      <c r="R116" s="73">
        <f t="shared" si="32"/>
        <v>0.79658340798534299</v>
      </c>
      <c r="S116" s="67"/>
      <c r="T116" s="67"/>
      <c r="U116" s="71">
        <f t="shared" si="23"/>
        <v>9160.73</v>
      </c>
      <c r="V116" s="71">
        <f t="shared" si="24"/>
        <v>2981.34</v>
      </c>
      <c r="W116" s="74">
        <f t="shared" si="25"/>
        <v>0.69732652309705501</v>
      </c>
      <c r="X116" s="74">
        <f t="shared" si="26"/>
        <v>0.79658340798534299</v>
      </c>
      <c r="Y116" s="80">
        <f t="shared" si="33"/>
        <v>0.58110543591421204</v>
      </c>
      <c r="Z116" s="80">
        <f t="shared" si="34"/>
        <v>0.70122181004014394</v>
      </c>
      <c r="AA116" s="77"/>
      <c r="AB116" s="78"/>
      <c r="AC116" s="78"/>
      <c r="AD116" s="93">
        <f t="shared" si="35"/>
        <v>-76.131892323840006</v>
      </c>
    </row>
    <row r="117" spans="1:30">
      <c r="A117" s="57">
        <v>115</v>
      </c>
      <c r="B117" s="57">
        <v>753</v>
      </c>
      <c r="C117" s="58" t="s">
        <v>148</v>
      </c>
      <c r="D117" s="58" t="s">
        <v>33</v>
      </c>
      <c r="E117" s="59">
        <v>3300</v>
      </c>
      <c r="F117" s="59">
        <f t="shared" si="19"/>
        <v>9900</v>
      </c>
      <c r="G117" s="60">
        <v>0.28489599999999998</v>
      </c>
      <c r="H117" s="59">
        <v>940.15679999999998</v>
      </c>
      <c r="I117" s="59">
        <f t="shared" si="20"/>
        <v>2820.4704000000002</v>
      </c>
      <c r="J117" s="65">
        <v>3960</v>
      </c>
      <c r="K117" s="65">
        <f t="shared" si="21"/>
        <v>11880</v>
      </c>
      <c r="L117" s="65">
        <v>1068.0119999999999</v>
      </c>
      <c r="M117" s="66">
        <v>0.2697</v>
      </c>
      <c r="N117" s="65">
        <f t="shared" si="22"/>
        <v>3204.0360000000001</v>
      </c>
      <c r="O117" s="67">
        <v>6818.28</v>
      </c>
      <c r="P117" s="67">
        <v>2406.13</v>
      </c>
      <c r="Q117" s="73">
        <f t="shared" si="31"/>
        <v>0.68871515151515195</v>
      </c>
      <c r="R117" s="73">
        <f t="shared" si="32"/>
        <v>0.85309528509854204</v>
      </c>
      <c r="S117" s="67"/>
      <c r="T117" s="67"/>
      <c r="U117" s="71">
        <f t="shared" si="23"/>
        <v>6818.28</v>
      </c>
      <c r="V117" s="71">
        <f t="shared" si="24"/>
        <v>2406.13</v>
      </c>
      <c r="W117" s="74">
        <f t="shared" si="25"/>
        <v>0.68871515151515195</v>
      </c>
      <c r="X117" s="74">
        <f t="shared" si="26"/>
        <v>0.85309528509854204</v>
      </c>
      <c r="Y117" s="80">
        <f t="shared" si="33"/>
        <v>0.57392929292929296</v>
      </c>
      <c r="Z117" s="80">
        <f t="shared" si="34"/>
        <v>0.750968466022229</v>
      </c>
      <c r="AA117" s="77"/>
      <c r="AB117" s="78"/>
      <c r="AC117" s="78"/>
      <c r="AD117" s="93">
        <f t="shared" si="35"/>
        <v>-41.434040000000003</v>
      </c>
    </row>
    <row r="118" spans="1:30">
      <c r="A118" s="57">
        <v>116</v>
      </c>
      <c r="B118" s="57">
        <v>311</v>
      </c>
      <c r="C118" s="58" t="s">
        <v>149</v>
      </c>
      <c r="D118" s="58" t="s">
        <v>26</v>
      </c>
      <c r="E118" s="59">
        <v>10000</v>
      </c>
      <c r="F118" s="59">
        <f t="shared" si="19"/>
        <v>30000</v>
      </c>
      <c r="G118" s="60">
        <v>0.21612799999999999</v>
      </c>
      <c r="H118" s="59">
        <v>2161.2800000000002</v>
      </c>
      <c r="I118" s="59">
        <f t="shared" si="20"/>
        <v>6483.84</v>
      </c>
      <c r="J118" s="65">
        <v>12000</v>
      </c>
      <c r="K118" s="65">
        <f t="shared" si="21"/>
        <v>36000</v>
      </c>
      <c r="L118" s="65">
        <v>2455.1999999999998</v>
      </c>
      <c r="M118" s="66">
        <v>0.2046</v>
      </c>
      <c r="N118" s="65">
        <f t="shared" si="22"/>
        <v>7365.6</v>
      </c>
      <c r="O118" s="67">
        <v>33832.870000000003</v>
      </c>
      <c r="P118" s="67">
        <v>5912.97</v>
      </c>
      <c r="Q118" s="70">
        <f t="shared" si="31"/>
        <v>1.12776233333333</v>
      </c>
      <c r="R118" s="73">
        <f t="shared" si="32"/>
        <v>0.91195495262066895</v>
      </c>
      <c r="S118" s="67">
        <v>13903</v>
      </c>
      <c r="T118" s="67">
        <v>976.3</v>
      </c>
      <c r="U118" s="71">
        <f t="shared" si="23"/>
        <v>19929.87</v>
      </c>
      <c r="V118" s="71">
        <f t="shared" si="24"/>
        <v>4936.67</v>
      </c>
      <c r="W118" s="74">
        <f t="shared" si="25"/>
        <v>0.66432899999999995</v>
      </c>
      <c r="X118" s="74">
        <f t="shared" si="26"/>
        <v>0.76138060161879395</v>
      </c>
      <c r="Y118" s="80">
        <f t="shared" si="33"/>
        <v>0.55360750000000003</v>
      </c>
      <c r="Z118" s="80">
        <f t="shared" si="34"/>
        <v>0.67023324644292404</v>
      </c>
      <c r="AA118" s="77"/>
      <c r="AB118" s="78"/>
      <c r="AC118" s="78"/>
      <c r="AD118" s="79"/>
    </row>
    <row r="119" spans="1:30">
      <c r="A119" s="57">
        <v>117</v>
      </c>
      <c r="B119" s="57">
        <v>105396</v>
      </c>
      <c r="C119" s="58" t="s">
        <v>150</v>
      </c>
      <c r="D119" s="58" t="s">
        <v>33</v>
      </c>
      <c r="E119" s="59">
        <v>3965.4839999999999</v>
      </c>
      <c r="F119" s="59">
        <f t="shared" si="19"/>
        <v>11896.451999999999</v>
      </c>
      <c r="G119" s="60">
        <v>0.31436799999999998</v>
      </c>
      <c r="H119" s="59">
        <v>1246.621274112</v>
      </c>
      <c r="I119" s="59">
        <f t="shared" si="20"/>
        <v>3739.8638223359999</v>
      </c>
      <c r="J119" s="65">
        <v>4758.5807999999997</v>
      </c>
      <c r="K119" s="65">
        <f t="shared" si="21"/>
        <v>14275.742399999999</v>
      </c>
      <c r="L119" s="65">
        <v>1416.15364608</v>
      </c>
      <c r="M119" s="66">
        <v>0.29759999999999998</v>
      </c>
      <c r="N119" s="65">
        <f t="shared" si="22"/>
        <v>4248.4609382400004</v>
      </c>
      <c r="O119" s="67">
        <v>6889.88</v>
      </c>
      <c r="P119" s="67">
        <v>2533.5500000000002</v>
      </c>
      <c r="Q119" s="73">
        <f t="shared" si="31"/>
        <v>0.57915418815626696</v>
      </c>
      <c r="R119" s="73">
        <f t="shared" si="32"/>
        <v>0.67744445262113595</v>
      </c>
      <c r="S119" s="67"/>
      <c r="T119" s="67"/>
      <c r="U119" s="71">
        <f t="shared" si="23"/>
        <v>6889.88</v>
      </c>
      <c r="V119" s="71">
        <f t="shared" si="24"/>
        <v>2533.5500000000002</v>
      </c>
      <c r="W119" s="74">
        <f t="shared" si="25"/>
        <v>0.57915418815626696</v>
      </c>
      <c r="X119" s="74">
        <f t="shared" si="26"/>
        <v>0.67744445262113595</v>
      </c>
      <c r="Y119" s="80">
        <f t="shared" si="33"/>
        <v>0.48262849013022302</v>
      </c>
      <c r="Z119" s="80">
        <f t="shared" si="34"/>
        <v>0.59634536761201096</v>
      </c>
      <c r="AA119" s="77"/>
      <c r="AB119" s="78"/>
      <c r="AC119" s="78"/>
      <c r="AD119" s="93">
        <f>(P119-I119)*0.1</f>
        <v>-120.63138223359999</v>
      </c>
    </row>
    <row r="120" spans="1:30">
      <c r="A120" s="57">
        <v>118</v>
      </c>
      <c r="B120" s="57">
        <v>113008</v>
      </c>
      <c r="C120" s="58" t="s">
        <v>151</v>
      </c>
      <c r="D120" s="58" t="s">
        <v>33</v>
      </c>
      <c r="E120" s="59">
        <v>3500</v>
      </c>
      <c r="F120" s="59">
        <f t="shared" si="19"/>
        <v>10500</v>
      </c>
      <c r="G120" s="60">
        <v>0.29471999999999998</v>
      </c>
      <c r="H120" s="59">
        <v>1031.52</v>
      </c>
      <c r="I120" s="59">
        <f t="shared" si="20"/>
        <v>3094.56</v>
      </c>
      <c r="J120" s="65">
        <v>4200</v>
      </c>
      <c r="K120" s="65">
        <f t="shared" si="21"/>
        <v>12600</v>
      </c>
      <c r="L120" s="65">
        <v>1171.8</v>
      </c>
      <c r="M120" s="66">
        <v>0.27900000000000003</v>
      </c>
      <c r="N120" s="65">
        <f t="shared" si="22"/>
        <v>3515.4</v>
      </c>
      <c r="O120" s="67">
        <v>2859.9</v>
      </c>
      <c r="P120" s="67">
        <v>1140.79</v>
      </c>
      <c r="Q120" s="73">
        <f t="shared" si="31"/>
        <v>0.27237142857142899</v>
      </c>
      <c r="R120" s="73">
        <f t="shared" si="32"/>
        <v>0.36864368440101303</v>
      </c>
      <c r="S120" s="67"/>
      <c r="T120" s="67"/>
      <c r="U120" s="71">
        <f t="shared" si="23"/>
        <v>2859.9</v>
      </c>
      <c r="V120" s="71">
        <f t="shared" si="24"/>
        <v>1140.79</v>
      </c>
      <c r="W120" s="74">
        <f t="shared" si="25"/>
        <v>0.27237142857142899</v>
      </c>
      <c r="X120" s="74">
        <f t="shared" si="26"/>
        <v>0.36864368440101303</v>
      </c>
      <c r="Y120" s="80">
        <f t="shared" si="33"/>
        <v>0.22697619047619</v>
      </c>
      <c r="Z120" s="80">
        <f t="shared" si="34"/>
        <v>0.32451214655515698</v>
      </c>
      <c r="AA120" s="77"/>
      <c r="AB120" s="78"/>
      <c r="AC120" s="78"/>
      <c r="AD120" s="93">
        <f>(P120-I120)*0.1</f>
        <v>-195.37700000000001</v>
      </c>
    </row>
    <row r="121" spans="1:30">
      <c r="A121" s="57"/>
      <c r="B121" s="52" t="s">
        <v>152</v>
      </c>
      <c r="C121" s="52" t="s">
        <v>153</v>
      </c>
      <c r="D121" s="58" t="s">
        <v>153</v>
      </c>
      <c r="E121" s="59">
        <f>SUM(E3:E120)</f>
        <v>1109022.3986599999</v>
      </c>
      <c r="F121" s="59">
        <f>SUM(F3:F120)</f>
        <v>3327067.1959799998</v>
      </c>
      <c r="G121" s="60">
        <v>0.27998400000000001</v>
      </c>
      <c r="H121" s="59">
        <f>SUM(H3:H120)</f>
        <v>313133.46913184098</v>
      </c>
      <c r="I121" s="59">
        <f>SUM(I3:I120)</f>
        <v>939400.40739552304</v>
      </c>
      <c r="J121" s="65">
        <f>SUM(J3:J120)</f>
        <v>1330826.878392</v>
      </c>
      <c r="K121" s="65">
        <f>SUM(K3:K120)</f>
        <v>3992480.6351760002</v>
      </c>
      <c r="L121" s="65">
        <f>SUM(L3:L120)</f>
        <v>355717.58097631799</v>
      </c>
      <c r="M121" s="66">
        <v>0.26505000000000001</v>
      </c>
      <c r="N121" s="65">
        <f>SUM(N3:N120)</f>
        <v>1067152.7429289501</v>
      </c>
      <c r="O121" s="67">
        <f>SUM(O3:O120)</f>
        <v>3723619.87</v>
      </c>
      <c r="P121" s="67">
        <f>SUM(P3:P120)</f>
        <v>1085016.72</v>
      </c>
      <c r="Q121" s="70">
        <f t="shared" si="31"/>
        <v>1.11918986021657</v>
      </c>
      <c r="R121" s="70">
        <f t="shared" si="32"/>
        <v>1.1550098461296101</v>
      </c>
      <c r="S121" s="67"/>
      <c r="T121" s="67"/>
      <c r="U121" s="71">
        <f t="shared" si="23"/>
        <v>3723619.87</v>
      </c>
      <c r="V121" s="71">
        <f t="shared" si="24"/>
        <v>1085016.72</v>
      </c>
      <c r="W121" s="74">
        <f t="shared" si="25"/>
        <v>1.11918986021657</v>
      </c>
      <c r="X121" s="74">
        <f t="shared" si="26"/>
        <v>1.1550098461296101</v>
      </c>
      <c r="Y121" s="80">
        <f t="shared" si="33"/>
        <v>0.93265821684714401</v>
      </c>
      <c r="Z121" s="80">
        <f t="shared" si="34"/>
        <v>1.01673985021302</v>
      </c>
      <c r="AA121" s="77"/>
      <c r="AB121" s="78"/>
      <c r="AC121" s="78"/>
      <c r="AD121" s="79"/>
    </row>
  </sheetData>
  <sortState ref="A1:Z121">
    <sortCondition descending="1" ref="W1"/>
  </sortState>
  <mergeCells count="14">
    <mergeCell ref="S1:T1"/>
    <mergeCell ref="Q1:Q2"/>
    <mergeCell ref="R1:R2"/>
    <mergeCell ref="A1:D1"/>
    <mergeCell ref="F1:I1"/>
    <mergeCell ref="K1:N1"/>
    <mergeCell ref="O1:P1"/>
    <mergeCell ref="AA1:AA2"/>
    <mergeCell ref="AB1:AB2"/>
    <mergeCell ref="AC1:AC2"/>
    <mergeCell ref="AD1:AD2"/>
    <mergeCell ref="U1:V1"/>
    <mergeCell ref="W1:X1"/>
    <mergeCell ref="Y1:Z1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1"/>
  <sheetViews>
    <sheetView workbookViewId="0">
      <selection activeCell="K6" sqref="K6"/>
    </sheetView>
  </sheetViews>
  <sheetFormatPr defaultColWidth="9" defaultRowHeight="27.95" customHeight="1"/>
  <cols>
    <col min="4" max="4" width="12.375" customWidth="1"/>
    <col min="5" max="5" width="15.625" customWidth="1"/>
    <col min="6" max="6" width="20.875" customWidth="1"/>
    <col min="7" max="7" width="11.375" style="25" customWidth="1"/>
  </cols>
  <sheetData>
    <row r="1" spans="1:8" ht="27.95" customHeight="1">
      <c r="A1" s="113" t="s">
        <v>154</v>
      </c>
      <c r="B1" s="113"/>
      <c r="C1" s="113"/>
      <c r="D1" s="113"/>
      <c r="E1" s="114"/>
      <c r="F1" s="113"/>
      <c r="G1" s="115"/>
      <c r="H1" s="113"/>
    </row>
    <row r="2" spans="1:8" ht="27.95" customHeight="1">
      <c r="A2" s="26" t="s">
        <v>14</v>
      </c>
      <c r="B2" s="26" t="s">
        <v>155</v>
      </c>
      <c r="C2" s="26" t="s">
        <v>156</v>
      </c>
      <c r="D2" s="26" t="s">
        <v>157</v>
      </c>
      <c r="E2" s="27" t="s">
        <v>158</v>
      </c>
      <c r="F2" s="28" t="s">
        <v>159</v>
      </c>
      <c r="G2" s="29" t="s">
        <v>160</v>
      </c>
      <c r="H2" s="30" t="s">
        <v>161</v>
      </c>
    </row>
    <row r="3" spans="1:8" ht="27.95" customHeight="1">
      <c r="A3" s="31">
        <v>1</v>
      </c>
      <c r="B3" s="31" t="s">
        <v>38</v>
      </c>
      <c r="C3" s="31" t="s">
        <v>162</v>
      </c>
      <c r="D3" s="31">
        <v>17</v>
      </c>
      <c r="E3" s="32">
        <v>5</v>
      </c>
      <c r="F3" s="33">
        <f t="shared" ref="F3:F11" si="0">E3/D3</f>
        <v>0.29411764705882398</v>
      </c>
      <c r="G3" s="34">
        <f t="shared" ref="G3:G6" si="1">E3*1</f>
        <v>5</v>
      </c>
      <c r="H3" s="30"/>
    </row>
    <row r="4" spans="1:8" ht="27.95" customHeight="1">
      <c r="A4" s="31">
        <v>2</v>
      </c>
      <c r="B4" s="31" t="s">
        <v>163</v>
      </c>
      <c r="C4" s="31" t="s">
        <v>164</v>
      </c>
      <c r="D4" s="31">
        <v>10</v>
      </c>
      <c r="E4" s="32">
        <v>0</v>
      </c>
      <c r="F4" s="33">
        <f t="shared" si="0"/>
        <v>0</v>
      </c>
      <c r="G4" s="34">
        <f t="shared" si="1"/>
        <v>0</v>
      </c>
      <c r="H4" s="30"/>
    </row>
    <row r="5" spans="1:8" ht="27.95" customHeight="1">
      <c r="A5" s="31">
        <v>3</v>
      </c>
      <c r="B5" s="31" t="s">
        <v>28</v>
      </c>
      <c r="C5" s="31" t="s">
        <v>165</v>
      </c>
      <c r="D5" s="31">
        <v>24</v>
      </c>
      <c r="E5" s="32">
        <v>5</v>
      </c>
      <c r="F5" s="33">
        <f t="shared" si="0"/>
        <v>0.20833333333333301</v>
      </c>
      <c r="G5" s="34">
        <f t="shared" si="1"/>
        <v>5</v>
      </c>
      <c r="H5" s="30"/>
    </row>
    <row r="6" spans="1:8" ht="27.95" customHeight="1">
      <c r="A6" s="31">
        <v>4</v>
      </c>
      <c r="B6" s="31" t="s">
        <v>166</v>
      </c>
      <c r="C6" s="31" t="s">
        <v>167</v>
      </c>
      <c r="D6" s="31">
        <v>7</v>
      </c>
      <c r="E6" s="32">
        <v>2</v>
      </c>
      <c r="F6" s="33">
        <f t="shared" si="0"/>
        <v>0.28571428571428598</v>
      </c>
      <c r="G6" s="34">
        <f t="shared" si="1"/>
        <v>2</v>
      </c>
      <c r="H6" s="30"/>
    </row>
    <row r="7" spans="1:8" ht="27.95" customHeight="1">
      <c r="A7" s="31">
        <v>5</v>
      </c>
      <c r="B7" s="31" t="s">
        <v>89</v>
      </c>
      <c r="C7" s="31" t="s">
        <v>168</v>
      </c>
      <c r="D7" s="31">
        <v>2</v>
      </c>
      <c r="E7" s="32">
        <v>0</v>
      </c>
      <c r="F7" s="33">
        <f t="shared" si="0"/>
        <v>0</v>
      </c>
      <c r="G7" s="34">
        <v>0</v>
      </c>
      <c r="H7" s="30"/>
    </row>
    <row r="8" spans="1:8" ht="27.95" customHeight="1">
      <c r="A8" s="31">
        <v>6</v>
      </c>
      <c r="B8" s="31" t="s">
        <v>26</v>
      </c>
      <c r="C8" s="31" t="s">
        <v>169</v>
      </c>
      <c r="D8" s="31">
        <v>29</v>
      </c>
      <c r="E8" s="32">
        <v>10</v>
      </c>
      <c r="F8" s="33">
        <f t="shared" si="0"/>
        <v>0.34482758620689702</v>
      </c>
      <c r="G8" s="34">
        <f>E8*1</f>
        <v>10</v>
      </c>
      <c r="H8" s="30"/>
    </row>
    <row r="9" spans="1:8" ht="27.95" customHeight="1">
      <c r="A9" s="31">
        <v>7</v>
      </c>
      <c r="B9" s="31" t="s">
        <v>170</v>
      </c>
      <c r="C9" s="31" t="s">
        <v>171</v>
      </c>
      <c r="D9" s="31">
        <v>5</v>
      </c>
      <c r="E9" s="32">
        <v>2</v>
      </c>
      <c r="F9" s="33">
        <f t="shared" si="0"/>
        <v>0.4</v>
      </c>
      <c r="G9" s="34">
        <v>0</v>
      </c>
      <c r="H9" s="30"/>
    </row>
    <row r="10" spans="1:8" ht="27.95" customHeight="1">
      <c r="A10" s="31">
        <v>8</v>
      </c>
      <c r="B10" s="31" t="s">
        <v>33</v>
      </c>
      <c r="C10" s="31" t="s">
        <v>172</v>
      </c>
      <c r="D10" s="31">
        <v>24</v>
      </c>
      <c r="E10" s="32">
        <v>9</v>
      </c>
      <c r="F10" s="33">
        <f t="shared" si="0"/>
        <v>0.375</v>
      </c>
      <c r="G10" s="34">
        <f>E10*1</f>
        <v>9</v>
      </c>
      <c r="H10" s="30"/>
    </row>
    <row r="11" spans="1:8" ht="27.95" customHeight="1">
      <c r="A11" s="113" t="s">
        <v>152</v>
      </c>
      <c r="B11" s="113"/>
      <c r="C11" s="113"/>
      <c r="D11" s="26">
        <f t="shared" ref="D11:G11" si="2">SUM(D3:D10)</f>
        <v>118</v>
      </c>
      <c r="E11" s="27">
        <f t="shared" si="2"/>
        <v>33</v>
      </c>
      <c r="F11" s="28">
        <f t="shared" si="0"/>
        <v>0.27966101694915302</v>
      </c>
      <c r="G11" s="35">
        <f t="shared" si="2"/>
        <v>31</v>
      </c>
      <c r="H11" s="30"/>
    </row>
  </sheetData>
  <mergeCells count="2">
    <mergeCell ref="A1:H1"/>
    <mergeCell ref="A11:C1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19"/>
  <sheetViews>
    <sheetView workbookViewId="0">
      <selection activeCell="A30" sqref="A30:XFD30"/>
    </sheetView>
  </sheetViews>
  <sheetFormatPr defaultColWidth="9" defaultRowHeight="20.100000000000001" customHeight="1"/>
  <cols>
    <col min="1" max="1" width="5.125" style="7" customWidth="1"/>
    <col min="2" max="2" width="12" style="7" customWidth="1"/>
    <col min="3" max="3" width="32.875" style="9" customWidth="1"/>
    <col min="4" max="4" width="14" style="7" customWidth="1"/>
    <col min="5" max="5" width="14.875" style="7" customWidth="1"/>
    <col min="6" max="6" width="10.625" style="7" customWidth="1"/>
    <col min="7" max="7" width="10.75" style="10" customWidth="1"/>
    <col min="8" max="8" width="16.375" style="10" customWidth="1"/>
    <col min="9" max="16384" width="9" style="7"/>
  </cols>
  <sheetData>
    <row r="1" spans="1:8" ht="18" customHeight="1">
      <c r="A1" s="116" t="s">
        <v>173</v>
      </c>
      <c r="B1" s="117"/>
      <c r="C1" s="117"/>
      <c r="D1" s="117"/>
      <c r="E1" s="117"/>
      <c r="F1" s="117"/>
      <c r="G1" s="117"/>
      <c r="H1" s="118"/>
    </row>
    <row r="2" spans="1:8" ht="18" customHeight="1">
      <c r="A2" s="11" t="s">
        <v>174</v>
      </c>
      <c r="B2" s="11" t="s">
        <v>175</v>
      </c>
      <c r="C2" s="12" t="s">
        <v>176</v>
      </c>
      <c r="D2" s="11" t="s">
        <v>177</v>
      </c>
      <c r="E2" s="13" t="s">
        <v>178</v>
      </c>
      <c r="F2" s="13" t="s">
        <v>179</v>
      </c>
      <c r="G2" s="13" t="s">
        <v>180</v>
      </c>
      <c r="H2" s="13" t="s">
        <v>181</v>
      </c>
    </row>
    <row r="3" spans="1:8" ht="18" customHeight="1">
      <c r="A3" s="14">
        <v>1</v>
      </c>
      <c r="B3" s="14">
        <v>314186997</v>
      </c>
      <c r="C3" s="15" t="s">
        <v>182</v>
      </c>
      <c r="D3" s="14">
        <v>195</v>
      </c>
      <c r="E3" s="16">
        <v>5</v>
      </c>
      <c r="F3" s="16">
        <f t="shared" ref="F3:F66" si="0">D3-E3*20</f>
        <v>95</v>
      </c>
      <c r="G3" s="16" t="s">
        <v>183</v>
      </c>
      <c r="H3" s="16" t="s">
        <v>184</v>
      </c>
    </row>
    <row r="4" spans="1:8" ht="18" customHeight="1">
      <c r="A4" s="14">
        <v>2</v>
      </c>
      <c r="B4" s="14">
        <v>313714693</v>
      </c>
      <c r="C4" s="15" t="s">
        <v>185</v>
      </c>
      <c r="D4" s="14">
        <v>80</v>
      </c>
      <c r="E4" s="16">
        <v>2</v>
      </c>
      <c r="F4" s="16">
        <f t="shared" si="0"/>
        <v>40</v>
      </c>
      <c r="G4" s="16" t="s">
        <v>183</v>
      </c>
      <c r="H4" s="16" t="s">
        <v>186</v>
      </c>
    </row>
    <row r="5" spans="1:8" ht="18" customHeight="1">
      <c r="A5" s="14">
        <v>3</v>
      </c>
      <c r="B5" s="14">
        <v>313924147</v>
      </c>
      <c r="C5" s="15" t="s">
        <v>187</v>
      </c>
      <c r="D5" s="14">
        <v>86</v>
      </c>
      <c r="E5" s="16">
        <v>3</v>
      </c>
      <c r="F5" s="16">
        <f t="shared" si="0"/>
        <v>26</v>
      </c>
      <c r="G5" s="16" t="s">
        <v>183</v>
      </c>
      <c r="H5" s="16" t="s">
        <v>188</v>
      </c>
    </row>
    <row r="6" spans="1:8" ht="18" customHeight="1">
      <c r="A6" s="14">
        <v>4</v>
      </c>
      <c r="B6" s="14">
        <v>313469177</v>
      </c>
      <c r="C6" s="15" t="s">
        <v>189</v>
      </c>
      <c r="D6" s="14">
        <v>86</v>
      </c>
      <c r="E6" s="16">
        <v>3</v>
      </c>
      <c r="F6" s="16">
        <f t="shared" si="0"/>
        <v>26</v>
      </c>
      <c r="G6" s="16" t="s">
        <v>183</v>
      </c>
      <c r="H6" s="16" t="s">
        <v>188</v>
      </c>
    </row>
    <row r="7" spans="1:8" ht="18" customHeight="1">
      <c r="A7" s="14">
        <v>5</v>
      </c>
      <c r="B7" s="14">
        <v>314167842</v>
      </c>
      <c r="C7" s="15" t="s">
        <v>190</v>
      </c>
      <c r="D7" s="14">
        <v>65</v>
      </c>
      <c r="E7" s="16">
        <v>2</v>
      </c>
      <c r="F7" s="16">
        <f t="shared" si="0"/>
        <v>25</v>
      </c>
      <c r="G7" s="16" t="s">
        <v>183</v>
      </c>
      <c r="H7" s="16" t="s">
        <v>186</v>
      </c>
    </row>
    <row r="8" spans="1:8" ht="18" customHeight="1">
      <c r="A8" s="17">
        <v>6</v>
      </c>
      <c r="B8" s="17">
        <v>289453222</v>
      </c>
      <c r="C8" s="18" t="s">
        <v>191</v>
      </c>
      <c r="D8" s="17">
        <v>103</v>
      </c>
      <c r="E8" s="19">
        <v>4</v>
      </c>
      <c r="F8" s="19">
        <f t="shared" si="0"/>
        <v>23</v>
      </c>
      <c r="G8" s="19" t="s">
        <v>183</v>
      </c>
      <c r="H8" s="19"/>
    </row>
    <row r="9" spans="1:8" ht="18" customHeight="1">
      <c r="A9" s="17">
        <v>7</v>
      </c>
      <c r="B9" s="17">
        <v>314160342</v>
      </c>
      <c r="C9" s="18" t="s">
        <v>192</v>
      </c>
      <c r="D9" s="17">
        <v>102</v>
      </c>
      <c r="E9" s="19">
        <v>4</v>
      </c>
      <c r="F9" s="19">
        <f t="shared" si="0"/>
        <v>22</v>
      </c>
      <c r="G9" s="19" t="s">
        <v>183</v>
      </c>
      <c r="H9" s="19"/>
    </row>
    <row r="10" spans="1:8" ht="18" customHeight="1">
      <c r="A10" s="17">
        <v>8</v>
      </c>
      <c r="B10" s="17">
        <v>313710519</v>
      </c>
      <c r="C10" s="18" t="s">
        <v>193</v>
      </c>
      <c r="D10" s="17">
        <v>79</v>
      </c>
      <c r="E10" s="19">
        <v>3</v>
      </c>
      <c r="F10" s="19">
        <f t="shared" si="0"/>
        <v>19</v>
      </c>
      <c r="G10" s="19" t="s">
        <v>183</v>
      </c>
      <c r="H10" s="19"/>
    </row>
    <row r="11" spans="1:8" ht="18" customHeight="1">
      <c r="A11" s="17">
        <v>9</v>
      </c>
      <c r="B11" s="17">
        <v>313416934</v>
      </c>
      <c r="C11" s="18" t="s">
        <v>194</v>
      </c>
      <c r="D11" s="17">
        <v>54</v>
      </c>
      <c r="E11" s="19">
        <v>2</v>
      </c>
      <c r="F11" s="19">
        <f t="shared" si="0"/>
        <v>14</v>
      </c>
      <c r="G11" s="19" t="s">
        <v>183</v>
      </c>
      <c r="H11" s="19"/>
    </row>
    <row r="12" spans="1:8" ht="18" customHeight="1">
      <c r="A12" s="17">
        <v>10</v>
      </c>
      <c r="B12" s="17">
        <v>289443891</v>
      </c>
      <c r="C12" s="18" t="s">
        <v>195</v>
      </c>
      <c r="D12" s="17">
        <v>70</v>
      </c>
      <c r="E12" s="19">
        <v>3</v>
      </c>
      <c r="F12" s="19">
        <f t="shared" si="0"/>
        <v>10</v>
      </c>
      <c r="G12" s="19" t="s">
        <v>183</v>
      </c>
      <c r="H12" s="19"/>
    </row>
    <row r="13" spans="1:8" ht="18" customHeight="1">
      <c r="A13" s="17">
        <v>11</v>
      </c>
      <c r="B13" s="17">
        <v>289462565</v>
      </c>
      <c r="C13" s="18" t="s">
        <v>196</v>
      </c>
      <c r="D13" s="17">
        <v>67</v>
      </c>
      <c r="E13" s="19">
        <v>3</v>
      </c>
      <c r="F13" s="19">
        <f t="shared" si="0"/>
        <v>7</v>
      </c>
      <c r="G13" s="19" t="s">
        <v>183</v>
      </c>
      <c r="H13" s="19"/>
    </row>
    <row r="14" spans="1:8" ht="18" customHeight="1">
      <c r="A14" s="17">
        <v>12</v>
      </c>
      <c r="B14" s="17">
        <v>313935225</v>
      </c>
      <c r="C14" s="18" t="s">
        <v>197</v>
      </c>
      <c r="D14" s="17">
        <v>45</v>
      </c>
      <c r="E14" s="19">
        <v>2</v>
      </c>
      <c r="F14" s="19">
        <f t="shared" si="0"/>
        <v>5</v>
      </c>
      <c r="G14" s="19" t="s">
        <v>183</v>
      </c>
      <c r="H14" s="19"/>
    </row>
    <row r="15" spans="1:8" ht="18" customHeight="1">
      <c r="A15" s="17">
        <v>13</v>
      </c>
      <c r="B15" s="17">
        <v>295494352</v>
      </c>
      <c r="C15" s="18" t="s">
        <v>198</v>
      </c>
      <c r="D15" s="17">
        <v>65</v>
      </c>
      <c r="E15" s="19">
        <v>3</v>
      </c>
      <c r="F15" s="19">
        <f t="shared" si="0"/>
        <v>5</v>
      </c>
      <c r="G15" s="19" t="s">
        <v>183</v>
      </c>
      <c r="H15" s="19"/>
    </row>
    <row r="16" spans="1:8" ht="18" customHeight="1">
      <c r="A16" s="17">
        <v>14</v>
      </c>
      <c r="B16" s="17">
        <v>281949373</v>
      </c>
      <c r="C16" s="18" t="s">
        <v>199</v>
      </c>
      <c r="D16" s="17">
        <v>63</v>
      </c>
      <c r="E16" s="19">
        <v>3</v>
      </c>
      <c r="F16" s="19">
        <f t="shared" si="0"/>
        <v>3</v>
      </c>
      <c r="G16" s="19" t="s">
        <v>183</v>
      </c>
      <c r="H16" s="19"/>
    </row>
    <row r="17" spans="1:8" ht="18" customHeight="1">
      <c r="A17" s="17">
        <v>15</v>
      </c>
      <c r="B17" s="17">
        <v>314138213</v>
      </c>
      <c r="C17" s="18" t="s">
        <v>200</v>
      </c>
      <c r="D17" s="17">
        <v>63</v>
      </c>
      <c r="E17" s="19">
        <v>3</v>
      </c>
      <c r="F17" s="19">
        <f t="shared" si="0"/>
        <v>3</v>
      </c>
      <c r="G17" s="19" t="s">
        <v>183</v>
      </c>
      <c r="H17" s="19"/>
    </row>
    <row r="18" spans="1:8" ht="18" customHeight="1">
      <c r="A18" s="17">
        <v>16</v>
      </c>
      <c r="B18" s="17">
        <v>313933705</v>
      </c>
      <c r="C18" s="18" t="s">
        <v>201</v>
      </c>
      <c r="D18" s="17">
        <v>63</v>
      </c>
      <c r="E18" s="19">
        <v>3</v>
      </c>
      <c r="F18" s="19">
        <f t="shared" si="0"/>
        <v>3</v>
      </c>
      <c r="G18" s="19" t="s">
        <v>183</v>
      </c>
      <c r="H18" s="19"/>
    </row>
    <row r="19" spans="1:8" ht="18" customHeight="1">
      <c r="A19" s="17">
        <v>17</v>
      </c>
      <c r="B19" s="17">
        <v>289420332</v>
      </c>
      <c r="C19" s="18" t="s">
        <v>202</v>
      </c>
      <c r="D19" s="17">
        <v>42</v>
      </c>
      <c r="E19" s="19">
        <v>2</v>
      </c>
      <c r="F19" s="19">
        <f t="shared" si="0"/>
        <v>2</v>
      </c>
      <c r="G19" s="19" t="s">
        <v>183</v>
      </c>
      <c r="H19" s="19"/>
    </row>
    <row r="20" spans="1:8" ht="18" customHeight="1">
      <c r="A20" s="17">
        <v>18</v>
      </c>
      <c r="B20" s="17">
        <v>313634899</v>
      </c>
      <c r="C20" s="18" t="s">
        <v>203</v>
      </c>
      <c r="D20" s="17">
        <v>61</v>
      </c>
      <c r="E20" s="19">
        <v>3</v>
      </c>
      <c r="F20" s="19">
        <f t="shared" si="0"/>
        <v>1</v>
      </c>
      <c r="G20" s="19" t="s">
        <v>183</v>
      </c>
      <c r="H20" s="19"/>
    </row>
    <row r="21" spans="1:8" ht="18" customHeight="1">
      <c r="A21" s="20">
        <v>19</v>
      </c>
      <c r="B21" s="20">
        <v>313709396</v>
      </c>
      <c r="C21" s="21" t="s">
        <v>204</v>
      </c>
      <c r="D21" s="20">
        <v>58</v>
      </c>
      <c r="E21" s="10">
        <v>3</v>
      </c>
      <c r="F21" s="10">
        <f t="shared" si="0"/>
        <v>-2</v>
      </c>
    </row>
    <row r="22" spans="1:8" ht="18" customHeight="1">
      <c r="A22" s="17">
        <v>20</v>
      </c>
      <c r="B22" s="17">
        <v>295727813</v>
      </c>
      <c r="C22" s="18" t="s">
        <v>205</v>
      </c>
      <c r="D22" s="17">
        <v>37</v>
      </c>
      <c r="E22" s="10">
        <v>2</v>
      </c>
      <c r="F22" s="10">
        <f t="shared" si="0"/>
        <v>-3</v>
      </c>
    </row>
    <row r="23" spans="1:8" ht="18" customHeight="1">
      <c r="A23" s="17">
        <v>21</v>
      </c>
      <c r="B23" s="17">
        <v>313709628</v>
      </c>
      <c r="C23" s="18" t="s">
        <v>206</v>
      </c>
      <c r="D23" s="17">
        <v>52</v>
      </c>
      <c r="E23" s="10">
        <v>3</v>
      </c>
      <c r="F23" s="10">
        <f t="shared" si="0"/>
        <v>-8</v>
      </c>
    </row>
    <row r="24" spans="1:8" ht="18" customHeight="1">
      <c r="A24" s="17">
        <v>22</v>
      </c>
      <c r="B24" s="17">
        <v>313870203</v>
      </c>
      <c r="C24" s="18" t="s">
        <v>207</v>
      </c>
      <c r="D24" s="17">
        <v>32</v>
      </c>
      <c r="E24" s="10">
        <v>2</v>
      </c>
      <c r="F24" s="10">
        <f t="shared" si="0"/>
        <v>-8</v>
      </c>
    </row>
    <row r="25" spans="1:8" ht="18" customHeight="1">
      <c r="A25" s="17">
        <v>23</v>
      </c>
      <c r="B25" s="17">
        <v>313442396</v>
      </c>
      <c r="C25" s="18" t="s">
        <v>208</v>
      </c>
      <c r="D25" s="17">
        <v>29</v>
      </c>
      <c r="E25" s="10">
        <v>2</v>
      </c>
      <c r="F25" s="10">
        <f t="shared" si="0"/>
        <v>-11</v>
      </c>
    </row>
    <row r="26" spans="1:8" ht="18" customHeight="1">
      <c r="A26" s="17">
        <v>24</v>
      </c>
      <c r="B26" s="17">
        <v>314197895</v>
      </c>
      <c r="C26" s="18" t="s">
        <v>209</v>
      </c>
      <c r="D26" s="17">
        <v>28</v>
      </c>
      <c r="E26" s="10">
        <v>2</v>
      </c>
      <c r="F26" s="10">
        <f t="shared" si="0"/>
        <v>-12</v>
      </c>
    </row>
    <row r="27" spans="1:8" ht="18" customHeight="1">
      <c r="A27" s="17">
        <v>25</v>
      </c>
      <c r="B27" s="17">
        <v>289441511</v>
      </c>
      <c r="C27" s="18" t="s">
        <v>210</v>
      </c>
      <c r="D27" s="17">
        <v>47</v>
      </c>
      <c r="E27" s="10">
        <v>3</v>
      </c>
      <c r="F27" s="10">
        <f t="shared" si="0"/>
        <v>-13</v>
      </c>
    </row>
    <row r="28" spans="1:8" ht="18" customHeight="1">
      <c r="A28" s="17">
        <v>26</v>
      </c>
      <c r="B28" s="17">
        <v>288914065</v>
      </c>
      <c r="C28" s="18" t="s">
        <v>211</v>
      </c>
      <c r="D28" s="17">
        <v>66</v>
      </c>
      <c r="E28" s="10">
        <v>4</v>
      </c>
      <c r="F28" s="10">
        <f t="shared" si="0"/>
        <v>-14</v>
      </c>
    </row>
    <row r="29" spans="1:8" ht="18" customHeight="1">
      <c r="A29" s="17">
        <v>27</v>
      </c>
      <c r="B29" s="17">
        <v>313709348</v>
      </c>
      <c r="C29" s="18" t="s">
        <v>212</v>
      </c>
      <c r="D29" s="17">
        <v>45</v>
      </c>
      <c r="E29" s="10">
        <v>3</v>
      </c>
      <c r="F29" s="10">
        <f t="shared" si="0"/>
        <v>-15</v>
      </c>
    </row>
    <row r="30" spans="1:8" ht="18" customHeight="1">
      <c r="A30" s="17">
        <v>28</v>
      </c>
      <c r="B30" s="17">
        <v>313898927</v>
      </c>
      <c r="C30" s="18" t="s">
        <v>213</v>
      </c>
      <c r="D30" s="17">
        <v>23</v>
      </c>
      <c r="E30" s="10">
        <v>2</v>
      </c>
      <c r="F30" s="10">
        <f t="shared" si="0"/>
        <v>-17</v>
      </c>
    </row>
    <row r="31" spans="1:8" ht="18" customHeight="1">
      <c r="A31" s="17">
        <v>29</v>
      </c>
      <c r="B31" s="17">
        <v>290047155</v>
      </c>
      <c r="C31" s="18" t="s">
        <v>214</v>
      </c>
      <c r="D31" s="17">
        <v>63</v>
      </c>
      <c r="E31" s="10">
        <v>4</v>
      </c>
      <c r="F31" s="10">
        <f t="shared" si="0"/>
        <v>-17</v>
      </c>
    </row>
    <row r="32" spans="1:8" ht="18" customHeight="1">
      <c r="A32" s="17">
        <v>30</v>
      </c>
      <c r="B32" s="17">
        <v>289318601</v>
      </c>
      <c r="C32" s="18" t="s">
        <v>215</v>
      </c>
      <c r="D32" s="17">
        <v>42</v>
      </c>
      <c r="E32" s="10">
        <v>3</v>
      </c>
      <c r="F32" s="10">
        <f t="shared" si="0"/>
        <v>-18</v>
      </c>
    </row>
    <row r="33" spans="1:8" ht="18" customHeight="1">
      <c r="A33" s="17">
        <v>31</v>
      </c>
      <c r="B33" s="17">
        <v>313709706</v>
      </c>
      <c r="C33" s="18" t="s">
        <v>216</v>
      </c>
      <c r="D33" s="17">
        <v>1</v>
      </c>
      <c r="E33" s="10">
        <v>1</v>
      </c>
      <c r="F33" s="10">
        <f t="shared" si="0"/>
        <v>-19</v>
      </c>
    </row>
    <row r="34" spans="1:8" ht="18" customHeight="1">
      <c r="A34" s="17">
        <v>32</v>
      </c>
      <c r="B34" s="17">
        <v>314237022</v>
      </c>
      <c r="C34" s="18" t="s">
        <v>217</v>
      </c>
      <c r="D34" s="17">
        <v>40</v>
      </c>
      <c r="E34" s="10">
        <v>3</v>
      </c>
      <c r="F34" s="10">
        <f t="shared" si="0"/>
        <v>-20</v>
      </c>
    </row>
    <row r="35" spans="1:8" ht="18" customHeight="1">
      <c r="A35" s="17">
        <v>33</v>
      </c>
      <c r="B35" s="17">
        <v>289380651</v>
      </c>
      <c r="C35" s="18" t="s">
        <v>218</v>
      </c>
      <c r="D35" s="17">
        <v>56</v>
      </c>
      <c r="E35" s="10">
        <v>4</v>
      </c>
      <c r="F35" s="10">
        <f t="shared" si="0"/>
        <v>-24</v>
      </c>
    </row>
    <row r="36" spans="1:8" ht="18" customHeight="1">
      <c r="A36" s="17">
        <v>34</v>
      </c>
      <c r="B36" s="17">
        <v>313709729</v>
      </c>
      <c r="C36" s="18" t="s">
        <v>219</v>
      </c>
      <c r="D36" s="17">
        <v>36</v>
      </c>
      <c r="E36" s="10">
        <v>3</v>
      </c>
      <c r="F36" s="10">
        <f t="shared" si="0"/>
        <v>-24</v>
      </c>
    </row>
    <row r="37" spans="1:8" ht="18" customHeight="1">
      <c r="A37" s="17">
        <v>35</v>
      </c>
      <c r="B37" s="17">
        <v>313969484</v>
      </c>
      <c r="C37" s="18" t="s">
        <v>220</v>
      </c>
      <c r="D37" s="17">
        <v>15</v>
      </c>
      <c r="E37" s="10">
        <v>2</v>
      </c>
      <c r="F37" s="10">
        <f t="shared" si="0"/>
        <v>-25</v>
      </c>
    </row>
    <row r="38" spans="1:8" ht="18" customHeight="1">
      <c r="A38" s="17">
        <v>36</v>
      </c>
      <c r="B38" s="17">
        <v>313977677</v>
      </c>
      <c r="C38" s="18" t="s">
        <v>221</v>
      </c>
      <c r="D38" s="17">
        <v>35</v>
      </c>
      <c r="E38" s="10">
        <v>3</v>
      </c>
      <c r="F38" s="10">
        <f t="shared" si="0"/>
        <v>-25</v>
      </c>
    </row>
    <row r="39" spans="1:8" ht="18" customHeight="1">
      <c r="A39" s="17">
        <v>37</v>
      </c>
      <c r="B39" s="17">
        <v>313959417</v>
      </c>
      <c r="C39" s="18" t="s">
        <v>222</v>
      </c>
      <c r="D39" s="17">
        <v>52</v>
      </c>
      <c r="E39" s="10">
        <v>4</v>
      </c>
      <c r="F39" s="10">
        <f t="shared" si="0"/>
        <v>-28</v>
      </c>
    </row>
    <row r="40" spans="1:8" ht="18" customHeight="1">
      <c r="A40" s="17">
        <v>38</v>
      </c>
      <c r="B40" s="17">
        <v>313715209</v>
      </c>
      <c r="C40" s="18" t="s">
        <v>223</v>
      </c>
      <c r="D40" s="17">
        <v>52</v>
      </c>
      <c r="E40" s="10">
        <v>4</v>
      </c>
      <c r="F40" s="10">
        <f t="shared" si="0"/>
        <v>-28</v>
      </c>
    </row>
    <row r="41" spans="1:8" ht="18" customHeight="1">
      <c r="A41" s="17">
        <v>39</v>
      </c>
      <c r="B41" s="17">
        <v>314305241</v>
      </c>
      <c r="C41" s="18" t="s">
        <v>224</v>
      </c>
      <c r="D41" s="17">
        <v>12</v>
      </c>
      <c r="E41" s="10">
        <v>2</v>
      </c>
      <c r="F41" s="10">
        <f t="shared" si="0"/>
        <v>-28</v>
      </c>
    </row>
    <row r="42" spans="1:8" ht="18" customHeight="1">
      <c r="A42" s="17">
        <v>40</v>
      </c>
      <c r="B42" s="17">
        <v>313853745</v>
      </c>
      <c r="C42" s="18" t="s">
        <v>225</v>
      </c>
      <c r="D42" s="17">
        <v>52</v>
      </c>
      <c r="E42" s="10">
        <v>4</v>
      </c>
      <c r="F42" s="10">
        <f t="shared" si="0"/>
        <v>-28</v>
      </c>
    </row>
    <row r="43" spans="1:8" ht="18" customHeight="1">
      <c r="A43" s="17">
        <v>41</v>
      </c>
      <c r="B43" s="17">
        <v>313890653</v>
      </c>
      <c r="C43" s="18" t="s">
        <v>226</v>
      </c>
      <c r="D43" s="17">
        <v>51</v>
      </c>
      <c r="E43" s="10">
        <v>4</v>
      </c>
      <c r="F43" s="10">
        <f t="shared" si="0"/>
        <v>-29</v>
      </c>
    </row>
    <row r="44" spans="1:8" ht="18" customHeight="1">
      <c r="A44" s="17">
        <v>42</v>
      </c>
      <c r="B44" s="17">
        <v>289517032</v>
      </c>
      <c r="C44" s="18" t="s">
        <v>227</v>
      </c>
      <c r="D44" s="17">
        <v>11</v>
      </c>
      <c r="E44" s="10">
        <v>2</v>
      </c>
      <c r="F44" s="10">
        <f t="shared" si="0"/>
        <v>-29</v>
      </c>
    </row>
    <row r="45" spans="1:8" ht="18" customHeight="1">
      <c r="A45" s="17">
        <v>43</v>
      </c>
      <c r="B45" s="17">
        <v>313767200</v>
      </c>
      <c r="C45" s="18" t="s">
        <v>228</v>
      </c>
      <c r="D45" s="17">
        <v>10</v>
      </c>
      <c r="E45" s="10">
        <v>2</v>
      </c>
      <c r="F45" s="10">
        <f t="shared" si="0"/>
        <v>-30</v>
      </c>
    </row>
    <row r="46" spans="1:8" s="8" customFormat="1" ht="18" customHeight="1">
      <c r="A46" s="22">
        <v>44</v>
      </c>
      <c r="B46" s="22">
        <v>314204659</v>
      </c>
      <c r="C46" s="23" t="s">
        <v>229</v>
      </c>
      <c r="D46" s="22">
        <v>29</v>
      </c>
      <c r="E46" s="24">
        <v>3</v>
      </c>
      <c r="F46" s="24">
        <f t="shared" si="0"/>
        <v>-31</v>
      </c>
      <c r="G46" s="24"/>
      <c r="H46" s="24"/>
    </row>
    <row r="47" spans="1:8" s="8" customFormat="1" ht="18" customHeight="1">
      <c r="A47" s="22">
        <v>45</v>
      </c>
      <c r="B47" s="22">
        <v>313479917</v>
      </c>
      <c r="C47" s="23" t="s">
        <v>230</v>
      </c>
      <c r="D47" s="22">
        <v>8</v>
      </c>
      <c r="E47" s="24">
        <v>2</v>
      </c>
      <c r="F47" s="24">
        <f t="shared" si="0"/>
        <v>-32</v>
      </c>
      <c r="G47" s="24"/>
      <c r="H47" s="24"/>
    </row>
    <row r="48" spans="1:8" s="8" customFormat="1" ht="18" customHeight="1">
      <c r="A48" s="22">
        <v>46</v>
      </c>
      <c r="B48" s="22">
        <v>289464403</v>
      </c>
      <c r="C48" s="23" t="s">
        <v>231</v>
      </c>
      <c r="D48" s="22">
        <v>8</v>
      </c>
      <c r="E48" s="24">
        <v>2</v>
      </c>
      <c r="F48" s="24">
        <f t="shared" si="0"/>
        <v>-32</v>
      </c>
      <c r="G48" s="24"/>
      <c r="H48" s="24"/>
    </row>
    <row r="49" spans="1:8" s="8" customFormat="1" ht="18" customHeight="1">
      <c r="A49" s="22">
        <v>47</v>
      </c>
      <c r="B49" s="22">
        <v>314177437</v>
      </c>
      <c r="C49" s="23" t="s">
        <v>232</v>
      </c>
      <c r="D49" s="22">
        <v>27</v>
      </c>
      <c r="E49" s="24">
        <v>3</v>
      </c>
      <c r="F49" s="24">
        <f t="shared" si="0"/>
        <v>-33</v>
      </c>
      <c r="G49" s="24"/>
      <c r="H49" s="24"/>
    </row>
    <row r="50" spans="1:8" s="8" customFormat="1" ht="18" customHeight="1">
      <c r="A50" s="22">
        <v>48</v>
      </c>
      <c r="B50" s="22">
        <v>289448633</v>
      </c>
      <c r="C50" s="23" t="s">
        <v>233</v>
      </c>
      <c r="D50" s="22">
        <v>27</v>
      </c>
      <c r="E50" s="24">
        <v>3</v>
      </c>
      <c r="F50" s="24">
        <f t="shared" si="0"/>
        <v>-33</v>
      </c>
      <c r="G50" s="24"/>
      <c r="H50" s="24"/>
    </row>
    <row r="51" spans="1:8" s="8" customFormat="1" ht="18" customHeight="1">
      <c r="A51" s="22">
        <v>49</v>
      </c>
      <c r="B51" s="22">
        <v>288893818</v>
      </c>
      <c r="C51" s="23" t="s">
        <v>234</v>
      </c>
      <c r="D51" s="22">
        <v>47</v>
      </c>
      <c r="E51" s="24">
        <v>4</v>
      </c>
      <c r="F51" s="24">
        <f t="shared" si="0"/>
        <v>-33</v>
      </c>
      <c r="G51" s="24"/>
      <c r="H51" s="24"/>
    </row>
    <row r="52" spans="1:8" s="8" customFormat="1" ht="18" customHeight="1">
      <c r="A52" s="22">
        <v>50</v>
      </c>
      <c r="B52" s="22">
        <v>313719847</v>
      </c>
      <c r="C52" s="23" t="s">
        <v>235</v>
      </c>
      <c r="D52" s="22">
        <v>7</v>
      </c>
      <c r="E52" s="24">
        <v>2</v>
      </c>
      <c r="F52" s="24">
        <f t="shared" si="0"/>
        <v>-33</v>
      </c>
      <c r="G52" s="24"/>
      <c r="H52" s="24"/>
    </row>
    <row r="53" spans="1:8" s="8" customFormat="1" ht="18" customHeight="1">
      <c r="A53" s="22">
        <v>51</v>
      </c>
      <c r="B53" s="22">
        <v>313882822</v>
      </c>
      <c r="C53" s="23" t="s">
        <v>236</v>
      </c>
      <c r="D53" s="22">
        <v>25</v>
      </c>
      <c r="E53" s="24">
        <v>3</v>
      </c>
      <c r="F53" s="24">
        <f t="shared" si="0"/>
        <v>-35</v>
      </c>
      <c r="G53" s="24"/>
      <c r="H53" s="24"/>
    </row>
    <row r="54" spans="1:8" s="8" customFormat="1" ht="18" customHeight="1">
      <c r="A54" s="22">
        <v>52</v>
      </c>
      <c r="B54" s="22">
        <v>313710636</v>
      </c>
      <c r="C54" s="23" t="s">
        <v>237</v>
      </c>
      <c r="D54" s="22">
        <v>24</v>
      </c>
      <c r="E54" s="24">
        <v>3</v>
      </c>
      <c r="F54" s="24">
        <f t="shared" si="0"/>
        <v>-36</v>
      </c>
      <c r="G54" s="24"/>
      <c r="H54" s="24"/>
    </row>
    <row r="55" spans="1:8" s="8" customFormat="1" ht="18" customHeight="1">
      <c r="A55" s="22">
        <v>53</v>
      </c>
      <c r="B55" s="22">
        <v>314195838</v>
      </c>
      <c r="C55" s="23" t="s">
        <v>238</v>
      </c>
      <c r="D55" s="22">
        <v>4</v>
      </c>
      <c r="E55" s="24">
        <v>2</v>
      </c>
      <c r="F55" s="24">
        <f t="shared" si="0"/>
        <v>-36</v>
      </c>
      <c r="G55" s="24"/>
      <c r="H55" s="24"/>
    </row>
    <row r="56" spans="1:8" s="8" customFormat="1" ht="18" customHeight="1">
      <c r="A56" s="22">
        <v>54</v>
      </c>
      <c r="B56" s="22">
        <v>314199674</v>
      </c>
      <c r="C56" s="23" t="s">
        <v>239</v>
      </c>
      <c r="D56" s="22">
        <v>4</v>
      </c>
      <c r="E56" s="24">
        <v>2</v>
      </c>
      <c r="F56" s="24">
        <f t="shared" si="0"/>
        <v>-36</v>
      </c>
      <c r="G56" s="24"/>
      <c r="H56" s="24"/>
    </row>
    <row r="57" spans="1:8" s="8" customFormat="1" ht="18" customHeight="1">
      <c r="A57" s="22">
        <v>55</v>
      </c>
      <c r="B57" s="22">
        <v>313709808</v>
      </c>
      <c r="C57" s="23" t="s">
        <v>240</v>
      </c>
      <c r="D57" s="22">
        <v>24</v>
      </c>
      <c r="E57" s="24">
        <v>3</v>
      </c>
      <c r="F57" s="24">
        <f t="shared" si="0"/>
        <v>-36</v>
      </c>
      <c r="G57" s="24"/>
      <c r="H57" s="24"/>
    </row>
    <row r="58" spans="1:8" s="8" customFormat="1" ht="18" customHeight="1">
      <c r="A58" s="22">
        <v>56</v>
      </c>
      <c r="B58" s="22">
        <v>313770181</v>
      </c>
      <c r="C58" s="23" t="s">
        <v>241</v>
      </c>
      <c r="D58" s="22">
        <v>3</v>
      </c>
      <c r="E58" s="24">
        <v>2</v>
      </c>
      <c r="F58" s="24">
        <f t="shared" si="0"/>
        <v>-37</v>
      </c>
      <c r="G58" s="24"/>
      <c r="H58" s="24"/>
    </row>
    <row r="59" spans="1:8" s="8" customFormat="1" ht="18" customHeight="1">
      <c r="A59" s="22">
        <v>57</v>
      </c>
      <c r="B59" s="22">
        <v>314203443</v>
      </c>
      <c r="C59" s="23" t="s">
        <v>242</v>
      </c>
      <c r="D59" s="22">
        <v>3</v>
      </c>
      <c r="E59" s="24">
        <v>2</v>
      </c>
      <c r="F59" s="24">
        <f t="shared" si="0"/>
        <v>-37</v>
      </c>
      <c r="G59" s="24"/>
      <c r="H59" s="24"/>
    </row>
    <row r="60" spans="1:8" s="8" customFormat="1" ht="18" customHeight="1">
      <c r="A60" s="22">
        <v>58</v>
      </c>
      <c r="B60" s="22">
        <v>313880678</v>
      </c>
      <c r="C60" s="23" t="s">
        <v>243</v>
      </c>
      <c r="D60" s="22">
        <v>23</v>
      </c>
      <c r="E60" s="24">
        <v>3</v>
      </c>
      <c r="F60" s="24">
        <f t="shared" si="0"/>
        <v>-37</v>
      </c>
      <c r="G60" s="24"/>
      <c r="H60" s="24"/>
    </row>
    <row r="61" spans="1:8" s="8" customFormat="1" ht="18" customHeight="1">
      <c r="A61" s="22">
        <v>59</v>
      </c>
      <c r="B61" s="22">
        <v>313973008</v>
      </c>
      <c r="C61" s="23" t="s">
        <v>244</v>
      </c>
      <c r="D61" s="22">
        <v>43</v>
      </c>
      <c r="E61" s="24">
        <v>4</v>
      </c>
      <c r="F61" s="24">
        <f t="shared" si="0"/>
        <v>-37</v>
      </c>
      <c r="G61" s="24"/>
      <c r="H61" s="24"/>
    </row>
    <row r="62" spans="1:8" s="8" customFormat="1" ht="18" customHeight="1">
      <c r="A62" s="22">
        <v>60</v>
      </c>
      <c r="B62" s="22">
        <v>289282142</v>
      </c>
      <c r="C62" s="23" t="s">
        <v>245</v>
      </c>
      <c r="D62" s="22">
        <v>43</v>
      </c>
      <c r="E62" s="24">
        <v>4</v>
      </c>
      <c r="F62" s="24">
        <f t="shared" si="0"/>
        <v>-37</v>
      </c>
      <c r="G62" s="24"/>
      <c r="H62" s="24"/>
    </row>
    <row r="63" spans="1:8" s="8" customFormat="1" ht="18" customHeight="1">
      <c r="A63" s="22">
        <v>61</v>
      </c>
      <c r="B63" s="22">
        <v>313709406</v>
      </c>
      <c r="C63" s="23" t="s">
        <v>246</v>
      </c>
      <c r="D63" s="22">
        <v>2</v>
      </c>
      <c r="E63" s="24">
        <v>2</v>
      </c>
      <c r="F63" s="24">
        <f t="shared" si="0"/>
        <v>-38</v>
      </c>
      <c r="G63" s="24"/>
      <c r="H63" s="24"/>
    </row>
    <row r="64" spans="1:8" s="8" customFormat="1" ht="18" customHeight="1">
      <c r="A64" s="22">
        <v>62</v>
      </c>
      <c r="B64" s="22">
        <v>314175355</v>
      </c>
      <c r="C64" s="23" t="s">
        <v>247</v>
      </c>
      <c r="D64" s="22">
        <v>2</v>
      </c>
      <c r="E64" s="24">
        <v>2</v>
      </c>
      <c r="F64" s="24">
        <f t="shared" si="0"/>
        <v>-38</v>
      </c>
      <c r="G64" s="24"/>
      <c r="H64" s="24"/>
    </row>
    <row r="65" spans="1:8" s="8" customFormat="1" ht="18" customHeight="1">
      <c r="A65" s="22">
        <v>63</v>
      </c>
      <c r="B65" s="22">
        <v>313592137</v>
      </c>
      <c r="C65" s="23" t="s">
        <v>248</v>
      </c>
      <c r="D65" s="22">
        <v>2</v>
      </c>
      <c r="E65" s="24">
        <v>2</v>
      </c>
      <c r="F65" s="24">
        <f t="shared" si="0"/>
        <v>-38</v>
      </c>
      <c r="G65" s="24"/>
      <c r="H65" s="24"/>
    </row>
    <row r="66" spans="1:8" s="8" customFormat="1" ht="18" customHeight="1">
      <c r="A66" s="22">
        <v>64</v>
      </c>
      <c r="B66" s="22">
        <v>289460766</v>
      </c>
      <c r="C66" s="23" t="s">
        <v>249</v>
      </c>
      <c r="D66" s="22">
        <v>41</v>
      </c>
      <c r="E66" s="24">
        <v>4</v>
      </c>
      <c r="F66" s="24">
        <f t="shared" si="0"/>
        <v>-39</v>
      </c>
      <c r="G66" s="24"/>
      <c r="H66" s="24"/>
    </row>
    <row r="67" spans="1:8" s="8" customFormat="1" ht="18" customHeight="1">
      <c r="A67" s="22">
        <v>65</v>
      </c>
      <c r="B67" s="22">
        <v>289317622</v>
      </c>
      <c r="C67" s="23" t="s">
        <v>250</v>
      </c>
      <c r="D67" s="22">
        <v>21</v>
      </c>
      <c r="E67" s="24">
        <v>3</v>
      </c>
      <c r="F67" s="24">
        <f t="shared" ref="F67:F117" si="1">D67-E67*20</f>
        <v>-39</v>
      </c>
      <c r="G67" s="24"/>
      <c r="H67" s="24"/>
    </row>
    <row r="68" spans="1:8" s="8" customFormat="1" ht="18" customHeight="1">
      <c r="A68" s="22">
        <v>66</v>
      </c>
      <c r="B68" s="22">
        <v>313709765</v>
      </c>
      <c r="C68" s="23" t="s">
        <v>251</v>
      </c>
      <c r="D68" s="22">
        <v>20</v>
      </c>
      <c r="E68" s="24">
        <v>3</v>
      </c>
      <c r="F68" s="24">
        <f t="shared" si="1"/>
        <v>-40</v>
      </c>
      <c r="G68" s="24"/>
      <c r="H68" s="24"/>
    </row>
    <row r="69" spans="1:8" s="8" customFormat="1" ht="18" customHeight="1">
      <c r="A69" s="22">
        <v>67</v>
      </c>
      <c r="B69" s="22">
        <v>313467163</v>
      </c>
      <c r="C69" s="23" t="s">
        <v>252</v>
      </c>
      <c r="D69" s="22">
        <v>20</v>
      </c>
      <c r="E69" s="24">
        <v>3</v>
      </c>
      <c r="F69" s="24">
        <f t="shared" si="1"/>
        <v>-40</v>
      </c>
      <c r="G69" s="24"/>
      <c r="H69" s="24"/>
    </row>
    <row r="70" spans="1:8" s="8" customFormat="1" ht="18" customHeight="1">
      <c r="A70" s="22">
        <v>68</v>
      </c>
      <c r="B70" s="22">
        <v>313421741</v>
      </c>
      <c r="C70" s="23" t="s">
        <v>253</v>
      </c>
      <c r="D70" s="22">
        <v>17</v>
      </c>
      <c r="E70" s="24">
        <v>3</v>
      </c>
      <c r="F70" s="24">
        <f t="shared" si="1"/>
        <v>-43</v>
      </c>
      <c r="G70" s="24"/>
      <c r="H70" s="24"/>
    </row>
    <row r="71" spans="1:8" s="8" customFormat="1" ht="18" customHeight="1">
      <c r="A71" s="22">
        <v>69</v>
      </c>
      <c r="B71" s="22">
        <v>313865494</v>
      </c>
      <c r="C71" s="23" t="s">
        <v>254</v>
      </c>
      <c r="D71" s="22">
        <v>17</v>
      </c>
      <c r="E71" s="24">
        <v>3</v>
      </c>
      <c r="F71" s="24">
        <f t="shared" si="1"/>
        <v>-43</v>
      </c>
      <c r="G71" s="24"/>
      <c r="H71" s="24"/>
    </row>
    <row r="72" spans="1:8" s="8" customFormat="1" ht="18" customHeight="1">
      <c r="A72" s="22">
        <v>70</v>
      </c>
      <c r="B72" s="22">
        <v>288934921</v>
      </c>
      <c r="C72" s="23" t="s">
        <v>255</v>
      </c>
      <c r="D72" s="22">
        <v>37</v>
      </c>
      <c r="E72" s="24">
        <v>4</v>
      </c>
      <c r="F72" s="24">
        <f t="shared" si="1"/>
        <v>-43</v>
      </c>
      <c r="G72" s="24"/>
      <c r="H72" s="24"/>
    </row>
    <row r="73" spans="1:8" s="8" customFormat="1" ht="18" customHeight="1">
      <c r="A73" s="22">
        <v>71</v>
      </c>
      <c r="B73" s="22">
        <v>313947056</v>
      </c>
      <c r="C73" s="23" t="s">
        <v>256</v>
      </c>
      <c r="D73" s="22">
        <v>17</v>
      </c>
      <c r="E73" s="24">
        <v>3</v>
      </c>
      <c r="F73" s="24">
        <f t="shared" si="1"/>
        <v>-43</v>
      </c>
      <c r="G73" s="24"/>
      <c r="H73" s="24"/>
    </row>
    <row r="74" spans="1:8" s="8" customFormat="1" ht="18" customHeight="1">
      <c r="A74" s="22">
        <v>72</v>
      </c>
      <c r="B74" s="22">
        <v>313845308</v>
      </c>
      <c r="C74" s="23" t="s">
        <v>257</v>
      </c>
      <c r="D74" s="22">
        <v>34</v>
      </c>
      <c r="E74" s="24">
        <v>4</v>
      </c>
      <c r="F74" s="24">
        <f t="shared" si="1"/>
        <v>-46</v>
      </c>
      <c r="G74" s="24"/>
      <c r="H74" s="24"/>
    </row>
    <row r="75" spans="1:8" s="8" customFormat="1" ht="18" customHeight="1">
      <c r="A75" s="22">
        <v>73</v>
      </c>
      <c r="B75" s="22">
        <v>314172260</v>
      </c>
      <c r="C75" s="23" t="s">
        <v>258</v>
      </c>
      <c r="D75" s="22">
        <v>13</v>
      </c>
      <c r="E75" s="24">
        <v>3</v>
      </c>
      <c r="F75" s="24">
        <f t="shared" si="1"/>
        <v>-47</v>
      </c>
      <c r="G75" s="24"/>
      <c r="H75" s="24"/>
    </row>
    <row r="76" spans="1:8" s="8" customFormat="1" ht="18" customHeight="1">
      <c r="A76" s="22">
        <v>74</v>
      </c>
      <c r="B76" s="22">
        <v>314165577</v>
      </c>
      <c r="C76" s="23" t="s">
        <v>259</v>
      </c>
      <c r="D76" s="22">
        <v>12</v>
      </c>
      <c r="E76" s="24">
        <v>3</v>
      </c>
      <c r="F76" s="24">
        <f t="shared" si="1"/>
        <v>-48</v>
      </c>
      <c r="G76" s="24"/>
      <c r="H76" s="24"/>
    </row>
    <row r="77" spans="1:8" s="8" customFormat="1" ht="18" customHeight="1">
      <c r="A77" s="22">
        <v>75</v>
      </c>
      <c r="B77" s="22">
        <v>313710467</v>
      </c>
      <c r="C77" s="23" t="s">
        <v>260</v>
      </c>
      <c r="D77" s="22">
        <v>32</v>
      </c>
      <c r="E77" s="24">
        <v>4</v>
      </c>
      <c r="F77" s="24">
        <f t="shared" si="1"/>
        <v>-48</v>
      </c>
      <c r="G77" s="24"/>
      <c r="H77" s="24"/>
    </row>
    <row r="78" spans="1:8" s="8" customFormat="1" ht="18" customHeight="1">
      <c r="A78" s="22">
        <v>76</v>
      </c>
      <c r="B78" s="22">
        <v>313732478</v>
      </c>
      <c r="C78" s="23" t="s">
        <v>261</v>
      </c>
      <c r="D78" s="22">
        <v>12</v>
      </c>
      <c r="E78" s="24">
        <v>3</v>
      </c>
      <c r="F78" s="24">
        <f t="shared" si="1"/>
        <v>-48</v>
      </c>
      <c r="G78" s="24"/>
      <c r="H78" s="24"/>
    </row>
    <row r="79" spans="1:8" s="8" customFormat="1" ht="18" customHeight="1">
      <c r="A79" s="22">
        <v>77</v>
      </c>
      <c r="B79" s="22">
        <v>313710700</v>
      </c>
      <c r="C79" s="23" t="s">
        <v>262</v>
      </c>
      <c r="D79" s="22">
        <v>12</v>
      </c>
      <c r="E79" s="24">
        <v>3</v>
      </c>
      <c r="F79" s="24">
        <f t="shared" si="1"/>
        <v>-48</v>
      </c>
      <c r="G79" s="24"/>
      <c r="H79" s="24"/>
    </row>
    <row r="80" spans="1:8" s="8" customFormat="1" ht="18" customHeight="1">
      <c r="A80" s="22">
        <v>78</v>
      </c>
      <c r="B80" s="22">
        <v>289468465</v>
      </c>
      <c r="C80" s="23" t="s">
        <v>263</v>
      </c>
      <c r="D80" s="22">
        <v>51</v>
      </c>
      <c r="E80" s="24">
        <v>5</v>
      </c>
      <c r="F80" s="24">
        <f t="shared" si="1"/>
        <v>-49</v>
      </c>
      <c r="G80" s="24"/>
      <c r="H80" s="24"/>
    </row>
    <row r="81" spans="1:8" s="8" customFormat="1" ht="18" customHeight="1">
      <c r="A81" s="22">
        <v>79</v>
      </c>
      <c r="B81" s="22">
        <v>314190022</v>
      </c>
      <c r="C81" s="23" t="s">
        <v>264</v>
      </c>
      <c r="D81" s="22">
        <v>10</v>
      </c>
      <c r="E81" s="24">
        <v>3</v>
      </c>
      <c r="F81" s="24">
        <f t="shared" si="1"/>
        <v>-50</v>
      </c>
      <c r="G81" s="24"/>
      <c r="H81" s="24"/>
    </row>
    <row r="82" spans="1:8" s="8" customFormat="1" ht="18" customHeight="1">
      <c r="A82" s="22">
        <v>80</v>
      </c>
      <c r="B82" s="22">
        <v>289377477</v>
      </c>
      <c r="C82" s="23" t="s">
        <v>265</v>
      </c>
      <c r="D82" s="22">
        <v>30</v>
      </c>
      <c r="E82" s="24">
        <v>4</v>
      </c>
      <c r="F82" s="24">
        <f t="shared" si="1"/>
        <v>-50</v>
      </c>
      <c r="G82" s="24"/>
      <c r="H82" s="24"/>
    </row>
    <row r="83" spans="1:8" s="8" customFormat="1" ht="18" customHeight="1">
      <c r="A83" s="22">
        <v>81</v>
      </c>
      <c r="B83" s="22">
        <v>314185679</v>
      </c>
      <c r="C83" s="23" t="s">
        <v>266</v>
      </c>
      <c r="D83" s="22">
        <v>8</v>
      </c>
      <c r="E83" s="24">
        <v>3</v>
      </c>
      <c r="F83" s="24">
        <f t="shared" si="1"/>
        <v>-52</v>
      </c>
      <c r="G83" s="24"/>
      <c r="H83" s="24"/>
    </row>
    <row r="84" spans="1:8" s="8" customFormat="1" ht="18" customHeight="1">
      <c r="A84" s="22">
        <v>82</v>
      </c>
      <c r="B84" s="22">
        <v>289353806</v>
      </c>
      <c r="C84" s="23" t="s">
        <v>267</v>
      </c>
      <c r="D84" s="22">
        <v>28</v>
      </c>
      <c r="E84" s="24">
        <v>4</v>
      </c>
      <c r="F84" s="24">
        <f t="shared" si="1"/>
        <v>-52</v>
      </c>
      <c r="G84" s="24"/>
      <c r="H84" s="24"/>
    </row>
    <row r="85" spans="1:8" s="8" customFormat="1" ht="18" customHeight="1">
      <c r="A85" s="22">
        <v>83</v>
      </c>
      <c r="B85" s="22">
        <v>313419473</v>
      </c>
      <c r="C85" s="23" t="s">
        <v>268</v>
      </c>
      <c r="D85" s="22">
        <v>7</v>
      </c>
      <c r="E85" s="24">
        <v>3</v>
      </c>
      <c r="F85" s="24">
        <f t="shared" si="1"/>
        <v>-53</v>
      </c>
      <c r="G85" s="24"/>
      <c r="H85" s="24"/>
    </row>
    <row r="86" spans="1:8" s="8" customFormat="1" ht="18" customHeight="1">
      <c r="A86" s="22">
        <v>84</v>
      </c>
      <c r="B86" s="22">
        <v>314179059</v>
      </c>
      <c r="C86" s="23" t="s">
        <v>269</v>
      </c>
      <c r="D86" s="22">
        <v>27</v>
      </c>
      <c r="E86" s="24">
        <v>4</v>
      </c>
      <c r="F86" s="24">
        <f t="shared" si="1"/>
        <v>-53</v>
      </c>
      <c r="G86" s="24"/>
      <c r="H86" s="24"/>
    </row>
    <row r="87" spans="1:8" s="8" customFormat="1" ht="18" customHeight="1">
      <c r="A87" s="22">
        <v>85</v>
      </c>
      <c r="B87" s="22">
        <v>314187613</v>
      </c>
      <c r="C87" s="23" t="s">
        <v>270</v>
      </c>
      <c r="D87" s="22">
        <v>7</v>
      </c>
      <c r="E87" s="24">
        <v>3</v>
      </c>
      <c r="F87" s="24">
        <f t="shared" si="1"/>
        <v>-53</v>
      </c>
      <c r="G87" s="24"/>
      <c r="H87" s="24"/>
    </row>
    <row r="88" spans="1:8" s="8" customFormat="1" ht="18" customHeight="1">
      <c r="A88" s="22">
        <v>86</v>
      </c>
      <c r="B88" s="22">
        <v>289290931</v>
      </c>
      <c r="C88" s="23" t="s">
        <v>271</v>
      </c>
      <c r="D88" s="22">
        <v>24</v>
      </c>
      <c r="E88" s="24">
        <v>4</v>
      </c>
      <c r="F88" s="24">
        <f t="shared" si="1"/>
        <v>-56</v>
      </c>
      <c r="G88" s="24"/>
      <c r="H88" s="24"/>
    </row>
    <row r="89" spans="1:8" s="8" customFormat="1" ht="18" customHeight="1">
      <c r="A89" s="22">
        <v>87</v>
      </c>
      <c r="B89" s="22">
        <v>314051763</v>
      </c>
      <c r="C89" s="23" t="s">
        <v>272</v>
      </c>
      <c r="D89" s="22">
        <v>4</v>
      </c>
      <c r="E89" s="24">
        <v>3</v>
      </c>
      <c r="F89" s="24">
        <f t="shared" si="1"/>
        <v>-56</v>
      </c>
      <c r="G89" s="24"/>
      <c r="H89" s="24"/>
    </row>
    <row r="90" spans="1:8" s="8" customFormat="1" ht="18" customHeight="1">
      <c r="A90" s="22">
        <v>88</v>
      </c>
      <c r="B90" s="22">
        <v>313973523</v>
      </c>
      <c r="C90" s="23" t="s">
        <v>273</v>
      </c>
      <c r="D90" s="22">
        <v>3</v>
      </c>
      <c r="E90" s="24">
        <v>3</v>
      </c>
      <c r="F90" s="24">
        <f t="shared" si="1"/>
        <v>-57</v>
      </c>
      <c r="G90" s="24"/>
      <c r="H90" s="24"/>
    </row>
    <row r="91" spans="1:8" s="8" customFormat="1" ht="18" customHeight="1">
      <c r="A91" s="22">
        <v>89</v>
      </c>
      <c r="B91" s="22">
        <v>314199237</v>
      </c>
      <c r="C91" s="23" t="s">
        <v>274</v>
      </c>
      <c r="D91" s="22">
        <v>3</v>
      </c>
      <c r="E91" s="24">
        <v>3</v>
      </c>
      <c r="F91" s="24">
        <f t="shared" si="1"/>
        <v>-57</v>
      </c>
      <c r="G91" s="24"/>
      <c r="H91" s="24"/>
    </row>
    <row r="92" spans="1:8" s="8" customFormat="1" ht="18" customHeight="1">
      <c r="A92" s="22">
        <v>90</v>
      </c>
      <c r="B92" s="22">
        <v>289497901</v>
      </c>
      <c r="C92" s="23" t="s">
        <v>275</v>
      </c>
      <c r="D92" s="22">
        <v>23</v>
      </c>
      <c r="E92" s="24">
        <v>4</v>
      </c>
      <c r="F92" s="24">
        <f t="shared" si="1"/>
        <v>-57</v>
      </c>
      <c r="G92" s="24"/>
      <c r="H92" s="24"/>
    </row>
    <row r="93" spans="1:8" s="8" customFormat="1" ht="18" customHeight="1">
      <c r="A93" s="22">
        <v>91</v>
      </c>
      <c r="B93" s="22">
        <v>289283549</v>
      </c>
      <c r="C93" s="23" t="s">
        <v>276</v>
      </c>
      <c r="D93" s="22">
        <v>23</v>
      </c>
      <c r="E93" s="24">
        <v>4</v>
      </c>
      <c r="F93" s="24">
        <f t="shared" si="1"/>
        <v>-57</v>
      </c>
      <c r="G93" s="24"/>
      <c r="H93" s="24"/>
    </row>
    <row r="94" spans="1:8" s="8" customFormat="1" ht="18" customHeight="1">
      <c r="A94" s="22">
        <v>92</v>
      </c>
      <c r="B94" s="22">
        <v>313925141</v>
      </c>
      <c r="C94" s="23" t="s">
        <v>277</v>
      </c>
      <c r="D94" s="22">
        <v>3</v>
      </c>
      <c r="E94" s="24">
        <v>3</v>
      </c>
      <c r="F94" s="24">
        <f t="shared" si="1"/>
        <v>-57</v>
      </c>
      <c r="G94" s="24"/>
      <c r="H94" s="24"/>
    </row>
    <row r="95" spans="1:8" s="8" customFormat="1" ht="18" customHeight="1">
      <c r="A95" s="22">
        <v>93</v>
      </c>
      <c r="B95" s="22">
        <v>314172989</v>
      </c>
      <c r="C95" s="23" t="s">
        <v>278</v>
      </c>
      <c r="D95" s="22">
        <v>2</v>
      </c>
      <c r="E95" s="24">
        <v>3</v>
      </c>
      <c r="F95" s="24">
        <f t="shared" si="1"/>
        <v>-58</v>
      </c>
      <c r="G95" s="24"/>
      <c r="H95" s="24"/>
    </row>
    <row r="96" spans="1:8" s="8" customFormat="1" ht="18" customHeight="1">
      <c r="A96" s="22">
        <v>94</v>
      </c>
      <c r="B96" s="22">
        <v>314200516</v>
      </c>
      <c r="C96" s="23" t="s">
        <v>279</v>
      </c>
      <c r="D96" s="22">
        <v>2</v>
      </c>
      <c r="E96" s="24">
        <v>3</v>
      </c>
      <c r="F96" s="24">
        <f t="shared" si="1"/>
        <v>-58</v>
      </c>
      <c r="G96" s="24"/>
      <c r="H96" s="24"/>
    </row>
    <row r="97" spans="1:8" s="8" customFormat="1" ht="18" customHeight="1">
      <c r="A97" s="22">
        <v>95</v>
      </c>
      <c r="B97" s="22">
        <v>313709548</v>
      </c>
      <c r="C97" s="23" t="s">
        <v>280</v>
      </c>
      <c r="D97" s="22">
        <v>22</v>
      </c>
      <c r="E97" s="24">
        <v>4</v>
      </c>
      <c r="F97" s="24">
        <f t="shared" si="1"/>
        <v>-58</v>
      </c>
      <c r="G97" s="24"/>
      <c r="H97" s="24"/>
    </row>
    <row r="98" spans="1:8" s="8" customFormat="1" ht="18" customHeight="1">
      <c r="A98" s="22">
        <v>96</v>
      </c>
      <c r="B98" s="22">
        <v>314181197</v>
      </c>
      <c r="C98" s="23" t="s">
        <v>281</v>
      </c>
      <c r="D98" s="22">
        <v>1</v>
      </c>
      <c r="E98" s="24">
        <v>3</v>
      </c>
      <c r="F98" s="24">
        <f t="shared" si="1"/>
        <v>-59</v>
      </c>
      <c r="G98" s="24"/>
      <c r="H98" s="24"/>
    </row>
    <row r="99" spans="1:8" s="8" customFormat="1" ht="18" customHeight="1">
      <c r="A99" s="22">
        <v>97</v>
      </c>
      <c r="B99" s="22">
        <v>314182435</v>
      </c>
      <c r="C99" s="23" t="s">
        <v>282</v>
      </c>
      <c r="D99" s="22">
        <v>1</v>
      </c>
      <c r="E99" s="24">
        <v>3</v>
      </c>
      <c r="F99" s="24">
        <f t="shared" si="1"/>
        <v>-59</v>
      </c>
      <c r="G99" s="24"/>
      <c r="H99" s="24"/>
    </row>
    <row r="100" spans="1:8" s="8" customFormat="1" ht="18" customHeight="1">
      <c r="A100" s="22">
        <v>98</v>
      </c>
      <c r="B100" s="22">
        <v>314177991</v>
      </c>
      <c r="C100" s="23" t="s">
        <v>283</v>
      </c>
      <c r="D100" s="22">
        <v>1</v>
      </c>
      <c r="E100" s="24">
        <v>3</v>
      </c>
      <c r="F100" s="24">
        <f t="shared" si="1"/>
        <v>-59</v>
      </c>
      <c r="G100" s="24"/>
      <c r="H100" s="24"/>
    </row>
    <row r="101" spans="1:8" s="8" customFormat="1" ht="18" customHeight="1">
      <c r="A101" s="22">
        <v>99</v>
      </c>
      <c r="B101" s="22">
        <v>313474592</v>
      </c>
      <c r="C101" s="23" t="s">
        <v>284</v>
      </c>
      <c r="D101" s="22">
        <v>1</v>
      </c>
      <c r="E101" s="24">
        <v>3</v>
      </c>
      <c r="F101" s="24">
        <f t="shared" si="1"/>
        <v>-59</v>
      </c>
      <c r="G101" s="24"/>
      <c r="H101" s="24"/>
    </row>
    <row r="102" spans="1:8" s="8" customFormat="1" ht="18" customHeight="1">
      <c r="A102" s="22">
        <v>100</v>
      </c>
      <c r="B102" s="22">
        <v>313696494</v>
      </c>
      <c r="C102" s="23" t="s">
        <v>285</v>
      </c>
      <c r="D102" s="22">
        <v>38</v>
      </c>
      <c r="E102" s="24">
        <v>5</v>
      </c>
      <c r="F102" s="24">
        <f t="shared" si="1"/>
        <v>-62</v>
      </c>
      <c r="G102" s="24"/>
      <c r="H102" s="24"/>
    </row>
    <row r="103" spans="1:8" s="8" customFormat="1" ht="18" customHeight="1">
      <c r="A103" s="22">
        <v>101</v>
      </c>
      <c r="B103" s="22">
        <v>313930759</v>
      </c>
      <c r="C103" s="23" t="s">
        <v>286</v>
      </c>
      <c r="D103" s="22">
        <v>55</v>
      </c>
      <c r="E103" s="24">
        <v>6</v>
      </c>
      <c r="F103" s="24">
        <f t="shared" si="1"/>
        <v>-65</v>
      </c>
      <c r="G103" s="24"/>
      <c r="H103" s="24"/>
    </row>
    <row r="104" spans="1:8" s="8" customFormat="1" ht="18" customHeight="1">
      <c r="A104" s="22">
        <v>102</v>
      </c>
      <c r="B104" s="22">
        <v>313710074</v>
      </c>
      <c r="C104" s="23" t="s">
        <v>287</v>
      </c>
      <c r="D104" s="22">
        <v>11</v>
      </c>
      <c r="E104" s="24">
        <v>4</v>
      </c>
      <c r="F104" s="24">
        <f t="shared" si="1"/>
        <v>-69</v>
      </c>
      <c r="G104" s="24"/>
      <c r="H104" s="24"/>
    </row>
    <row r="105" spans="1:8" s="8" customFormat="1" ht="18" customHeight="1">
      <c r="A105" s="22">
        <v>103</v>
      </c>
      <c r="B105" s="22">
        <v>289246163</v>
      </c>
      <c r="C105" s="23" t="s">
        <v>288</v>
      </c>
      <c r="D105" s="22">
        <v>9</v>
      </c>
      <c r="E105" s="24">
        <v>4</v>
      </c>
      <c r="F105" s="24">
        <f t="shared" si="1"/>
        <v>-71</v>
      </c>
      <c r="G105" s="24"/>
      <c r="H105" s="24"/>
    </row>
    <row r="106" spans="1:8" s="8" customFormat="1" ht="18" customHeight="1">
      <c r="A106" s="22">
        <v>104</v>
      </c>
      <c r="B106" s="22">
        <v>314187449</v>
      </c>
      <c r="C106" s="23" t="s">
        <v>289</v>
      </c>
      <c r="D106" s="22">
        <v>9</v>
      </c>
      <c r="E106" s="24">
        <v>4</v>
      </c>
      <c r="F106" s="24">
        <f t="shared" si="1"/>
        <v>-71</v>
      </c>
      <c r="G106" s="24"/>
      <c r="H106" s="24"/>
    </row>
    <row r="107" spans="1:8" s="8" customFormat="1" ht="18" customHeight="1">
      <c r="A107" s="22">
        <v>105</v>
      </c>
      <c r="B107" s="22">
        <v>314188130</v>
      </c>
      <c r="C107" s="23" t="s">
        <v>290</v>
      </c>
      <c r="D107" s="22">
        <v>9</v>
      </c>
      <c r="E107" s="24">
        <v>4</v>
      </c>
      <c r="F107" s="24">
        <f t="shared" si="1"/>
        <v>-71</v>
      </c>
      <c r="G107" s="24"/>
      <c r="H107" s="24"/>
    </row>
    <row r="108" spans="1:8" s="8" customFormat="1" ht="18" customHeight="1">
      <c r="A108" s="22">
        <v>106</v>
      </c>
      <c r="B108" s="22">
        <v>313709352</v>
      </c>
      <c r="C108" s="23" t="s">
        <v>291</v>
      </c>
      <c r="D108" s="22">
        <v>24</v>
      </c>
      <c r="E108" s="24">
        <v>5</v>
      </c>
      <c r="F108" s="24">
        <f t="shared" si="1"/>
        <v>-76</v>
      </c>
      <c r="G108" s="24"/>
      <c r="H108" s="24"/>
    </row>
    <row r="109" spans="1:8" s="8" customFormat="1" ht="18" customHeight="1">
      <c r="A109" s="22">
        <v>107</v>
      </c>
      <c r="B109" s="22">
        <v>313714336</v>
      </c>
      <c r="C109" s="23" t="s">
        <v>292</v>
      </c>
      <c r="D109" s="22">
        <v>22</v>
      </c>
      <c r="E109" s="24">
        <v>5</v>
      </c>
      <c r="F109" s="24">
        <f t="shared" si="1"/>
        <v>-78</v>
      </c>
      <c r="G109" s="24"/>
      <c r="H109" s="24"/>
    </row>
    <row r="110" spans="1:8" s="8" customFormat="1" ht="18" customHeight="1">
      <c r="A110" s="22">
        <v>108</v>
      </c>
      <c r="B110" s="22">
        <v>303988296</v>
      </c>
      <c r="C110" s="23" t="s">
        <v>293</v>
      </c>
      <c r="D110" s="22">
        <v>2</v>
      </c>
      <c r="E110" s="24">
        <v>4</v>
      </c>
      <c r="F110" s="24">
        <f t="shared" si="1"/>
        <v>-78</v>
      </c>
      <c r="G110" s="24"/>
      <c r="H110" s="24"/>
    </row>
    <row r="111" spans="1:8" s="8" customFormat="1" ht="18" customHeight="1">
      <c r="A111" s="22">
        <v>109</v>
      </c>
      <c r="B111" s="22">
        <v>313709572</v>
      </c>
      <c r="C111" s="23" t="s">
        <v>294</v>
      </c>
      <c r="D111" s="22">
        <v>2</v>
      </c>
      <c r="E111" s="24">
        <v>4</v>
      </c>
      <c r="F111" s="24">
        <f t="shared" si="1"/>
        <v>-78</v>
      </c>
      <c r="G111" s="24"/>
      <c r="H111" s="24"/>
    </row>
    <row r="112" spans="1:8" s="8" customFormat="1" ht="18" customHeight="1">
      <c r="A112" s="22">
        <v>110</v>
      </c>
      <c r="B112" s="22">
        <v>313709277</v>
      </c>
      <c r="C112" s="23" t="s">
        <v>295</v>
      </c>
      <c r="D112" s="22">
        <v>1</v>
      </c>
      <c r="E112" s="24">
        <v>4</v>
      </c>
      <c r="F112" s="24">
        <f t="shared" si="1"/>
        <v>-79</v>
      </c>
      <c r="G112" s="24"/>
      <c r="H112" s="24"/>
    </row>
    <row r="113" spans="1:8" s="8" customFormat="1" ht="18" customHeight="1">
      <c r="A113" s="22">
        <v>111</v>
      </c>
      <c r="B113" s="22">
        <v>313438199</v>
      </c>
      <c r="C113" s="23" t="s">
        <v>296</v>
      </c>
      <c r="D113" s="22">
        <v>1</v>
      </c>
      <c r="E113" s="24">
        <v>4</v>
      </c>
      <c r="F113" s="24">
        <f t="shared" si="1"/>
        <v>-79</v>
      </c>
      <c r="G113" s="24"/>
      <c r="H113" s="24"/>
    </row>
    <row r="114" spans="1:8" s="8" customFormat="1" ht="18" customHeight="1">
      <c r="A114" s="22">
        <v>112</v>
      </c>
      <c r="B114" s="22">
        <v>313436630</v>
      </c>
      <c r="C114" s="23" t="s">
        <v>297</v>
      </c>
      <c r="D114" s="22">
        <v>16</v>
      </c>
      <c r="E114" s="24">
        <v>5</v>
      </c>
      <c r="F114" s="24">
        <f t="shared" si="1"/>
        <v>-84</v>
      </c>
      <c r="G114" s="24"/>
      <c r="H114" s="24"/>
    </row>
    <row r="115" spans="1:8" s="8" customFormat="1" ht="18" customHeight="1">
      <c r="A115" s="22">
        <v>113</v>
      </c>
      <c r="B115" s="22">
        <v>314197502</v>
      </c>
      <c r="C115" s="23" t="s">
        <v>298</v>
      </c>
      <c r="D115" s="22">
        <v>1</v>
      </c>
      <c r="E115" s="24">
        <v>5</v>
      </c>
      <c r="F115" s="24">
        <f t="shared" si="1"/>
        <v>-99</v>
      </c>
      <c r="G115" s="24"/>
      <c r="H115" s="24"/>
    </row>
    <row r="116" spans="1:8" s="8" customFormat="1" ht="18" customHeight="1">
      <c r="A116" s="22">
        <v>114</v>
      </c>
      <c r="B116" s="22">
        <v>309778373</v>
      </c>
      <c r="C116" s="23" t="s">
        <v>299</v>
      </c>
      <c r="D116" s="22">
        <v>9</v>
      </c>
      <c r="E116" s="24">
        <v>7</v>
      </c>
      <c r="F116" s="24">
        <f t="shared" si="1"/>
        <v>-131</v>
      </c>
      <c r="G116" s="24"/>
      <c r="H116" s="24"/>
    </row>
    <row r="117" spans="1:8" s="8" customFormat="1" ht="18" customHeight="1">
      <c r="A117" s="22">
        <v>115</v>
      </c>
      <c r="B117" s="22">
        <v>289246231</v>
      </c>
      <c r="C117" s="23" t="s">
        <v>300</v>
      </c>
      <c r="D117" s="22">
        <v>31</v>
      </c>
      <c r="E117" s="24">
        <v>20</v>
      </c>
      <c r="F117" s="24">
        <f t="shared" si="1"/>
        <v>-369</v>
      </c>
      <c r="G117" s="24"/>
      <c r="H117" s="24"/>
    </row>
    <row r="118" spans="1:8" ht="18" customHeight="1">
      <c r="A118" s="17">
        <v>116</v>
      </c>
      <c r="B118" s="17">
        <v>313446012</v>
      </c>
      <c r="C118" s="18" t="s">
        <v>301</v>
      </c>
      <c r="D118" s="17">
        <v>8</v>
      </c>
      <c r="E118" s="10"/>
      <c r="F118" s="10"/>
    </row>
    <row r="119" spans="1:8" ht="18" customHeight="1">
      <c r="A119" s="17">
        <v>117</v>
      </c>
      <c r="B119" s="17">
        <v>289245714</v>
      </c>
      <c r="C119" s="18" t="s">
        <v>302</v>
      </c>
      <c r="D119" s="17">
        <v>1</v>
      </c>
      <c r="E119" s="10"/>
      <c r="F119" s="10"/>
    </row>
  </sheetData>
  <mergeCells count="1">
    <mergeCell ref="A1:H1"/>
  </mergeCells>
  <phoneticPr fontId="33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tabSelected="1" workbookViewId="0">
      <selection activeCell="H6" sqref="H6"/>
    </sheetView>
  </sheetViews>
  <sheetFormatPr defaultColWidth="9" defaultRowHeight="24" customHeight="1"/>
  <sheetData>
    <row r="1" spans="1:7" ht="24" customHeight="1">
      <c r="A1" s="119" t="s">
        <v>303</v>
      </c>
      <c r="B1" s="120"/>
      <c r="C1" s="120"/>
      <c r="D1" s="120"/>
      <c r="E1" s="120"/>
      <c r="F1" s="120"/>
      <c r="G1" s="120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2" t="s">
        <v>307</v>
      </c>
    </row>
    <row r="3" spans="1:7" ht="24" customHeight="1">
      <c r="A3" s="4">
        <v>1</v>
      </c>
      <c r="B3" s="57" t="s">
        <v>309</v>
      </c>
      <c r="C3" s="4">
        <v>106569</v>
      </c>
      <c r="D3" s="57" t="s">
        <v>310</v>
      </c>
      <c r="E3" s="4">
        <v>11776</v>
      </c>
      <c r="F3" s="57" t="s">
        <v>311</v>
      </c>
      <c r="G3" s="4">
        <v>100</v>
      </c>
    </row>
    <row r="4" spans="1:7" ht="24" customHeight="1">
      <c r="A4" s="4">
        <v>2</v>
      </c>
      <c r="B4" s="57" t="s">
        <v>312</v>
      </c>
      <c r="C4" s="4">
        <v>106569</v>
      </c>
      <c r="D4" s="57" t="s">
        <v>310</v>
      </c>
      <c r="E4" s="4">
        <v>12157</v>
      </c>
      <c r="F4" s="57" t="s">
        <v>313</v>
      </c>
      <c r="G4" s="4">
        <v>100</v>
      </c>
    </row>
    <row r="5" spans="1:7" ht="24" customHeight="1">
      <c r="A5" s="4">
        <v>3</v>
      </c>
      <c r="B5" s="5"/>
      <c r="C5" s="4"/>
      <c r="D5" s="5"/>
      <c r="E5" s="4"/>
      <c r="F5" s="5"/>
      <c r="G5" s="4"/>
    </row>
    <row r="6" spans="1:7" ht="24" customHeight="1">
      <c r="A6" s="4">
        <v>4</v>
      </c>
      <c r="B6" s="5"/>
      <c r="C6" s="4"/>
      <c r="D6" s="5"/>
      <c r="E6" s="4"/>
      <c r="F6" s="5"/>
      <c r="G6" s="4"/>
    </row>
    <row r="7" spans="1:7" ht="24" customHeight="1">
      <c r="A7" s="4">
        <v>5</v>
      </c>
      <c r="B7" s="5"/>
      <c r="C7" s="4"/>
      <c r="D7" s="5"/>
      <c r="E7" s="4"/>
      <c r="F7" s="5"/>
      <c r="G7" s="4"/>
    </row>
    <row r="8" spans="1:7" ht="24" customHeight="1">
      <c r="A8" s="4">
        <v>6</v>
      </c>
      <c r="B8" s="5"/>
      <c r="C8" s="4"/>
      <c r="D8" s="5"/>
      <c r="E8" s="4"/>
      <c r="F8" s="5"/>
      <c r="G8" s="4"/>
    </row>
    <row r="9" spans="1:7" ht="24" customHeight="1">
      <c r="A9" s="4">
        <v>7</v>
      </c>
      <c r="B9" s="5"/>
      <c r="C9" s="4"/>
      <c r="D9" s="5"/>
      <c r="E9" s="4"/>
      <c r="F9" s="5"/>
      <c r="G9" s="4"/>
    </row>
    <row r="10" spans="1:7" ht="24" customHeight="1">
      <c r="A10" s="4">
        <v>8</v>
      </c>
      <c r="B10" s="5"/>
      <c r="C10" s="4"/>
      <c r="D10" s="5"/>
      <c r="E10" s="4"/>
      <c r="F10" s="5"/>
      <c r="G10" s="4"/>
    </row>
  </sheetData>
  <mergeCells count="1">
    <mergeCell ref="A1:G1"/>
  </mergeCells>
  <phoneticPr fontId="3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G10"/>
  <sheetViews>
    <sheetView workbookViewId="0">
      <selection activeCell="G2" sqref="G1:G1048576"/>
    </sheetView>
  </sheetViews>
  <sheetFormatPr defaultColWidth="9" defaultRowHeight="24" customHeight="1"/>
  <cols>
    <col min="6" max="6" width="12" customWidth="1"/>
    <col min="7" max="7" width="9" style="1"/>
  </cols>
  <sheetData>
    <row r="1" spans="1:7" ht="24" customHeight="1">
      <c r="A1" s="119" t="s">
        <v>308</v>
      </c>
      <c r="B1" s="120"/>
      <c r="C1" s="120"/>
      <c r="D1" s="120"/>
      <c r="E1" s="120"/>
      <c r="F1" s="120"/>
      <c r="G1" s="121"/>
    </row>
    <row r="2" spans="1:7" ht="24" customHeight="1">
      <c r="A2" s="2" t="s">
        <v>14</v>
      </c>
      <c r="B2" s="2" t="s">
        <v>155</v>
      </c>
      <c r="C2" s="2" t="s">
        <v>15</v>
      </c>
      <c r="D2" s="2" t="s">
        <v>304</v>
      </c>
      <c r="E2" s="2" t="s">
        <v>305</v>
      </c>
      <c r="F2" s="2" t="s">
        <v>306</v>
      </c>
      <c r="G2" s="3" t="s">
        <v>160</v>
      </c>
    </row>
    <row r="3" spans="1:7" ht="24" customHeight="1">
      <c r="A3" s="4">
        <v>1</v>
      </c>
      <c r="B3" s="5"/>
      <c r="C3" s="4"/>
      <c r="D3" s="5"/>
      <c r="E3" s="4"/>
      <c r="F3" s="5"/>
      <c r="G3" s="6">
        <v>20</v>
      </c>
    </row>
    <row r="4" spans="1:7" ht="24" customHeight="1">
      <c r="A4" s="4">
        <v>2</v>
      </c>
      <c r="B4" s="5"/>
      <c r="C4" s="4"/>
      <c r="D4" s="5"/>
      <c r="E4" s="4"/>
      <c r="F4" s="5"/>
      <c r="G4" s="6">
        <v>20</v>
      </c>
    </row>
    <row r="5" spans="1:7" ht="24" customHeight="1">
      <c r="A5" s="4">
        <v>3</v>
      </c>
      <c r="B5" s="5"/>
      <c r="C5" s="4"/>
      <c r="D5" s="5"/>
      <c r="E5" s="4"/>
      <c r="F5" s="5"/>
      <c r="G5" s="6">
        <v>20</v>
      </c>
    </row>
    <row r="6" spans="1:7" ht="24" customHeight="1">
      <c r="A6" s="4">
        <v>4</v>
      </c>
      <c r="B6" s="5"/>
      <c r="C6" s="4"/>
      <c r="D6" s="5"/>
      <c r="E6" s="4"/>
      <c r="F6" s="5"/>
      <c r="G6" s="6">
        <v>20</v>
      </c>
    </row>
    <row r="7" spans="1:7" ht="24" customHeight="1">
      <c r="A7" s="4">
        <v>5</v>
      </c>
      <c r="B7" s="5"/>
      <c r="C7" s="4"/>
      <c r="D7" s="5"/>
      <c r="E7" s="4"/>
      <c r="F7" s="5"/>
      <c r="G7" s="6">
        <v>20</v>
      </c>
    </row>
    <row r="8" spans="1:7" ht="24" customHeight="1">
      <c r="A8" s="4">
        <v>6</v>
      </c>
      <c r="B8" s="5"/>
      <c r="C8" s="4"/>
      <c r="D8" s="5"/>
      <c r="E8" s="4"/>
      <c r="F8" s="5"/>
      <c r="G8" s="6">
        <v>20</v>
      </c>
    </row>
    <row r="9" spans="1:7" ht="24" customHeight="1">
      <c r="A9" s="4">
        <v>7</v>
      </c>
      <c r="B9" s="5"/>
      <c r="C9" s="4"/>
      <c r="D9" s="5"/>
      <c r="E9" s="4"/>
      <c r="F9" s="5"/>
      <c r="G9" s="6">
        <v>20</v>
      </c>
    </row>
    <row r="10" spans="1:7" ht="24" customHeight="1">
      <c r="A10" s="4">
        <v>8</v>
      </c>
      <c r="B10" s="5"/>
      <c r="C10" s="4"/>
      <c r="D10" s="5"/>
      <c r="E10" s="4"/>
      <c r="F10" s="5"/>
      <c r="G10" s="6">
        <v>20</v>
      </c>
    </row>
  </sheetData>
  <mergeCells count="1">
    <mergeCell ref="A1:G1"/>
  </mergeCells>
  <phoneticPr fontId="33" type="noConversion"/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2020-07-02T11:40:37Z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