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25725"/>
</workbook>
</file>

<file path=xl/calcChain.xml><?xml version="1.0" encoding="utf-8"?>
<calcChain xmlns="http://schemas.openxmlformats.org/spreadsheetml/2006/main">
  <c r="F117" i="3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11" i="2"/>
  <c r="F11"/>
  <c r="E11"/>
  <c r="D11"/>
  <c r="G10"/>
  <c r="F10"/>
  <c r="F9"/>
  <c r="G8"/>
  <c r="F8"/>
  <c r="F7"/>
  <c r="G6"/>
  <c r="F6"/>
  <c r="G5"/>
  <c r="F5"/>
  <c r="G4"/>
  <c r="F4"/>
  <c r="G3"/>
  <c r="F3"/>
  <c r="Z121" i="1"/>
  <c r="Y121"/>
  <c r="X121"/>
  <c r="W121"/>
  <c r="V121"/>
  <c r="U121"/>
  <c r="R121"/>
  <c r="Q121"/>
  <c r="P121"/>
  <c r="O121"/>
  <c r="N121"/>
  <c r="L121"/>
  <c r="K121"/>
  <c r="J121"/>
  <c r="I121"/>
  <c r="H121"/>
  <c r="F121"/>
  <c r="E121"/>
  <c r="AD120"/>
  <c r="Z120"/>
  <c r="Y120"/>
  <c r="X120"/>
  <c r="W120"/>
  <c r="V120"/>
  <c r="U120"/>
  <c r="R120"/>
  <c r="Q120"/>
  <c r="N120"/>
  <c r="K120"/>
  <c r="I120"/>
  <c r="F120"/>
  <c r="AD119"/>
  <c r="Z119"/>
  <c r="Y119"/>
  <c r="X119"/>
  <c r="W119"/>
  <c r="V119"/>
  <c r="U119"/>
  <c r="R119"/>
  <c r="Q119"/>
  <c r="N119"/>
  <c r="K119"/>
  <c r="I119"/>
  <c r="F119"/>
  <c r="Z118"/>
  <c r="Y118"/>
  <c r="X118"/>
  <c r="W118"/>
  <c r="V118"/>
  <c r="U118"/>
  <c r="R118"/>
  <c r="Q118"/>
  <c r="N118"/>
  <c r="K118"/>
  <c r="I118"/>
  <c r="F118"/>
  <c r="AD117"/>
  <c r="Z117"/>
  <c r="Y117"/>
  <c r="X117"/>
  <c r="W117"/>
  <c r="V117"/>
  <c r="U117"/>
  <c r="R117"/>
  <c r="Q117"/>
  <c r="N117"/>
  <c r="K117"/>
  <c r="I117"/>
  <c r="F117"/>
  <c r="AD116"/>
  <c r="Z116"/>
  <c r="Y116"/>
  <c r="X116"/>
  <c r="W116"/>
  <c r="V116"/>
  <c r="U116"/>
  <c r="R116"/>
  <c r="Q116"/>
  <c r="N116"/>
  <c r="K116"/>
  <c r="I116"/>
  <c r="F116"/>
  <c r="AD115"/>
  <c r="Z115"/>
  <c r="Y115"/>
  <c r="X115"/>
  <c r="W115"/>
  <c r="V115"/>
  <c r="U115"/>
  <c r="R115"/>
  <c r="Q115"/>
  <c r="N115"/>
  <c r="K115"/>
  <c r="I115"/>
  <c r="F115"/>
  <c r="AD114"/>
  <c r="Z114"/>
  <c r="Y114"/>
  <c r="X114"/>
  <c r="W114"/>
  <c r="V114"/>
  <c r="U114"/>
  <c r="R114"/>
  <c r="Q114"/>
  <c r="N114"/>
  <c r="K114"/>
  <c r="I114"/>
  <c r="F114"/>
  <c r="AD113"/>
  <c r="Z113"/>
  <c r="Y113"/>
  <c r="X113"/>
  <c r="W113"/>
  <c r="V113"/>
  <c r="U113"/>
  <c r="R113"/>
  <c r="Q113"/>
  <c r="N113"/>
  <c r="K113"/>
  <c r="I113"/>
  <c r="F113"/>
  <c r="AD112"/>
  <c r="Z112"/>
  <c r="Y112"/>
  <c r="X112"/>
  <c r="W112"/>
  <c r="V112"/>
  <c r="U112"/>
  <c r="R112"/>
  <c r="Q112"/>
  <c r="N112"/>
  <c r="K112"/>
  <c r="I112"/>
  <c r="F112"/>
  <c r="AD111"/>
  <c r="Z111"/>
  <c r="Y111"/>
  <c r="X111"/>
  <c r="W111"/>
  <c r="V111"/>
  <c r="U111"/>
  <c r="R111"/>
  <c r="Q111"/>
  <c r="N111"/>
  <c r="K111"/>
  <c r="I111"/>
  <c r="F111"/>
  <c r="AD110"/>
  <c r="Z110"/>
  <c r="Y110"/>
  <c r="X110"/>
  <c r="W110"/>
  <c r="V110"/>
  <c r="U110"/>
  <c r="R110"/>
  <c r="Q110"/>
  <c r="N110"/>
  <c r="K110"/>
  <c r="I110"/>
  <c r="F110"/>
  <c r="AD109"/>
  <c r="Z109"/>
  <c r="Y109"/>
  <c r="X109"/>
  <c r="W109"/>
  <c r="V109"/>
  <c r="U109"/>
  <c r="R109"/>
  <c r="Q109"/>
  <c r="N109"/>
  <c r="K109"/>
  <c r="I109"/>
  <c r="F109"/>
  <c r="Z108"/>
  <c r="Y108"/>
  <c r="X108"/>
  <c r="W108"/>
  <c r="V108"/>
  <c r="U108"/>
  <c r="R108"/>
  <c r="Q108"/>
  <c r="N108"/>
  <c r="K108"/>
  <c r="I108"/>
  <c r="F108"/>
  <c r="Z107"/>
  <c r="Y107"/>
  <c r="X107"/>
  <c r="W107"/>
  <c r="V107"/>
  <c r="U107"/>
  <c r="R107"/>
  <c r="Q107"/>
  <c r="N107"/>
  <c r="K107"/>
  <c r="I107"/>
  <c r="F107"/>
  <c r="AD106"/>
  <c r="Z106"/>
  <c r="Y106"/>
  <c r="X106"/>
  <c r="W106"/>
  <c r="V106"/>
  <c r="U106"/>
  <c r="R106"/>
  <c r="Q106"/>
  <c r="N106"/>
  <c r="K106"/>
  <c r="I106"/>
  <c r="F106"/>
  <c r="AD105"/>
  <c r="Z105"/>
  <c r="Y105"/>
  <c r="X105"/>
  <c r="W105"/>
  <c r="V105"/>
  <c r="U105"/>
  <c r="R105"/>
  <c r="Q105"/>
  <c r="N105"/>
  <c r="K105"/>
  <c r="I105"/>
  <c r="F105"/>
  <c r="AD104"/>
  <c r="Z104"/>
  <c r="Y104"/>
  <c r="X104"/>
  <c r="W104"/>
  <c r="V104"/>
  <c r="U104"/>
  <c r="R104"/>
  <c r="Q104"/>
  <c r="N104"/>
  <c r="K104"/>
  <c r="I104"/>
  <c r="F104"/>
  <c r="AD103"/>
  <c r="Z103"/>
  <c r="Y103"/>
  <c r="X103"/>
  <c r="W103"/>
  <c r="V103"/>
  <c r="U103"/>
  <c r="R103"/>
  <c r="Q103"/>
  <c r="N103"/>
  <c r="K103"/>
  <c r="I103"/>
  <c r="F103"/>
  <c r="Z102"/>
  <c r="Y102"/>
  <c r="X102"/>
  <c r="W102"/>
  <c r="V102"/>
  <c r="U102"/>
  <c r="R102"/>
  <c r="Q102"/>
  <c r="N102"/>
  <c r="K102"/>
  <c r="I102"/>
  <c r="F102"/>
  <c r="AD101"/>
  <c r="Z101"/>
  <c r="Y101"/>
  <c r="X101"/>
  <c r="W101"/>
  <c r="V101"/>
  <c r="U101"/>
  <c r="R101"/>
  <c r="Q101"/>
  <c r="N101"/>
  <c r="K101"/>
  <c r="I101"/>
  <c r="F101"/>
  <c r="AD100"/>
  <c r="Z100"/>
  <c r="Y100"/>
  <c r="X100"/>
  <c r="W100"/>
  <c r="V100"/>
  <c r="U100"/>
  <c r="R100"/>
  <c r="Q100"/>
  <c r="N100"/>
  <c r="K100"/>
  <c r="I100"/>
  <c r="F100"/>
  <c r="Z99"/>
  <c r="Y99"/>
  <c r="X99"/>
  <c r="W99"/>
  <c r="V99"/>
  <c r="U99"/>
  <c r="R99"/>
  <c r="Q99"/>
  <c r="N99"/>
  <c r="K99"/>
  <c r="I99"/>
  <c r="F99"/>
  <c r="Z98"/>
  <c r="Y98"/>
  <c r="X98"/>
  <c r="W98"/>
  <c r="V98"/>
  <c r="U98"/>
  <c r="R98"/>
  <c r="Q98"/>
  <c r="N98"/>
  <c r="K98"/>
  <c r="I98"/>
  <c r="F98"/>
  <c r="AD97"/>
  <c r="Z97"/>
  <c r="Y97"/>
  <c r="X97"/>
  <c r="W97"/>
  <c r="V97"/>
  <c r="U97"/>
  <c r="R97"/>
  <c r="Q97"/>
  <c r="N97"/>
  <c r="K97"/>
  <c r="I97"/>
  <c r="F97"/>
  <c r="AD96"/>
  <c r="Z96"/>
  <c r="Y96"/>
  <c r="X96"/>
  <c r="W96"/>
  <c r="V96"/>
  <c r="U96"/>
  <c r="R96"/>
  <c r="Q96"/>
  <c r="N96"/>
  <c r="K96"/>
  <c r="I96"/>
  <c r="F96"/>
  <c r="AD95"/>
  <c r="Z95"/>
  <c r="Y95"/>
  <c r="X95"/>
  <c r="W95"/>
  <c r="V95"/>
  <c r="U95"/>
  <c r="R95"/>
  <c r="Q95"/>
  <c r="N95"/>
  <c r="K95"/>
  <c r="I95"/>
  <c r="F95"/>
  <c r="Z94"/>
  <c r="Y94"/>
  <c r="X94"/>
  <c r="W94"/>
  <c r="V94"/>
  <c r="U94"/>
  <c r="R94"/>
  <c r="Q94"/>
  <c r="N94"/>
  <c r="K94"/>
  <c r="I94"/>
  <c r="F94"/>
  <c r="AD93"/>
  <c r="Z93"/>
  <c r="Y93"/>
  <c r="X93"/>
  <c r="W93"/>
  <c r="V93"/>
  <c r="U93"/>
  <c r="R93"/>
  <c r="Q93"/>
  <c r="N93"/>
  <c r="K93"/>
  <c r="I93"/>
  <c r="F93"/>
  <c r="Z92"/>
  <c r="Y92"/>
  <c r="X92"/>
  <c r="W92"/>
  <c r="V92"/>
  <c r="U92"/>
  <c r="R92"/>
  <c r="Q92"/>
  <c r="N92"/>
  <c r="K92"/>
  <c r="I92"/>
  <c r="F92"/>
  <c r="AD91"/>
  <c r="Z91"/>
  <c r="Y91"/>
  <c r="X91"/>
  <c r="W91"/>
  <c r="V91"/>
  <c r="U91"/>
  <c r="R91"/>
  <c r="Q91"/>
  <c r="N91"/>
  <c r="K91"/>
  <c r="I91"/>
  <c r="F91"/>
  <c r="Z90"/>
  <c r="Y90"/>
  <c r="X90"/>
  <c r="W90"/>
  <c r="V90"/>
  <c r="U90"/>
  <c r="R90"/>
  <c r="Q90"/>
  <c r="N90"/>
  <c r="K90"/>
  <c r="I90"/>
  <c r="F90"/>
  <c r="Z89"/>
  <c r="Y89"/>
  <c r="X89"/>
  <c r="W89"/>
  <c r="V89"/>
  <c r="U89"/>
  <c r="R89"/>
  <c r="Q89"/>
  <c r="N89"/>
  <c r="K89"/>
  <c r="I89"/>
  <c r="F89"/>
  <c r="Z88"/>
  <c r="Y88"/>
  <c r="X88"/>
  <c r="W88"/>
  <c r="V88"/>
  <c r="U88"/>
  <c r="R88"/>
  <c r="Q88"/>
  <c r="N88"/>
  <c r="K88"/>
  <c r="I88"/>
  <c r="F88"/>
  <c r="AD87"/>
  <c r="Z87"/>
  <c r="Y87"/>
  <c r="X87"/>
  <c r="W87"/>
  <c r="V87"/>
  <c r="U87"/>
  <c r="R87"/>
  <c r="Q87"/>
  <c r="N87"/>
  <c r="K87"/>
  <c r="I87"/>
  <c r="F87"/>
  <c r="Z86"/>
  <c r="Y86"/>
  <c r="X86"/>
  <c r="W86"/>
  <c r="V86"/>
  <c r="U86"/>
  <c r="R86"/>
  <c r="Q86"/>
  <c r="N86"/>
  <c r="K86"/>
  <c r="I86"/>
  <c r="F86"/>
  <c r="Z85"/>
  <c r="Y85"/>
  <c r="X85"/>
  <c r="W85"/>
  <c r="V85"/>
  <c r="U85"/>
  <c r="R85"/>
  <c r="Q85"/>
  <c r="N85"/>
  <c r="K85"/>
  <c r="I85"/>
  <c r="F85"/>
  <c r="Z84"/>
  <c r="Y84"/>
  <c r="X84"/>
  <c r="W84"/>
  <c r="V84"/>
  <c r="U84"/>
  <c r="R84"/>
  <c r="Q84"/>
  <c r="N84"/>
  <c r="K84"/>
  <c r="I84"/>
  <c r="F84"/>
  <c r="Z83"/>
  <c r="Y83"/>
  <c r="X83"/>
  <c r="W83"/>
  <c r="V83"/>
  <c r="U83"/>
  <c r="R83"/>
  <c r="Q83"/>
  <c r="N83"/>
  <c r="K83"/>
  <c r="I83"/>
  <c r="F83"/>
  <c r="Z82"/>
  <c r="Y82"/>
  <c r="X82"/>
  <c r="W82"/>
  <c r="V82"/>
  <c r="U82"/>
  <c r="R82"/>
  <c r="Q82"/>
  <c r="N82"/>
  <c r="K82"/>
  <c r="I82"/>
  <c r="F82"/>
  <c r="Z81"/>
  <c r="Y81"/>
  <c r="X81"/>
  <c r="W81"/>
  <c r="V81"/>
  <c r="U81"/>
  <c r="R81"/>
  <c r="Q81"/>
  <c r="N81"/>
  <c r="K81"/>
  <c r="I81"/>
  <c r="F81"/>
  <c r="AD80"/>
  <c r="Z80"/>
  <c r="Y80"/>
  <c r="X80"/>
  <c r="W80"/>
  <c r="V80"/>
  <c r="U80"/>
  <c r="R80"/>
  <c r="Q80"/>
  <c r="N80"/>
  <c r="K80"/>
  <c r="I80"/>
  <c r="F80"/>
  <c r="Z79"/>
  <c r="Y79"/>
  <c r="X79"/>
  <c r="W79"/>
  <c r="V79"/>
  <c r="U79"/>
  <c r="R79"/>
  <c r="Q79"/>
  <c r="N79"/>
  <c r="K79"/>
  <c r="I79"/>
  <c r="F79"/>
  <c r="AD78"/>
  <c r="Z78"/>
  <c r="Y78"/>
  <c r="X78"/>
  <c r="W78"/>
  <c r="V78"/>
  <c r="U78"/>
  <c r="R78"/>
  <c r="Q78"/>
  <c r="N78"/>
  <c r="K78"/>
  <c r="I78"/>
  <c r="F78"/>
  <c r="AB77"/>
  <c r="Z77"/>
  <c r="Y77"/>
  <c r="X77"/>
  <c r="W77"/>
  <c r="V77"/>
  <c r="U77"/>
  <c r="R77"/>
  <c r="Q77"/>
  <c r="N77"/>
  <c r="K77"/>
  <c r="I77"/>
  <c r="F77"/>
  <c r="AC76"/>
  <c r="Z76"/>
  <c r="Y76"/>
  <c r="X76"/>
  <c r="W76"/>
  <c r="V76"/>
  <c r="U76"/>
  <c r="R76"/>
  <c r="Q76"/>
  <c r="N76"/>
  <c r="K76"/>
  <c r="I76"/>
  <c r="F76"/>
  <c r="AC75"/>
  <c r="Z75"/>
  <c r="Y75"/>
  <c r="X75"/>
  <c r="W75"/>
  <c r="V75"/>
  <c r="U75"/>
  <c r="R75"/>
  <c r="Q75"/>
  <c r="N75"/>
  <c r="K75"/>
  <c r="I75"/>
  <c r="F75"/>
  <c r="Z74"/>
  <c r="Y74"/>
  <c r="X74"/>
  <c r="W74"/>
  <c r="V74"/>
  <c r="U74"/>
  <c r="R74"/>
  <c r="Q74"/>
  <c r="N74"/>
  <c r="K74"/>
  <c r="I74"/>
  <c r="F74"/>
  <c r="AC73"/>
  <c r="Z73"/>
  <c r="Y73"/>
  <c r="X73"/>
  <c r="W73"/>
  <c r="V73"/>
  <c r="U73"/>
  <c r="R73"/>
  <c r="Q73"/>
  <c r="N73"/>
  <c r="K73"/>
  <c r="I73"/>
  <c r="F73"/>
  <c r="AC72"/>
  <c r="Z72"/>
  <c r="Y72"/>
  <c r="X72"/>
  <c r="W72"/>
  <c r="V72"/>
  <c r="U72"/>
  <c r="R72"/>
  <c r="Q72"/>
  <c r="N72"/>
  <c r="K72"/>
  <c r="I72"/>
  <c r="F72"/>
  <c r="Z71"/>
  <c r="Y71"/>
  <c r="X71"/>
  <c r="W71"/>
  <c r="V71"/>
  <c r="U71"/>
  <c r="R71"/>
  <c r="Q71"/>
  <c r="N71"/>
  <c r="K71"/>
  <c r="I71"/>
  <c r="F71"/>
  <c r="AC70"/>
  <c r="Z70"/>
  <c r="Y70"/>
  <c r="X70"/>
  <c r="W70"/>
  <c r="V70"/>
  <c r="U70"/>
  <c r="R70"/>
  <c r="Q70"/>
  <c r="N70"/>
  <c r="K70"/>
  <c r="I70"/>
  <c r="F70"/>
  <c r="AC69"/>
  <c r="Z69"/>
  <c r="Y69"/>
  <c r="X69"/>
  <c r="W69"/>
  <c r="V69"/>
  <c r="U69"/>
  <c r="R69"/>
  <c r="Q69"/>
  <c r="N69"/>
  <c r="K69"/>
  <c r="I69"/>
  <c r="F69"/>
  <c r="AC68"/>
  <c r="Z68"/>
  <c r="Y68"/>
  <c r="X68"/>
  <c r="W68"/>
  <c r="V68"/>
  <c r="U68"/>
  <c r="R68"/>
  <c r="Q68"/>
  <c r="N68"/>
  <c r="K68"/>
  <c r="I68"/>
  <c r="F68"/>
  <c r="AC67"/>
  <c r="Z67"/>
  <c r="Y67"/>
  <c r="X67"/>
  <c r="W67"/>
  <c r="V67"/>
  <c r="U67"/>
  <c r="R67"/>
  <c r="Q67"/>
  <c r="N67"/>
  <c r="K67"/>
  <c r="I67"/>
  <c r="F67"/>
  <c r="AC66"/>
  <c r="Z66"/>
  <c r="Y66"/>
  <c r="X66"/>
  <c r="W66"/>
  <c r="V66"/>
  <c r="U66"/>
  <c r="R66"/>
  <c r="Q66"/>
  <c r="N66"/>
  <c r="K66"/>
  <c r="I66"/>
  <c r="F66"/>
  <c r="AC65"/>
  <c r="Z65"/>
  <c r="Y65"/>
  <c r="X65"/>
  <c r="W65"/>
  <c r="V65"/>
  <c r="U65"/>
  <c r="R65"/>
  <c r="Q65"/>
  <c r="N65"/>
  <c r="K65"/>
  <c r="I65"/>
  <c r="F65"/>
  <c r="AC64"/>
  <c r="Z64"/>
  <c r="Y64"/>
  <c r="X64"/>
  <c r="W64"/>
  <c r="V64"/>
  <c r="U64"/>
  <c r="R64"/>
  <c r="Q64"/>
  <c r="N64"/>
  <c r="K64"/>
  <c r="I64"/>
  <c r="F64"/>
  <c r="AC63"/>
  <c r="Z63"/>
  <c r="Y63"/>
  <c r="X63"/>
  <c r="W63"/>
  <c r="V63"/>
  <c r="U63"/>
  <c r="R63"/>
  <c r="Q63"/>
  <c r="N63"/>
  <c r="K63"/>
  <c r="I63"/>
  <c r="F63"/>
  <c r="Z62"/>
  <c r="Y62"/>
  <c r="X62"/>
  <c r="W62"/>
  <c r="V62"/>
  <c r="U62"/>
  <c r="R62"/>
  <c r="Q62"/>
  <c r="N62"/>
  <c r="K62"/>
  <c r="I62"/>
  <c r="F62"/>
  <c r="AC61"/>
  <c r="Z61"/>
  <c r="Y61"/>
  <c r="X61"/>
  <c r="W61"/>
  <c r="V61"/>
  <c r="U61"/>
  <c r="R61"/>
  <c r="Q61"/>
  <c r="N61"/>
  <c r="K61"/>
  <c r="I61"/>
  <c r="F61"/>
  <c r="AC60"/>
  <c r="Z60"/>
  <c r="Y60"/>
  <c r="X60"/>
  <c r="W60"/>
  <c r="V60"/>
  <c r="U60"/>
  <c r="R60"/>
  <c r="Q60"/>
  <c r="N60"/>
  <c r="K60"/>
  <c r="I60"/>
  <c r="F60"/>
  <c r="AC59"/>
  <c r="Z59"/>
  <c r="Y59"/>
  <c r="X59"/>
  <c r="W59"/>
  <c r="V59"/>
  <c r="U59"/>
  <c r="R59"/>
  <c r="Q59"/>
  <c r="N59"/>
  <c r="K59"/>
  <c r="I59"/>
  <c r="F59"/>
  <c r="AC58"/>
  <c r="Z58"/>
  <c r="Y58"/>
  <c r="X58"/>
  <c r="W58"/>
  <c r="V58"/>
  <c r="U58"/>
  <c r="R58"/>
  <c r="Q58"/>
  <c r="N58"/>
  <c r="K58"/>
  <c r="I58"/>
  <c r="F58"/>
  <c r="AC57"/>
  <c r="Z57"/>
  <c r="Y57"/>
  <c r="X57"/>
  <c r="W57"/>
  <c r="V57"/>
  <c r="U57"/>
  <c r="R57"/>
  <c r="Q57"/>
  <c r="N57"/>
  <c r="K57"/>
  <c r="I57"/>
  <c r="F57"/>
  <c r="AC56"/>
  <c r="Z56"/>
  <c r="Y56"/>
  <c r="X56"/>
  <c r="W56"/>
  <c r="V56"/>
  <c r="U56"/>
  <c r="R56"/>
  <c r="Q56"/>
  <c r="N56"/>
  <c r="K56"/>
  <c r="I56"/>
  <c r="F56"/>
  <c r="AC55"/>
  <c r="Z55"/>
  <c r="Y55"/>
  <c r="X55"/>
  <c r="W55"/>
  <c r="V55"/>
  <c r="U55"/>
  <c r="R55"/>
  <c r="Q55"/>
  <c r="N55"/>
  <c r="K55"/>
  <c r="I55"/>
  <c r="F55"/>
  <c r="AC54"/>
  <c r="Z54"/>
  <c r="Y54"/>
  <c r="X54"/>
  <c r="W54"/>
  <c r="V54"/>
  <c r="U54"/>
  <c r="R54"/>
  <c r="Q54"/>
  <c r="N54"/>
  <c r="K54"/>
  <c r="I54"/>
  <c r="F54"/>
  <c r="AC53"/>
  <c r="Z53"/>
  <c r="Y53"/>
  <c r="X53"/>
  <c r="W53"/>
  <c r="V53"/>
  <c r="U53"/>
  <c r="R53"/>
  <c r="Q53"/>
  <c r="N53"/>
  <c r="K53"/>
  <c r="I53"/>
  <c r="F53"/>
  <c r="AC52"/>
  <c r="Z52"/>
  <c r="Y52"/>
  <c r="X52"/>
  <c r="W52"/>
  <c r="V52"/>
  <c r="U52"/>
  <c r="R52"/>
  <c r="Q52"/>
  <c r="N52"/>
  <c r="K52"/>
  <c r="I52"/>
  <c r="F52"/>
  <c r="AC51"/>
  <c r="Z51"/>
  <c r="Y51"/>
  <c r="X51"/>
  <c r="W51"/>
  <c r="V51"/>
  <c r="U51"/>
  <c r="R51"/>
  <c r="Q51"/>
  <c r="N51"/>
  <c r="K51"/>
  <c r="I51"/>
  <c r="F51"/>
  <c r="AC50"/>
  <c r="Z50"/>
  <c r="Y50"/>
  <c r="X50"/>
  <c r="W50"/>
  <c r="V50"/>
  <c r="U50"/>
  <c r="R50"/>
  <c r="Q50"/>
  <c r="N50"/>
  <c r="K50"/>
  <c r="I50"/>
  <c r="F50"/>
  <c r="AC49"/>
  <c r="Z49"/>
  <c r="Y49"/>
  <c r="X49"/>
  <c r="W49"/>
  <c r="V49"/>
  <c r="U49"/>
  <c r="R49"/>
  <c r="Q49"/>
  <c r="N49"/>
  <c r="K49"/>
  <c r="I49"/>
  <c r="F49"/>
  <c r="AC48"/>
  <c r="Z48"/>
  <c r="Y48"/>
  <c r="X48"/>
  <c r="W48"/>
  <c r="V48"/>
  <c r="U48"/>
  <c r="R48"/>
  <c r="Q48"/>
  <c r="N48"/>
  <c r="K48"/>
  <c r="I48"/>
  <c r="F48"/>
  <c r="AC47"/>
  <c r="Z47"/>
  <c r="Y47"/>
  <c r="X47"/>
  <c r="W47"/>
  <c r="V47"/>
  <c r="U47"/>
  <c r="R47"/>
  <c r="Q47"/>
  <c r="N47"/>
  <c r="K47"/>
  <c r="I47"/>
  <c r="F47"/>
  <c r="AC46"/>
  <c r="Z46"/>
  <c r="Y46"/>
  <c r="X46"/>
  <c r="W46"/>
  <c r="V46"/>
  <c r="U46"/>
  <c r="R46"/>
  <c r="Q46"/>
  <c r="N46"/>
  <c r="K46"/>
  <c r="I46"/>
  <c r="F46"/>
  <c r="AC45"/>
  <c r="Z45"/>
  <c r="Y45"/>
  <c r="X45"/>
  <c r="W45"/>
  <c r="V45"/>
  <c r="U45"/>
  <c r="R45"/>
  <c r="Q45"/>
  <c r="N45"/>
  <c r="K45"/>
  <c r="I45"/>
  <c r="F45"/>
  <c r="Z44"/>
  <c r="Y44"/>
  <c r="X44"/>
  <c r="W44"/>
  <c r="V44"/>
  <c r="U44"/>
  <c r="R44"/>
  <c r="Q44"/>
  <c r="N44"/>
  <c r="K44"/>
  <c r="I44"/>
  <c r="F44"/>
  <c r="AC43"/>
  <c r="Z43"/>
  <c r="Y43"/>
  <c r="X43"/>
  <c r="W43"/>
  <c r="V43"/>
  <c r="U43"/>
  <c r="R43"/>
  <c r="Q43"/>
  <c r="N43"/>
  <c r="K43"/>
  <c r="I43"/>
  <c r="F43"/>
  <c r="AC42"/>
  <c r="Z42"/>
  <c r="Y42"/>
  <c r="X42"/>
  <c r="W42"/>
  <c r="V42"/>
  <c r="U42"/>
  <c r="R42"/>
  <c r="Q42"/>
  <c r="N42"/>
  <c r="K42"/>
  <c r="I42"/>
  <c r="F42"/>
  <c r="AC41"/>
  <c r="Z41"/>
  <c r="Y41"/>
  <c r="X41"/>
  <c r="W41"/>
  <c r="V41"/>
  <c r="U41"/>
  <c r="R41"/>
  <c r="Q41"/>
  <c r="N41"/>
  <c r="K41"/>
  <c r="I41"/>
  <c r="F41"/>
  <c r="AC40"/>
  <c r="Z40"/>
  <c r="Y40"/>
  <c r="X40"/>
  <c r="W40"/>
  <c r="V40"/>
  <c r="U40"/>
  <c r="R40"/>
  <c r="Q40"/>
  <c r="N40"/>
  <c r="K40"/>
  <c r="I40"/>
  <c r="F40"/>
  <c r="AC39"/>
  <c r="Z39"/>
  <c r="Y39"/>
  <c r="X39"/>
  <c r="W39"/>
  <c r="V39"/>
  <c r="U39"/>
  <c r="R39"/>
  <c r="Q39"/>
  <c r="N39"/>
  <c r="K39"/>
  <c r="I39"/>
  <c r="F39"/>
  <c r="AC38"/>
  <c r="Z38"/>
  <c r="Y38"/>
  <c r="X38"/>
  <c r="W38"/>
  <c r="V38"/>
  <c r="U38"/>
  <c r="R38"/>
  <c r="Q38"/>
  <c r="N38"/>
  <c r="K38"/>
  <c r="I38"/>
  <c r="F38"/>
  <c r="AC37"/>
  <c r="Z37"/>
  <c r="Y37"/>
  <c r="X37"/>
  <c r="W37"/>
  <c r="V37"/>
  <c r="U37"/>
  <c r="R37"/>
  <c r="Q37"/>
  <c r="N37"/>
  <c r="K37"/>
  <c r="I37"/>
  <c r="F37"/>
  <c r="AC36"/>
  <c r="Z36"/>
  <c r="Y36"/>
  <c r="X36"/>
  <c r="W36"/>
  <c r="V36"/>
  <c r="U36"/>
  <c r="R36"/>
  <c r="Q36"/>
  <c r="N36"/>
  <c r="K36"/>
  <c r="I36"/>
  <c r="F36"/>
  <c r="AC35"/>
  <c r="AB35"/>
  <c r="Z35"/>
  <c r="Y35"/>
  <c r="X35"/>
  <c r="W35"/>
  <c r="V35"/>
  <c r="U35"/>
  <c r="R35"/>
  <c r="Q35"/>
  <c r="N35"/>
  <c r="K35"/>
  <c r="I35"/>
  <c r="F35"/>
  <c r="AC34"/>
  <c r="AB34"/>
  <c r="Z34"/>
  <c r="Y34"/>
  <c r="X34"/>
  <c r="W34"/>
  <c r="V34"/>
  <c r="U34"/>
  <c r="R34"/>
  <c r="Q34"/>
  <c r="N34"/>
  <c r="K34"/>
  <c r="I34"/>
  <c r="F34"/>
  <c r="AC33"/>
  <c r="AB33"/>
  <c r="Z33"/>
  <c r="Y33"/>
  <c r="X33"/>
  <c r="W33"/>
  <c r="V33"/>
  <c r="U33"/>
  <c r="R33"/>
  <c r="Q33"/>
  <c r="N33"/>
  <c r="K33"/>
  <c r="I33"/>
  <c r="F33"/>
  <c r="AC32"/>
  <c r="AB32"/>
  <c r="Z32"/>
  <c r="Y32"/>
  <c r="X32"/>
  <c r="W32"/>
  <c r="V32"/>
  <c r="U32"/>
  <c r="R32"/>
  <c r="Q32"/>
  <c r="N32"/>
  <c r="K32"/>
  <c r="I32"/>
  <c r="F32"/>
  <c r="AC31"/>
  <c r="AB31"/>
  <c r="Z31"/>
  <c r="Y31"/>
  <c r="X31"/>
  <c r="W31"/>
  <c r="V31"/>
  <c r="U31"/>
  <c r="R31"/>
  <c r="Q31"/>
  <c r="N31"/>
  <c r="K31"/>
  <c r="I31"/>
  <c r="F31"/>
  <c r="AC30"/>
  <c r="AB30"/>
  <c r="Z30"/>
  <c r="Y30"/>
  <c r="X30"/>
  <c r="W30"/>
  <c r="V30"/>
  <c r="U30"/>
  <c r="R30"/>
  <c r="Q30"/>
  <c r="N30"/>
  <c r="K30"/>
  <c r="I30"/>
  <c r="F30"/>
  <c r="AC29"/>
  <c r="AB29"/>
  <c r="Z29"/>
  <c r="Y29"/>
  <c r="X29"/>
  <c r="W29"/>
  <c r="V29"/>
  <c r="U29"/>
  <c r="R29"/>
  <c r="Q29"/>
  <c r="N29"/>
  <c r="K29"/>
  <c r="I29"/>
  <c r="F29"/>
  <c r="AC28"/>
  <c r="AB28"/>
  <c r="Z28"/>
  <c r="Y28"/>
  <c r="X28"/>
  <c r="W28"/>
  <c r="V28"/>
  <c r="U28"/>
  <c r="R28"/>
  <c r="Q28"/>
  <c r="N28"/>
  <c r="K28"/>
  <c r="I28"/>
  <c r="F28"/>
  <c r="AC27"/>
  <c r="AB27"/>
  <c r="Z27"/>
  <c r="Y27"/>
  <c r="X27"/>
  <c r="W27"/>
  <c r="V27"/>
  <c r="U27"/>
  <c r="R27"/>
  <c r="Q27"/>
  <c r="N27"/>
  <c r="K27"/>
  <c r="I27"/>
  <c r="F27"/>
  <c r="AC26"/>
  <c r="AB26"/>
  <c r="Z26"/>
  <c r="Y26"/>
  <c r="X26"/>
  <c r="W26"/>
  <c r="V26"/>
  <c r="U26"/>
  <c r="R26"/>
  <c r="Q26"/>
  <c r="N26"/>
  <c r="K26"/>
  <c r="I26"/>
  <c r="F26"/>
  <c r="AC25"/>
  <c r="AB25"/>
  <c r="Z25"/>
  <c r="Y25"/>
  <c r="X25"/>
  <c r="W25"/>
  <c r="V25"/>
  <c r="U25"/>
  <c r="R25"/>
  <c r="Q25"/>
  <c r="N25"/>
  <c r="K25"/>
  <c r="I25"/>
  <c r="F25"/>
  <c r="AC24"/>
  <c r="AB24"/>
  <c r="Z24"/>
  <c r="Y24"/>
  <c r="X24"/>
  <c r="W24"/>
  <c r="V24"/>
  <c r="U24"/>
  <c r="R24"/>
  <c r="Q24"/>
  <c r="N24"/>
  <c r="K24"/>
  <c r="I24"/>
  <c r="F24"/>
  <c r="AC23"/>
  <c r="AB23"/>
  <c r="Z23"/>
  <c r="Y23"/>
  <c r="X23"/>
  <c r="W23"/>
  <c r="V23"/>
  <c r="U23"/>
  <c r="R23"/>
  <c r="Q23"/>
  <c r="N23"/>
  <c r="K23"/>
  <c r="I23"/>
  <c r="F23"/>
  <c r="AC22"/>
  <c r="AB22"/>
  <c r="Z22"/>
  <c r="Y22"/>
  <c r="X22"/>
  <c r="W22"/>
  <c r="V22"/>
  <c r="U22"/>
  <c r="R22"/>
  <c r="Q22"/>
  <c r="N22"/>
  <c r="K22"/>
  <c r="I22"/>
  <c r="F22"/>
  <c r="AC21"/>
  <c r="AB21"/>
  <c r="Z21"/>
  <c r="Y21"/>
  <c r="X21"/>
  <c r="W21"/>
  <c r="V21"/>
  <c r="U21"/>
  <c r="R21"/>
  <c r="Q21"/>
  <c r="N21"/>
  <c r="K21"/>
  <c r="I21"/>
  <c r="F21"/>
  <c r="AC20"/>
  <c r="AB20"/>
  <c r="Z20"/>
  <c r="Y20"/>
  <c r="X20"/>
  <c r="W20"/>
  <c r="V20"/>
  <c r="U20"/>
  <c r="R20"/>
  <c r="Q20"/>
  <c r="N20"/>
  <c r="K20"/>
  <c r="I20"/>
  <c r="F20"/>
  <c r="AC19"/>
  <c r="AB19"/>
  <c r="Z19"/>
  <c r="Y19"/>
  <c r="X19"/>
  <c r="W19"/>
  <c r="V19"/>
  <c r="U19"/>
  <c r="R19"/>
  <c r="Q19"/>
  <c r="N19"/>
  <c r="K19"/>
  <c r="I19"/>
  <c r="F19"/>
  <c r="AC18"/>
  <c r="AB18"/>
  <c r="Z18"/>
  <c r="Y18"/>
  <c r="X18"/>
  <c r="W18"/>
  <c r="V18"/>
  <c r="U18"/>
  <c r="R18"/>
  <c r="Q18"/>
  <c r="N18"/>
  <c r="K18"/>
  <c r="I18"/>
  <c r="F18"/>
  <c r="AC17"/>
  <c r="AB17"/>
  <c r="Z17"/>
  <c r="Y17"/>
  <c r="X17"/>
  <c r="W17"/>
  <c r="V17"/>
  <c r="U17"/>
  <c r="R17"/>
  <c r="Q17"/>
  <c r="N17"/>
  <c r="K17"/>
  <c r="I17"/>
  <c r="F17"/>
  <c r="AC16"/>
  <c r="AB16"/>
  <c r="Z16"/>
  <c r="Y16"/>
  <c r="X16"/>
  <c r="W16"/>
  <c r="V16"/>
  <c r="U16"/>
  <c r="R16"/>
  <c r="Q16"/>
  <c r="N16"/>
  <c r="K16"/>
  <c r="I16"/>
  <c r="F16"/>
  <c r="AC15"/>
  <c r="AB15"/>
  <c r="Z15"/>
  <c r="Y15"/>
  <c r="X15"/>
  <c r="W15"/>
  <c r="V15"/>
  <c r="U15"/>
  <c r="R15"/>
  <c r="Q15"/>
  <c r="N15"/>
  <c r="K15"/>
  <c r="I15"/>
  <c r="F15"/>
  <c r="AC14"/>
  <c r="AB14"/>
  <c r="Z14"/>
  <c r="Y14"/>
  <c r="X14"/>
  <c r="W14"/>
  <c r="V14"/>
  <c r="U14"/>
  <c r="R14"/>
  <c r="Q14"/>
  <c r="N14"/>
  <c r="K14"/>
  <c r="I14"/>
  <c r="F14"/>
  <c r="AC13"/>
  <c r="AB13"/>
  <c r="Z13"/>
  <c r="Y13"/>
  <c r="X13"/>
  <c r="W13"/>
  <c r="V13"/>
  <c r="U13"/>
  <c r="R13"/>
  <c r="Q13"/>
  <c r="N13"/>
  <c r="K13"/>
  <c r="I13"/>
  <c r="F13"/>
  <c r="AC12"/>
  <c r="AB12"/>
  <c r="Z12"/>
  <c r="Y12"/>
  <c r="X12"/>
  <c r="W12"/>
  <c r="V12"/>
  <c r="U12"/>
  <c r="R12"/>
  <c r="Q12"/>
  <c r="N12"/>
  <c r="K12"/>
  <c r="I12"/>
  <c r="F12"/>
  <c r="AC11"/>
  <c r="AB11"/>
  <c r="Z11"/>
  <c r="Y11"/>
  <c r="X11"/>
  <c r="W11"/>
  <c r="V11"/>
  <c r="U11"/>
  <c r="R11"/>
  <c r="Q11"/>
  <c r="N11"/>
  <c r="K11"/>
  <c r="I11"/>
  <c r="F11"/>
  <c r="AC10"/>
  <c r="AB10"/>
  <c r="Z10"/>
  <c r="Y10"/>
  <c r="X10"/>
  <c r="W10"/>
  <c r="V10"/>
  <c r="U10"/>
  <c r="R10"/>
  <c r="Q10"/>
  <c r="N10"/>
  <c r="K10"/>
  <c r="I10"/>
  <c r="F10"/>
  <c r="AC9"/>
  <c r="AB9"/>
  <c r="Z9"/>
  <c r="Y9"/>
  <c r="X9"/>
  <c r="W9"/>
  <c r="V9"/>
  <c r="U9"/>
  <c r="R9"/>
  <c r="Q9"/>
  <c r="N9"/>
  <c r="K9"/>
  <c r="I9"/>
  <c r="F9"/>
  <c r="AC8"/>
  <c r="AB8"/>
  <c r="Z8"/>
  <c r="Y8"/>
  <c r="X8"/>
  <c r="W8"/>
  <c r="V8"/>
  <c r="U8"/>
  <c r="R8"/>
  <c r="Q8"/>
  <c r="N8"/>
  <c r="K8"/>
  <c r="I8"/>
  <c r="F8"/>
  <c r="AC7"/>
  <c r="AB7"/>
  <c r="Z7"/>
  <c r="Y7"/>
  <c r="X7"/>
  <c r="W7"/>
  <c r="V7"/>
  <c r="U7"/>
  <c r="R7"/>
  <c r="Q7"/>
  <c r="N7"/>
  <c r="K7"/>
  <c r="I7"/>
  <c r="F7"/>
  <c r="AC6"/>
  <c r="AB6"/>
  <c r="Z6"/>
  <c r="Y6"/>
  <c r="X6"/>
  <c r="W6"/>
  <c r="V6"/>
  <c r="U6"/>
  <c r="R6"/>
  <c r="Q6"/>
  <c r="N6"/>
  <c r="K6"/>
  <c r="I6"/>
  <c r="F6"/>
  <c r="AC5"/>
  <c r="AB5"/>
  <c r="Z5"/>
  <c r="Y5"/>
  <c r="X5"/>
  <c r="W5"/>
  <c r="V5"/>
  <c r="U5"/>
  <c r="R5"/>
  <c r="Q5"/>
  <c r="N5"/>
  <c r="K5"/>
  <c r="I5"/>
  <c r="F5"/>
  <c r="AC4"/>
  <c r="AB4"/>
  <c r="Z4"/>
  <c r="Y4"/>
  <c r="X4"/>
  <c r="W4"/>
  <c r="V4"/>
  <c r="U4"/>
  <c r="R4"/>
  <c r="Q4"/>
  <c r="N4"/>
  <c r="K4"/>
  <c r="I4"/>
  <c r="F4"/>
  <c r="AC3"/>
  <c r="AB3"/>
  <c r="Z3"/>
  <c r="Y3"/>
  <c r="X3"/>
  <c r="W3"/>
  <c r="V3"/>
  <c r="U3"/>
  <c r="R3"/>
  <c r="Q3"/>
  <c r="N3"/>
  <c r="K3"/>
  <c r="I3"/>
  <c r="F3"/>
</calcChain>
</file>

<file path=xl/sharedStrings.xml><?xml version="1.0" encoding="utf-8"?>
<sst xmlns="http://schemas.openxmlformats.org/spreadsheetml/2006/main" count="489" uniqueCount="314">
  <si>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</si>
  <si>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</si>
  <si>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</si>
  <si>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</si>
  <si>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</si>
  <si>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</si>
  <si>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</si>
  <si>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</si>
  <si>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</si>
  <si>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</si>
  <si>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</si>
  <si>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</si>
  <si>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</si>
  <si>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</si>
  <si>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</si>
  <si>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</si>
  <si>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</si>
  <si>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</si>
  <si>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</si>
  <si>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</si>
  <si>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</si>
  <si>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</si>
  <si>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</si>
  <si>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</si>
  <si>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</si>
  <si>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</si>
  <si>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</si>
  <si>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</si>
  <si>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</si>
  <si>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</si>
  <si>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</si>
  <si>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</si>
  <si>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</si>
  <si>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</si>
  <si>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</si>
  <si>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</si>
  <si>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</si>
  <si>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</si>
  <si>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</si>
  <si>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</si>
  <si>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</si>
  <si>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</si>
  <si>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</si>
  <si>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</si>
  <si>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</si>
  <si>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</si>
  <si>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</si>
  <si>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</si>
  <si>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</si>
  <si>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</si>
  <si>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</si>
  <si>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</si>
  <si>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</si>
  <si>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</si>
  <si>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</si>
  <si>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</si>
  <si>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</si>
  <si>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</si>
  <si>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</si>
  <si>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</si>
  <si>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</si>
  <si>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</si>
  <si>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</si>
  <si>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</si>
  <si>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</si>
  <si>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</si>
  <si>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</si>
  <si>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</si>
  <si>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</si>
  <si>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</si>
  <si>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</si>
  <si>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</si>
  <si>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</si>
  <si>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</si>
  <si>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</si>
  <si>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</si>
  <si>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</si>
  <si>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</si>
  <si>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</si>
  <si>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</si>
  <si>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</si>
  <si>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</si>
  <si>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</si>
  <si>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</si>
  <si>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</si>
  <si>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</si>
  <si>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</si>
  <si>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</si>
  <si>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</si>
  <si>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</si>
  <si>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</si>
  <si>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</si>
  <si>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</si>
  <si>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</si>
  <si>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</si>
  <si>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</si>
  <si>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</si>
  <si>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</si>
  <si>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</si>
  <si>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</si>
  <si>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</si>
  <si>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</si>
  <si>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</si>
  <si>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</si>
  <si>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</si>
  <si>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</si>
  <si>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</si>
  <si>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</si>
  <si>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</si>
  <si>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</si>
  <si>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</si>
  <si>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</si>
  <si>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</si>
  <si>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</si>
  <si>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</si>
  <si>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</si>
  <si>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</si>
  <si>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</si>
  <si>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</si>
  <si>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</si>
  <si>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</si>
  <si>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</si>
  <si>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</si>
  <si>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</si>
  <si>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</si>
  <si>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</si>
  <si>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</si>
  <si>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</si>
  <si>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</si>
  <si>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</si>
  <si>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</si>
  <si>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</si>
  <si>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</si>
  <si>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</si>
  <si>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</si>
  <si>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</si>
  <si>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</si>
  <si>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</si>
  <si>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</si>
  <si>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</si>
  <si>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</si>
  <si>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</si>
  <si>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</si>
  <si>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</si>
  <si>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</si>
  <si>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</si>
  <si>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</si>
  <si>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</si>
  <si>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</si>
  <si>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</si>
  <si>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</si>
  <si>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</si>
  <si>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</si>
  <si>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</si>
  <si>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</si>
  <si>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</si>
  <si>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</si>
  <si>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</si>
  <si>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</si>
  <si>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</si>
  <si>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</si>
  <si>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</si>
  <si>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</si>
  <si>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</si>
  <si>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</si>
  <si>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</si>
  <si>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</si>
  <si>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</si>
  <si>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</si>
  <si>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</si>
  <si>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</si>
  <si>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</si>
  <si>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</si>
  <si>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</si>
  <si>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</si>
  <si>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</si>
  <si>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</si>
  <si>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</si>
  <si>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</si>
  <si>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</si>
  <si>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</si>
  <si>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</si>
  <si>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</si>
  <si>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</si>
  <si>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</si>
  <si>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</si>
  <si>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</si>
  <si>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</si>
  <si>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</si>
  <si>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</si>
  <si>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</si>
  <si>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</si>
  <si>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</si>
  <si>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</si>
  <si>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</si>
  <si>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</si>
  <si>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</si>
  <si>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</si>
  <si>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</si>
  <si>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</si>
  <si>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</si>
  <si>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</si>
  <si>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</si>
  <si>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</si>
  <si>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</si>
  <si>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</si>
  <si>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</si>
  <si>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</si>
  <si>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</si>
  <si>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</si>
  <si>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</si>
  <si>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</si>
  <si>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</si>
  <si>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</si>
  <si>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</si>
  <si>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</si>
  <si>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</si>
  <si>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</si>
  <si>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</si>
  <si>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</si>
  <si>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</si>
  <si>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</si>
  <si>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</si>
  <si>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</si>
  <si>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</si>
  <si>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</si>
  <si>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</si>
  <si>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</si>
  <si>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</si>
  <si>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</si>
  <si>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</si>
  <si>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</si>
  <si>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</si>
  <si>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</si>
  <si>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</si>
  <si>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</si>
  <si>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</si>
  <si>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</si>
  <si>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</si>
  <si>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</si>
  <si>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</si>
  <si>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</si>
  <si>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</si>
  <si>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</si>
  <si>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</si>
  <si>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</si>
  <si>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</si>
  <si>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</si>
  <si>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</si>
  <si>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</si>
  <si>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</si>
  <si>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</si>
  <si>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</si>
  <si>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</si>
  <si>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</si>
  <si>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</si>
  <si>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</si>
  <si>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</si>
  <si>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</si>
  <si>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</si>
  <si>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</si>
  <si>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</si>
  <si>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</si>
  <si>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</si>
  <si>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</si>
  <si>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</si>
  <si>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</si>
  <si>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</si>
  <si>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</si>
  <si>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</si>
  <si>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</si>
  <si>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</si>
  <si>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</si>
  <si>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</si>
  <si>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</si>
  <si>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</si>
  <si>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</si>
  <si>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</si>
  <si>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</si>
  <si>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</si>
  <si>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</si>
  <si>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</si>
  <si>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</si>
  <si>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</si>
  <si>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</si>
  <si>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</si>
  <si>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</si>
  <si>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</si>
  <si>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</si>
  <si>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</si>
  <si>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</si>
  <si>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</si>
  <si>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</si>
  <si>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</si>
  <si>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</si>
  <si>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</si>
  <si>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</si>
  <si>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</si>
  <si>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</si>
  <si>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</si>
  <si>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</si>
  <si>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</si>
  <si>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</si>
  <si>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</si>
  <si>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</si>
  <si>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</si>
  <si>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</si>
  <si>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</si>
  <si>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</si>
  <si>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城郊二片</t>
    <phoneticPr fontId="33" type="noConversion"/>
  </si>
  <si>
    <t>宝莲路</t>
    <phoneticPr fontId="33" type="noConversion"/>
  </si>
  <si>
    <t>吴阳</t>
    <phoneticPr fontId="33" type="noConversion"/>
  </si>
  <si>
    <t>邹芊</t>
    <phoneticPr fontId="33" type="noConversion"/>
  </si>
  <si>
    <t>秦庭月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</si>
</sst>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2"/>
      <color rgb="FFFF0000"/>
      <name val="Arial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opLeftCell="I13" workbookViewId="0">
      <selection activeCell="A30" sqref="A30:XFD30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2.875" style="43" customWidth="1"/>
    <col min="20" max="20" width="3.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101" t="s">
        <v>0</v>
      </c>
      <c r="B1" s="102"/>
      <c r="C1" s="102"/>
      <c r="D1" s="103"/>
      <c r="E1" s="50" t="s">
        <v>1</v>
      </c>
      <c r="F1" s="104" t="s">
        <v>1</v>
      </c>
      <c r="G1" s="105"/>
      <c r="H1" s="105"/>
      <c r="I1" s="106"/>
      <c r="J1" s="61" t="s">
        <v>2</v>
      </c>
      <c r="K1" s="107" t="s">
        <v>2</v>
      </c>
      <c r="L1" s="108"/>
      <c r="M1" s="108"/>
      <c r="N1" s="109"/>
      <c r="O1" s="110" t="s">
        <v>3</v>
      </c>
      <c r="P1" s="111"/>
      <c r="Q1" s="100" t="s">
        <v>4</v>
      </c>
      <c r="R1" s="100" t="s">
        <v>5</v>
      </c>
      <c r="S1" s="112" t="s">
        <v>6</v>
      </c>
      <c r="T1" s="112"/>
      <c r="U1" s="97" t="s">
        <v>7</v>
      </c>
      <c r="V1" s="97"/>
      <c r="W1" s="98" t="s">
        <v>8</v>
      </c>
      <c r="X1" s="98"/>
      <c r="Y1" s="99" t="s">
        <v>9</v>
      </c>
      <c r="Z1" s="99"/>
      <c r="AA1" s="94" t="s">
        <v>10</v>
      </c>
      <c r="AB1" s="95" t="s">
        <v>11</v>
      </c>
      <c r="AC1" s="95" t="s">
        <v>12</v>
      </c>
      <c r="AD1" s="96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100"/>
      <c r="R2" s="100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94"/>
      <c r="AB2" s="95"/>
      <c r="AC2" s="95"/>
      <c r="AD2" s="96"/>
    </row>
    <row r="3" spans="1:30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6683.2164059903998</v>
      </c>
      <c r="J3" s="65">
        <v>9383.3769599999996</v>
      </c>
      <c r="K3" s="65">
        <f t="shared" ref="K3:K66" si="2">J3*3</f>
        <v>28150.130880000001</v>
      </c>
      <c r="L3" s="65">
        <v>2530.6967661120002</v>
      </c>
      <c r="M3" s="66">
        <v>0.2697</v>
      </c>
      <c r="N3" s="65">
        <f t="shared" ref="N3:N66" si="3">L3*3</f>
        <v>7592.0902983360002</v>
      </c>
      <c r="O3" s="67">
        <v>39094.519999999997</v>
      </c>
      <c r="P3" s="67">
        <v>10549.68</v>
      </c>
      <c r="Q3" s="70">
        <f>O3/F3</f>
        <v>1.6665437258528299</v>
      </c>
      <c r="R3" s="70">
        <f>P3/I3</f>
        <v>1.5785333526749099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1.6665437258528299</v>
      </c>
      <c r="X3" s="72">
        <f t="shared" ref="X3:X66" si="7">V3/I3</f>
        <v>1.5785333526749099</v>
      </c>
      <c r="Y3" s="76">
        <f>U3/K3</f>
        <v>1.38878643821069</v>
      </c>
      <c r="Z3" s="76">
        <f>V3/N3</f>
        <v>1.3895619764048699</v>
      </c>
      <c r="AA3" s="77">
        <v>400</v>
      </c>
      <c r="AB3" s="78">
        <f>(V3-I3)*0.2</f>
        <v>773.29271880192005</v>
      </c>
      <c r="AC3" s="78">
        <f>AA3+AB3</f>
        <v>1173.29271880192</v>
      </c>
      <c r="AD3" s="79"/>
    </row>
    <row r="4" spans="1:30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33970.654799999997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11752.487734607999</v>
      </c>
      <c r="O4" s="67">
        <v>49959.56</v>
      </c>
      <c r="P4" s="67">
        <v>17022.07</v>
      </c>
      <c r="Q4" s="70">
        <f t="shared" ref="Q4:Q35" si="8">O4/F4</f>
        <v>1.47066814855744</v>
      </c>
      <c r="R4" s="70">
        <f t="shared" ref="R4:R35" si="9">P4/I4</f>
        <v>1.6453504197322899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</v>
      </c>
      <c r="X4" s="72">
        <f t="shared" si="7"/>
        <v>1.6453504197322899</v>
      </c>
      <c r="Y4" s="76">
        <f t="shared" ref="Y4:Y35" si="10">U4/K4</f>
        <v>1.2255567904645399</v>
      </c>
      <c r="Z4" s="76">
        <f t="shared" ref="Z4:Z35" si="11">V4/N4</f>
        <v>1.448380154431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>
      <c r="A5" s="57">
        <v>3</v>
      </c>
      <c r="B5" s="57">
        <v>111219</v>
      </c>
      <c r="C5" s="58" t="s">
        <v>29</v>
      </c>
      <c r="D5" s="58" t="s">
        <v>26</v>
      </c>
      <c r="E5" s="59">
        <v>5861.80645</v>
      </c>
      <c r="F5" s="59">
        <f t="shared" si="0"/>
        <v>17585.41935</v>
      </c>
      <c r="G5" s="60">
        <v>0.28489599999999998</v>
      </c>
      <c r="H5" s="59">
        <v>1670.0052103792</v>
      </c>
      <c r="I5" s="59">
        <f t="shared" si="1"/>
        <v>5010.0156311376004</v>
      </c>
      <c r="J5" s="65">
        <v>7034.1677399999999</v>
      </c>
      <c r="K5" s="65">
        <f t="shared" si="2"/>
        <v>21102.503219999999</v>
      </c>
      <c r="L5" s="65">
        <v>1897.115039478</v>
      </c>
      <c r="M5" s="66">
        <v>0.2697</v>
      </c>
      <c r="N5" s="65">
        <f t="shared" si="3"/>
        <v>5691.3451184340001</v>
      </c>
      <c r="O5" s="67">
        <v>25564.54</v>
      </c>
      <c r="P5" s="67">
        <v>9244.64</v>
      </c>
      <c r="Q5" s="70">
        <f t="shared" si="8"/>
        <v>1.45373502281593</v>
      </c>
      <c r="R5" s="70">
        <f t="shared" si="9"/>
        <v>1.8452317678499699</v>
      </c>
      <c r="S5" s="67"/>
      <c r="T5" s="67"/>
      <c r="U5" s="71">
        <f t="shared" si="4"/>
        <v>25564.54</v>
      </c>
      <c r="V5" s="71">
        <f t="shared" si="5"/>
        <v>9244.64</v>
      </c>
      <c r="W5" s="72">
        <f t="shared" si="6"/>
        <v>1.45373502281593</v>
      </c>
      <c r="X5" s="72">
        <f t="shared" si="7"/>
        <v>1.8452317678499699</v>
      </c>
      <c r="Y5" s="76">
        <f t="shared" si="10"/>
        <v>1.2114458523466101</v>
      </c>
      <c r="Z5" s="76">
        <f t="shared" si="11"/>
        <v>1.6243330544227701</v>
      </c>
      <c r="AA5" s="77">
        <v>400</v>
      </c>
      <c r="AB5" s="78">
        <f t="shared" si="12"/>
        <v>846.92487377248005</v>
      </c>
      <c r="AC5" s="78">
        <f t="shared" si="13"/>
        <v>1246.9248737724799</v>
      </c>
      <c r="AD5" s="79"/>
    </row>
    <row r="6" spans="1:30">
      <c r="A6" s="57">
        <v>4</v>
      </c>
      <c r="B6" s="57">
        <v>103199</v>
      </c>
      <c r="C6" s="58" t="s">
        <v>30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26114.58252</v>
      </c>
      <c r="L6" s="65">
        <v>2509.6113801719998</v>
      </c>
      <c r="M6" s="66">
        <v>0.2883</v>
      </c>
      <c r="N6" s="65">
        <f t="shared" si="3"/>
        <v>7528.8341405159999</v>
      </c>
      <c r="O6" s="67">
        <v>30293.48</v>
      </c>
      <c r="P6" s="67">
        <v>10452.73</v>
      </c>
      <c r="Q6" s="70">
        <f t="shared" si="8"/>
        <v>1.39202592927379</v>
      </c>
      <c r="R6" s="70">
        <f t="shared" si="9"/>
        <v>1.5771675882908001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1.39202592927379</v>
      </c>
      <c r="X6" s="72">
        <f t="shared" si="7"/>
        <v>1.5771675882908001</v>
      </c>
      <c r="Y6" s="76">
        <f t="shared" si="10"/>
        <v>1.16002160772816</v>
      </c>
      <c r="Z6" s="76">
        <f t="shared" si="11"/>
        <v>1.3883597121298299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>
      <c r="A7" s="57">
        <v>5</v>
      </c>
      <c r="B7" s="57">
        <v>744</v>
      </c>
      <c r="C7" s="58" t="s">
        <v>31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7424.5619314943997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1.55751584354452</v>
      </c>
      <c r="R7" s="70">
        <f t="shared" si="9"/>
        <v>1.5368718188742101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11069.169999989799</v>
      </c>
      <c r="W7" s="72">
        <f t="shared" si="6"/>
        <v>1.39107357107077</v>
      </c>
      <c r="X7" s="72">
        <f t="shared" si="7"/>
        <v>1.49088526732268</v>
      </c>
      <c r="Y7" s="76">
        <f t="shared" si="10"/>
        <v>1.1592279758923101</v>
      </c>
      <c r="Z7" s="76">
        <f t="shared" si="11"/>
        <v>1.3124065292274201</v>
      </c>
      <c r="AA7" s="77">
        <v>400</v>
      </c>
      <c r="AB7" s="78">
        <f t="shared" si="12"/>
        <v>728.92161369908001</v>
      </c>
      <c r="AC7" s="78">
        <f t="shared" si="13"/>
        <v>1128.9216136990799</v>
      </c>
      <c r="AD7" s="79"/>
    </row>
    <row r="8" spans="1:30">
      <c r="A8" s="57">
        <v>6</v>
      </c>
      <c r="B8" s="57">
        <v>733</v>
      </c>
      <c r="C8" s="58" t="s">
        <v>32</v>
      </c>
      <c r="D8" s="58" t="s">
        <v>33</v>
      </c>
      <c r="E8" s="59">
        <v>5457.6665000000003</v>
      </c>
      <c r="F8" s="59">
        <f t="shared" si="0"/>
        <v>16372.9995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1.3853295481991601</v>
      </c>
      <c r="R8" s="70">
        <f t="shared" si="9"/>
        <v>1.3996683050162899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1.3853295481991601</v>
      </c>
      <c r="X8" s="72">
        <f t="shared" si="7"/>
        <v>1.3996683050162899</v>
      </c>
      <c r="Y8" s="76">
        <f t="shared" si="10"/>
        <v>1.15444129016596</v>
      </c>
      <c r="Z8" s="76">
        <f t="shared" si="11"/>
        <v>1.23210944699642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>
      <c r="A9" s="57">
        <v>7</v>
      </c>
      <c r="B9" s="57">
        <v>573</v>
      </c>
      <c r="C9" s="58" t="s">
        <v>34</v>
      </c>
      <c r="D9" s="58" t="s">
        <v>33</v>
      </c>
      <c r="E9" s="59">
        <v>5738.6652000000004</v>
      </c>
      <c r="F9" s="59">
        <f t="shared" si="0"/>
        <v>17215.995599999998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5571.7848159839996</v>
      </c>
      <c r="O9" s="67">
        <v>23789.58</v>
      </c>
      <c r="P9" s="67">
        <v>7905.49</v>
      </c>
      <c r="Q9" s="70">
        <f t="shared" si="8"/>
        <v>1.3818300464714299</v>
      </c>
      <c r="R9" s="70">
        <f t="shared" si="9"/>
        <v>1.6117968362082999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1.3818300464714299</v>
      </c>
      <c r="X9" s="72">
        <f t="shared" si="7"/>
        <v>1.6117968362082999</v>
      </c>
      <c r="Y9" s="76">
        <f t="shared" si="10"/>
        <v>1.1515250387261999</v>
      </c>
      <c r="Z9" s="76">
        <f t="shared" si="11"/>
        <v>1.4188433798306801</v>
      </c>
      <c r="AA9" s="77">
        <v>400</v>
      </c>
      <c r="AB9" s="78">
        <f t="shared" si="12"/>
        <v>600.14434350848001</v>
      </c>
      <c r="AC9" s="78">
        <f t="shared" si="13"/>
        <v>1000.14434350848</v>
      </c>
      <c r="AD9" s="79"/>
    </row>
    <row r="10" spans="1:30">
      <c r="A10" s="57">
        <v>8</v>
      </c>
      <c r="B10" s="57">
        <v>103639</v>
      </c>
      <c r="C10" s="58" t="s">
        <v>35</v>
      </c>
      <c r="D10" s="58" t="s">
        <v>33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7708.3818913957502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8756.6716111539608</v>
      </c>
      <c r="O10" s="67">
        <v>31613.96</v>
      </c>
      <c r="P10" s="67">
        <v>10942.61</v>
      </c>
      <c r="Q10" s="70">
        <f t="shared" si="8"/>
        <v>1.35900286393859</v>
      </c>
      <c r="R10" s="70">
        <f t="shared" si="9"/>
        <v>1.41957289534583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</v>
      </c>
      <c r="X10" s="72">
        <f t="shared" si="7"/>
        <v>1.41957289534583</v>
      </c>
      <c r="Y10" s="76">
        <f t="shared" si="10"/>
        <v>1.13250238661549</v>
      </c>
      <c r="Z10" s="76">
        <f t="shared" si="11"/>
        <v>1.24963119389583</v>
      </c>
      <c r="AA10" s="77">
        <v>400</v>
      </c>
      <c r="AB10" s="78">
        <f t="shared" si="12"/>
        <v>646.84562172084998</v>
      </c>
      <c r="AC10" s="78">
        <f t="shared" si="13"/>
        <v>1046.84562172085</v>
      </c>
      <c r="AD10" s="79"/>
    </row>
    <row r="11" spans="1:30">
      <c r="A11" s="57">
        <v>9</v>
      </c>
      <c r="B11" s="57">
        <v>571</v>
      </c>
      <c r="C11" s="58" t="s">
        <v>36</v>
      </c>
      <c r="D11" s="58" t="s">
        <v>33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60300.967320000003</v>
      </c>
      <c r="L11" s="65">
        <v>5234.1239633759997</v>
      </c>
      <c r="M11" s="66">
        <v>0.26040000000000002</v>
      </c>
      <c r="N11" s="65">
        <f t="shared" si="3"/>
        <v>15702.371890128001</v>
      </c>
      <c r="O11" s="67">
        <v>68184.39</v>
      </c>
      <c r="P11" s="67">
        <v>20335.02</v>
      </c>
      <c r="Q11" s="70">
        <f t="shared" si="8"/>
        <v>1.3568815167723201</v>
      </c>
      <c r="R11" s="70">
        <f t="shared" si="9"/>
        <v>1.47114400333511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1.3568815167723201</v>
      </c>
      <c r="X11" s="72">
        <f t="shared" si="7"/>
        <v>1.47114400333511</v>
      </c>
      <c r="Y11" s="76">
        <f t="shared" si="10"/>
        <v>1.13073459731027</v>
      </c>
      <c r="Z11" s="76">
        <f t="shared" si="11"/>
        <v>1.2950285563408701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37</v>
      </c>
      <c r="D12" s="58" t="s">
        <v>38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17917.678800000002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1.3406881699430799</v>
      </c>
      <c r="R12" s="70">
        <f t="shared" si="9"/>
        <v>1.3217918083621201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1.3406881699430799</v>
      </c>
      <c r="X12" s="72">
        <f t="shared" si="7"/>
        <v>1.3217918083621201</v>
      </c>
      <c r="Y12" s="76">
        <f t="shared" si="10"/>
        <v>1.1172401416192399</v>
      </c>
      <c r="Z12" s="76">
        <f t="shared" si="11"/>
        <v>1.1635557997624999</v>
      </c>
      <c r="AA12" s="77">
        <v>400</v>
      </c>
      <c r="AB12" s="78">
        <f t="shared" si="12"/>
        <v>302.09519183359998</v>
      </c>
      <c r="AC12" s="78">
        <f t="shared" si="13"/>
        <v>702.09519183359998</v>
      </c>
      <c r="AD12" s="79"/>
    </row>
    <row r="13" spans="1:30">
      <c r="A13" s="57">
        <v>11</v>
      </c>
      <c r="B13" s="57">
        <v>385</v>
      </c>
      <c r="C13" s="58" t="s">
        <v>39</v>
      </c>
      <c r="D13" s="58" t="s">
        <v>40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54328.430160000004</v>
      </c>
      <c r="L13" s="65">
        <v>4378.8714708959997</v>
      </c>
      <c r="M13" s="66">
        <v>0.24179999999999999</v>
      </c>
      <c r="N13" s="65">
        <f t="shared" si="3"/>
        <v>13136.614412688001</v>
      </c>
      <c r="O13" s="67">
        <v>60015.67</v>
      </c>
      <c r="P13" s="67">
        <v>17417.27</v>
      </c>
      <c r="Q13" s="70">
        <f t="shared" si="8"/>
        <v>1.32561908724219</v>
      </c>
      <c r="R13" s="70">
        <f t="shared" si="9"/>
        <v>1.5061647263797899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1.32561908724219</v>
      </c>
      <c r="X13" s="72">
        <f t="shared" si="7"/>
        <v>1.5061647263797899</v>
      </c>
      <c r="Y13" s="76">
        <f t="shared" si="10"/>
        <v>1.1046825727018199</v>
      </c>
      <c r="Z13" s="76">
        <f t="shared" si="11"/>
        <v>1.32585683440457</v>
      </c>
      <c r="AA13" s="77">
        <v>400</v>
      </c>
      <c r="AB13" s="78">
        <f t="shared" si="12"/>
        <v>1170.65650913536</v>
      </c>
      <c r="AC13" s="78">
        <f t="shared" si="13"/>
        <v>1570.65650913536</v>
      </c>
      <c r="AD13" s="79"/>
    </row>
    <row r="14" spans="1:30">
      <c r="A14" s="57">
        <v>12</v>
      </c>
      <c r="B14" s="57">
        <v>102565</v>
      </c>
      <c r="C14" s="58" t="s">
        <v>41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7758.2185818794997</v>
      </c>
      <c r="O14" s="67">
        <v>29623.03</v>
      </c>
      <c r="P14" s="67">
        <v>11081.04</v>
      </c>
      <c r="Q14" s="70">
        <f t="shared" si="8"/>
        <v>1.3222495784282</v>
      </c>
      <c r="R14" s="70">
        <f t="shared" si="9"/>
        <v>1.6225360394221799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</v>
      </c>
      <c r="X14" s="72">
        <f t="shared" si="7"/>
        <v>1.6225360394221799</v>
      </c>
      <c r="Y14" s="76">
        <f t="shared" si="10"/>
        <v>1.10187464869017</v>
      </c>
      <c r="Z14" s="76">
        <f t="shared" si="11"/>
        <v>1.42829695800031</v>
      </c>
      <c r="AA14" s="77">
        <v>400</v>
      </c>
      <c r="AB14" s="78">
        <f t="shared" si="12"/>
        <v>850.31661382823995</v>
      </c>
      <c r="AC14" s="78">
        <f t="shared" si="13"/>
        <v>1250.31661382824</v>
      </c>
      <c r="AD14" s="79"/>
    </row>
    <row r="15" spans="1:30">
      <c r="A15" s="57">
        <v>13</v>
      </c>
      <c r="B15" s="57">
        <v>112415</v>
      </c>
      <c r="C15" s="58" t="s">
        <v>42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3515.4</v>
      </c>
      <c r="O15" s="67">
        <v>13830.46</v>
      </c>
      <c r="P15" s="67">
        <v>3922.37</v>
      </c>
      <c r="Q15" s="70">
        <f t="shared" si="8"/>
        <v>1.3171866666666701</v>
      </c>
      <c r="R15" s="70">
        <f t="shared" si="9"/>
        <v>1.2675049118452999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1.3171866666666701</v>
      </c>
      <c r="X15" s="72">
        <f t="shared" si="7"/>
        <v>1.2675049118452999</v>
      </c>
      <c r="Y15" s="76">
        <f t="shared" si="10"/>
        <v>1.09765555555556</v>
      </c>
      <c r="Z15" s="76">
        <f t="shared" si="11"/>
        <v>1.1157677646924999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>
      <c r="A16" s="57">
        <v>14</v>
      </c>
      <c r="B16" s="57">
        <v>379</v>
      </c>
      <c r="C16" s="58" t="s">
        <v>43</v>
      </c>
      <c r="D16" s="58" t="s">
        <v>26</v>
      </c>
      <c r="E16" s="59">
        <v>10466.343720000001</v>
      </c>
      <c r="F16" s="59">
        <f t="shared" si="0"/>
        <v>31399.031159999999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1.3444405269987301</v>
      </c>
      <c r="R16" s="70">
        <f t="shared" si="9"/>
        <v>1.3995817169178399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1.3087706366033001</v>
      </c>
      <c r="X16" s="72">
        <f t="shared" si="7"/>
        <v>1.3804099771714</v>
      </c>
      <c r="Y16" s="76">
        <f t="shared" si="10"/>
        <v>1.09064219716942</v>
      </c>
      <c r="Z16" s="76">
        <f t="shared" si="11"/>
        <v>1.2151565963917399</v>
      </c>
      <c r="AA16" s="77">
        <v>400</v>
      </c>
      <c r="AB16" s="78">
        <f t="shared" si="12"/>
        <v>680.58832372812799</v>
      </c>
      <c r="AC16" s="78">
        <f t="shared" si="13"/>
        <v>1080.58832372813</v>
      </c>
      <c r="AD16" s="79"/>
    </row>
    <row r="17" spans="1:30">
      <c r="A17" s="57">
        <v>15</v>
      </c>
      <c r="B17" s="57">
        <v>343</v>
      </c>
      <c r="C17" s="58" t="s">
        <v>44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1.41355733876861</v>
      </c>
      <c r="R17" s="70">
        <f t="shared" si="9"/>
        <v>1.5327735262383699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1.30865463679983</v>
      </c>
      <c r="X17" s="72">
        <f t="shared" si="7"/>
        <v>1.5077875747557401</v>
      </c>
      <c r="Y17" s="76">
        <f t="shared" si="10"/>
        <v>1.0905455306665199</v>
      </c>
      <c r="Z17" s="76">
        <f t="shared" si="11"/>
        <v>1.32728540630828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45</v>
      </c>
      <c r="D18" s="58" t="s">
        <v>38</v>
      </c>
      <c r="E18" s="59">
        <v>8569.1452000000008</v>
      </c>
      <c r="F18" s="59">
        <f t="shared" si="0"/>
        <v>25707.435600000001</v>
      </c>
      <c r="G18" s="60">
        <v>0.30454399999999998</v>
      </c>
      <c r="H18" s="59">
        <v>2609.6817557887998</v>
      </c>
      <c r="I18" s="59">
        <f t="shared" si="1"/>
        <v>7829.0452673664004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1.297097871559</v>
      </c>
      <c r="R18" s="70">
        <f t="shared" si="9"/>
        <v>1.37947982559475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1.297097871559</v>
      </c>
      <c r="X18" s="72">
        <f t="shared" si="7"/>
        <v>1.37947982559475</v>
      </c>
      <c r="Y18" s="76">
        <f t="shared" si="10"/>
        <v>1.0809148929658301</v>
      </c>
      <c r="Z18" s="76">
        <f t="shared" si="11"/>
        <v>1.2143377962941599</v>
      </c>
      <c r="AA18" s="77">
        <v>400</v>
      </c>
      <c r="AB18" s="78">
        <f t="shared" si="12"/>
        <v>594.19294652671999</v>
      </c>
      <c r="AC18" s="78">
        <f t="shared" si="13"/>
        <v>994.19294652671999</v>
      </c>
      <c r="AD18" s="79"/>
    </row>
    <row r="19" spans="1:30">
      <c r="A19" s="57">
        <v>17</v>
      </c>
      <c r="B19" s="57">
        <v>514</v>
      </c>
      <c r="C19" s="58" t="s">
        <v>46</v>
      </c>
      <c r="D19" s="58" t="s">
        <v>40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1.2961916072627599</v>
      </c>
      <c r="R19" s="70">
        <f t="shared" si="9"/>
        <v>1.2539563775376501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1.2961916072627599</v>
      </c>
      <c r="X19" s="72">
        <f t="shared" si="7"/>
        <v>1.2539563775376501</v>
      </c>
      <c r="Y19" s="76">
        <f t="shared" si="10"/>
        <v>1.08015967271897</v>
      </c>
      <c r="Z19" s="76">
        <f t="shared" si="11"/>
        <v>1.10384116961737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47</v>
      </c>
      <c r="D20" s="58" t="s">
        <v>38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1.2895142501771799</v>
      </c>
      <c r="R20" s="70">
        <f t="shared" si="9"/>
        <v>1.19008955589107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1.2895142501771799</v>
      </c>
      <c r="X20" s="72">
        <f t="shared" si="7"/>
        <v>1.19008955589107</v>
      </c>
      <c r="Y20" s="76">
        <f t="shared" si="10"/>
        <v>1.07459520848098</v>
      </c>
      <c r="Z20" s="76">
        <f t="shared" si="11"/>
        <v>1.0476200535012401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>
      <c r="A21" s="57">
        <v>19</v>
      </c>
      <c r="B21" s="57">
        <v>365</v>
      </c>
      <c r="C21" s="58" t="s">
        <v>48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49356.379800000002</v>
      </c>
      <c r="L21" s="65">
        <v>4284.1337666400004</v>
      </c>
      <c r="M21" s="66">
        <v>0.26040000000000002</v>
      </c>
      <c r="N21" s="65">
        <f t="shared" si="3"/>
        <v>12852.40129992</v>
      </c>
      <c r="O21" s="67">
        <v>52324.01</v>
      </c>
      <c r="P21" s="67">
        <v>14083.9</v>
      </c>
      <c r="Q21" s="70">
        <f t="shared" si="8"/>
        <v>1.2721518931175699</v>
      </c>
      <c r="R21" s="70">
        <f t="shared" si="9"/>
        <v>1.24484275543964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1.2721518931175699</v>
      </c>
      <c r="X21" s="72">
        <f t="shared" si="7"/>
        <v>1.24484275543964</v>
      </c>
      <c r="Y21" s="76">
        <f t="shared" si="10"/>
        <v>1.06012657759798</v>
      </c>
      <c r="Z21" s="76">
        <f t="shared" si="11"/>
        <v>1.0958185689461499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>
      <c r="A22" s="57">
        <v>20</v>
      </c>
      <c r="B22" s="57">
        <v>747</v>
      </c>
      <c r="C22" s="58" t="s">
        <v>49</v>
      </c>
      <c r="D22" s="58" t="s">
        <v>28</v>
      </c>
      <c r="E22" s="59">
        <v>10206.665000000001</v>
      </c>
      <c r="F22" s="59">
        <f t="shared" si="0"/>
        <v>30619.994999999999</v>
      </c>
      <c r="G22" s="60">
        <v>0.23577600000000001</v>
      </c>
      <c r="H22" s="59">
        <v>2406.4866470400002</v>
      </c>
      <c r="I22" s="59">
        <f t="shared" si="1"/>
        <v>7219.4599411199997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1.2642497165659199</v>
      </c>
      <c r="R22" s="70">
        <f t="shared" si="9"/>
        <v>1.30660881519298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1.2642497165659199</v>
      </c>
      <c r="X22" s="72">
        <f t="shared" si="7"/>
        <v>1.30660881519298</v>
      </c>
      <c r="Y22" s="76">
        <f t="shared" si="10"/>
        <v>1.0535414304716</v>
      </c>
      <c r="Z22" s="76">
        <f t="shared" si="11"/>
        <v>1.15019041222723</v>
      </c>
      <c r="AA22" s="77">
        <v>400</v>
      </c>
      <c r="AB22" s="78">
        <f t="shared" si="12"/>
        <v>442.71001177599999</v>
      </c>
      <c r="AC22" s="78">
        <f t="shared" si="13"/>
        <v>842.71001177599999</v>
      </c>
      <c r="AD22" s="79"/>
    </row>
    <row r="23" spans="1:30">
      <c r="A23" s="57">
        <v>21</v>
      </c>
      <c r="B23" s="57">
        <v>515</v>
      </c>
      <c r="C23" s="58" t="s">
        <v>50</v>
      </c>
      <c r="D23" s="58" t="s">
        <v>28</v>
      </c>
      <c r="E23" s="59">
        <v>9511.1628000000001</v>
      </c>
      <c r="F23" s="59">
        <f t="shared" si="0"/>
        <v>28533.488399999998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1.2529652700999601</v>
      </c>
      <c r="R23" s="70">
        <f t="shared" si="9"/>
        <v>1.18484260805844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10293.219999999999</v>
      </c>
      <c r="W23" s="72">
        <f t="shared" si="6"/>
        <v>1.25192053278701</v>
      </c>
      <c r="X23" s="72">
        <f t="shared" si="7"/>
        <v>1.1845307446844799</v>
      </c>
      <c r="Y23" s="76">
        <f t="shared" si="10"/>
        <v>1.04326711065584</v>
      </c>
      <c r="Z23" s="76">
        <f t="shared" si="11"/>
        <v>1.04272670571508</v>
      </c>
      <c r="AA23" s="77">
        <v>400</v>
      </c>
      <c r="AB23" s="78">
        <f t="shared" si="12"/>
        <v>320.70346174207998</v>
      </c>
      <c r="AC23" s="78">
        <f t="shared" si="13"/>
        <v>720.70346174207998</v>
      </c>
      <c r="AD23" s="79"/>
    </row>
    <row r="24" spans="1:30">
      <c r="A24" s="57">
        <v>22</v>
      </c>
      <c r="B24" s="57">
        <v>743</v>
      </c>
      <c r="C24" s="58" t="s">
        <v>51</v>
      </c>
      <c r="D24" s="58" t="s">
        <v>33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8284.3778730239992</v>
      </c>
      <c r="O24" s="67">
        <v>28925.33</v>
      </c>
      <c r="P24" s="67">
        <v>9821.06</v>
      </c>
      <c r="Q24" s="70">
        <f t="shared" si="8"/>
        <v>1.24690278593356</v>
      </c>
      <c r="R24" s="70">
        <f t="shared" si="9"/>
        <v>1.3467106824619799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</v>
      </c>
      <c r="X24" s="72">
        <f t="shared" si="7"/>
        <v>1.3467106824619799</v>
      </c>
      <c r="Y24" s="76">
        <f t="shared" si="10"/>
        <v>1.0390856549446399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>
      <c r="A25" s="57">
        <v>23</v>
      </c>
      <c r="B25" s="57">
        <v>740</v>
      </c>
      <c r="C25" s="58" t="s">
        <v>52</v>
      </c>
      <c r="D25" s="58" t="s">
        <v>33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5393.2479264767999</v>
      </c>
      <c r="J25" s="65">
        <v>6862.3370400000003</v>
      </c>
      <c r="K25" s="65">
        <f t="shared" si="2"/>
        <v>20587.011119999999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1.24089270905295</v>
      </c>
      <c r="R25" s="70">
        <f t="shared" si="9"/>
        <v>1.2424387106522901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1.24089270905295</v>
      </c>
      <c r="X25" s="72">
        <f t="shared" si="7"/>
        <v>1.2424387106522901</v>
      </c>
      <c r="Y25" s="76">
        <f t="shared" si="10"/>
        <v>1.0340772575441199</v>
      </c>
      <c r="Z25" s="76">
        <f t="shared" si="11"/>
        <v>1.09370232020145</v>
      </c>
      <c r="AA25" s="77">
        <v>400</v>
      </c>
      <c r="AB25" s="78">
        <f t="shared" si="12"/>
        <v>261.50641470464001</v>
      </c>
      <c r="AC25" s="78">
        <f t="shared" si="13"/>
        <v>661.50641470463995</v>
      </c>
      <c r="AD25" s="79"/>
    </row>
    <row r="26" spans="1:30">
      <c r="A26" s="57">
        <v>24</v>
      </c>
      <c r="B26" s="57">
        <v>107658</v>
      </c>
      <c r="C26" s="58" t="s">
        <v>53</v>
      </c>
      <c r="D26" s="58" t="s">
        <v>26</v>
      </c>
      <c r="E26" s="59">
        <v>7866.3860000000004</v>
      </c>
      <c r="F26" s="59">
        <f t="shared" si="0"/>
        <v>23599.157999999999</v>
      </c>
      <c r="G26" s="60">
        <v>0.28489599999999998</v>
      </c>
      <c r="H26" s="59">
        <v>2241.101905856</v>
      </c>
      <c r="I26" s="59">
        <f t="shared" si="1"/>
        <v>6723.3057175679996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1.3707780647127501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1.3707780647127501</v>
      </c>
      <c r="Y26" s="76">
        <f t="shared" si="10"/>
        <v>1.0337494526994</v>
      </c>
      <c r="Z26" s="76">
        <f t="shared" si="11"/>
        <v>1.20667775158943</v>
      </c>
      <c r="AA26" s="77">
        <v>400</v>
      </c>
      <c r="AB26" s="78">
        <f t="shared" si="12"/>
        <v>498.57085648639998</v>
      </c>
      <c r="AC26" s="78">
        <f t="shared" si="13"/>
        <v>898.57085648639998</v>
      </c>
      <c r="AD26" s="79"/>
    </row>
    <row r="27" spans="1:30">
      <c r="A27" s="57">
        <v>25</v>
      </c>
      <c r="B27" s="57">
        <v>727</v>
      </c>
      <c r="C27" s="58" t="s">
        <v>54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1.2319998372293299</v>
      </c>
      <c r="R27" s="70">
        <f t="shared" si="9"/>
        <v>1.36162177281826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1.2319998372293299</v>
      </c>
      <c r="X27" s="72">
        <f t="shared" si="7"/>
        <v>1.36162177281826</v>
      </c>
      <c r="Y27" s="76">
        <f t="shared" si="10"/>
        <v>1.02666653102445</v>
      </c>
      <c r="Z27" s="76">
        <f t="shared" si="11"/>
        <v>1.1986175892622399</v>
      </c>
      <c r="AA27" s="77">
        <v>400</v>
      </c>
      <c r="AB27" s="78">
        <f t="shared" si="12"/>
        <v>413.81394127999999</v>
      </c>
      <c r="AC27" s="78">
        <f t="shared" si="13"/>
        <v>813.81394127999999</v>
      </c>
      <c r="AD27" s="79"/>
    </row>
    <row r="28" spans="1:30">
      <c r="A28" s="57">
        <v>26</v>
      </c>
      <c r="B28" s="57">
        <v>587</v>
      </c>
      <c r="C28" s="58" t="s">
        <v>55</v>
      </c>
      <c r="D28" s="58" t="s">
        <v>38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6378.4362890975999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1.21737229859806</v>
      </c>
      <c r="R28" s="70">
        <f t="shared" si="9"/>
        <v>1.31736363258224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1.21737229859806</v>
      </c>
      <c r="X28" s="72">
        <f t="shared" si="7"/>
        <v>1.31736363258224</v>
      </c>
      <c r="Y28" s="76">
        <f t="shared" si="10"/>
        <v>1.0144769154983799</v>
      </c>
      <c r="Z28" s="76">
        <f t="shared" si="11"/>
        <v>1.1596577353483799</v>
      </c>
      <c r="AA28" s="77">
        <v>400</v>
      </c>
      <c r="AB28" s="78">
        <f t="shared" si="12"/>
        <v>404.85674218048001</v>
      </c>
      <c r="AC28" s="78">
        <f t="shared" si="13"/>
        <v>804.85674218047996</v>
      </c>
      <c r="AD28" s="79"/>
    </row>
    <row r="29" spans="1:30">
      <c r="A29" s="57">
        <v>27</v>
      </c>
      <c r="B29" s="57">
        <v>721</v>
      </c>
      <c r="C29" s="58" t="s">
        <v>56</v>
      </c>
      <c r="D29" s="58" t="s">
        <v>57</v>
      </c>
      <c r="E29" s="59">
        <v>8137.7867999999999</v>
      </c>
      <c r="F29" s="59">
        <f t="shared" si="0"/>
        <v>24413.360400000001</v>
      </c>
      <c r="G29" s="60">
        <v>0.32419199999999998</v>
      </c>
      <c r="H29" s="59">
        <v>2638.2053782655998</v>
      </c>
      <c r="I29" s="59">
        <f t="shared" si="1"/>
        <v>7914.6161347968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</v>
      </c>
      <c r="R29" s="70">
        <f t="shared" si="9"/>
        <v>1.1411734752732801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</v>
      </c>
      <c r="X29" s="72">
        <f t="shared" si="7"/>
        <v>1.1411734752732801</v>
      </c>
      <c r="Y29" s="76">
        <f t="shared" si="10"/>
        <v>1.01376048174015</v>
      </c>
      <c r="Z29" s="76">
        <f t="shared" si="11"/>
        <v>1.00455987644128</v>
      </c>
      <c r="AA29" s="77">
        <v>400</v>
      </c>
      <c r="AB29" s="78">
        <f t="shared" si="12"/>
        <v>223.46677304063999</v>
      </c>
      <c r="AC29" s="78">
        <f t="shared" si="13"/>
        <v>623.46677304063996</v>
      </c>
      <c r="AD29" s="79"/>
    </row>
    <row r="30" spans="1:30">
      <c r="A30" s="57">
        <v>28</v>
      </c>
      <c r="B30" s="57">
        <v>110378</v>
      </c>
      <c r="C30" s="58" t="s">
        <v>58</v>
      </c>
      <c r="D30" s="58" t="s">
        <v>38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1.21395719772602</v>
      </c>
      <c r="R30" s="70">
        <f t="shared" si="9"/>
        <v>1.16107022223329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1.21395719772602</v>
      </c>
      <c r="X30" s="72">
        <f t="shared" si="7"/>
        <v>1.16107022223329</v>
      </c>
      <c r="Y30" s="76">
        <f t="shared" si="10"/>
        <v>1.01163099810502</v>
      </c>
      <c r="Z30" s="76">
        <f t="shared" si="11"/>
        <v>1.02207471892651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>
      <c r="A31" s="57">
        <v>29</v>
      </c>
      <c r="B31" s="57">
        <v>377</v>
      </c>
      <c r="C31" s="58" t="s">
        <v>59</v>
      </c>
      <c r="D31" s="58" t="s">
        <v>33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1.2041864591845399</v>
      </c>
      <c r="R31" s="70">
        <f t="shared" si="9"/>
        <v>1.2147391531410301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1.2041864591845399</v>
      </c>
      <c r="X31" s="72">
        <f t="shared" si="7"/>
        <v>1.2147391531410301</v>
      </c>
      <c r="Y31" s="76">
        <f t="shared" si="10"/>
        <v>1.00348871598711</v>
      </c>
      <c r="Z31" s="76">
        <f t="shared" si="11"/>
        <v>1.06931876706608</v>
      </c>
      <c r="AA31" s="77">
        <v>400</v>
      </c>
      <c r="AB31" s="78">
        <f t="shared" si="12"/>
        <v>413.74996027904001</v>
      </c>
      <c r="AC31" s="78">
        <f t="shared" si="13"/>
        <v>813.74996027904001</v>
      </c>
      <c r="AD31" s="79"/>
    </row>
    <row r="32" spans="1:30">
      <c r="A32" s="57">
        <v>30</v>
      </c>
      <c r="B32" s="57">
        <v>103198</v>
      </c>
      <c r="C32" s="58" t="s">
        <v>60</v>
      </c>
      <c r="D32" s="58" t="s">
        <v>26</v>
      </c>
      <c r="E32" s="59">
        <v>8206.8094000000001</v>
      </c>
      <c r="F32" s="59">
        <f t="shared" si="0"/>
        <v>24620.428199999998</v>
      </c>
      <c r="G32" s="60">
        <v>0.27507199999999998</v>
      </c>
      <c r="H32" s="59">
        <v>2257.4634752768002</v>
      </c>
      <c r="I32" s="59">
        <f t="shared" si="1"/>
        <v>6772.3904258304001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7693.3914039359997</v>
      </c>
      <c r="O32" s="67">
        <v>34303.120000000003</v>
      </c>
      <c r="P32" s="67">
        <v>10063.280000000001</v>
      </c>
      <c r="Q32" s="70">
        <f t="shared" si="8"/>
        <v>1.3932787732749501</v>
      </c>
      <c r="R32" s="70">
        <f t="shared" si="9"/>
        <v>1.4859273265785</v>
      </c>
      <c r="S32" s="67">
        <v>4680</v>
      </c>
      <c r="T32" s="67">
        <v>251.91</v>
      </c>
      <c r="U32" s="71">
        <f t="shared" si="4"/>
        <v>29623.119999999999</v>
      </c>
      <c r="V32" s="71">
        <f t="shared" si="5"/>
        <v>9811.3700000000008</v>
      </c>
      <c r="W32" s="72">
        <f t="shared" si="6"/>
        <v>1.2031927210754201</v>
      </c>
      <c r="X32" s="72">
        <f t="shared" si="7"/>
        <v>1.4487307114750401</v>
      </c>
      <c r="Y32" s="76">
        <f t="shared" si="10"/>
        <v>1.00266060089618</v>
      </c>
      <c r="Z32" s="76">
        <f t="shared" si="11"/>
        <v>1.2752984327536501</v>
      </c>
      <c r="AA32" s="77">
        <v>400</v>
      </c>
      <c r="AB32" s="78">
        <f t="shared" si="12"/>
        <v>607.79591483392005</v>
      </c>
      <c r="AC32" s="78">
        <f t="shared" si="13"/>
        <v>1007.7959148339201</v>
      </c>
      <c r="AD32" s="79"/>
    </row>
    <row r="33" spans="1:30">
      <c r="A33" s="57">
        <v>31</v>
      </c>
      <c r="B33" s="57">
        <v>707</v>
      </c>
      <c r="C33" s="58" t="s">
        <v>61</v>
      </c>
      <c r="D33" s="58" t="s">
        <v>33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13687.551059212799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</v>
      </c>
      <c r="R33" s="70">
        <f t="shared" si="9"/>
        <v>1.2021076618322599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</v>
      </c>
      <c r="X33" s="72">
        <f t="shared" si="7"/>
        <v>1.2021076618322599</v>
      </c>
      <c r="Y33" s="76">
        <f t="shared" si="10"/>
        <v>1.00192086586369</v>
      </c>
      <c r="Z33" s="76">
        <f t="shared" si="11"/>
        <v>1.05819943278137</v>
      </c>
      <c r="AA33" s="77">
        <v>400</v>
      </c>
      <c r="AB33" s="78">
        <f t="shared" si="12"/>
        <v>553.27178815744003</v>
      </c>
      <c r="AC33" s="78">
        <f t="shared" si="13"/>
        <v>953.27178815744003</v>
      </c>
      <c r="AD33" s="79"/>
    </row>
    <row r="34" spans="1:30">
      <c r="A34" s="57">
        <v>32</v>
      </c>
      <c r="B34" s="57">
        <v>111400</v>
      </c>
      <c r="C34" s="58" t="s">
        <v>62</v>
      </c>
      <c r="D34" s="58" t="s">
        <v>57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1.20094435261708</v>
      </c>
      <c r="R34" s="70">
        <f t="shared" si="9"/>
        <v>1.2718433168351699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1.20094435261708</v>
      </c>
      <c r="X34" s="72">
        <f t="shared" si="7"/>
        <v>1.2718433168351699</v>
      </c>
      <c r="Y34" s="76">
        <f t="shared" si="10"/>
        <v>1.0007869605142301</v>
      </c>
      <c r="Z34" s="76">
        <f t="shared" si="11"/>
        <v>1.1195868050706801</v>
      </c>
      <c r="AA34" s="77">
        <v>400</v>
      </c>
      <c r="AB34" s="78">
        <f t="shared" si="12"/>
        <v>271.43864000000002</v>
      </c>
      <c r="AC34" s="78">
        <f t="shared" si="13"/>
        <v>671.43863999999996</v>
      </c>
      <c r="AD34" s="79"/>
    </row>
    <row r="35" spans="1:30">
      <c r="A35" s="57">
        <v>33</v>
      </c>
      <c r="B35" s="57">
        <v>737</v>
      </c>
      <c r="C35" s="58" t="s">
        <v>63</v>
      </c>
      <c r="D35" s="58" t="s">
        <v>33</v>
      </c>
      <c r="E35" s="59">
        <v>10231.453100000001</v>
      </c>
      <c r="F35" s="59">
        <f t="shared" si="0"/>
        <v>30694.3593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1.2005785701478999</v>
      </c>
      <c r="R35" s="70">
        <f t="shared" si="9"/>
        <v>1.2057980004294799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1.2005785701478999</v>
      </c>
      <c r="X35" s="72">
        <f t="shared" si="7"/>
        <v>1.2057980004294799</v>
      </c>
      <c r="Y35" s="76">
        <f t="shared" si="10"/>
        <v>1.0004821417899199</v>
      </c>
      <c r="Z35" s="76">
        <f t="shared" si="11"/>
        <v>1.06144798890853</v>
      </c>
      <c r="AA35" s="77">
        <v>400</v>
      </c>
      <c r="AB35" s="78">
        <f t="shared" si="12"/>
        <v>372.33968542079998</v>
      </c>
      <c r="AC35" s="78">
        <f t="shared" si="13"/>
        <v>772.33968542080004</v>
      </c>
      <c r="AD35" s="79"/>
    </row>
    <row r="36" spans="1:30">
      <c r="A36" s="57">
        <v>34</v>
      </c>
      <c r="B36" s="57">
        <v>539</v>
      </c>
      <c r="C36" s="58" t="s">
        <v>64</v>
      </c>
      <c r="D36" s="58" t="s">
        <v>65</v>
      </c>
      <c r="E36" s="59">
        <v>7616.3612499999999</v>
      </c>
      <c r="F36" s="59">
        <f t="shared" si="0"/>
        <v>22849.083750000002</v>
      </c>
      <c r="G36" s="60">
        <v>0.28980800000000001</v>
      </c>
      <c r="H36" s="59">
        <v>2207.2824211400002</v>
      </c>
      <c r="I36" s="59">
        <f t="shared" si="1"/>
        <v>6621.8472634199998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1.1807751372087301</v>
      </c>
      <c r="R36" s="70">
        <f t="shared" ref="R36:R67" si="15">P36/I36</f>
        <v>1.05049236614487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1.1807751372087301</v>
      </c>
      <c r="X36" s="72">
        <f t="shared" si="7"/>
        <v>1.05049236614487</v>
      </c>
      <c r="Y36" s="80">
        <f t="shared" ref="Y36:Y67" si="16">U36/K36</f>
        <v>0.98397928100727505</v>
      </c>
      <c r="Z36" s="80">
        <f t="shared" ref="Z36:Z67" si="17">V36/N36</f>
        <v>0.92473449865655799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>
      <c r="A37" s="57">
        <v>35</v>
      </c>
      <c r="B37" s="57">
        <v>106569</v>
      </c>
      <c r="C37" s="58" t="s">
        <v>66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26596.772280000001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1.1727981001460099</v>
      </c>
      <c r="R37" s="70">
        <f t="shared" si="15"/>
        <v>1.6626855295957299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1.1727981001460099</v>
      </c>
      <c r="X37" s="72">
        <f t="shared" si="7"/>
        <v>1.6626855295957299</v>
      </c>
      <c r="Y37" s="80">
        <f t="shared" si="16"/>
        <v>0.97733175012167295</v>
      </c>
      <c r="Z37" s="80">
        <f t="shared" si="17"/>
        <v>1.4636400217516501</v>
      </c>
      <c r="AA37" s="77">
        <v>200</v>
      </c>
      <c r="AB37" s="78"/>
      <c r="AC37" s="78">
        <f t="shared" si="18"/>
        <v>200</v>
      </c>
      <c r="AD37" s="79"/>
    </row>
    <row r="38" spans="1:30">
      <c r="A38" s="57">
        <v>36</v>
      </c>
      <c r="B38" s="57">
        <v>511</v>
      </c>
      <c r="C38" s="58" t="s">
        <v>67</v>
      </c>
      <c r="D38" s="58" t="s">
        <v>28</v>
      </c>
      <c r="E38" s="59">
        <v>9279.7559999999994</v>
      </c>
      <c r="F38" s="59">
        <f t="shared" si="0"/>
        <v>27839.268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1.16028445862873</v>
      </c>
      <c r="R38" s="70">
        <f t="shared" si="15"/>
        <v>1.1502037252452399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1.16028445862873</v>
      </c>
      <c r="X38" s="72">
        <f t="shared" si="7"/>
        <v>1.1502037252452399</v>
      </c>
      <c r="Y38" s="80">
        <f t="shared" si="16"/>
        <v>0.96690371552393795</v>
      </c>
      <c r="Z38" s="80">
        <f t="shared" si="17"/>
        <v>1.0125090857356001</v>
      </c>
      <c r="AA38" s="77">
        <v>200</v>
      </c>
      <c r="AB38" s="78"/>
      <c r="AC38" s="78">
        <f t="shared" si="18"/>
        <v>200</v>
      </c>
      <c r="AD38" s="79"/>
    </row>
    <row r="39" spans="1:30">
      <c r="A39" s="57">
        <v>37</v>
      </c>
      <c r="B39" s="57">
        <v>717</v>
      </c>
      <c r="C39" s="58" t="s">
        <v>68</v>
      </c>
      <c r="D39" s="58" t="s">
        <v>65</v>
      </c>
      <c r="E39" s="59">
        <v>8824.2104999999992</v>
      </c>
      <c r="F39" s="59">
        <f t="shared" si="0"/>
        <v>26472.6315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1.1548900984777399</v>
      </c>
      <c r="R39" s="70">
        <f t="shared" si="15"/>
        <v>1.0091733262368601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1.1548900984777399</v>
      </c>
      <c r="X39" s="72">
        <f t="shared" si="7"/>
        <v>1.0091733262368601</v>
      </c>
      <c r="Y39" s="80">
        <f t="shared" si="16"/>
        <v>0.96240841539811905</v>
      </c>
      <c r="Z39" s="80">
        <f t="shared" si="17"/>
        <v>0.88836189578413305</v>
      </c>
      <c r="AA39" s="77">
        <v>200</v>
      </c>
      <c r="AB39" s="78"/>
      <c r="AC39" s="78">
        <f t="shared" si="18"/>
        <v>200</v>
      </c>
      <c r="AD39" s="79"/>
    </row>
    <row r="40" spans="1:30">
      <c r="A40" s="57">
        <v>38</v>
      </c>
      <c r="B40" s="57">
        <v>102564</v>
      </c>
      <c r="C40" s="58" t="s">
        <v>69</v>
      </c>
      <c r="D40" s="58" t="s">
        <v>57</v>
      </c>
      <c r="E40" s="59">
        <v>6049.7205999999996</v>
      </c>
      <c r="F40" s="59">
        <f t="shared" si="0"/>
        <v>18149.161800000002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1.1536802762979399</v>
      </c>
      <c r="R40" s="70">
        <f t="shared" si="15"/>
        <v>1.01247854972387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1.1536802762979399</v>
      </c>
      <c r="X40" s="72">
        <f t="shared" si="7"/>
        <v>1.01247854972387</v>
      </c>
      <c r="Y40" s="80">
        <f t="shared" si="16"/>
        <v>0.96140023024828303</v>
      </c>
      <c r="Z40" s="80">
        <f t="shared" si="17"/>
        <v>0.89127144018703297</v>
      </c>
      <c r="AA40" s="77">
        <v>200</v>
      </c>
      <c r="AB40" s="78"/>
      <c r="AC40" s="78">
        <f t="shared" si="18"/>
        <v>200</v>
      </c>
      <c r="AD40" s="79"/>
    </row>
    <row r="41" spans="1:30">
      <c r="A41" s="57">
        <v>39</v>
      </c>
      <c r="B41" s="57">
        <v>712</v>
      </c>
      <c r="C41" s="58" t="s">
        <v>70</v>
      </c>
      <c r="D41" s="58" t="s">
        <v>33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</v>
      </c>
      <c r="R41" s="70">
        <f t="shared" si="15"/>
        <v>1.2062614965018601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</v>
      </c>
      <c r="X41" s="72">
        <f t="shared" si="7"/>
        <v>1.2062614965018601</v>
      </c>
      <c r="Y41" s="80">
        <f t="shared" si="16"/>
        <v>0.95976320064522802</v>
      </c>
      <c r="Z41" s="80">
        <f t="shared" si="17"/>
        <v>1.0618559983543201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71</v>
      </c>
      <c r="D42" s="58" t="s">
        <v>38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</v>
      </c>
      <c r="R42" s="70">
        <f t="shared" si="15"/>
        <v>1.2442407390153101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</v>
      </c>
      <c r="X42" s="72">
        <f t="shared" si="7"/>
        <v>1.1695066659301501</v>
      </c>
      <c r="Y42" s="80">
        <f t="shared" si="16"/>
        <v>0.95879313368681196</v>
      </c>
      <c r="Z42" s="80">
        <f t="shared" si="17"/>
        <v>1.0295012084316999</v>
      </c>
      <c r="AA42" s="77">
        <v>200</v>
      </c>
      <c r="AB42" s="78"/>
      <c r="AC42" s="78">
        <f t="shared" si="18"/>
        <v>200</v>
      </c>
      <c r="AD42" s="79"/>
    </row>
    <row r="43" spans="1:30">
      <c r="A43" s="57">
        <v>41</v>
      </c>
      <c r="B43" s="57">
        <v>105751</v>
      </c>
      <c r="C43" s="58" t="s">
        <v>72</v>
      </c>
      <c r="D43" s="58" t="s">
        <v>33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9895.9931602559991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1.1496984219526001</v>
      </c>
      <c r="R43" s="70">
        <f t="shared" si="15"/>
        <v>1.0905332921350599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1.1496984219526001</v>
      </c>
      <c r="X43" s="72">
        <f t="shared" si="7"/>
        <v>1.0905332921350599</v>
      </c>
      <c r="Y43" s="80">
        <f t="shared" si="16"/>
        <v>0.958082018293829</v>
      </c>
      <c r="Z43" s="80">
        <f t="shared" si="17"/>
        <v>0.95998199479702695</v>
      </c>
      <c r="AA43" s="77">
        <v>200</v>
      </c>
      <c r="AB43" s="78"/>
      <c r="AC43" s="78">
        <f t="shared" si="18"/>
        <v>200</v>
      </c>
      <c r="AD43" s="79"/>
    </row>
    <row r="44" spans="1:30">
      <c r="A44" s="57">
        <v>42</v>
      </c>
      <c r="B44" s="57">
        <v>742</v>
      </c>
      <c r="C44" s="58" t="s">
        <v>73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10720.935066239999</v>
      </c>
      <c r="O44" s="67">
        <v>39357.019999999997</v>
      </c>
      <c r="P44" s="67">
        <v>7984.48</v>
      </c>
      <c r="Q44" s="70">
        <f t="shared" si="14"/>
        <v>1.14712770235192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1.14712770235192</v>
      </c>
      <c r="X44" s="74">
        <f t="shared" si="7"/>
        <v>0.84603788828139503</v>
      </c>
      <c r="Y44" s="80">
        <f t="shared" si="16"/>
        <v>0.95593975195993197</v>
      </c>
      <c r="Z44" s="80">
        <f t="shared" si="17"/>
        <v>0.74475593319681199</v>
      </c>
      <c r="AA44" s="77"/>
      <c r="AB44" s="78"/>
      <c r="AC44" s="78"/>
      <c r="AD44" s="79"/>
    </row>
    <row r="45" spans="1:30">
      <c r="A45" s="57">
        <v>43</v>
      </c>
      <c r="B45" s="57">
        <v>517</v>
      </c>
      <c r="C45" s="58" t="s">
        <v>74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24849.547097507999</v>
      </c>
      <c r="O45" s="67">
        <v>108926.41</v>
      </c>
      <c r="P45" s="67">
        <v>22321.29</v>
      </c>
      <c r="Q45" s="70">
        <f t="shared" si="14"/>
        <v>1.12514046268489</v>
      </c>
      <c r="R45" s="70">
        <f t="shared" si="15"/>
        <v>1.02041457435548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1.12514046268489</v>
      </c>
      <c r="X45" s="72">
        <f t="shared" si="7"/>
        <v>1.02041457435548</v>
      </c>
      <c r="Y45" s="80">
        <f t="shared" si="16"/>
        <v>0.93761705223740399</v>
      </c>
      <c r="Z45" s="80">
        <f t="shared" si="17"/>
        <v>0.89825741742546505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75</v>
      </c>
      <c r="D46" s="58" t="s">
        <v>38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6813.4513703040002</v>
      </c>
      <c r="J46" s="65">
        <v>9566.2296000000006</v>
      </c>
      <c r="K46" s="65">
        <f t="shared" si="2"/>
        <v>28698.6888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1.20590833404208</v>
      </c>
      <c r="R46" s="70">
        <f t="shared" si="15"/>
        <v>1.18132787078818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1.1186848369183999</v>
      </c>
      <c r="X46" s="72">
        <f t="shared" si="7"/>
        <v>1.1535886253268</v>
      </c>
      <c r="Y46" s="80">
        <f t="shared" si="16"/>
        <v>0.93223736409866897</v>
      </c>
      <c r="Z46" s="80">
        <f t="shared" si="17"/>
        <v>1.01548876838804</v>
      </c>
      <c r="AA46" s="77">
        <v>200</v>
      </c>
      <c r="AB46" s="78"/>
      <c r="AC46" s="78">
        <f t="shared" si="18"/>
        <v>200</v>
      </c>
      <c r="AD46" s="79"/>
    </row>
    <row r="47" spans="1:30">
      <c r="A47" s="57">
        <v>45</v>
      </c>
      <c r="B47" s="57">
        <v>387</v>
      </c>
      <c r="C47" s="58" t="s">
        <v>76</v>
      </c>
      <c r="D47" s="58" t="s">
        <v>33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1.1164733161453699</v>
      </c>
      <c r="R47" s="70">
        <f t="shared" si="15"/>
        <v>1.14636268705879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1.1164733161453699</v>
      </c>
      <c r="X47" s="72">
        <f t="shared" si="7"/>
        <v>1.14636268705879</v>
      </c>
      <c r="Y47" s="80">
        <f t="shared" si="16"/>
        <v>0.93039443012114398</v>
      </c>
      <c r="Z47" s="80">
        <f t="shared" si="17"/>
        <v>1.00912787075856</v>
      </c>
      <c r="AA47" s="77">
        <v>200</v>
      </c>
      <c r="AB47" s="78"/>
      <c r="AC47" s="78">
        <f t="shared" si="18"/>
        <v>200</v>
      </c>
      <c r="AD47" s="79"/>
    </row>
    <row r="48" spans="1:30">
      <c r="A48" s="57">
        <v>46</v>
      </c>
      <c r="B48" s="57">
        <v>748</v>
      </c>
      <c r="C48" s="58" t="s">
        <v>77</v>
      </c>
      <c r="D48" s="58" t="s">
        <v>65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7507.6832513279996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1.11405499839122</v>
      </c>
      <c r="R48" s="70">
        <f t="shared" si="15"/>
        <v>1.0184566588697599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1.11405499839122</v>
      </c>
      <c r="X48" s="72">
        <f t="shared" si="7"/>
        <v>1.0184566588697599</v>
      </c>
      <c r="Y48" s="80">
        <f t="shared" si="16"/>
        <v>0.92837916532601605</v>
      </c>
      <c r="Z48" s="80">
        <f t="shared" si="17"/>
        <v>0.896533890388581</v>
      </c>
      <c r="AA48" s="77">
        <v>200</v>
      </c>
      <c r="AB48" s="78"/>
      <c r="AC48" s="78">
        <f t="shared" si="18"/>
        <v>200</v>
      </c>
      <c r="AD48" s="79"/>
    </row>
    <row r="49" spans="1:30">
      <c r="A49" s="57">
        <v>47</v>
      </c>
      <c r="B49" s="57">
        <v>545</v>
      </c>
      <c r="C49" s="58" t="s">
        <v>78</v>
      </c>
      <c r="D49" s="58" t="s">
        <v>33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3804.7633354752002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1.1094745056233</v>
      </c>
      <c r="R49" s="70">
        <f t="shared" si="15"/>
        <v>1.2212691277471099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1.1094745056233</v>
      </c>
      <c r="X49" s="72">
        <f t="shared" si="7"/>
        <v>1.2212691277471099</v>
      </c>
      <c r="Y49" s="80">
        <f t="shared" si="16"/>
        <v>0.92456208801941597</v>
      </c>
      <c r="Z49" s="80">
        <f t="shared" si="17"/>
        <v>1.0750670171135901</v>
      </c>
      <c r="AA49" s="77">
        <v>200</v>
      </c>
      <c r="AB49" s="78"/>
      <c r="AC49" s="78">
        <f t="shared" si="18"/>
        <v>200</v>
      </c>
      <c r="AD49" s="79"/>
    </row>
    <row r="50" spans="1:30">
      <c r="A50" s="57">
        <v>48</v>
      </c>
      <c r="B50" s="57">
        <v>373</v>
      </c>
      <c r="C50" s="58" t="s">
        <v>79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</v>
      </c>
      <c r="R50" s="70">
        <f t="shared" si="15"/>
        <v>1.1497498704221101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</v>
      </c>
      <c r="X50" s="72">
        <f t="shared" si="7"/>
        <v>1.1497498704221101</v>
      </c>
      <c r="Y50" s="80">
        <f t="shared" si="16"/>
        <v>0.91742276708023596</v>
      </c>
      <c r="Z50" s="80">
        <f t="shared" si="17"/>
        <v>1.0121095633536601</v>
      </c>
      <c r="AA50" s="77">
        <v>200</v>
      </c>
      <c r="AB50" s="78"/>
      <c r="AC50" s="78">
        <f t="shared" si="18"/>
        <v>200</v>
      </c>
      <c r="AD50" s="79"/>
    </row>
    <row r="51" spans="1:30">
      <c r="A51" s="57">
        <v>49</v>
      </c>
      <c r="B51" s="57">
        <v>104533</v>
      </c>
      <c r="C51" s="58" t="s">
        <v>80</v>
      </c>
      <c r="D51" s="58" t="s">
        <v>65</v>
      </c>
      <c r="E51" s="59">
        <v>5986.5007999999998</v>
      </c>
      <c r="F51" s="59">
        <f t="shared" si="0"/>
        <v>17959.502400000001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21551.402880000001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1.0963689060783799</v>
      </c>
      <c r="R51" s="70">
        <f t="shared" si="15"/>
        <v>1.1048579026432399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1.0963689060783799</v>
      </c>
      <c r="X51" s="72">
        <f t="shared" si="7"/>
        <v>1.1048579026432399</v>
      </c>
      <c r="Y51" s="80">
        <f t="shared" si="16"/>
        <v>0.91364075506531495</v>
      </c>
      <c r="Z51" s="80">
        <f t="shared" si="17"/>
        <v>0.972591759459426</v>
      </c>
      <c r="AA51" s="77">
        <v>200</v>
      </c>
      <c r="AB51" s="78"/>
      <c r="AC51" s="78">
        <f t="shared" si="18"/>
        <v>200</v>
      </c>
      <c r="AD51" s="79"/>
    </row>
    <row r="52" spans="1:30">
      <c r="A52" s="57">
        <v>50</v>
      </c>
      <c r="B52" s="57">
        <v>745</v>
      </c>
      <c r="C52" s="58" t="s">
        <v>81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</v>
      </c>
      <c r="L52" s="65">
        <v>2502.0270921599999</v>
      </c>
      <c r="M52" s="66">
        <v>0.27900000000000003</v>
      </c>
      <c r="N52" s="65">
        <f t="shared" si="3"/>
        <v>7506.0812764800003</v>
      </c>
      <c r="O52" s="67">
        <v>24559.87</v>
      </c>
      <c r="P52" s="67">
        <v>7746.56</v>
      </c>
      <c r="Q52" s="70">
        <f t="shared" si="14"/>
        <v>1.0954643539186399</v>
      </c>
      <c r="R52" s="70">
        <f t="shared" si="15"/>
        <v>1.1723882768743299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1.0954643539186399</v>
      </c>
      <c r="X52" s="72">
        <f t="shared" si="7"/>
        <v>1.1723882768743299</v>
      </c>
      <c r="Y52" s="80">
        <f t="shared" si="16"/>
        <v>0.91288696159887095</v>
      </c>
      <c r="Z52" s="80">
        <f t="shared" si="17"/>
        <v>1.0320378523309499</v>
      </c>
      <c r="AA52" s="77">
        <v>200</v>
      </c>
      <c r="AB52" s="78"/>
      <c r="AC52" s="78">
        <f t="shared" si="18"/>
        <v>200</v>
      </c>
      <c r="AD52" s="79"/>
    </row>
    <row r="53" spans="1:30">
      <c r="A53" s="57">
        <v>51</v>
      </c>
      <c r="B53" s="57">
        <v>546</v>
      </c>
      <c r="C53" s="58" t="s">
        <v>82</v>
      </c>
      <c r="D53" s="58" t="s">
        <v>33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</v>
      </c>
      <c r="O53" s="67">
        <v>42282.01</v>
      </c>
      <c r="P53" s="67">
        <v>15455.09</v>
      </c>
      <c r="Q53" s="70">
        <f t="shared" si="14"/>
        <v>1.0844552474443501</v>
      </c>
      <c r="R53" s="70">
        <f t="shared" si="15"/>
        <v>1.26092488631055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1.0844552474443501</v>
      </c>
      <c r="X53" s="72">
        <f t="shared" si="7"/>
        <v>1.26092488631055</v>
      </c>
      <c r="Y53" s="80">
        <f t="shared" si="16"/>
        <v>0.90371270620362898</v>
      </c>
      <c r="Z53" s="80">
        <f t="shared" si="17"/>
        <v>1.10997545547624</v>
      </c>
      <c r="AA53" s="77">
        <v>200</v>
      </c>
      <c r="AB53" s="78"/>
      <c r="AC53" s="78">
        <f t="shared" si="18"/>
        <v>200</v>
      </c>
      <c r="AD53" s="79"/>
    </row>
    <row r="54" spans="1:30">
      <c r="A54" s="57">
        <v>52</v>
      </c>
      <c r="B54" s="57">
        <v>102934</v>
      </c>
      <c r="C54" s="58" t="s">
        <v>83</v>
      </c>
      <c r="D54" s="58" t="s">
        <v>26</v>
      </c>
      <c r="E54" s="59">
        <v>9970.9344000000001</v>
      </c>
      <c r="F54" s="59">
        <f t="shared" si="0"/>
        <v>29912.803199999998</v>
      </c>
      <c r="G54" s="60">
        <v>0.28489599999999998</v>
      </c>
      <c r="H54" s="59">
        <v>2840.6793268224001</v>
      </c>
      <c r="I54" s="59">
        <f t="shared" si="1"/>
        <v>8522.0379804671993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9680.9796276479992</v>
      </c>
      <c r="O54" s="67">
        <v>32354.14</v>
      </c>
      <c r="P54" s="67">
        <v>9238.58</v>
      </c>
      <c r="Q54" s="70">
        <f t="shared" si="14"/>
        <v>1.0816151125548801</v>
      </c>
      <c r="R54" s="70">
        <f t="shared" si="15"/>
        <v>1.08408106384589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1.0816151125548801</v>
      </c>
      <c r="X54" s="72">
        <f t="shared" si="7"/>
        <v>1.08408106384589</v>
      </c>
      <c r="Y54" s="80">
        <f t="shared" si="16"/>
        <v>0.90134592712906703</v>
      </c>
      <c r="Z54" s="80">
        <f t="shared" si="17"/>
        <v>0.95430218380125997</v>
      </c>
      <c r="AA54" s="77">
        <v>200</v>
      </c>
      <c r="AB54" s="78"/>
      <c r="AC54" s="78">
        <f t="shared" si="18"/>
        <v>200</v>
      </c>
      <c r="AD54" s="79"/>
    </row>
    <row r="55" spans="1:30">
      <c r="A55" s="57">
        <v>53</v>
      </c>
      <c r="B55" s="57">
        <v>105910</v>
      </c>
      <c r="C55" s="58" t="s">
        <v>84</v>
      </c>
      <c r="D55" s="58" t="s">
        <v>33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3576.761147232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1.0804726589559199</v>
      </c>
      <c r="R55" s="70">
        <f t="shared" si="15"/>
        <v>1.4189764960759901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1.0804726589559199</v>
      </c>
      <c r="X55" s="72">
        <f t="shared" si="7"/>
        <v>1.4189764960759901</v>
      </c>
      <c r="Y55" s="80">
        <f t="shared" si="16"/>
        <v>0.90039388246327001</v>
      </c>
      <c r="Z55" s="80">
        <f t="shared" si="17"/>
        <v>1.2491061915278201</v>
      </c>
      <c r="AA55" s="77">
        <v>200</v>
      </c>
      <c r="AB55" s="78"/>
      <c r="AC55" s="78">
        <f t="shared" si="18"/>
        <v>200</v>
      </c>
      <c r="AD55" s="79"/>
    </row>
    <row r="56" spans="1:30">
      <c r="A56" s="57">
        <v>54</v>
      </c>
      <c r="B56" s="57">
        <v>709</v>
      </c>
      <c r="C56" s="58" t="s">
        <v>85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12302.636981472</v>
      </c>
      <c r="J56" s="65">
        <v>16697.390039999998</v>
      </c>
      <c r="K56" s="65">
        <f t="shared" si="2"/>
        <v>50092.170120000002</v>
      </c>
      <c r="L56" s="65">
        <v>4658.5718211599997</v>
      </c>
      <c r="M56" s="66">
        <v>0.27900000000000003</v>
      </c>
      <c r="N56" s="65">
        <f t="shared" si="3"/>
        <v>13975.715463480001</v>
      </c>
      <c r="O56" s="67">
        <v>47130.28</v>
      </c>
      <c r="P56" s="67">
        <v>14245.52</v>
      </c>
      <c r="Q56" s="70">
        <f t="shared" si="14"/>
        <v>1.1290454349355299</v>
      </c>
      <c r="R56" s="70">
        <f t="shared" si="15"/>
        <v>1.1579241118350501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</v>
      </c>
      <c r="X56" s="72">
        <f t="shared" si="7"/>
        <v>1.13573374724808</v>
      </c>
      <c r="Y56" s="80">
        <f t="shared" si="16"/>
        <v>0.89755105223618503</v>
      </c>
      <c r="Z56" s="80">
        <f t="shared" si="17"/>
        <v>0.99977135600045997</v>
      </c>
      <c r="AA56" s="77">
        <v>200</v>
      </c>
      <c r="AB56" s="78"/>
      <c r="AC56" s="78">
        <f t="shared" si="18"/>
        <v>200</v>
      </c>
      <c r="AD56" s="79"/>
    </row>
    <row r="57" spans="1:30">
      <c r="A57" s="57">
        <v>55</v>
      </c>
      <c r="B57" s="57">
        <v>513</v>
      </c>
      <c r="C57" s="58" t="s">
        <v>86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</v>
      </c>
      <c r="R57" s="70">
        <f t="shared" si="15"/>
        <v>1.11150239721302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1.0734540938738399</v>
      </c>
      <c r="X57" s="72">
        <f t="shared" si="7"/>
        <v>1.0987431610495699</v>
      </c>
      <c r="Y57" s="80">
        <f t="shared" si="16"/>
        <v>0.89454507822820095</v>
      </c>
      <c r="Z57" s="80">
        <f t="shared" si="17"/>
        <v>0.96720903352607501</v>
      </c>
      <c r="AA57" s="77">
        <v>200</v>
      </c>
      <c r="AB57" s="78"/>
      <c r="AC57" s="78">
        <f t="shared" si="18"/>
        <v>200</v>
      </c>
      <c r="AD57" s="79"/>
    </row>
    <row r="58" spans="1:30">
      <c r="A58" s="57">
        <v>56</v>
      </c>
      <c r="B58" s="57">
        <v>585</v>
      </c>
      <c r="C58" s="58" t="s">
        <v>87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11243.717823859201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1.0597088934832699</v>
      </c>
      <c r="R58" s="70">
        <f t="shared" si="15"/>
        <v>1.1129192493115301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1.0597088934832699</v>
      </c>
      <c r="X58" s="72">
        <f t="shared" si="7"/>
        <v>1.1129192493115301</v>
      </c>
      <c r="Y58" s="80">
        <f t="shared" si="16"/>
        <v>0.88309074456939496</v>
      </c>
      <c r="Z58" s="80">
        <f t="shared" si="17"/>
        <v>0.97968805602476905</v>
      </c>
      <c r="AA58" s="77">
        <v>200</v>
      </c>
      <c r="AB58" s="78"/>
      <c r="AC58" s="78">
        <f t="shared" si="18"/>
        <v>200</v>
      </c>
      <c r="AD58" s="79"/>
    </row>
    <row r="59" spans="1:30">
      <c r="A59" s="57">
        <v>57</v>
      </c>
      <c r="B59" s="57">
        <v>106066</v>
      </c>
      <c r="C59" s="58" t="s">
        <v>88</v>
      </c>
      <c r="D59" s="58" t="s">
        <v>89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29182.717079999999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1.0534319993482899</v>
      </c>
      <c r="R59" s="70">
        <f t="shared" si="15"/>
        <v>1.22943512184405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1.0534319993482899</v>
      </c>
      <c r="X59" s="72">
        <f t="shared" si="7"/>
        <v>1.22943512184405</v>
      </c>
      <c r="Y59" s="80">
        <f t="shared" si="16"/>
        <v>0.87785999945691096</v>
      </c>
      <c r="Z59" s="80">
        <f t="shared" si="17"/>
        <v>1.08225543342258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90</v>
      </c>
      <c r="D60" s="58" t="s">
        <v>38</v>
      </c>
      <c r="E60" s="59">
        <v>10279.039199999999</v>
      </c>
      <c r="F60" s="59">
        <f t="shared" si="0"/>
        <v>30837.117600000001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10152.195856271999</v>
      </c>
      <c r="O60" s="67">
        <v>32095.55</v>
      </c>
      <c r="P60" s="67">
        <v>9082.1</v>
      </c>
      <c r="Q60" s="70">
        <f t="shared" si="14"/>
        <v>1.0408090151720299</v>
      </c>
      <c r="R60" s="70">
        <f t="shared" si="15"/>
        <v>1.01625368336948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1.0408090151720299</v>
      </c>
      <c r="X60" s="72">
        <f t="shared" si="7"/>
        <v>1.01625368336948</v>
      </c>
      <c r="Y60" s="80">
        <f t="shared" si="16"/>
        <v>0.86734084597669003</v>
      </c>
      <c r="Z60" s="80">
        <f t="shared" si="17"/>
        <v>0.89459464027076496</v>
      </c>
      <c r="AA60" s="77">
        <v>200</v>
      </c>
      <c r="AB60" s="78"/>
      <c r="AC60" s="78">
        <f t="shared" si="18"/>
        <v>200</v>
      </c>
      <c r="AD60" s="79"/>
    </row>
    <row r="61" spans="1:30">
      <c r="A61" s="57">
        <v>59</v>
      </c>
      <c r="B61" s="57">
        <v>724</v>
      </c>
      <c r="C61" s="58" t="s">
        <v>91</v>
      </c>
      <c r="D61" s="58" t="s">
        <v>33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1.0395224359161099</v>
      </c>
      <c r="R61" s="70">
        <f t="shared" si="15"/>
        <v>1.0080848360907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1.0395224359161099</v>
      </c>
      <c r="X61" s="72">
        <f t="shared" si="7"/>
        <v>1.0080848360907</v>
      </c>
      <c r="Y61" s="80">
        <f t="shared" si="16"/>
        <v>0.86626869659675598</v>
      </c>
      <c r="Z61" s="80">
        <f t="shared" si="17"/>
        <v>0.88740371234363902</v>
      </c>
      <c r="AA61" s="77">
        <v>200</v>
      </c>
      <c r="AB61" s="78"/>
      <c r="AC61" s="78">
        <f t="shared" si="18"/>
        <v>200</v>
      </c>
      <c r="AD61" s="79"/>
    </row>
    <row r="62" spans="1:30">
      <c r="A62" s="57">
        <v>60</v>
      </c>
      <c r="B62" s="57">
        <v>347</v>
      </c>
      <c r="C62" s="58" t="s">
        <v>92</v>
      </c>
      <c r="D62" s="58" t="s">
        <v>26</v>
      </c>
      <c r="E62" s="59">
        <v>6722.4537499999997</v>
      </c>
      <c r="F62" s="59">
        <f t="shared" si="0"/>
        <v>20167.361250000002</v>
      </c>
      <c r="G62" s="60">
        <v>0.28489599999999998</v>
      </c>
      <c r="H62" s="59">
        <v>1915.2001835599999</v>
      </c>
      <c r="I62" s="59">
        <f t="shared" si="1"/>
        <v>5745.6005506800002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6526.9647949500004</v>
      </c>
      <c r="O62" s="67">
        <v>20940.25</v>
      </c>
      <c r="P62" s="67">
        <v>5031.8500000000004</v>
      </c>
      <c r="Q62" s="70">
        <f t="shared" si="14"/>
        <v>1.0383237420314499</v>
      </c>
      <c r="R62" s="73">
        <f t="shared" si="15"/>
        <v>0.87577442177118903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1.0383237420314499</v>
      </c>
      <c r="X62" s="74">
        <f t="shared" si="7"/>
        <v>0.87577442177118903</v>
      </c>
      <c r="Y62" s="80">
        <f t="shared" si="16"/>
        <v>0.865269785026206</v>
      </c>
      <c r="Z62" s="80">
        <f t="shared" si="17"/>
        <v>0.77093260927241603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93</v>
      </c>
      <c r="D63" s="58" t="s">
        <v>38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1.0329350282574901</v>
      </c>
      <c r="R63" s="70">
        <f t="shared" si="15"/>
        <v>1.0927242726892199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1.0329350282574901</v>
      </c>
      <c r="X63" s="72">
        <f t="shared" si="7"/>
        <v>1.0927242726892199</v>
      </c>
      <c r="Y63" s="80">
        <f t="shared" si="16"/>
        <v>0.86077919021457605</v>
      </c>
      <c r="Z63" s="80">
        <f t="shared" si="17"/>
        <v>0.96191068592284201</v>
      </c>
      <c r="AA63" s="77">
        <v>200</v>
      </c>
      <c r="AB63" s="78"/>
      <c r="AC63" s="78">
        <f t="shared" si="18"/>
        <v>200</v>
      </c>
      <c r="AD63" s="79"/>
    </row>
    <row r="64" spans="1:30">
      <c r="A64" s="57">
        <v>62</v>
      </c>
      <c r="B64" s="57">
        <v>105267</v>
      </c>
      <c r="C64" s="58" t="s">
        <v>94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29270.24208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</v>
      </c>
      <c r="R64" s="70">
        <f t="shared" si="15"/>
        <v>1.2694700419006399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</v>
      </c>
      <c r="X64" s="72">
        <f t="shared" si="7"/>
        <v>1.2694700419006399</v>
      </c>
      <c r="Y64" s="80">
        <f t="shared" si="16"/>
        <v>0.86062185379780098</v>
      </c>
      <c r="Z64" s="80">
        <f t="shared" si="17"/>
        <v>1.1174976426193399</v>
      </c>
      <c r="AA64" s="77">
        <v>200</v>
      </c>
      <c r="AB64" s="78"/>
      <c r="AC64" s="78">
        <f t="shared" si="18"/>
        <v>200</v>
      </c>
      <c r="AD64" s="79"/>
    </row>
    <row r="65" spans="1:30">
      <c r="A65" s="57">
        <v>63</v>
      </c>
      <c r="B65" s="57">
        <v>730</v>
      </c>
      <c r="C65" s="58" t="s">
        <v>95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44097.514560000003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</v>
      </c>
      <c r="R65" s="70">
        <f t="shared" si="15"/>
        <v>1.1250292443997101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1.03084830185042</v>
      </c>
      <c r="X65" s="72">
        <f t="shared" si="7"/>
        <v>1.1124257731042599</v>
      </c>
      <c r="Y65" s="80">
        <f t="shared" si="16"/>
        <v>0.85904025154201402</v>
      </c>
      <c r="Z65" s="80">
        <f t="shared" si="17"/>
        <v>0.97925365546382204</v>
      </c>
      <c r="AA65" s="77">
        <v>200</v>
      </c>
      <c r="AB65" s="78"/>
      <c r="AC65" s="78">
        <f t="shared" si="18"/>
        <v>200</v>
      </c>
      <c r="AD65" s="79"/>
    </row>
    <row r="66" spans="1:30">
      <c r="A66" s="57">
        <v>64</v>
      </c>
      <c r="B66" s="57">
        <v>570</v>
      </c>
      <c r="C66" s="58" t="s">
        <v>96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</v>
      </c>
      <c r="X66" s="72">
        <f t="shared" si="7"/>
        <v>1.27074805618439</v>
      </c>
      <c r="Y66" s="80">
        <f t="shared" si="16"/>
        <v>0.85739866076811699</v>
      </c>
      <c r="Z66" s="80">
        <f t="shared" si="17"/>
        <v>1.1186226616447501</v>
      </c>
      <c r="AA66" s="77">
        <v>200</v>
      </c>
      <c r="AB66" s="78"/>
      <c r="AC66" s="78">
        <f t="shared" si="18"/>
        <v>200</v>
      </c>
      <c r="AD66" s="79"/>
    </row>
    <row r="67" spans="1:30">
      <c r="A67" s="57">
        <v>65</v>
      </c>
      <c r="B67" s="57">
        <v>723</v>
      </c>
      <c r="C67" s="58" t="s">
        <v>97</v>
      </c>
      <c r="D67" s="58" t="s">
        <v>28</v>
      </c>
      <c r="E67" s="59">
        <v>5272.5172499999999</v>
      </c>
      <c r="F67" s="59">
        <f t="shared" ref="F67:F120" si="19">E67*3</f>
        <v>15817.551750000001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1.0227423469627701</v>
      </c>
      <c r="R67" s="70">
        <f t="shared" si="15"/>
        <v>1.0569938786255499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1.0227423469627701</v>
      </c>
      <c r="X67" s="72">
        <f t="shared" ref="X67:X121" si="26">V67/I67</f>
        <v>1.0569938786255499</v>
      </c>
      <c r="Y67" s="80">
        <f t="shared" si="16"/>
        <v>0.85228528913563795</v>
      </c>
      <c r="Z67" s="80">
        <f t="shared" si="17"/>
        <v>0.93045769387252597</v>
      </c>
      <c r="AA67" s="77">
        <v>200</v>
      </c>
      <c r="AB67" s="78"/>
      <c r="AC67" s="78">
        <f t="shared" si="18"/>
        <v>200</v>
      </c>
      <c r="AD67" s="79"/>
    </row>
    <row r="68" spans="1:30">
      <c r="A68" s="57">
        <v>66</v>
      </c>
      <c r="B68" s="57">
        <v>102479</v>
      </c>
      <c r="C68" s="58" t="s">
        <v>98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6399.5873349657604</v>
      </c>
      <c r="J68" s="65">
        <v>8743.9435200000007</v>
      </c>
      <c r="K68" s="65">
        <f t="shared" si="21"/>
        <v>26231.830559999999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</v>
      </c>
      <c r="R68" s="70">
        <f t="shared" ref="R68:R99" si="28">P68/I68</f>
        <v>1.0677625981701799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</v>
      </c>
      <c r="X68" s="72">
        <f t="shared" si="26"/>
        <v>1.0677625981701799</v>
      </c>
      <c r="Y68" s="80">
        <f t="shared" ref="Y68:Y99" si="29">U68/K68</f>
        <v>0.85099284050880197</v>
      </c>
      <c r="Z68" s="80">
        <f t="shared" ref="Z68:Z99" si="30">V68/N68</f>
        <v>0.939937254876686</v>
      </c>
      <c r="AA68" s="77">
        <v>200</v>
      </c>
      <c r="AB68" s="78"/>
      <c r="AC68" s="78">
        <f t="shared" si="18"/>
        <v>200</v>
      </c>
      <c r="AD68" s="79"/>
    </row>
    <row r="69" spans="1:30">
      <c r="A69" s="57">
        <v>67</v>
      </c>
      <c r="B69" s="57">
        <v>107829</v>
      </c>
      <c r="C69" s="58" t="s">
        <v>99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3398.4120078000001</v>
      </c>
      <c r="O69" s="67">
        <v>10290.34</v>
      </c>
      <c r="P69" s="67">
        <v>3409.51</v>
      </c>
      <c r="Q69" s="70">
        <f t="shared" si="27"/>
        <v>1.01376932052164</v>
      </c>
      <c r="R69" s="70">
        <f t="shared" si="28"/>
        <v>1.13970323177966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</v>
      </c>
      <c r="X69" s="72">
        <f t="shared" si="26"/>
        <v>1.13970323177966</v>
      </c>
      <c r="Y69" s="80">
        <f t="shared" si="29"/>
        <v>0.84480776710136996</v>
      </c>
      <c r="Z69" s="80">
        <f t="shared" si="30"/>
        <v>1.0032656405917</v>
      </c>
      <c r="AA69" s="77">
        <v>200</v>
      </c>
      <c r="AB69" s="78"/>
      <c r="AC69" s="78">
        <f t="shared" si="18"/>
        <v>200</v>
      </c>
      <c r="AD69" s="79"/>
    </row>
    <row r="70" spans="1:30">
      <c r="A70" s="57">
        <v>68</v>
      </c>
      <c r="B70" s="57">
        <v>357</v>
      </c>
      <c r="C70" s="58" t="s">
        <v>100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7533.6287614847997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1.1031697252841599</v>
      </c>
      <c r="R70" s="70">
        <f t="shared" si="28"/>
        <v>1.28634822697184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9398.5949999999993</v>
      </c>
      <c r="W70" s="72">
        <f t="shared" si="25"/>
        <v>1.00664188694444</v>
      </c>
      <c r="X70" s="72">
        <f t="shared" si="26"/>
        <v>1.24755218203075</v>
      </c>
      <c r="Y70" s="80">
        <f t="shared" si="29"/>
        <v>0.83886823912037101</v>
      </c>
      <c r="Z70" s="80">
        <f t="shared" si="30"/>
        <v>1.09820364124284</v>
      </c>
      <c r="AA70" s="77">
        <v>200</v>
      </c>
      <c r="AB70" s="78"/>
      <c r="AC70" s="78">
        <f t="shared" si="18"/>
        <v>200</v>
      </c>
      <c r="AD70" s="79"/>
    </row>
    <row r="71" spans="1:30">
      <c r="A71" s="57">
        <v>69</v>
      </c>
      <c r="B71" s="57">
        <v>746</v>
      </c>
      <c r="C71" s="58" t="s">
        <v>101</v>
      </c>
      <c r="D71" s="58" t="s">
        <v>65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40884.228000000003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1.0053562953420601</v>
      </c>
      <c r="R71" s="73">
        <f t="shared" si="28"/>
        <v>0.96391161071531695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1.0053562953420601</v>
      </c>
      <c r="X71" s="74">
        <f t="shared" si="26"/>
        <v>0.96391161071531695</v>
      </c>
      <c r="Y71" s="80">
        <f t="shared" si="29"/>
        <v>0.83779691278504798</v>
      </c>
      <c r="Z71" s="80">
        <f t="shared" si="30"/>
        <v>0.84851860785549005</v>
      </c>
      <c r="AA71" s="77"/>
      <c r="AB71" s="78"/>
      <c r="AC71" s="78"/>
      <c r="AD71" s="79"/>
    </row>
    <row r="72" spans="1:30">
      <c r="A72" s="57">
        <v>70</v>
      </c>
      <c r="B72" s="57">
        <v>349</v>
      </c>
      <c r="C72" s="58" t="s">
        <v>102</v>
      </c>
      <c r="D72" s="58" t="s">
        <v>28</v>
      </c>
      <c r="E72" s="59">
        <v>6816.4</v>
      </c>
      <c r="F72" s="59">
        <f t="shared" si="19"/>
        <v>20449.2</v>
      </c>
      <c r="G72" s="60">
        <v>0.32419199999999998</v>
      </c>
      <c r="H72" s="59">
        <v>2209.8223487999999</v>
      </c>
      <c r="I72" s="59">
        <f t="shared" si="20"/>
        <v>6629.4670464000001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7531.0313759999999</v>
      </c>
      <c r="O72" s="67">
        <v>20555.599999999999</v>
      </c>
      <c r="P72" s="67">
        <v>7316.94</v>
      </c>
      <c r="Q72" s="70">
        <f t="shared" si="27"/>
        <v>1.00520313753105</v>
      </c>
      <c r="R72" s="70">
        <f t="shared" si="28"/>
        <v>1.1036995807940999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</v>
      </c>
      <c r="X72" s="72">
        <f t="shared" si="26"/>
        <v>1.1036995807940999</v>
      </c>
      <c r="Y72" s="80">
        <f t="shared" si="29"/>
        <v>0.83766928127587703</v>
      </c>
      <c r="Z72" s="80">
        <f t="shared" si="30"/>
        <v>0.97157210409688799</v>
      </c>
      <c r="AA72" s="77">
        <v>200</v>
      </c>
      <c r="AB72" s="78"/>
      <c r="AC72" s="78">
        <f>AA72+AB72</f>
        <v>200</v>
      </c>
      <c r="AD72" s="79"/>
    </row>
    <row r="73" spans="1:30">
      <c r="A73" s="57">
        <v>71</v>
      </c>
      <c r="B73" s="57">
        <v>108277</v>
      </c>
      <c r="C73" s="58" t="s">
        <v>103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3986.1379255679999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1.0034405188300299</v>
      </c>
      <c r="R73" s="70">
        <f t="shared" si="28"/>
        <v>1.15633730845959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1.0034405188300299</v>
      </c>
      <c r="X73" s="72">
        <f t="shared" si="26"/>
        <v>1.15633730845959</v>
      </c>
      <c r="Y73" s="80">
        <f t="shared" si="29"/>
        <v>0.83620043235835595</v>
      </c>
      <c r="Z73" s="80">
        <f t="shared" si="30"/>
        <v>1.0179083976977601</v>
      </c>
      <c r="AA73" s="77">
        <v>200</v>
      </c>
      <c r="AB73" s="78"/>
      <c r="AC73" s="78">
        <f>AA73+AB73</f>
        <v>200</v>
      </c>
      <c r="AD73" s="79"/>
    </row>
    <row r="74" spans="1:30">
      <c r="A74" s="57">
        <v>72</v>
      </c>
      <c r="B74" s="57">
        <v>720</v>
      </c>
      <c r="C74" s="58" t="s">
        <v>104</v>
      </c>
      <c r="D74" s="58" t="s">
        <v>65</v>
      </c>
      <c r="E74" s="59">
        <v>6996.3239999999996</v>
      </c>
      <c r="F74" s="59">
        <f t="shared" si="19"/>
        <v>20988.972000000002</v>
      </c>
      <c r="G74" s="60">
        <v>0.29471999999999998</v>
      </c>
      <c r="H74" s="59">
        <v>2061.9566092800001</v>
      </c>
      <c r="I74" s="59">
        <f t="shared" si="20"/>
        <v>6185.8698278399997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1.0032015860519501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1.0032015860519501</v>
      </c>
      <c r="X74" s="74">
        <f t="shared" si="26"/>
        <v>0.89717212848914596</v>
      </c>
      <c r="Y74" s="80">
        <f t="shared" si="29"/>
        <v>0.836001321709959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105</v>
      </c>
      <c r="D75" s="58" t="s">
        <v>38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</v>
      </c>
      <c r="R75" s="70">
        <f t="shared" si="28"/>
        <v>1.0472225139059701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</v>
      </c>
      <c r="X75" s="72">
        <f t="shared" si="26"/>
        <v>1.0472225139059701</v>
      </c>
      <c r="Y75" s="80">
        <f t="shared" si="29"/>
        <v>0.83571687258203597</v>
      </c>
      <c r="Z75" s="80">
        <f t="shared" si="30"/>
        <v>0.92185609109428401</v>
      </c>
      <c r="AA75" s="77">
        <v>200</v>
      </c>
      <c r="AB75" s="78"/>
      <c r="AC75" s="78">
        <f>AA75+AB75</f>
        <v>200</v>
      </c>
      <c r="AD75" s="79"/>
    </row>
    <row r="76" spans="1:30">
      <c r="A76" s="57">
        <v>74</v>
      </c>
      <c r="B76" s="57">
        <v>107728</v>
      </c>
      <c r="C76" s="58" t="s">
        <v>106</v>
      </c>
      <c r="D76" s="58" t="s">
        <v>65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26594.861219999999</v>
      </c>
      <c r="L76" s="65">
        <v>2143.5458143320002</v>
      </c>
      <c r="M76" s="66">
        <v>0.24179999999999999</v>
      </c>
      <c r="N76" s="65">
        <f t="shared" si="22"/>
        <v>6430.6374429959997</v>
      </c>
      <c r="O76" s="67">
        <v>22165.83</v>
      </c>
      <c r="P76" s="67">
        <v>6303.56</v>
      </c>
      <c r="Q76" s="70">
        <f t="shared" si="27"/>
        <v>1.0001554728925199</v>
      </c>
      <c r="R76" s="70">
        <f t="shared" si="28"/>
        <v>1.11354483252073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1.0001554728925199</v>
      </c>
      <c r="X76" s="72">
        <f t="shared" si="26"/>
        <v>1.11354483252073</v>
      </c>
      <c r="Y76" s="80">
        <f t="shared" si="29"/>
        <v>0.83346289407709895</v>
      </c>
      <c r="Z76" s="80">
        <f t="shared" si="30"/>
        <v>0.98023874862757099</v>
      </c>
      <c r="AA76" s="77">
        <v>200</v>
      </c>
      <c r="AB76" s="78"/>
      <c r="AC76" s="78">
        <f>AA76+AB76</f>
        <v>200</v>
      </c>
      <c r="AD76" s="79"/>
    </row>
    <row r="77" spans="1:30" s="37" customFormat="1">
      <c r="A77" s="81">
        <v>75</v>
      </c>
      <c r="B77" s="81">
        <v>337</v>
      </c>
      <c r="C77" s="82" t="s">
        <v>107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28142.842233888001</v>
      </c>
      <c r="O77" s="88">
        <v>132492.23000000001</v>
      </c>
      <c r="P77" s="88">
        <v>29856.45</v>
      </c>
      <c r="Q77" s="70">
        <f t="shared" si="27"/>
        <v>1.20841048369483</v>
      </c>
      <c r="R77" s="70">
        <f t="shared" si="28"/>
        <v>1.20516372914883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</v>
      </c>
      <c r="X77" s="72">
        <f t="shared" si="26"/>
        <v>1.20516372914883</v>
      </c>
      <c r="Y77" s="76">
        <f t="shared" si="29"/>
        <v>1.0070087364123601</v>
      </c>
      <c r="Z77" s="76">
        <f t="shared" si="30"/>
        <v>1.0608896483116601</v>
      </c>
      <c r="AA77" s="90">
        <v>400</v>
      </c>
      <c r="AB77" s="78">
        <f>(V77-I77)*0.2</f>
        <v>1016.53584039936</v>
      </c>
      <c r="AC77" s="91"/>
      <c r="AD77" s="92"/>
    </row>
    <row r="78" spans="1:30">
      <c r="A78" s="57">
        <v>76</v>
      </c>
      <c r="B78" s="57">
        <v>106568</v>
      </c>
      <c r="C78" s="58" t="s">
        <v>108</v>
      </c>
      <c r="D78" s="58" t="s">
        <v>33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3937.6879027199998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0.99057479894880396</v>
      </c>
      <c r="R78" s="73">
        <f t="shared" si="28"/>
        <v>0.95220598803932599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0.99057479894880396</v>
      </c>
      <c r="X78" s="74">
        <f t="shared" si="26"/>
        <v>0.95220598803932599</v>
      </c>
      <c r="Y78" s="80">
        <f t="shared" si="29"/>
        <v>0.82547899912400302</v>
      </c>
      <c r="Z78" s="80">
        <f t="shared" si="30"/>
        <v>0.83821430344967196</v>
      </c>
      <c r="AA78" s="77"/>
      <c r="AB78" s="78"/>
      <c r="AC78" s="78"/>
      <c r="AD78" s="93">
        <f>(P78-I78)*0.1</f>
        <v>-18.819790271999999</v>
      </c>
    </row>
    <row r="79" spans="1:30">
      <c r="A79" s="57">
        <v>77</v>
      </c>
      <c r="B79" s="57">
        <v>752</v>
      </c>
      <c r="C79" s="58" t="s">
        <v>109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</v>
      </c>
      <c r="R79" s="70">
        <f t="shared" si="28"/>
        <v>1.17174970560401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</v>
      </c>
      <c r="X79" s="74">
        <f t="shared" si="26"/>
        <v>1.17174970560401</v>
      </c>
      <c r="Y79" s="80">
        <f t="shared" si="29"/>
        <v>0.81630704952746902</v>
      </c>
      <c r="Z79" s="80">
        <f t="shared" si="30"/>
        <v>1.0314757265101899</v>
      </c>
      <c r="AA79" s="77"/>
      <c r="AB79" s="78"/>
      <c r="AC79" s="78"/>
      <c r="AD79" s="79"/>
    </row>
    <row r="80" spans="1:30">
      <c r="A80" s="57">
        <v>78</v>
      </c>
      <c r="B80" s="57">
        <v>111064</v>
      </c>
      <c r="C80" s="58" t="s">
        <v>110</v>
      </c>
      <c r="D80" s="58" t="s">
        <v>57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3314.52</v>
      </c>
      <c r="O80" s="67">
        <v>9578.23</v>
      </c>
      <c r="P80" s="67">
        <v>2281.52</v>
      </c>
      <c r="Q80" s="73">
        <f t="shared" si="27"/>
        <v>0.96749797979798002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0.96749797979798002</v>
      </c>
      <c r="X80" s="74">
        <f t="shared" si="26"/>
        <v>0.78195088781407995</v>
      </c>
      <c r="Y80" s="80">
        <f t="shared" si="29"/>
        <v>0.80624831649831596</v>
      </c>
      <c r="Z80" s="80">
        <f t="shared" si="30"/>
        <v>0.68834099658472403</v>
      </c>
      <c r="AA80" s="77"/>
      <c r="AB80" s="78"/>
      <c r="AC80" s="78"/>
      <c r="AD80" s="93">
        <f>(P80-I80)*0.1</f>
        <v>-63.620800000000003</v>
      </c>
    </row>
    <row r="81" spans="1:30" ht="24">
      <c r="A81" s="57">
        <v>79</v>
      </c>
      <c r="B81" s="57">
        <v>582</v>
      </c>
      <c r="C81" s="82" t="s">
        <v>111</v>
      </c>
      <c r="D81" s="58" t="s">
        <v>26</v>
      </c>
      <c r="E81" s="59">
        <v>40927.509550000002</v>
      </c>
      <c r="F81" s="59">
        <f t="shared" si="19"/>
        <v>122782.52864999999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</v>
      </c>
      <c r="O81" s="88">
        <v>146098.12</v>
      </c>
      <c r="P81" s="88">
        <v>28409.86</v>
      </c>
      <c r="Q81" s="70">
        <f t="shared" si="27"/>
        <v>1.18989339612367</v>
      </c>
      <c r="R81" s="70">
        <f t="shared" si="28"/>
        <v>1.17764439905208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1.18989339612367</v>
      </c>
      <c r="X81" s="74">
        <f t="shared" si="26"/>
        <v>1.17764439905208</v>
      </c>
      <c r="Y81" s="80">
        <f t="shared" si="29"/>
        <v>0.991577830103056</v>
      </c>
      <c r="Z81" s="80">
        <f t="shared" si="30"/>
        <v>1.0366647469791801</v>
      </c>
      <c r="AA81" s="77" t="s">
        <v>112</v>
      </c>
      <c r="AB81" s="78"/>
      <c r="AC81" s="78"/>
      <c r="AD81" s="93"/>
    </row>
    <row r="82" spans="1:30">
      <c r="A82" s="57">
        <v>80</v>
      </c>
      <c r="B82" s="57">
        <v>726</v>
      </c>
      <c r="C82" s="58" t="s">
        <v>113</v>
      </c>
      <c r="D82" s="58" t="s">
        <v>26</v>
      </c>
      <c r="E82" s="59">
        <v>9913.9140000000007</v>
      </c>
      <c r="F82" s="59">
        <f t="shared" si="19"/>
        <v>29741.741999999998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1.1309690602520901</v>
      </c>
      <c r="R82" s="70">
        <f t="shared" si="28"/>
        <v>1.0523112793951801</v>
      </c>
      <c r="S82" s="67">
        <v>5145</v>
      </c>
      <c r="T82" s="67">
        <v>402.5</v>
      </c>
      <c r="U82" s="71">
        <f t="shared" si="23"/>
        <v>28491.99</v>
      </c>
      <c r="V82" s="71">
        <f t="shared" si="24"/>
        <v>8821.52</v>
      </c>
      <c r="W82" s="74">
        <f t="shared" si="25"/>
        <v>0.95797986546988401</v>
      </c>
      <c r="X82" s="74">
        <f t="shared" si="26"/>
        <v>1.0063925487379899</v>
      </c>
      <c r="Y82" s="80">
        <f t="shared" si="29"/>
        <v>0.79831655455823702</v>
      </c>
      <c r="Z82" s="80">
        <f t="shared" si="30"/>
        <v>0.88591401422957095</v>
      </c>
      <c r="AA82" s="77"/>
      <c r="AB82" s="78"/>
      <c r="AC82" s="78"/>
      <c r="AD82" s="79"/>
    </row>
    <row r="83" spans="1:30">
      <c r="A83" s="57">
        <v>81</v>
      </c>
      <c r="B83" s="57">
        <v>106865</v>
      </c>
      <c r="C83" s="58" t="s">
        <v>114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4355.7850008287996</v>
      </c>
      <c r="J83" s="65">
        <v>6115.6141200000002</v>
      </c>
      <c r="K83" s="65">
        <f t="shared" si="21"/>
        <v>18346.842359999999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1.0187706218455801</v>
      </c>
      <c r="R83" s="70">
        <f t="shared" si="28"/>
        <v>1.2263621824730999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5240.2700000003997</v>
      </c>
      <c r="W83" s="74">
        <f t="shared" si="25"/>
        <v>0.95009395393311702</v>
      </c>
      <c r="X83" s="74">
        <f t="shared" si="26"/>
        <v>1.2030598385832401</v>
      </c>
      <c r="Y83" s="80">
        <f t="shared" si="29"/>
        <v>0.791744961610931</v>
      </c>
      <c r="Z83" s="80">
        <f t="shared" si="30"/>
        <v>1.0590376213478301</v>
      </c>
      <c r="AA83" s="77"/>
      <c r="AB83" s="78"/>
      <c r="AC83" s="78"/>
      <c r="AD83" s="79"/>
    </row>
    <row r="84" spans="1:30">
      <c r="A84" s="57">
        <v>82</v>
      </c>
      <c r="B84" s="57">
        <v>732</v>
      </c>
      <c r="C84" s="58" t="s">
        <v>115</v>
      </c>
      <c r="D84" s="58" t="s">
        <v>57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0.94973598303402595</v>
      </c>
      <c r="R84" s="70">
        <f t="shared" si="28"/>
        <v>1.0059185903260499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0.94973598303402595</v>
      </c>
      <c r="X84" s="74">
        <f t="shared" si="26"/>
        <v>1.0059185903260499</v>
      </c>
      <c r="Y84" s="80">
        <f t="shared" si="29"/>
        <v>0.791446652528355</v>
      </c>
      <c r="Z84" s="80">
        <f t="shared" si="30"/>
        <v>0.88549679492500699</v>
      </c>
      <c r="AA84" s="77"/>
      <c r="AB84" s="78"/>
      <c r="AC84" s="78"/>
      <c r="AD84" s="79"/>
    </row>
    <row r="85" spans="1:30">
      <c r="A85" s="57">
        <v>83</v>
      </c>
      <c r="B85" s="57">
        <v>307</v>
      </c>
      <c r="C85" s="58" t="s">
        <v>116</v>
      </c>
      <c r="D85" s="58" t="s">
        <v>89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63436.23</v>
      </c>
      <c r="O85" s="67">
        <v>208305.19</v>
      </c>
      <c r="P85" s="67">
        <v>56292.18</v>
      </c>
      <c r="Q85" s="73">
        <f t="shared" si="27"/>
        <v>0.97111976689976698</v>
      </c>
      <c r="R85" s="70">
        <f t="shared" si="28"/>
        <v>1.0080603742640499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0.94193561771561796</v>
      </c>
      <c r="X85" s="74">
        <f t="shared" si="26"/>
        <v>0.966335561474152</v>
      </c>
      <c r="Y85" s="80">
        <f t="shared" si="29"/>
        <v>0.784946348096348</v>
      </c>
      <c r="Z85" s="80">
        <f t="shared" si="30"/>
        <v>0.85065237956290896</v>
      </c>
      <c r="AA85" s="77"/>
      <c r="AB85" s="78"/>
      <c r="AC85" s="78"/>
      <c r="AD85" s="79"/>
    </row>
    <row r="86" spans="1:30">
      <c r="A86" s="57">
        <v>84</v>
      </c>
      <c r="B86" s="57">
        <v>591</v>
      </c>
      <c r="C86" s="58" t="s">
        <v>117</v>
      </c>
      <c r="D86" s="58" t="s">
        <v>57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1.05954967978019</v>
      </c>
      <c r="R86" s="73">
        <f t="shared" si="28"/>
        <v>0.92698884009988602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0.87550195606756798</v>
      </c>
      <c r="Y86" s="80">
        <f t="shared" si="29"/>
        <v>0.78411704112105596</v>
      </c>
      <c r="Z86" s="80">
        <f t="shared" si="30"/>
        <v>0.77069276132686304</v>
      </c>
      <c r="AA86" s="77"/>
      <c r="AB86" s="78"/>
      <c r="AC86" s="78"/>
      <c r="AD86" s="79"/>
    </row>
    <row r="87" spans="1:30">
      <c r="A87" s="57">
        <v>85</v>
      </c>
      <c r="B87" s="57">
        <v>572</v>
      </c>
      <c r="C87" s="58" t="s">
        <v>118</v>
      </c>
      <c r="D87" s="58" t="s">
        <v>28</v>
      </c>
      <c r="E87" s="59">
        <v>8358.7275000000009</v>
      </c>
      <c r="F87" s="59">
        <f t="shared" si="19"/>
        <v>25076.182499999999</v>
      </c>
      <c r="G87" s="60">
        <v>0.29471999999999998</v>
      </c>
      <c r="H87" s="59">
        <v>2463.4841688000001</v>
      </c>
      <c r="I87" s="59">
        <f t="shared" si="20"/>
        <v>7390.4525063999999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0.93999315884704504</v>
      </c>
      <c r="R87" s="73">
        <f t="shared" si="28"/>
        <v>0.95048307176277902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0.93999315884704504</v>
      </c>
      <c r="X87" s="74">
        <f t="shared" si="26"/>
        <v>0.95048307176277902</v>
      </c>
      <c r="Y87" s="80">
        <f t="shared" si="29"/>
        <v>0.783327632372538</v>
      </c>
      <c r="Z87" s="80">
        <f t="shared" si="30"/>
        <v>0.83669764310013806</v>
      </c>
      <c r="AA87" s="77"/>
      <c r="AB87" s="78"/>
      <c r="AC87" s="78"/>
      <c r="AD87" s="93">
        <f>(P87-I87)*0.1</f>
        <v>-36.595250640000103</v>
      </c>
    </row>
    <row r="88" spans="1:30">
      <c r="A88" s="57">
        <v>86</v>
      </c>
      <c r="B88" s="57">
        <v>108656</v>
      </c>
      <c r="C88" s="58" t="s">
        <v>119</v>
      </c>
      <c r="D88" s="58" t="s">
        <v>40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4855.3949254272002</v>
      </c>
      <c r="J88" s="65">
        <v>8986.14696</v>
      </c>
      <c r="K88" s="65">
        <f t="shared" si="21"/>
        <v>26958.440879999998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0.93216325498420305</v>
      </c>
      <c r="R88" s="70">
        <f t="shared" si="28"/>
        <v>1.0770781945280901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0.93216325498420305</v>
      </c>
      <c r="X88" s="74">
        <f t="shared" si="26"/>
        <v>1.0770781945280901</v>
      </c>
      <c r="Y88" s="80">
        <f t="shared" si="29"/>
        <v>0.77680271248683597</v>
      </c>
      <c r="Z88" s="80">
        <f t="shared" si="30"/>
        <v>0.94813765081039403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120</v>
      </c>
      <c r="D89" s="58" t="s">
        <v>38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20589.226559999999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0.92154311599357097</v>
      </c>
      <c r="R89" s="70">
        <f t="shared" si="28"/>
        <v>1.07887414988821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0.92154311599357097</v>
      </c>
      <c r="X89" s="74">
        <f t="shared" si="26"/>
        <v>1.07887414988821</v>
      </c>
      <c r="Y89" s="80">
        <f t="shared" si="29"/>
        <v>0.76795259666130899</v>
      </c>
      <c r="Z89" s="80">
        <f t="shared" si="30"/>
        <v>0.94971860649657502</v>
      </c>
      <c r="AA89" s="77"/>
      <c r="AB89" s="78"/>
      <c r="AC89" s="78"/>
      <c r="AD89" s="79"/>
    </row>
    <row r="90" spans="1:30">
      <c r="A90" s="57">
        <v>88</v>
      </c>
      <c r="B90" s="57">
        <v>106399</v>
      </c>
      <c r="C90" s="58" t="s">
        <v>121</v>
      </c>
      <c r="D90" s="58" t="s">
        <v>26</v>
      </c>
      <c r="E90" s="59">
        <v>7577.6472000000003</v>
      </c>
      <c r="F90" s="59">
        <f t="shared" si="19"/>
        <v>22732.941599999998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7357.2892194240003</v>
      </c>
      <c r="O90" s="67">
        <v>20891.68</v>
      </c>
      <c r="P90" s="67">
        <v>7886.05</v>
      </c>
      <c r="Q90" s="73">
        <f t="shared" si="27"/>
        <v>0.91900469229199999</v>
      </c>
      <c r="R90" s="70">
        <f t="shared" si="28"/>
        <v>1.21763616434027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0.91900469229199999</v>
      </c>
      <c r="X90" s="74">
        <f t="shared" si="26"/>
        <v>1.21763616434027</v>
      </c>
      <c r="Y90" s="80">
        <f t="shared" si="29"/>
        <v>0.76583724357666605</v>
      </c>
      <c r="Z90" s="80">
        <f t="shared" si="30"/>
        <v>1.0718689676056301</v>
      </c>
      <c r="AA90" s="77"/>
      <c r="AB90" s="78"/>
      <c r="AC90" s="78"/>
      <c r="AD90" s="79"/>
    </row>
    <row r="91" spans="1:30">
      <c r="A91" s="57">
        <v>89</v>
      </c>
      <c r="B91" s="57">
        <v>594</v>
      </c>
      <c r="C91" s="58" t="s">
        <v>122</v>
      </c>
      <c r="D91" s="58" t="s">
        <v>65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7583.6036807999999</v>
      </c>
      <c r="O91" s="67">
        <v>20624.11</v>
      </c>
      <c r="P91" s="67">
        <v>5316.25</v>
      </c>
      <c r="Q91" s="73">
        <f t="shared" si="27"/>
        <v>0.91051066467012298</v>
      </c>
      <c r="R91" s="73">
        <f t="shared" si="28"/>
        <v>0.79635297684918405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0.91051066467012298</v>
      </c>
      <c r="X91" s="74">
        <f t="shared" si="26"/>
        <v>0.79635297684918405</v>
      </c>
      <c r="Y91" s="80">
        <f t="shared" si="29"/>
        <v>0.75875888722510298</v>
      </c>
      <c r="Z91" s="80">
        <f t="shared" si="30"/>
        <v>0.70101896456688095</v>
      </c>
      <c r="AA91" s="77"/>
      <c r="AB91" s="78"/>
      <c r="AC91" s="78"/>
      <c r="AD91" s="93">
        <f>(P91-I91)*0.1</f>
        <v>-135.949574912</v>
      </c>
    </row>
    <row r="92" spans="1:30">
      <c r="A92" s="57">
        <v>90</v>
      </c>
      <c r="B92" s="57">
        <v>391</v>
      </c>
      <c r="C92" s="58" t="s">
        <v>123</v>
      </c>
      <c r="D92" s="58" t="s">
        <v>28</v>
      </c>
      <c r="E92" s="59">
        <v>9034.0921999999991</v>
      </c>
      <c r="F92" s="59">
        <f t="shared" si="19"/>
        <v>27102.276600000001</v>
      </c>
      <c r="G92" s="60">
        <v>0.32419199999999998</v>
      </c>
      <c r="H92" s="59">
        <v>2928.7804185024002</v>
      </c>
      <c r="I92" s="59">
        <f t="shared" si="20"/>
        <v>8786.3412555071991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9981.2264262480003</v>
      </c>
      <c r="O92" s="67">
        <v>24622.83</v>
      </c>
      <c r="P92" s="67">
        <v>9789.06</v>
      </c>
      <c r="Q92" s="73">
        <f t="shared" si="27"/>
        <v>0.90851519093418198</v>
      </c>
      <c r="R92" s="70">
        <f t="shared" si="28"/>
        <v>1.1141224447507401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0.90851519093418198</v>
      </c>
      <c r="X92" s="74">
        <f t="shared" si="26"/>
        <v>1.1141224447507401</v>
      </c>
      <c r="Y92" s="80">
        <f t="shared" si="29"/>
        <v>0.75709599244515102</v>
      </c>
      <c r="Z92" s="80">
        <f t="shared" si="30"/>
        <v>0.98074721301355805</v>
      </c>
      <c r="AA92" s="77"/>
      <c r="AB92" s="78"/>
      <c r="AC92" s="78"/>
      <c r="AD92" s="79"/>
    </row>
    <row r="93" spans="1:30">
      <c r="A93" s="57">
        <v>91</v>
      </c>
      <c r="B93" s="57">
        <v>371</v>
      </c>
      <c r="C93" s="58" t="s">
        <v>124</v>
      </c>
      <c r="D93" s="58" t="s">
        <v>40</v>
      </c>
      <c r="E93" s="59">
        <v>5084.4898000000003</v>
      </c>
      <c r="F93" s="59">
        <f t="shared" si="19"/>
        <v>15253.4694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0.90581622040688003</v>
      </c>
      <c r="R93" s="73">
        <f t="shared" si="28"/>
        <v>0.99219970880373498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0.90581622040688003</v>
      </c>
      <c r="X93" s="74">
        <f t="shared" si="26"/>
        <v>0.99219970880373498</v>
      </c>
      <c r="Y93" s="80">
        <f t="shared" si="29"/>
        <v>0.75484685033906695</v>
      </c>
      <c r="Z93" s="80">
        <f t="shared" si="30"/>
        <v>0.87342024545590502</v>
      </c>
      <c r="AA93" s="77"/>
      <c r="AB93" s="78"/>
      <c r="AC93" s="78"/>
      <c r="AD93" s="93">
        <f>(P93-I93)*0.1</f>
        <v>-3.7509175843909399</v>
      </c>
    </row>
    <row r="94" spans="1:30">
      <c r="A94" s="57">
        <v>92</v>
      </c>
      <c r="B94" s="57">
        <v>598</v>
      </c>
      <c r="C94" s="58" t="s">
        <v>125</v>
      </c>
      <c r="D94" s="58" t="s">
        <v>33</v>
      </c>
      <c r="E94" s="59">
        <v>8367.7131000000008</v>
      </c>
      <c r="F94" s="59">
        <f t="shared" si="19"/>
        <v>25103.139299999999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30123.767159999999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0.89906006297786001</v>
      </c>
      <c r="R94" s="70">
        <f t="shared" si="28"/>
        <v>1.0325859816003999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0.89906006297786001</v>
      </c>
      <c r="X94" s="74">
        <f t="shared" si="26"/>
        <v>1.0325859816003999</v>
      </c>
      <c r="Y94" s="80">
        <f t="shared" si="29"/>
        <v>0.74921671914821697</v>
      </c>
      <c r="Z94" s="80">
        <f t="shared" si="30"/>
        <v>0.90897174581024198</v>
      </c>
      <c r="AA94" s="77"/>
      <c r="AB94" s="78"/>
      <c r="AC94" s="78"/>
      <c r="AD94" s="79"/>
    </row>
    <row r="95" spans="1:30">
      <c r="A95" s="57">
        <v>93</v>
      </c>
      <c r="B95" s="57">
        <v>716</v>
      </c>
      <c r="C95" s="58" t="s">
        <v>126</v>
      </c>
      <c r="D95" s="58" t="s">
        <v>65</v>
      </c>
      <c r="E95" s="59">
        <v>8197.7968500000006</v>
      </c>
      <c r="F95" s="59">
        <f t="shared" si="19"/>
        <v>24593.39055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29512.068660000001</v>
      </c>
      <c r="L95" s="65">
        <v>2854.4072807952002</v>
      </c>
      <c r="M95" s="66">
        <v>0.29015999999999997</v>
      </c>
      <c r="N95" s="65">
        <f t="shared" si="22"/>
        <v>8563.2218423855993</v>
      </c>
      <c r="O95" s="67">
        <v>22014.97</v>
      </c>
      <c r="P95" s="67">
        <v>6974.04</v>
      </c>
      <c r="Q95" s="73">
        <f t="shared" si="27"/>
        <v>0.89515798788467604</v>
      </c>
      <c r="R95" s="73">
        <f t="shared" si="28"/>
        <v>0.92517327617283396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0.89515798788467604</v>
      </c>
      <c r="X95" s="74">
        <f t="shared" si="26"/>
        <v>0.92517327617283396</v>
      </c>
      <c r="Y95" s="80">
        <f t="shared" si="29"/>
        <v>0.74596498990389704</v>
      </c>
      <c r="Z95" s="80">
        <f t="shared" si="30"/>
        <v>0.81441776569192803</v>
      </c>
      <c r="AA95" s="77"/>
      <c r="AB95" s="78"/>
      <c r="AC95" s="78"/>
      <c r="AD95" s="93">
        <f>(P95-I95)*0.1</f>
        <v>-56.405062541184002</v>
      </c>
    </row>
    <row r="96" spans="1:30">
      <c r="A96" s="57">
        <v>94</v>
      </c>
      <c r="B96" s="57">
        <v>308</v>
      </c>
      <c r="C96" s="58" t="s">
        <v>127</v>
      </c>
      <c r="D96" s="58" t="s">
        <v>28</v>
      </c>
      <c r="E96" s="59">
        <v>9128.8485600000004</v>
      </c>
      <c r="F96" s="59">
        <f t="shared" si="19"/>
        <v>27386.545679999999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</v>
      </c>
      <c r="O96" s="67">
        <v>24470.34</v>
      </c>
      <c r="P96" s="67">
        <v>7528.82</v>
      </c>
      <c r="Q96" s="73">
        <f t="shared" si="27"/>
        <v>0.89351684896391803</v>
      </c>
      <c r="R96" s="73">
        <f t="shared" si="28"/>
        <v>0.83858115088506702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0.89351684896391803</v>
      </c>
      <c r="X96" s="74">
        <f t="shared" si="26"/>
        <v>0.83858115088506702</v>
      </c>
      <c r="Y96" s="80">
        <f t="shared" si="29"/>
        <v>0.74459737413659799</v>
      </c>
      <c r="Z96" s="80">
        <f t="shared" si="30"/>
        <v>0.73819186615545596</v>
      </c>
      <c r="AA96" s="77"/>
      <c r="AB96" s="78"/>
      <c r="AC96" s="78"/>
      <c r="AD96" s="93">
        <f>(P96-I96)*0.1</f>
        <v>-144.92258242518699</v>
      </c>
    </row>
    <row r="97" spans="1:30">
      <c r="A97" s="57">
        <v>95</v>
      </c>
      <c r="B97" s="57">
        <v>704</v>
      </c>
      <c r="C97" s="58" t="s">
        <v>128</v>
      </c>
      <c r="D97" s="58" t="s">
        <v>38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23529.002111999998</v>
      </c>
      <c r="L97" s="65">
        <v>2188.1971964160002</v>
      </c>
      <c r="M97" s="66">
        <v>0.27900000000000003</v>
      </c>
      <c r="N97" s="65">
        <f t="shared" si="22"/>
        <v>6564.5915892479998</v>
      </c>
      <c r="O97" s="67">
        <v>17258.96</v>
      </c>
      <c r="P97" s="67">
        <v>4836.59</v>
      </c>
      <c r="Q97" s="73">
        <f t="shared" si="27"/>
        <v>0.880222284881233</v>
      </c>
      <c r="R97" s="73">
        <f t="shared" si="28"/>
        <v>0.83696520287254605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</v>
      </c>
      <c r="X97" s="74">
        <f t="shared" si="26"/>
        <v>0.83696520287254605</v>
      </c>
      <c r="Y97" s="80">
        <f t="shared" si="29"/>
        <v>0.733518570734361</v>
      </c>
      <c r="Z97" s="80">
        <f t="shared" si="30"/>
        <v>0.73676936855016895</v>
      </c>
      <c r="AA97" s="77"/>
      <c r="AB97" s="78"/>
      <c r="AC97" s="78"/>
      <c r="AD97" s="93">
        <f>(P97-I97)*0.1</f>
        <v>-94.213291870719999</v>
      </c>
    </row>
    <row r="98" spans="1:30">
      <c r="A98" s="57">
        <v>96</v>
      </c>
      <c r="B98" s="57">
        <v>341</v>
      </c>
      <c r="C98" s="58" t="s">
        <v>129</v>
      </c>
      <c r="D98" s="58" t="s">
        <v>57</v>
      </c>
      <c r="E98" s="59">
        <v>22357.78875</v>
      </c>
      <c r="F98" s="59">
        <f t="shared" si="19"/>
        <v>67073.366250000006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1.05842011470537</v>
      </c>
      <c r="R98" s="70">
        <f t="shared" si="28"/>
        <v>1.00448099049949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0.87937706570676299</v>
      </c>
      <c r="X98" s="74">
        <f t="shared" si="26"/>
        <v>0.91698544059393206</v>
      </c>
      <c r="Y98" s="80">
        <f t="shared" si="29"/>
        <v>0.73281422142230201</v>
      </c>
      <c r="Z98" s="80">
        <f t="shared" si="30"/>
        <v>0.80721012261602099</v>
      </c>
      <c r="AA98" s="77"/>
      <c r="AB98" s="78"/>
      <c r="AC98" s="78"/>
      <c r="AD98" s="79"/>
    </row>
    <row r="99" spans="1:30">
      <c r="A99" s="57">
        <v>97</v>
      </c>
      <c r="B99" s="57">
        <v>102567</v>
      </c>
      <c r="C99" s="58" t="s">
        <v>130</v>
      </c>
      <c r="D99" s="58" t="s">
        <v>40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0.87827091527878998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0.87827091527878998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0.96599494281716802</v>
      </c>
      <c r="AA99" s="77"/>
      <c r="AB99" s="78"/>
      <c r="AC99" s="78"/>
      <c r="AD99" s="79"/>
    </row>
    <row r="100" spans="1:30">
      <c r="A100" s="57">
        <v>98</v>
      </c>
      <c r="B100" s="57">
        <v>355</v>
      </c>
      <c r="C100" s="58" t="s">
        <v>131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32858.607600000003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0.87654986329974605</v>
      </c>
      <c r="R100" s="73">
        <f t="shared" ref="R100:R121" si="32">P100/I100</f>
        <v>0.81247086190545104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0.87654986329974605</v>
      </c>
      <c r="X100" s="74">
        <f t="shared" si="26"/>
        <v>0.81247086190545104</v>
      </c>
      <c r="Y100" s="80">
        <f t="shared" ref="Y100:Y121" si="33">U100/K100</f>
        <v>0.73045821941645495</v>
      </c>
      <c r="Z100" s="80">
        <f t="shared" ref="Z100:Z121" si="34">V100/N100</f>
        <v>0.71520732503218198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132</v>
      </c>
      <c r="D101" s="58" t="s">
        <v>38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6751.3034102399997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0.915346211611058</v>
      </c>
      <c r="Y101" s="80">
        <f t="shared" si="33"/>
        <v>0.71396192786848101</v>
      </c>
      <c r="Z101" s="80">
        <f t="shared" si="34"/>
        <v>0.80576713108127496</v>
      </c>
      <c r="AA101" s="77"/>
      <c r="AB101" s="78"/>
      <c r="AC101" s="78"/>
      <c r="AD101" s="93">
        <f>(P101-I101)*0.1</f>
        <v>-57.152341024000101</v>
      </c>
    </row>
    <row r="102" spans="1:30">
      <c r="A102" s="57">
        <v>100</v>
      </c>
      <c r="B102" s="57">
        <v>581</v>
      </c>
      <c r="C102" s="58" t="s">
        <v>133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51047.502480000003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0.85366299785328903</v>
      </c>
      <c r="R102" s="70">
        <f t="shared" si="32"/>
        <v>1.0103489211852099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0.85366299785328903</v>
      </c>
      <c r="X102" s="74">
        <f t="shared" si="26"/>
        <v>1.0103489211852099</v>
      </c>
      <c r="Y102" s="80">
        <f t="shared" si="33"/>
        <v>0.71138583154440704</v>
      </c>
      <c r="Z102" s="80">
        <f t="shared" si="34"/>
        <v>0.88939675642683902</v>
      </c>
      <c r="AA102" s="77"/>
      <c r="AB102" s="78"/>
      <c r="AC102" s="78"/>
      <c r="AD102" s="79"/>
    </row>
    <row r="103" spans="1:30">
      <c r="A103" s="57">
        <v>101</v>
      </c>
      <c r="B103" s="57">
        <v>112888</v>
      </c>
      <c r="C103" s="58" t="s">
        <v>134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3515.4</v>
      </c>
      <c r="O103" s="67">
        <v>8736.2900000000009</v>
      </c>
      <c r="P103" s="67">
        <v>2479.2399999999998</v>
      </c>
      <c r="Q103" s="73">
        <f t="shared" si="31"/>
        <v>0.83202761904761902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0.83202761904761902</v>
      </c>
      <c r="X103" s="74">
        <f t="shared" si="26"/>
        <v>0.80116074660048597</v>
      </c>
      <c r="Y103" s="80">
        <f t="shared" si="33"/>
        <v>0.69335634920634903</v>
      </c>
      <c r="Z103" s="80">
        <f t="shared" si="34"/>
        <v>0.70525118051999802</v>
      </c>
      <c r="AA103" s="77"/>
      <c r="AB103" s="78"/>
      <c r="AC103" s="78"/>
      <c r="AD103" s="93">
        <f>(P103-I103)*0.1</f>
        <v>-61.531999999999996</v>
      </c>
    </row>
    <row r="104" spans="1:30">
      <c r="A104" s="57">
        <v>102</v>
      </c>
      <c r="B104" s="57">
        <v>104429</v>
      </c>
      <c r="C104" s="58" t="s">
        <v>135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0.81757661724847297</v>
      </c>
      <c r="R104" s="73">
        <f t="shared" si="32"/>
        <v>0.85825731348409395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0.81757661724847297</v>
      </c>
      <c r="X104" s="74">
        <f t="shared" si="26"/>
        <v>0.85825731348409395</v>
      </c>
      <c r="Y104" s="80">
        <f t="shared" si="33"/>
        <v>0.68131384770706005</v>
      </c>
      <c r="Z104" s="80">
        <f t="shared" si="34"/>
        <v>0.75551253115302397</v>
      </c>
      <c r="AA104" s="77"/>
      <c r="AB104" s="78"/>
      <c r="AC104" s="78"/>
      <c r="AD104" s="93">
        <f>(P104-I104)*0.1</f>
        <v>-67.514525731839996</v>
      </c>
    </row>
    <row r="105" spans="1:30">
      <c r="A105" s="57">
        <v>103</v>
      </c>
      <c r="B105" s="57">
        <v>399</v>
      </c>
      <c r="C105" s="58" t="s">
        <v>136</v>
      </c>
      <c r="D105" s="58" t="s">
        <v>33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36887.021999999997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0.95451013040896704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0.95451013040896704</v>
      </c>
      <c r="Y105" s="80">
        <f t="shared" si="33"/>
        <v>0.67568181568032204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-38.463909631999897</v>
      </c>
    </row>
    <row r="106" spans="1:30">
      <c r="A106" s="57">
        <v>104</v>
      </c>
      <c r="B106" s="57">
        <v>102935</v>
      </c>
      <c r="C106" s="58" t="s">
        <v>137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0.80571308454082402</v>
      </c>
      <c r="R106" s="73">
        <f t="shared" si="32"/>
        <v>0.87967956356143695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0.80571308454082402</v>
      </c>
      <c r="X106" s="74">
        <f t="shared" si="26"/>
        <v>0.87967956356143695</v>
      </c>
      <c r="Y106" s="80">
        <f t="shared" si="33"/>
        <v>0.67142757045068602</v>
      </c>
      <c r="Z106" s="80">
        <f t="shared" si="34"/>
        <v>0.77437025380175195</v>
      </c>
      <c r="AA106" s="77"/>
      <c r="AB106" s="78"/>
      <c r="AC106" s="78"/>
      <c r="AD106" s="93">
        <f>(P106-I106)*0.1</f>
        <v>-72.363406424985001</v>
      </c>
    </row>
    <row r="107" spans="1:30">
      <c r="A107" s="57">
        <v>105</v>
      </c>
      <c r="B107" s="57">
        <v>339</v>
      </c>
      <c r="C107" s="58" t="s">
        <v>138</v>
      </c>
      <c r="D107" s="58" t="s">
        <v>26</v>
      </c>
      <c r="E107" s="59">
        <v>6644.1072000000004</v>
      </c>
      <c r="F107" s="59">
        <f t="shared" si="19"/>
        <v>19932.321599999999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23918.785919999998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</v>
      </c>
      <c r="R107" s="70">
        <f t="shared" si="32"/>
        <v>1.01182172507485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</v>
      </c>
      <c r="X107" s="74">
        <f t="shared" si="26"/>
        <v>1.01182172507485</v>
      </c>
      <c r="Y107" s="80">
        <f t="shared" si="33"/>
        <v>0.66854522020823404</v>
      </c>
      <c r="Z107" s="80">
        <f t="shared" si="34"/>
        <v>0.89069324615907697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139</v>
      </c>
      <c r="D108" s="58" t="s">
        <v>38</v>
      </c>
      <c r="E108" s="59">
        <v>6780.3334000000004</v>
      </c>
      <c r="F108" s="59">
        <f t="shared" si="19"/>
        <v>20341.000199999999</v>
      </c>
      <c r="G108" s="60">
        <v>0.27507199999999998</v>
      </c>
      <c r="H108" s="59">
        <v>1865.0798690048</v>
      </c>
      <c r="I108" s="59">
        <f t="shared" si="20"/>
        <v>5595.2396070143996</v>
      </c>
      <c r="J108" s="65">
        <v>8136.4000800000003</v>
      </c>
      <c r="K108" s="65">
        <f t="shared" si="21"/>
        <v>24409.200239999998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3.6450011932058302</v>
      </c>
      <c r="R108" s="70">
        <f t="shared" si="32"/>
        <v>3.2018092625633501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4885.72</v>
      </c>
      <c r="W108" s="74">
        <f t="shared" si="25"/>
        <v>0.77812250353352796</v>
      </c>
      <c r="X108" s="74">
        <f t="shared" si="26"/>
        <v>0.87319227471064498</v>
      </c>
      <c r="Y108" s="80">
        <f t="shared" si="33"/>
        <v>0.64843541961127404</v>
      </c>
      <c r="Z108" s="80">
        <f t="shared" si="34"/>
        <v>0.76865957945854602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140</v>
      </c>
      <c r="D109" s="58" t="s">
        <v>38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6501.3683857919996</v>
      </c>
      <c r="O109" s="67">
        <v>15079.31</v>
      </c>
      <c r="P109" s="67">
        <v>4670.3100000000004</v>
      </c>
      <c r="Q109" s="73">
        <f t="shared" si="31"/>
        <v>0.82830611459713199</v>
      </c>
      <c r="R109" s="73">
        <f t="shared" si="32"/>
        <v>0.81605000973673902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0.79219916764508602</v>
      </c>
      <c r="Y109" s="80">
        <f t="shared" si="33"/>
        <v>0.64058924350472002</v>
      </c>
      <c r="Z109" s="80">
        <f t="shared" si="34"/>
        <v>0.69736242141087201</v>
      </c>
      <c r="AA109" s="77"/>
      <c r="AB109" s="78"/>
      <c r="AC109" s="78"/>
      <c r="AD109" s="93">
        <f t="shared" ref="AD109:AD117" si="35">(P109-I109)*0.1</f>
        <v>-105.27583711488001</v>
      </c>
    </row>
    <row r="110" spans="1:30">
      <c r="A110" s="57">
        <v>108</v>
      </c>
      <c r="B110" s="57">
        <v>113023</v>
      </c>
      <c r="C110" s="58" t="s">
        <v>141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3515.4</v>
      </c>
      <c r="O110" s="67">
        <v>8013.62</v>
      </c>
      <c r="P110" s="67">
        <v>2387.2199999999998</v>
      </c>
      <c r="Q110" s="73">
        <f t="shared" si="31"/>
        <v>0.76320190476190497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0.76320190476190497</v>
      </c>
      <c r="X110" s="74">
        <f t="shared" si="26"/>
        <v>0.771424693655964</v>
      </c>
      <c r="Y110" s="80">
        <f t="shared" si="33"/>
        <v>0.63600158730158696</v>
      </c>
      <c r="Z110" s="80">
        <f t="shared" si="34"/>
        <v>0.67907492746202403</v>
      </c>
      <c r="AA110" s="77"/>
      <c r="AB110" s="78"/>
      <c r="AC110" s="78"/>
      <c r="AD110" s="93">
        <f t="shared" si="35"/>
        <v>-70.733999999999995</v>
      </c>
    </row>
    <row r="111" spans="1:30">
      <c r="A111" s="57">
        <v>109</v>
      </c>
      <c r="B111" s="57">
        <v>106485</v>
      </c>
      <c r="C111" s="58" t="s">
        <v>142</v>
      </c>
      <c r="D111" s="58" t="s">
        <v>33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3571.6551644927999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0.75160443334154103</v>
      </c>
      <c r="R111" s="73">
        <f t="shared" si="32"/>
        <v>0.96509876828758701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0.75160443334154103</v>
      </c>
      <c r="X111" s="74">
        <f t="shared" si="26"/>
        <v>0.96509876828758701</v>
      </c>
      <c r="Y111" s="80">
        <f t="shared" si="33"/>
        <v>0.62633702778461797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-12.465516449280001</v>
      </c>
    </row>
    <row r="112" spans="1:30">
      <c r="A112" s="57">
        <v>110</v>
      </c>
      <c r="B112" s="57">
        <v>102478</v>
      </c>
      <c r="C112" s="58" t="s">
        <v>143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14276.46636</v>
      </c>
      <c r="L112" s="65">
        <v>1305.582848622</v>
      </c>
      <c r="M112" s="66">
        <v>0.27434999999999998</v>
      </c>
      <c r="N112" s="65">
        <f t="shared" si="22"/>
        <v>3916.7485458659999</v>
      </c>
      <c r="O112" s="67">
        <v>8908.24</v>
      </c>
      <c r="P112" s="67">
        <v>2898.27</v>
      </c>
      <c r="Q112" s="73">
        <f t="shared" si="31"/>
        <v>0.74877688431018696</v>
      </c>
      <c r="R112" s="73">
        <f t="shared" si="32"/>
        <v>0.84059923689440097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0.74877688431018696</v>
      </c>
      <c r="X112" s="74">
        <f t="shared" si="26"/>
        <v>0.84059923689440097</v>
      </c>
      <c r="Y112" s="80">
        <f t="shared" si="33"/>
        <v>0.62398073692515599</v>
      </c>
      <c r="Z112" s="80">
        <f t="shared" si="34"/>
        <v>0.73996836050632597</v>
      </c>
      <c r="AA112" s="77"/>
      <c r="AB112" s="78"/>
      <c r="AC112" s="78"/>
      <c r="AD112" s="93">
        <f t="shared" si="35"/>
        <v>-54.959180238240002</v>
      </c>
    </row>
    <row r="113" spans="1:30">
      <c r="A113" s="57">
        <v>111</v>
      </c>
      <c r="B113" s="57">
        <v>56</v>
      </c>
      <c r="C113" s="58" t="s">
        <v>144</v>
      </c>
      <c r="D113" s="58" t="s">
        <v>38</v>
      </c>
      <c r="E113" s="59">
        <v>5647.1207000000004</v>
      </c>
      <c r="F113" s="59">
        <f t="shared" si="19"/>
        <v>16941.362099999998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0.73707532642844598</v>
      </c>
      <c r="R113" s="73">
        <f t="shared" si="32"/>
        <v>0.81709391405131404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0.73707532642844598</v>
      </c>
      <c r="X113" s="74">
        <f t="shared" si="26"/>
        <v>0.81709391405131404</v>
      </c>
      <c r="Y113" s="80">
        <f t="shared" si="33"/>
        <v>0.61422943869037105</v>
      </c>
      <c r="Z113" s="80">
        <f t="shared" si="34"/>
        <v>0.71927693652689095</v>
      </c>
      <c r="AA113" s="77"/>
      <c r="AB113" s="78"/>
      <c r="AC113" s="78"/>
      <c r="AD113" s="93">
        <f t="shared" si="35"/>
        <v>-86.758032620639995</v>
      </c>
    </row>
    <row r="114" spans="1:30">
      <c r="A114" s="57">
        <v>112</v>
      </c>
      <c r="B114" s="57">
        <v>549</v>
      </c>
      <c r="C114" s="58" t="s">
        <v>145</v>
      </c>
      <c r="D114" s="58" t="s">
        <v>65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7415.7737975999999</v>
      </c>
      <c r="O114" s="67">
        <v>17310.580000000002</v>
      </c>
      <c r="P114" s="67">
        <v>5147.66</v>
      </c>
      <c r="Q114" s="73">
        <f t="shared" si="31"/>
        <v>0.72941950308012504</v>
      </c>
      <c r="R114" s="73">
        <f t="shared" si="32"/>
        <v>0.78854997257982995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0.72941950308012504</v>
      </c>
      <c r="X114" s="74">
        <f t="shared" si="26"/>
        <v>0.78854997257982995</v>
      </c>
      <c r="Y114" s="80">
        <f t="shared" si="33"/>
        <v>0.60784958590010396</v>
      </c>
      <c r="Z114" s="80">
        <f t="shared" si="34"/>
        <v>0.69415008338926898</v>
      </c>
      <c r="AA114" s="77"/>
      <c r="AB114" s="78"/>
      <c r="AC114" s="78"/>
      <c r="AD114" s="93">
        <f t="shared" si="35"/>
        <v>-138.03473286400001</v>
      </c>
    </row>
    <row r="115" spans="1:30">
      <c r="A115" s="57">
        <v>113</v>
      </c>
      <c r="B115" s="57">
        <v>351</v>
      </c>
      <c r="C115" s="58" t="s">
        <v>146</v>
      </c>
      <c r="D115" s="58" t="s">
        <v>38</v>
      </c>
      <c r="E115" s="59">
        <v>7125.3023999999996</v>
      </c>
      <c r="F115" s="59">
        <f t="shared" si="19"/>
        <v>21375.907200000001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7156.6537305600004</v>
      </c>
      <c r="O115" s="67">
        <v>15198.1</v>
      </c>
      <c r="P115" s="67">
        <v>4839.66</v>
      </c>
      <c r="Q115" s="73">
        <f t="shared" si="31"/>
        <v>0.71099204622295498</v>
      </c>
      <c r="R115" s="73">
        <f t="shared" si="32"/>
        <v>0.76821129514675601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0.71099204622295498</v>
      </c>
      <c r="X115" s="74">
        <f t="shared" si="26"/>
        <v>0.76821129514675601</v>
      </c>
      <c r="Y115" s="80">
        <f t="shared" si="33"/>
        <v>0.59249337185246298</v>
      </c>
      <c r="Z115" s="80">
        <f t="shared" si="34"/>
        <v>0.67624621536933005</v>
      </c>
      <c r="AA115" s="77"/>
      <c r="AB115" s="78"/>
      <c r="AC115" s="78"/>
      <c r="AD115" s="93">
        <f t="shared" si="35"/>
        <v>-146.02473699839999</v>
      </c>
    </row>
    <row r="116" spans="1:30">
      <c r="A116" s="57">
        <v>114</v>
      </c>
      <c r="B116" s="57">
        <v>104430</v>
      </c>
      <c r="C116" s="58" t="s">
        <v>147</v>
      </c>
      <c r="D116" s="58" t="s">
        <v>33</v>
      </c>
      <c r="E116" s="59">
        <v>4378.9768000000004</v>
      </c>
      <c r="F116" s="59">
        <f t="shared" si="19"/>
        <v>13136.930399999999</v>
      </c>
      <c r="G116" s="60">
        <v>0.28489599999999998</v>
      </c>
      <c r="H116" s="59">
        <v>1247.5529744128</v>
      </c>
      <c r="I116" s="59">
        <f t="shared" si="20"/>
        <v>3742.6589232383999</v>
      </c>
      <c r="J116" s="65">
        <v>5254.7721600000004</v>
      </c>
      <c r="K116" s="65">
        <f t="shared" si="21"/>
        <v>15764.31648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0.69732652309705501</v>
      </c>
      <c r="R116" s="73">
        <f t="shared" si="32"/>
        <v>0.79658340798534299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0.69732652309705501</v>
      </c>
      <c r="X116" s="74">
        <f t="shared" si="26"/>
        <v>0.79658340798534299</v>
      </c>
      <c r="Y116" s="80">
        <f t="shared" si="33"/>
        <v>0.58110543591421204</v>
      </c>
      <c r="Z116" s="80">
        <f t="shared" si="34"/>
        <v>0.70122181004014394</v>
      </c>
      <c r="AA116" s="77"/>
      <c r="AB116" s="78"/>
      <c r="AC116" s="78"/>
      <c r="AD116" s="93">
        <f t="shared" si="35"/>
        <v>-76.131892323840006</v>
      </c>
    </row>
    <row r="117" spans="1:30">
      <c r="A117" s="57">
        <v>115</v>
      </c>
      <c r="B117" s="57">
        <v>753</v>
      </c>
      <c r="C117" s="58" t="s">
        <v>148</v>
      </c>
      <c r="D117" s="58" t="s">
        <v>33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0.68871515151515195</v>
      </c>
      <c r="R117" s="73">
        <f t="shared" si="32"/>
        <v>0.85309528509854204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0.68871515151515195</v>
      </c>
      <c r="X117" s="74">
        <f t="shared" si="26"/>
        <v>0.85309528509854204</v>
      </c>
      <c r="Y117" s="80">
        <f t="shared" si="33"/>
        <v>0.57392929292929296</v>
      </c>
      <c r="Z117" s="80">
        <f t="shared" si="34"/>
        <v>0.750968466022229</v>
      </c>
      <c r="AA117" s="77"/>
      <c r="AB117" s="78"/>
      <c r="AC117" s="78"/>
      <c r="AD117" s="93">
        <f t="shared" si="35"/>
        <v>-41.434040000000003</v>
      </c>
    </row>
    <row r="118" spans="1:30">
      <c r="A118" s="57">
        <v>116</v>
      </c>
      <c r="B118" s="57">
        <v>311</v>
      </c>
      <c r="C118" s="58" t="s">
        <v>149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7365.6</v>
      </c>
      <c r="O118" s="67">
        <v>33832.870000000003</v>
      </c>
      <c r="P118" s="67">
        <v>5912.97</v>
      </c>
      <c r="Q118" s="70">
        <f t="shared" si="31"/>
        <v>1.12776233333333</v>
      </c>
      <c r="R118" s="73">
        <f t="shared" si="32"/>
        <v>0.91195495262066895</v>
      </c>
      <c r="S118" s="67">
        <v>13903</v>
      </c>
      <c r="T118" s="67">
        <v>976.3</v>
      </c>
      <c r="U118" s="71">
        <f t="shared" si="23"/>
        <v>19929.87</v>
      </c>
      <c r="V118" s="71">
        <f t="shared" si="24"/>
        <v>4936.67</v>
      </c>
      <c r="W118" s="74">
        <f t="shared" si="25"/>
        <v>0.66432899999999995</v>
      </c>
      <c r="X118" s="74">
        <f t="shared" si="26"/>
        <v>0.76138060161879395</v>
      </c>
      <c r="Y118" s="80">
        <f t="shared" si="33"/>
        <v>0.55360750000000003</v>
      </c>
      <c r="Z118" s="80">
        <f t="shared" si="34"/>
        <v>0.67023324644292404</v>
      </c>
      <c r="AA118" s="77"/>
      <c r="AB118" s="78"/>
      <c r="AC118" s="78"/>
      <c r="AD118" s="79"/>
    </row>
    <row r="119" spans="1:30">
      <c r="A119" s="57">
        <v>117</v>
      </c>
      <c r="B119" s="57">
        <v>105396</v>
      </c>
      <c r="C119" s="58" t="s">
        <v>150</v>
      </c>
      <c r="D119" s="58" t="s">
        <v>33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3739.8638223359999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0.57915418815626696</v>
      </c>
      <c r="R119" s="73">
        <f t="shared" si="32"/>
        <v>0.67744445262113595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0.57915418815626696</v>
      </c>
      <c r="X119" s="74">
        <f t="shared" si="26"/>
        <v>0.67744445262113595</v>
      </c>
      <c r="Y119" s="80">
        <f t="shared" si="33"/>
        <v>0.48262849013022302</v>
      </c>
      <c r="Z119" s="80">
        <f t="shared" si="34"/>
        <v>0.59634536761201096</v>
      </c>
      <c r="AA119" s="77"/>
      <c r="AB119" s="78"/>
      <c r="AC119" s="78"/>
      <c r="AD119" s="93">
        <f>(P119-I119)*0.1</f>
        <v>-120.63138223359999</v>
      </c>
    </row>
    <row r="120" spans="1:30">
      <c r="A120" s="57">
        <v>118</v>
      </c>
      <c r="B120" s="57">
        <v>113008</v>
      </c>
      <c r="C120" s="58" t="s">
        <v>151</v>
      </c>
      <c r="D120" s="58" t="s">
        <v>33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3515.4</v>
      </c>
      <c r="O120" s="67">
        <v>2859.9</v>
      </c>
      <c r="P120" s="67">
        <v>1140.79</v>
      </c>
      <c r="Q120" s="73">
        <f t="shared" si="31"/>
        <v>0.27237142857142899</v>
      </c>
      <c r="R120" s="73">
        <f t="shared" si="32"/>
        <v>0.36864368440101303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0.27237142857142899</v>
      </c>
      <c r="X120" s="74">
        <f t="shared" si="26"/>
        <v>0.36864368440101303</v>
      </c>
      <c r="Y120" s="80">
        <f t="shared" si="33"/>
        <v>0.22697619047619</v>
      </c>
      <c r="Z120" s="80">
        <f t="shared" si="34"/>
        <v>0.32451214655515698</v>
      </c>
      <c r="AA120" s="77"/>
      <c r="AB120" s="78"/>
      <c r="AC120" s="78"/>
      <c r="AD120" s="93">
        <f>(P120-I120)*0.1</f>
        <v>-195.37700000000001</v>
      </c>
    </row>
    <row r="121" spans="1:30">
      <c r="A121" s="57"/>
      <c r="B121" s="52" t="s">
        <v>152</v>
      </c>
      <c r="C121" s="52" t="s">
        <v>153</v>
      </c>
      <c r="D121" s="58" t="s">
        <v>153</v>
      </c>
      <c r="E121" s="59">
        <f>SUM(E3:E120)</f>
        <v>1109022.3986599999</v>
      </c>
      <c r="F121" s="59">
        <f>SUM(F3:F120)</f>
        <v>3327067.1959799998</v>
      </c>
      <c r="G121" s="60">
        <v>0.27998400000000001</v>
      </c>
      <c r="H121" s="59">
        <f>SUM(H3:H120)</f>
        <v>313133.46913184098</v>
      </c>
      <c r="I121" s="59">
        <f>SUM(I3:I120)</f>
        <v>939400.40739552304</v>
      </c>
      <c r="J121" s="65">
        <f>SUM(J3:J120)</f>
        <v>1330826.878392</v>
      </c>
      <c r="K121" s="65">
        <f>SUM(K3:K120)</f>
        <v>3992480.6351760002</v>
      </c>
      <c r="L121" s="65">
        <f>SUM(L3:L120)</f>
        <v>355717.58097631799</v>
      </c>
      <c r="M121" s="66">
        <v>0.26505000000000001</v>
      </c>
      <c r="N121" s="65">
        <f>SUM(N3:N120)</f>
        <v>1067152.7429289501</v>
      </c>
      <c r="O121" s="67">
        <f>SUM(O3:O120)</f>
        <v>3723619.87</v>
      </c>
      <c r="P121" s="67">
        <f>SUM(P3:P120)</f>
        <v>1085016.72</v>
      </c>
      <c r="Q121" s="70">
        <f t="shared" si="31"/>
        <v>1.11918986021657</v>
      </c>
      <c r="R121" s="70">
        <f t="shared" si="32"/>
        <v>1.1550098461296101</v>
      </c>
      <c r="S121" s="67"/>
      <c r="T121" s="67"/>
      <c r="U121" s="71">
        <f t="shared" si="23"/>
        <v>3723619.87</v>
      </c>
      <c r="V121" s="71">
        <f t="shared" si="24"/>
        <v>1085016.72</v>
      </c>
      <c r="W121" s="74">
        <f t="shared" si="25"/>
        <v>1.11918986021657</v>
      </c>
      <c r="X121" s="74">
        <f t="shared" si="26"/>
        <v>1.1550098461296101</v>
      </c>
      <c r="Y121" s="80">
        <f t="shared" si="33"/>
        <v>0.93265821684714401</v>
      </c>
      <c r="Z121" s="80">
        <f t="shared" si="34"/>
        <v>1.01673985021302</v>
      </c>
      <c r="AA121" s="77"/>
      <c r="AB121" s="78"/>
      <c r="AC121" s="78"/>
      <c r="AD121" s="79"/>
    </row>
  </sheetData>
  <sortState ref="A1:Z121">
    <sortCondition descending="1" ref="W1"/>
  </sortState>
  <mergeCells count="14">
    <mergeCell ref="S1:T1"/>
    <mergeCell ref="Q1:Q2"/>
    <mergeCell ref="R1:R2"/>
    <mergeCell ref="A1:D1"/>
    <mergeCell ref="F1:I1"/>
    <mergeCell ref="K1:N1"/>
    <mergeCell ref="O1:P1"/>
    <mergeCell ref="AA1:AA2"/>
    <mergeCell ref="AB1:AB2"/>
    <mergeCell ref="AC1:AC2"/>
    <mergeCell ref="AD1:AD2"/>
    <mergeCell ref="U1:V1"/>
    <mergeCell ref="W1:X1"/>
    <mergeCell ref="Y1:Z1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154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155</v>
      </c>
      <c r="C2" s="26" t="s">
        <v>156</v>
      </c>
      <c r="D2" s="26" t="s">
        <v>157</v>
      </c>
      <c r="E2" s="27" t="s">
        <v>158</v>
      </c>
      <c r="F2" s="28" t="s">
        <v>159</v>
      </c>
      <c r="G2" s="29" t="s">
        <v>160</v>
      </c>
      <c r="H2" s="30" t="s">
        <v>161</v>
      </c>
    </row>
    <row r="3" spans="1:8" ht="27.95" customHeight="1">
      <c r="A3" s="31">
        <v>1</v>
      </c>
      <c r="B3" s="31" t="s">
        <v>38</v>
      </c>
      <c r="C3" s="31" t="s">
        <v>162</v>
      </c>
      <c r="D3" s="31">
        <v>17</v>
      </c>
      <c r="E3" s="32">
        <v>5</v>
      </c>
      <c r="F3" s="33">
        <f t="shared" ref="F3:F11" si="0">E3/D3</f>
        <v>0.29411764705882398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163</v>
      </c>
      <c r="C4" s="31" t="s">
        <v>164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165</v>
      </c>
      <c r="D5" s="31">
        <v>24</v>
      </c>
      <c r="E5" s="32">
        <v>5</v>
      </c>
      <c r="F5" s="33">
        <f t="shared" si="0"/>
        <v>0.20833333333333301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166</v>
      </c>
      <c r="C6" s="31" t="s">
        <v>167</v>
      </c>
      <c r="D6" s="31">
        <v>7</v>
      </c>
      <c r="E6" s="32">
        <v>2</v>
      </c>
      <c r="F6" s="33">
        <f t="shared" si="0"/>
        <v>0.28571428571428598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89</v>
      </c>
      <c r="C7" s="31" t="s">
        <v>168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169</v>
      </c>
      <c r="D8" s="31">
        <v>29</v>
      </c>
      <c r="E8" s="32">
        <v>10</v>
      </c>
      <c r="F8" s="33">
        <f t="shared" si="0"/>
        <v>0.34482758620689702</v>
      </c>
      <c r="G8" s="34">
        <f>E8*1</f>
        <v>10</v>
      </c>
      <c r="H8" s="30"/>
    </row>
    <row r="9" spans="1:8" ht="27.95" customHeight="1">
      <c r="A9" s="31">
        <v>7</v>
      </c>
      <c r="B9" s="31" t="s">
        <v>170</v>
      </c>
      <c r="C9" s="31" t="s">
        <v>171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33</v>
      </c>
      <c r="C10" s="31" t="s">
        <v>172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152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0.27966101694915302</v>
      </c>
      <c r="G11" s="35">
        <f t="shared" si="2"/>
        <v>31</v>
      </c>
      <c r="H11" s="30"/>
    </row>
  </sheetData>
  <mergeCells count="2">
    <mergeCell ref="A1:H1"/>
    <mergeCell ref="A11:C1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workbookViewId="0">
      <selection activeCell="A12" sqref="A12:XFD12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173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174</v>
      </c>
      <c r="B2" s="11" t="s">
        <v>175</v>
      </c>
      <c r="C2" s="12" t="s">
        <v>176</v>
      </c>
      <c r="D2" s="11" t="s">
        <v>177</v>
      </c>
      <c r="E2" s="13" t="s">
        <v>178</v>
      </c>
      <c r="F2" s="13" t="s">
        <v>179</v>
      </c>
      <c r="G2" s="13" t="s">
        <v>180</v>
      </c>
      <c r="H2" s="13" t="s">
        <v>181</v>
      </c>
    </row>
    <row r="3" spans="1:8" ht="18" customHeight="1">
      <c r="A3" s="14">
        <v>1</v>
      </c>
      <c r="B3" s="14">
        <v>314186997</v>
      </c>
      <c r="C3" s="15" t="s">
        <v>182</v>
      </c>
      <c r="D3" s="14">
        <v>195</v>
      </c>
      <c r="E3" s="16">
        <v>5</v>
      </c>
      <c r="F3" s="16">
        <f t="shared" ref="F3:F66" si="0">D3-E3*20</f>
        <v>95</v>
      </c>
      <c r="G3" s="16" t="s">
        <v>183</v>
      </c>
      <c r="H3" s="16" t="s">
        <v>184</v>
      </c>
    </row>
    <row r="4" spans="1:8" ht="18" customHeight="1">
      <c r="A4" s="14">
        <v>2</v>
      </c>
      <c r="B4" s="14">
        <v>313714693</v>
      </c>
      <c r="C4" s="15" t="s">
        <v>185</v>
      </c>
      <c r="D4" s="14">
        <v>80</v>
      </c>
      <c r="E4" s="16">
        <v>2</v>
      </c>
      <c r="F4" s="16">
        <f t="shared" si="0"/>
        <v>40</v>
      </c>
      <c r="G4" s="16" t="s">
        <v>183</v>
      </c>
      <c r="H4" s="16" t="s">
        <v>186</v>
      </c>
    </row>
    <row r="5" spans="1:8" ht="18" customHeight="1">
      <c r="A5" s="14">
        <v>3</v>
      </c>
      <c r="B5" s="14">
        <v>313924147</v>
      </c>
      <c r="C5" s="15" t="s">
        <v>187</v>
      </c>
      <c r="D5" s="14">
        <v>86</v>
      </c>
      <c r="E5" s="16">
        <v>3</v>
      </c>
      <c r="F5" s="16">
        <f t="shared" si="0"/>
        <v>26</v>
      </c>
      <c r="G5" s="16" t="s">
        <v>183</v>
      </c>
      <c r="H5" s="16" t="s">
        <v>188</v>
      </c>
    </row>
    <row r="6" spans="1:8" ht="18" customHeight="1">
      <c r="A6" s="14">
        <v>4</v>
      </c>
      <c r="B6" s="14">
        <v>313469177</v>
      </c>
      <c r="C6" s="15" t="s">
        <v>189</v>
      </c>
      <c r="D6" s="14">
        <v>86</v>
      </c>
      <c r="E6" s="16">
        <v>3</v>
      </c>
      <c r="F6" s="16">
        <f t="shared" si="0"/>
        <v>26</v>
      </c>
      <c r="G6" s="16" t="s">
        <v>183</v>
      </c>
      <c r="H6" s="16" t="s">
        <v>188</v>
      </c>
    </row>
    <row r="7" spans="1:8" ht="18" customHeight="1">
      <c r="A7" s="14">
        <v>5</v>
      </c>
      <c r="B7" s="14">
        <v>314167842</v>
      </c>
      <c r="C7" s="15" t="s">
        <v>190</v>
      </c>
      <c r="D7" s="14">
        <v>65</v>
      </c>
      <c r="E7" s="16">
        <v>2</v>
      </c>
      <c r="F7" s="16">
        <f t="shared" si="0"/>
        <v>25</v>
      </c>
      <c r="G7" s="16" t="s">
        <v>183</v>
      </c>
      <c r="H7" s="16" t="s">
        <v>186</v>
      </c>
    </row>
    <row r="8" spans="1:8" ht="18" customHeight="1">
      <c r="A8" s="17">
        <v>6</v>
      </c>
      <c r="B8" s="17">
        <v>289453222</v>
      </c>
      <c r="C8" s="18" t="s">
        <v>191</v>
      </c>
      <c r="D8" s="17">
        <v>103</v>
      </c>
      <c r="E8" s="19">
        <v>4</v>
      </c>
      <c r="F8" s="19">
        <f t="shared" si="0"/>
        <v>23</v>
      </c>
      <c r="G8" s="19" t="s">
        <v>183</v>
      </c>
      <c r="H8" s="19"/>
    </row>
    <row r="9" spans="1:8" ht="18" customHeight="1">
      <c r="A9" s="17">
        <v>7</v>
      </c>
      <c r="B9" s="17">
        <v>314160342</v>
      </c>
      <c r="C9" s="18" t="s">
        <v>192</v>
      </c>
      <c r="D9" s="17">
        <v>102</v>
      </c>
      <c r="E9" s="19">
        <v>4</v>
      </c>
      <c r="F9" s="19">
        <f t="shared" si="0"/>
        <v>22</v>
      </c>
      <c r="G9" s="19" t="s">
        <v>183</v>
      </c>
      <c r="H9" s="19"/>
    </row>
    <row r="10" spans="1:8" ht="18" customHeight="1">
      <c r="A10" s="17">
        <v>8</v>
      </c>
      <c r="B10" s="17">
        <v>313710519</v>
      </c>
      <c r="C10" s="18" t="s">
        <v>193</v>
      </c>
      <c r="D10" s="17">
        <v>79</v>
      </c>
      <c r="E10" s="19">
        <v>3</v>
      </c>
      <c r="F10" s="19">
        <f t="shared" si="0"/>
        <v>19</v>
      </c>
      <c r="G10" s="19" t="s">
        <v>183</v>
      </c>
      <c r="H10" s="19"/>
    </row>
    <row r="11" spans="1:8" ht="18" customHeight="1">
      <c r="A11" s="17">
        <v>9</v>
      </c>
      <c r="B11" s="17">
        <v>313416934</v>
      </c>
      <c r="C11" s="18" t="s">
        <v>194</v>
      </c>
      <c r="D11" s="17">
        <v>54</v>
      </c>
      <c r="E11" s="19">
        <v>2</v>
      </c>
      <c r="F11" s="19">
        <f t="shared" si="0"/>
        <v>14</v>
      </c>
      <c r="G11" s="19" t="s">
        <v>183</v>
      </c>
      <c r="H11" s="19"/>
    </row>
    <row r="12" spans="1:8" ht="18" customHeight="1">
      <c r="A12" s="17">
        <v>10</v>
      </c>
      <c r="B12" s="17">
        <v>289443891</v>
      </c>
      <c r="C12" s="18" t="s">
        <v>195</v>
      </c>
      <c r="D12" s="17">
        <v>70</v>
      </c>
      <c r="E12" s="19">
        <v>3</v>
      </c>
      <c r="F12" s="19">
        <f t="shared" si="0"/>
        <v>10</v>
      </c>
      <c r="G12" s="19" t="s">
        <v>183</v>
      </c>
      <c r="H12" s="19"/>
    </row>
    <row r="13" spans="1:8" ht="18" customHeight="1">
      <c r="A13" s="17">
        <v>11</v>
      </c>
      <c r="B13" s="17">
        <v>289462565</v>
      </c>
      <c r="C13" s="18" t="s">
        <v>196</v>
      </c>
      <c r="D13" s="17">
        <v>67</v>
      </c>
      <c r="E13" s="19">
        <v>3</v>
      </c>
      <c r="F13" s="19">
        <f t="shared" si="0"/>
        <v>7</v>
      </c>
      <c r="G13" s="19" t="s">
        <v>183</v>
      </c>
      <c r="H13" s="19"/>
    </row>
    <row r="14" spans="1:8" ht="18" customHeight="1">
      <c r="A14" s="17">
        <v>12</v>
      </c>
      <c r="B14" s="17">
        <v>313935225</v>
      </c>
      <c r="C14" s="18" t="s">
        <v>197</v>
      </c>
      <c r="D14" s="17">
        <v>45</v>
      </c>
      <c r="E14" s="19">
        <v>2</v>
      </c>
      <c r="F14" s="19">
        <f t="shared" si="0"/>
        <v>5</v>
      </c>
      <c r="G14" s="19" t="s">
        <v>183</v>
      </c>
      <c r="H14" s="19"/>
    </row>
    <row r="15" spans="1:8" ht="18" customHeight="1">
      <c r="A15" s="17">
        <v>13</v>
      </c>
      <c r="B15" s="17">
        <v>295494352</v>
      </c>
      <c r="C15" s="18" t="s">
        <v>198</v>
      </c>
      <c r="D15" s="17">
        <v>65</v>
      </c>
      <c r="E15" s="19">
        <v>3</v>
      </c>
      <c r="F15" s="19">
        <f t="shared" si="0"/>
        <v>5</v>
      </c>
      <c r="G15" s="19" t="s">
        <v>183</v>
      </c>
      <c r="H15" s="19"/>
    </row>
    <row r="16" spans="1:8" ht="18" customHeight="1">
      <c r="A16" s="17">
        <v>14</v>
      </c>
      <c r="B16" s="17">
        <v>281949373</v>
      </c>
      <c r="C16" s="18" t="s">
        <v>199</v>
      </c>
      <c r="D16" s="17">
        <v>63</v>
      </c>
      <c r="E16" s="19">
        <v>3</v>
      </c>
      <c r="F16" s="19">
        <f t="shared" si="0"/>
        <v>3</v>
      </c>
      <c r="G16" s="19" t="s">
        <v>183</v>
      </c>
      <c r="H16" s="19"/>
    </row>
    <row r="17" spans="1:8" ht="18" customHeight="1">
      <c r="A17" s="17">
        <v>15</v>
      </c>
      <c r="B17" s="17">
        <v>314138213</v>
      </c>
      <c r="C17" s="18" t="s">
        <v>200</v>
      </c>
      <c r="D17" s="17">
        <v>63</v>
      </c>
      <c r="E17" s="19">
        <v>3</v>
      </c>
      <c r="F17" s="19">
        <f t="shared" si="0"/>
        <v>3</v>
      </c>
      <c r="G17" s="19" t="s">
        <v>183</v>
      </c>
      <c r="H17" s="19"/>
    </row>
    <row r="18" spans="1:8" ht="18" customHeight="1">
      <c r="A18" s="17">
        <v>16</v>
      </c>
      <c r="B18" s="17">
        <v>313933705</v>
      </c>
      <c r="C18" s="18" t="s">
        <v>201</v>
      </c>
      <c r="D18" s="17">
        <v>63</v>
      </c>
      <c r="E18" s="19">
        <v>3</v>
      </c>
      <c r="F18" s="19">
        <f t="shared" si="0"/>
        <v>3</v>
      </c>
      <c r="G18" s="19" t="s">
        <v>183</v>
      </c>
      <c r="H18" s="19"/>
    </row>
    <row r="19" spans="1:8" ht="18" customHeight="1">
      <c r="A19" s="17">
        <v>17</v>
      </c>
      <c r="B19" s="17">
        <v>289420332</v>
      </c>
      <c r="C19" s="18" t="s">
        <v>202</v>
      </c>
      <c r="D19" s="17">
        <v>42</v>
      </c>
      <c r="E19" s="19">
        <v>2</v>
      </c>
      <c r="F19" s="19">
        <f t="shared" si="0"/>
        <v>2</v>
      </c>
      <c r="G19" s="19" t="s">
        <v>183</v>
      </c>
      <c r="H19" s="19"/>
    </row>
    <row r="20" spans="1:8" ht="18" customHeight="1">
      <c r="A20" s="17">
        <v>18</v>
      </c>
      <c r="B20" s="17">
        <v>313634899</v>
      </c>
      <c r="C20" s="18" t="s">
        <v>203</v>
      </c>
      <c r="D20" s="17">
        <v>61</v>
      </c>
      <c r="E20" s="19">
        <v>3</v>
      </c>
      <c r="F20" s="19">
        <f t="shared" si="0"/>
        <v>1</v>
      </c>
      <c r="G20" s="19" t="s">
        <v>183</v>
      </c>
      <c r="H20" s="19"/>
    </row>
    <row r="21" spans="1:8" ht="18" customHeight="1">
      <c r="A21" s="20">
        <v>19</v>
      </c>
      <c r="B21" s="20">
        <v>313709396</v>
      </c>
      <c r="C21" s="21" t="s">
        <v>204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205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206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207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208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209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210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211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212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213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214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215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216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217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218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219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220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221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222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223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224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225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226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227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228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229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230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231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232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233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234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235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236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237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238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239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240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241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242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243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244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245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246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247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248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249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250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251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252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253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254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255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256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257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258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259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260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261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262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263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264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265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266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267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268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269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270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271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272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273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274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275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276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277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278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279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280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281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282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283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284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285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286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287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288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289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290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291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292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293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294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295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296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297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298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299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300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301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302</v>
      </c>
      <c r="D119" s="17">
        <v>1</v>
      </c>
      <c r="E119" s="10"/>
      <c r="F119" s="10"/>
    </row>
  </sheetData>
  <mergeCells count="1">
    <mergeCell ref="A1:H1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tabSelected="1" workbookViewId="0">
      <selection activeCell="H5" sqref="H5"/>
    </sheetView>
  </sheetViews>
  <sheetFormatPr defaultColWidth="9" defaultRowHeight="24" customHeight="1"/>
  <sheetData>
    <row r="1" spans="1:7" ht="24" customHeight="1">
      <c r="A1" s="119" t="s">
        <v>303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2" t="s">
        <v>307</v>
      </c>
    </row>
    <row r="3" spans="1:7" ht="24" customHeight="1">
      <c r="A3" s="4">
        <v>1</v>
      </c>
      <c r="B3" s="57" t="s">
        <v>309</v>
      </c>
      <c r="C3" s="4">
        <v>110378</v>
      </c>
      <c r="D3" s="57" t="s">
        <v>310</v>
      </c>
      <c r="E3" s="4">
        <v>5521</v>
      </c>
      <c r="F3" s="57" t="s">
        <v>311</v>
      </c>
      <c r="G3" s="4">
        <v>164.5</v>
      </c>
    </row>
    <row r="4" spans="1:7" ht="24" customHeight="1">
      <c r="A4" s="4">
        <v>2</v>
      </c>
      <c r="B4" s="57" t="s">
        <v>309</v>
      </c>
      <c r="C4" s="4">
        <v>110378</v>
      </c>
      <c r="D4" s="57" t="s">
        <v>310</v>
      </c>
      <c r="E4" s="4">
        <v>12718</v>
      </c>
      <c r="F4" s="57" t="s">
        <v>312</v>
      </c>
      <c r="G4" s="4">
        <v>164.49</v>
      </c>
    </row>
    <row r="5" spans="1:7" ht="24" customHeight="1">
      <c r="A5" s="4">
        <v>3</v>
      </c>
      <c r="B5" s="57" t="s">
        <v>309</v>
      </c>
      <c r="C5" s="4">
        <v>110378</v>
      </c>
      <c r="D5" s="57" t="s">
        <v>310</v>
      </c>
      <c r="E5" s="4">
        <v>12745</v>
      </c>
      <c r="F5" s="57" t="s">
        <v>313</v>
      </c>
      <c r="G5" s="4">
        <v>164.49</v>
      </c>
    </row>
    <row r="6" spans="1:7" ht="24" customHeight="1">
      <c r="A6" s="4">
        <v>4</v>
      </c>
      <c r="B6" s="5"/>
      <c r="C6" s="4"/>
      <c r="D6" s="5"/>
      <c r="E6" s="4"/>
      <c r="F6" s="5"/>
      <c r="G6" s="4"/>
    </row>
    <row r="7" spans="1:7" ht="24" customHeight="1">
      <c r="A7" s="4">
        <v>5</v>
      </c>
      <c r="B7" s="5"/>
      <c r="C7" s="4"/>
      <c r="D7" s="5"/>
      <c r="E7" s="4"/>
      <c r="F7" s="5"/>
      <c r="G7" s="4"/>
    </row>
    <row r="8" spans="1:7" ht="24" customHeight="1">
      <c r="A8" s="4">
        <v>6</v>
      </c>
      <c r="B8" s="5"/>
      <c r="C8" s="4"/>
      <c r="D8" s="5"/>
      <c r="E8" s="4"/>
      <c r="F8" s="5"/>
      <c r="G8" s="4"/>
    </row>
    <row r="9" spans="1:7" ht="24" customHeight="1">
      <c r="A9" s="4">
        <v>7</v>
      </c>
      <c r="B9" s="5"/>
      <c r="C9" s="4"/>
      <c r="D9" s="5"/>
      <c r="E9" s="4"/>
      <c r="F9" s="5"/>
      <c r="G9" s="4"/>
    </row>
    <row r="10" spans="1:7" ht="24" customHeight="1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workbookViewId="0">
      <selection activeCell="J6" sqref="J6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308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3" t="s">
        <v>160</v>
      </c>
    </row>
    <row r="3" spans="1:7" ht="24" customHeight="1">
      <c r="A3" s="4">
        <v>1</v>
      </c>
      <c r="B3" s="57" t="s">
        <v>309</v>
      </c>
      <c r="C3" s="4">
        <v>110378</v>
      </c>
      <c r="D3" s="57" t="s">
        <v>310</v>
      </c>
      <c r="E3" s="4">
        <v>5521</v>
      </c>
      <c r="F3" s="57" t="s">
        <v>311</v>
      </c>
      <c r="G3" s="6">
        <v>20</v>
      </c>
    </row>
    <row r="4" spans="1:7" ht="24" customHeight="1">
      <c r="A4" s="4">
        <v>2</v>
      </c>
      <c r="B4" s="57" t="s">
        <v>309</v>
      </c>
      <c r="C4" s="4">
        <v>110378</v>
      </c>
      <c r="D4" s="57" t="s">
        <v>310</v>
      </c>
      <c r="E4" s="4">
        <v>12718</v>
      </c>
      <c r="F4" s="57" t="s">
        <v>312</v>
      </c>
      <c r="G4" s="6">
        <v>20</v>
      </c>
    </row>
    <row r="5" spans="1:7" ht="24" customHeight="1">
      <c r="A5" s="4">
        <v>3</v>
      </c>
      <c r="B5" s="57" t="s">
        <v>309</v>
      </c>
      <c r="C5" s="4">
        <v>110378</v>
      </c>
      <c r="D5" s="57" t="s">
        <v>310</v>
      </c>
      <c r="E5" s="4">
        <v>12745</v>
      </c>
      <c r="F5" s="57" t="s">
        <v>313</v>
      </c>
      <c r="G5" s="6">
        <v>20</v>
      </c>
    </row>
    <row r="6" spans="1:7" ht="24" customHeight="1">
      <c r="A6" s="4">
        <v>4</v>
      </c>
      <c r="B6" s="5"/>
      <c r="C6" s="4"/>
      <c r="D6" s="5"/>
      <c r="E6" s="4"/>
      <c r="F6" s="5"/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>
        <v>20</v>
      </c>
    </row>
    <row r="8" spans="1:7" ht="24" customHeight="1">
      <c r="A8" s="4">
        <v>6</v>
      </c>
      <c r="B8" s="5"/>
      <c r="C8" s="4"/>
      <c r="D8" s="5"/>
      <c r="E8" s="4"/>
      <c r="F8" s="5"/>
      <c r="G8" s="6">
        <v>20</v>
      </c>
    </row>
    <row r="9" spans="1:7" ht="24" customHeight="1">
      <c r="A9" s="4">
        <v>7</v>
      </c>
      <c r="B9" s="5"/>
      <c r="C9" s="4"/>
      <c r="D9" s="5"/>
      <c r="E9" s="4"/>
      <c r="F9" s="5"/>
      <c r="G9" s="6">
        <v>20</v>
      </c>
    </row>
    <row r="10" spans="1:7" ht="24" customHeight="1">
      <c r="A10" s="4">
        <v>8</v>
      </c>
      <c r="B10" s="5"/>
      <c r="C10" s="4"/>
      <c r="D10" s="5"/>
      <c r="E10" s="4"/>
      <c r="F10" s="5"/>
      <c r="G10" s="6">
        <v>20</v>
      </c>
    </row>
  </sheetData>
  <mergeCells count="1">
    <mergeCell ref="A1:G1"/>
  </mergeCells>
  <phoneticPr fontId="33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2020-07-02T11:39:31Z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