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925" windowHeight="9840" activeTab="3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'3.28-3.30活动数据情况表'!$A$2:$Z$109</definedName>
  </definedNames>
  <calcPr calcId="125725"/>
</workbook>
</file>

<file path=xl/calcChain.xml><?xml version="1.0" encoding="utf-8"?>
<calcChain xmlns="http://schemas.openxmlformats.org/spreadsheetml/2006/main">
  <c r="G11" i="3"/>
  <c r="F11"/>
  <c r="E11"/>
  <c r="D11"/>
  <c r="G10"/>
  <c r="F10"/>
  <c r="G9"/>
  <c r="F9"/>
  <c r="G8"/>
  <c r="F8"/>
  <c r="G7"/>
  <c r="F7"/>
  <c r="G6"/>
  <c r="F6"/>
  <c r="G5"/>
  <c r="F5"/>
  <c r="G4"/>
  <c r="F4"/>
  <c r="G3"/>
  <c r="F3"/>
  <c r="U112" i="1"/>
  <c r="J112"/>
  <c r="L112" s="1"/>
  <c r="M112" s="1"/>
  <c r="I112"/>
  <c r="H112"/>
  <c r="V112" s="1"/>
  <c r="F112"/>
  <c r="P109"/>
  <c r="O109"/>
  <c r="G109"/>
  <c r="I109" s="1"/>
  <c r="E109"/>
  <c r="V108"/>
  <c r="T108"/>
  <c r="S108"/>
  <c r="W108" s="1"/>
  <c r="K108"/>
  <c r="J108"/>
  <c r="L108" s="1"/>
  <c r="M108" s="1"/>
  <c r="I108"/>
  <c r="H108"/>
  <c r="F108"/>
  <c r="U108" s="1"/>
  <c r="U107"/>
  <c r="T107"/>
  <c r="S107"/>
  <c r="J107"/>
  <c r="L107" s="1"/>
  <c r="M107" s="1"/>
  <c r="I107"/>
  <c r="H107"/>
  <c r="V107" s="1"/>
  <c r="F107"/>
  <c r="V106"/>
  <c r="T106"/>
  <c r="X106" s="1"/>
  <c r="S106"/>
  <c r="W106" s="1"/>
  <c r="K106"/>
  <c r="J106"/>
  <c r="L106" s="1"/>
  <c r="M106" s="1"/>
  <c r="I106"/>
  <c r="H106"/>
  <c r="F106"/>
  <c r="U106" s="1"/>
  <c r="U105"/>
  <c r="T105"/>
  <c r="S105"/>
  <c r="J105"/>
  <c r="L105" s="1"/>
  <c r="M105" s="1"/>
  <c r="I105"/>
  <c r="H105"/>
  <c r="V105" s="1"/>
  <c r="F105"/>
  <c r="V104"/>
  <c r="T104"/>
  <c r="S104"/>
  <c r="W104" s="1"/>
  <c r="K104"/>
  <c r="J104"/>
  <c r="L104" s="1"/>
  <c r="M104" s="1"/>
  <c r="I104"/>
  <c r="H104"/>
  <c r="F104"/>
  <c r="U104" s="1"/>
  <c r="U103"/>
  <c r="T103"/>
  <c r="S103"/>
  <c r="J103"/>
  <c r="L103" s="1"/>
  <c r="M103" s="1"/>
  <c r="I103"/>
  <c r="H103"/>
  <c r="V103" s="1"/>
  <c r="F103"/>
  <c r="V102"/>
  <c r="T102"/>
  <c r="S102"/>
  <c r="W102" s="1"/>
  <c r="K102"/>
  <c r="J102"/>
  <c r="L102" s="1"/>
  <c r="M102" s="1"/>
  <c r="I102"/>
  <c r="H102"/>
  <c r="F102"/>
  <c r="U102" s="1"/>
  <c r="U101"/>
  <c r="T101"/>
  <c r="S101"/>
  <c r="J101"/>
  <c r="L101" s="1"/>
  <c r="M101" s="1"/>
  <c r="I101"/>
  <c r="H101"/>
  <c r="V101" s="1"/>
  <c r="F101"/>
  <c r="V100"/>
  <c r="T100"/>
  <c r="S100"/>
  <c r="W100" s="1"/>
  <c r="K100"/>
  <c r="J100"/>
  <c r="L100" s="1"/>
  <c r="M100" s="1"/>
  <c r="I100"/>
  <c r="H100"/>
  <c r="F100"/>
  <c r="U100" s="1"/>
  <c r="U99"/>
  <c r="T99"/>
  <c r="S99"/>
  <c r="J99"/>
  <c r="L99" s="1"/>
  <c r="M99" s="1"/>
  <c r="I99"/>
  <c r="H99"/>
  <c r="V99" s="1"/>
  <c r="F99"/>
  <c r="V98"/>
  <c r="T98"/>
  <c r="S98"/>
  <c r="W98" s="1"/>
  <c r="K98"/>
  <c r="J98"/>
  <c r="L98" s="1"/>
  <c r="M98" s="1"/>
  <c r="I98"/>
  <c r="H98"/>
  <c r="F98"/>
  <c r="U98" s="1"/>
  <c r="U97"/>
  <c r="T97"/>
  <c r="S97"/>
  <c r="J97"/>
  <c r="L97" s="1"/>
  <c r="M97" s="1"/>
  <c r="I97"/>
  <c r="H97"/>
  <c r="V97" s="1"/>
  <c r="F97"/>
  <c r="V96"/>
  <c r="T96"/>
  <c r="S96"/>
  <c r="W96" s="1"/>
  <c r="K96"/>
  <c r="J96"/>
  <c r="L96" s="1"/>
  <c r="M96" s="1"/>
  <c r="I96"/>
  <c r="H96"/>
  <c r="F96"/>
  <c r="U96" s="1"/>
  <c r="U95"/>
  <c r="T95"/>
  <c r="S95"/>
  <c r="J95"/>
  <c r="L95" s="1"/>
  <c r="M95" s="1"/>
  <c r="I95"/>
  <c r="H95"/>
  <c r="V95" s="1"/>
  <c r="F95"/>
  <c r="V94"/>
  <c r="T94"/>
  <c r="S94"/>
  <c r="W94" s="1"/>
  <c r="K94"/>
  <c r="J94"/>
  <c r="L94" s="1"/>
  <c r="M94" s="1"/>
  <c r="I94"/>
  <c r="H94"/>
  <c r="F94"/>
  <c r="U94" s="1"/>
  <c r="U93"/>
  <c r="T93"/>
  <c r="S93"/>
  <c r="J93"/>
  <c r="L93" s="1"/>
  <c r="M93" s="1"/>
  <c r="I93"/>
  <c r="H93"/>
  <c r="V93" s="1"/>
  <c r="F93"/>
  <c r="V92"/>
  <c r="T92"/>
  <c r="S92"/>
  <c r="W92" s="1"/>
  <c r="K92"/>
  <c r="J92"/>
  <c r="L92" s="1"/>
  <c r="M92" s="1"/>
  <c r="I92"/>
  <c r="H92"/>
  <c r="F92"/>
  <c r="U92" s="1"/>
  <c r="U91"/>
  <c r="T91"/>
  <c r="S91"/>
  <c r="J91"/>
  <c r="L91" s="1"/>
  <c r="M91" s="1"/>
  <c r="I91"/>
  <c r="H91"/>
  <c r="V91" s="1"/>
  <c r="F91"/>
  <c r="V90"/>
  <c r="T90"/>
  <c r="S90"/>
  <c r="W90" s="1"/>
  <c r="K90"/>
  <c r="J90"/>
  <c r="L90" s="1"/>
  <c r="M90" s="1"/>
  <c r="I90"/>
  <c r="H90"/>
  <c r="F90"/>
  <c r="U90" s="1"/>
  <c r="U89"/>
  <c r="T89"/>
  <c r="S89"/>
  <c r="J89"/>
  <c r="L89" s="1"/>
  <c r="M89" s="1"/>
  <c r="I89"/>
  <c r="H89"/>
  <c r="V89" s="1"/>
  <c r="F89"/>
  <c r="V88"/>
  <c r="T88"/>
  <c r="S88"/>
  <c r="W88" s="1"/>
  <c r="K88"/>
  <c r="J88"/>
  <c r="L88" s="1"/>
  <c r="M88" s="1"/>
  <c r="I88"/>
  <c r="H88"/>
  <c r="F88"/>
  <c r="U88" s="1"/>
  <c r="U87"/>
  <c r="T87"/>
  <c r="S87"/>
  <c r="J87"/>
  <c r="L87" s="1"/>
  <c r="M87" s="1"/>
  <c r="I87"/>
  <c r="H87"/>
  <c r="V87" s="1"/>
  <c r="F87"/>
  <c r="V86"/>
  <c r="T86"/>
  <c r="S86"/>
  <c r="W86" s="1"/>
  <c r="K86"/>
  <c r="J86"/>
  <c r="L86" s="1"/>
  <c r="M86" s="1"/>
  <c r="I86"/>
  <c r="H86"/>
  <c r="F86"/>
  <c r="U86" s="1"/>
  <c r="U85"/>
  <c r="T85"/>
  <c r="S85"/>
  <c r="J85"/>
  <c r="L85" s="1"/>
  <c r="M85" s="1"/>
  <c r="I85"/>
  <c r="H85"/>
  <c r="V85" s="1"/>
  <c r="F85"/>
  <c r="V84"/>
  <c r="T84"/>
  <c r="S84"/>
  <c r="W84" s="1"/>
  <c r="K84"/>
  <c r="J84"/>
  <c r="L84" s="1"/>
  <c r="M84" s="1"/>
  <c r="I84"/>
  <c r="H84"/>
  <c r="F84"/>
  <c r="U84" s="1"/>
  <c r="U83"/>
  <c r="T83"/>
  <c r="S83"/>
  <c r="J83"/>
  <c r="L83" s="1"/>
  <c r="M83" s="1"/>
  <c r="I83"/>
  <c r="H83"/>
  <c r="V83" s="1"/>
  <c r="F83"/>
  <c r="V82"/>
  <c r="T82"/>
  <c r="S82"/>
  <c r="W82" s="1"/>
  <c r="K82"/>
  <c r="J82"/>
  <c r="L82" s="1"/>
  <c r="M82" s="1"/>
  <c r="I82"/>
  <c r="H82"/>
  <c r="F82"/>
  <c r="U82" s="1"/>
  <c r="U81"/>
  <c r="T81"/>
  <c r="S81"/>
  <c r="J81"/>
  <c r="L81" s="1"/>
  <c r="M81" s="1"/>
  <c r="I81"/>
  <c r="H81"/>
  <c r="V81" s="1"/>
  <c r="F81"/>
  <c r="T80"/>
  <c r="X80" s="1"/>
  <c r="S80"/>
  <c r="W80" s="1"/>
  <c r="M80"/>
  <c r="L80"/>
  <c r="K80"/>
  <c r="I80"/>
  <c r="H80"/>
  <c r="V80" s="1"/>
  <c r="F80"/>
  <c r="U80" s="1"/>
  <c r="V79"/>
  <c r="T79"/>
  <c r="S79"/>
  <c r="W79" s="1"/>
  <c r="K79"/>
  <c r="J79"/>
  <c r="L79" s="1"/>
  <c r="M79" s="1"/>
  <c r="I79"/>
  <c r="H79"/>
  <c r="F79"/>
  <c r="U79" s="1"/>
  <c r="U78"/>
  <c r="T78"/>
  <c r="S78"/>
  <c r="J78"/>
  <c r="L78" s="1"/>
  <c r="M78" s="1"/>
  <c r="I78"/>
  <c r="H78"/>
  <c r="V78" s="1"/>
  <c r="F78"/>
  <c r="V77"/>
  <c r="T77"/>
  <c r="S77"/>
  <c r="W77" s="1"/>
  <c r="K77"/>
  <c r="J77"/>
  <c r="L77" s="1"/>
  <c r="M77" s="1"/>
  <c r="I77"/>
  <c r="H77"/>
  <c r="F77"/>
  <c r="U77" s="1"/>
  <c r="U76"/>
  <c r="T76"/>
  <c r="S76"/>
  <c r="J76"/>
  <c r="L76" s="1"/>
  <c r="M76" s="1"/>
  <c r="I76"/>
  <c r="H76"/>
  <c r="V76" s="1"/>
  <c r="F76"/>
  <c r="V75"/>
  <c r="T75"/>
  <c r="S75"/>
  <c r="W75" s="1"/>
  <c r="K75"/>
  <c r="J75"/>
  <c r="L75" s="1"/>
  <c r="M75" s="1"/>
  <c r="I75"/>
  <c r="H75"/>
  <c r="F75"/>
  <c r="U75" s="1"/>
  <c r="U74"/>
  <c r="T74"/>
  <c r="S74"/>
  <c r="J74"/>
  <c r="L74" s="1"/>
  <c r="M74" s="1"/>
  <c r="I74"/>
  <c r="H74"/>
  <c r="V74" s="1"/>
  <c r="F74"/>
  <c r="T73"/>
  <c r="X73" s="1"/>
  <c r="S73"/>
  <c r="W73" s="1"/>
  <c r="M73"/>
  <c r="L73"/>
  <c r="K73"/>
  <c r="I73"/>
  <c r="H73"/>
  <c r="V73" s="1"/>
  <c r="F73"/>
  <c r="U73" s="1"/>
  <c r="V72"/>
  <c r="T72"/>
  <c r="S72"/>
  <c r="W72" s="1"/>
  <c r="K72"/>
  <c r="J72"/>
  <c r="L72" s="1"/>
  <c r="M72" s="1"/>
  <c r="I72"/>
  <c r="H72"/>
  <c r="F72"/>
  <c r="U72" s="1"/>
  <c r="U71"/>
  <c r="T71"/>
  <c r="S71"/>
  <c r="J71"/>
  <c r="L71" s="1"/>
  <c r="M71" s="1"/>
  <c r="I71"/>
  <c r="H71"/>
  <c r="V71" s="1"/>
  <c r="F71"/>
  <c r="V70"/>
  <c r="T70"/>
  <c r="S70"/>
  <c r="W70" s="1"/>
  <c r="K70"/>
  <c r="J70"/>
  <c r="L70" s="1"/>
  <c r="M70" s="1"/>
  <c r="I70"/>
  <c r="H70"/>
  <c r="F70"/>
  <c r="U70" s="1"/>
  <c r="U69"/>
  <c r="T69"/>
  <c r="S69"/>
  <c r="J69"/>
  <c r="L69" s="1"/>
  <c r="M69" s="1"/>
  <c r="I69"/>
  <c r="H69"/>
  <c r="V69" s="1"/>
  <c r="F69"/>
  <c r="V68"/>
  <c r="T68"/>
  <c r="S68"/>
  <c r="W68" s="1"/>
  <c r="K68"/>
  <c r="J68"/>
  <c r="L68" s="1"/>
  <c r="M68" s="1"/>
  <c r="I68"/>
  <c r="H68"/>
  <c r="F68"/>
  <c r="U68" s="1"/>
  <c r="U67"/>
  <c r="T67"/>
  <c r="S67"/>
  <c r="J67"/>
  <c r="L67" s="1"/>
  <c r="M67" s="1"/>
  <c r="I67"/>
  <c r="H67"/>
  <c r="V67" s="1"/>
  <c r="F67"/>
  <c r="V66"/>
  <c r="T66"/>
  <c r="S66"/>
  <c r="W66" s="1"/>
  <c r="K66"/>
  <c r="J66"/>
  <c r="L66" s="1"/>
  <c r="M66" s="1"/>
  <c r="I66"/>
  <c r="H66"/>
  <c r="F66"/>
  <c r="U66" s="1"/>
  <c r="U65"/>
  <c r="T65"/>
  <c r="S65"/>
  <c r="J65"/>
  <c r="L65" s="1"/>
  <c r="M65" s="1"/>
  <c r="I65"/>
  <c r="H65"/>
  <c r="V65" s="1"/>
  <c r="F65"/>
  <c r="V64"/>
  <c r="T64"/>
  <c r="S64"/>
  <c r="W64" s="1"/>
  <c r="K64"/>
  <c r="J64"/>
  <c r="L64" s="1"/>
  <c r="M64" s="1"/>
  <c r="I64"/>
  <c r="H64"/>
  <c r="F64"/>
  <c r="U64" s="1"/>
  <c r="U63"/>
  <c r="T63"/>
  <c r="S63"/>
  <c r="J63"/>
  <c r="L63" s="1"/>
  <c r="M63" s="1"/>
  <c r="I63"/>
  <c r="H63"/>
  <c r="V63" s="1"/>
  <c r="F63"/>
  <c r="V62"/>
  <c r="T62"/>
  <c r="S62"/>
  <c r="W62" s="1"/>
  <c r="K62"/>
  <c r="J62"/>
  <c r="L62" s="1"/>
  <c r="M62" s="1"/>
  <c r="I62"/>
  <c r="H62"/>
  <c r="F62"/>
  <c r="U62" s="1"/>
  <c r="U61"/>
  <c r="T61"/>
  <c r="S61"/>
  <c r="J61"/>
  <c r="L61" s="1"/>
  <c r="M61" s="1"/>
  <c r="I61"/>
  <c r="H61"/>
  <c r="V61" s="1"/>
  <c r="F61"/>
  <c r="V60"/>
  <c r="T60"/>
  <c r="S60"/>
  <c r="W60" s="1"/>
  <c r="K60"/>
  <c r="J60"/>
  <c r="L60" s="1"/>
  <c r="M60" s="1"/>
  <c r="I60"/>
  <c r="H60"/>
  <c r="F60"/>
  <c r="U60" s="1"/>
  <c r="U59"/>
  <c r="T59"/>
  <c r="S59"/>
  <c r="J59"/>
  <c r="L59" s="1"/>
  <c r="M59" s="1"/>
  <c r="I59"/>
  <c r="H59"/>
  <c r="V59" s="1"/>
  <c r="F59"/>
  <c r="V58"/>
  <c r="T58"/>
  <c r="S58"/>
  <c r="W58" s="1"/>
  <c r="K58"/>
  <c r="J58"/>
  <c r="L58" s="1"/>
  <c r="M58" s="1"/>
  <c r="I58"/>
  <c r="H58"/>
  <c r="F58"/>
  <c r="U58" s="1"/>
  <c r="U57"/>
  <c r="T57"/>
  <c r="S57"/>
  <c r="J57"/>
  <c r="L57" s="1"/>
  <c r="M57" s="1"/>
  <c r="I57"/>
  <c r="H57"/>
  <c r="V57" s="1"/>
  <c r="F57"/>
  <c r="V56"/>
  <c r="T56"/>
  <c r="S56"/>
  <c r="W56" s="1"/>
  <c r="K56"/>
  <c r="J56"/>
  <c r="L56" s="1"/>
  <c r="M56" s="1"/>
  <c r="I56"/>
  <c r="H56"/>
  <c r="F56"/>
  <c r="U56" s="1"/>
  <c r="U55"/>
  <c r="T55"/>
  <c r="S55"/>
  <c r="J55"/>
  <c r="L55" s="1"/>
  <c r="M55" s="1"/>
  <c r="I55"/>
  <c r="H55"/>
  <c r="V55" s="1"/>
  <c r="F55"/>
  <c r="V54"/>
  <c r="T54"/>
  <c r="S54"/>
  <c r="W54" s="1"/>
  <c r="K54"/>
  <c r="J54"/>
  <c r="L54" s="1"/>
  <c r="M54" s="1"/>
  <c r="I54"/>
  <c r="H54"/>
  <c r="F54"/>
  <c r="U54" s="1"/>
  <c r="U53"/>
  <c r="T53"/>
  <c r="S53"/>
  <c r="J53"/>
  <c r="L53" s="1"/>
  <c r="M53" s="1"/>
  <c r="I53"/>
  <c r="H53"/>
  <c r="V53" s="1"/>
  <c r="F53"/>
  <c r="V52"/>
  <c r="T52"/>
  <c r="S52"/>
  <c r="W52" s="1"/>
  <c r="K52"/>
  <c r="J52"/>
  <c r="L52" s="1"/>
  <c r="M52" s="1"/>
  <c r="I52"/>
  <c r="H52"/>
  <c r="F52"/>
  <c r="U52" s="1"/>
  <c r="U51"/>
  <c r="T51"/>
  <c r="S51"/>
  <c r="J51"/>
  <c r="L51" s="1"/>
  <c r="M51" s="1"/>
  <c r="I51"/>
  <c r="H51"/>
  <c r="V51" s="1"/>
  <c r="F51"/>
  <c r="V50"/>
  <c r="T50"/>
  <c r="S50"/>
  <c r="W50" s="1"/>
  <c r="K50"/>
  <c r="J50"/>
  <c r="L50" s="1"/>
  <c r="M50" s="1"/>
  <c r="I50"/>
  <c r="H50"/>
  <c r="F50"/>
  <c r="U50" s="1"/>
  <c r="U49"/>
  <c r="T49"/>
  <c r="S49"/>
  <c r="J49"/>
  <c r="L49" s="1"/>
  <c r="M49" s="1"/>
  <c r="I49"/>
  <c r="H49"/>
  <c r="V49" s="1"/>
  <c r="F49"/>
  <c r="V48"/>
  <c r="T48"/>
  <c r="S48"/>
  <c r="W48" s="1"/>
  <c r="K48"/>
  <c r="J48"/>
  <c r="L48" s="1"/>
  <c r="M48" s="1"/>
  <c r="I48"/>
  <c r="H48"/>
  <c r="F48"/>
  <c r="U48" s="1"/>
  <c r="U47"/>
  <c r="T47"/>
  <c r="S47"/>
  <c r="J47"/>
  <c r="L47" s="1"/>
  <c r="M47" s="1"/>
  <c r="I47"/>
  <c r="H47"/>
  <c r="V47" s="1"/>
  <c r="F47"/>
  <c r="V46"/>
  <c r="T46"/>
  <c r="S46"/>
  <c r="W46" s="1"/>
  <c r="K46"/>
  <c r="J46"/>
  <c r="L46" s="1"/>
  <c r="M46" s="1"/>
  <c r="I46"/>
  <c r="H46"/>
  <c r="F46"/>
  <c r="U46" s="1"/>
  <c r="U45"/>
  <c r="T45"/>
  <c r="S45"/>
  <c r="J45"/>
  <c r="L45" s="1"/>
  <c r="M45" s="1"/>
  <c r="I45"/>
  <c r="H45"/>
  <c r="V45" s="1"/>
  <c r="F45"/>
  <c r="V44"/>
  <c r="T44"/>
  <c r="S44"/>
  <c r="W44" s="1"/>
  <c r="K44"/>
  <c r="J44"/>
  <c r="L44" s="1"/>
  <c r="M44" s="1"/>
  <c r="I44"/>
  <c r="H44"/>
  <c r="F44"/>
  <c r="U44" s="1"/>
  <c r="U43"/>
  <c r="T43"/>
  <c r="S43"/>
  <c r="J43"/>
  <c r="L43" s="1"/>
  <c r="M43" s="1"/>
  <c r="I43"/>
  <c r="H43"/>
  <c r="V43" s="1"/>
  <c r="F43"/>
  <c r="T42"/>
  <c r="S42"/>
  <c r="W42" s="1"/>
  <c r="K42"/>
  <c r="J42"/>
  <c r="L42" s="1"/>
  <c r="M42" s="1"/>
  <c r="I42"/>
  <c r="H42"/>
  <c r="V42" s="1"/>
  <c r="F42"/>
  <c r="U42" s="1"/>
  <c r="U41"/>
  <c r="T41"/>
  <c r="S41"/>
  <c r="J41"/>
  <c r="L41" s="1"/>
  <c r="M41" s="1"/>
  <c r="I41"/>
  <c r="H41"/>
  <c r="V41" s="1"/>
  <c r="F41"/>
  <c r="V40"/>
  <c r="T40"/>
  <c r="S40"/>
  <c r="K40"/>
  <c r="J40"/>
  <c r="L40" s="1"/>
  <c r="M40" s="1"/>
  <c r="I40"/>
  <c r="H40"/>
  <c r="F40"/>
  <c r="U40" s="1"/>
  <c r="U39"/>
  <c r="T39"/>
  <c r="S39"/>
  <c r="W39" s="1"/>
  <c r="J39"/>
  <c r="K39" s="1"/>
  <c r="I39"/>
  <c r="H39"/>
  <c r="V39" s="1"/>
  <c r="F39"/>
  <c r="V38"/>
  <c r="T38"/>
  <c r="S38"/>
  <c r="K38"/>
  <c r="J38"/>
  <c r="L38" s="1"/>
  <c r="M38" s="1"/>
  <c r="I38"/>
  <c r="H38"/>
  <c r="F38"/>
  <c r="U38" s="1"/>
  <c r="T37"/>
  <c r="S37"/>
  <c r="K37"/>
  <c r="W37" s="1"/>
  <c r="J37"/>
  <c r="L37" s="1"/>
  <c r="M37" s="1"/>
  <c r="I37"/>
  <c r="H37"/>
  <c r="V37" s="1"/>
  <c r="F37"/>
  <c r="U37" s="1"/>
  <c r="T36"/>
  <c r="S36"/>
  <c r="J36"/>
  <c r="L36" s="1"/>
  <c r="M36" s="1"/>
  <c r="I36"/>
  <c r="H36"/>
  <c r="V36" s="1"/>
  <c r="F36"/>
  <c r="U36" s="1"/>
  <c r="T35"/>
  <c r="S35"/>
  <c r="W35" s="1"/>
  <c r="K35"/>
  <c r="J35"/>
  <c r="L35" s="1"/>
  <c r="M35" s="1"/>
  <c r="I35"/>
  <c r="H35"/>
  <c r="V35" s="1"/>
  <c r="F35"/>
  <c r="U35" s="1"/>
  <c r="T34"/>
  <c r="S34"/>
  <c r="J34"/>
  <c r="L34" s="1"/>
  <c r="M34" s="1"/>
  <c r="I34"/>
  <c r="H34"/>
  <c r="V34" s="1"/>
  <c r="F34"/>
  <c r="U34" s="1"/>
  <c r="T33"/>
  <c r="X33" s="1"/>
  <c r="S33"/>
  <c r="W33" s="1"/>
  <c r="K33"/>
  <c r="J33"/>
  <c r="L33" s="1"/>
  <c r="M33" s="1"/>
  <c r="I33"/>
  <c r="H33"/>
  <c r="V33" s="1"/>
  <c r="F33"/>
  <c r="U33" s="1"/>
  <c r="T32"/>
  <c r="S32"/>
  <c r="J32"/>
  <c r="L32" s="1"/>
  <c r="M32" s="1"/>
  <c r="I32"/>
  <c r="H32"/>
  <c r="V32" s="1"/>
  <c r="F32"/>
  <c r="U32" s="1"/>
  <c r="T31"/>
  <c r="S31"/>
  <c r="W31" s="1"/>
  <c r="J31"/>
  <c r="K31" s="1"/>
  <c r="I31"/>
  <c r="H31"/>
  <c r="V31" s="1"/>
  <c r="F31"/>
  <c r="U31" s="1"/>
  <c r="T30"/>
  <c r="S30"/>
  <c r="J30"/>
  <c r="L30" s="1"/>
  <c r="M30" s="1"/>
  <c r="I30"/>
  <c r="H30"/>
  <c r="V30" s="1"/>
  <c r="F30"/>
  <c r="U30" s="1"/>
  <c r="T29"/>
  <c r="S29"/>
  <c r="W29" s="1"/>
  <c r="J29"/>
  <c r="K29" s="1"/>
  <c r="I29"/>
  <c r="H29"/>
  <c r="V29" s="1"/>
  <c r="F29"/>
  <c r="U29" s="1"/>
  <c r="T28"/>
  <c r="S28"/>
  <c r="J28"/>
  <c r="L28" s="1"/>
  <c r="M28" s="1"/>
  <c r="I28"/>
  <c r="H28"/>
  <c r="V28" s="1"/>
  <c r="F28"/>
  <c r="U28" s="1"/>
  <c r="T27"/>
  <c r="S27"/>
  <c r="W27" s="1"/>
  <c r="J27"/>
  <c r="K27" s="1"/>
  <c r="I27"/>
  <c r="H27"/>
  <c r="V27" s="1"/>
  <c r="F27"/>
  <c r="U27" s="1"/>
  <c r="T26"/>
  <c r="S26"/>
  <c r="J26"/>
  <c r="L26" s="1"/>
  <c r="M26" s="1"/>
  <c r="I26"/>
  <c r="H26"/>
  <c r="V26" s="1"/>
  <c r="F26"/>
  <c r="U26" s="1"/>
  <c r="T25"/>
  <c r="S25"/>
  <c r="W25" s="1"/>
  <c r="J25"/>
  <c r="K25" s="1"/>
  <c r="I25"/>
  <c r="H25"/>
  <c r="V25" s="1"/>
  <c r="F25"/>
  <c r="U25" s="1"/>
  <c r="T24"/>
  <c r="S24"/>
  <c r="J24"/>
  <c r="L24" s="1"/>
  <c r="M24" s="1"/>
  <c r="I24"/>
  <c r="H24"/>
  <c r="V24" s="1"/>
  <c r="F24"/>
  <c r="U24" s="1"/>
  <c r="T23"/>
  <c r="S23"/>
  <c r="W23" s="1"/>
  <c r="J23"/>
  <c r="K23" s="1"/>
  <c r="I23"/>
  <c r="H23"/>
  <c r="V23" s="1"/>
  <c r="F23"/>
  <c r="U23" s="1"/>
  <c r="T22"/>
  <c r="S22"/>
  <c r="J22"/>
  <c r="L22" s="1"/>
  <c r="M22" s="1"/>
  <c r="I22"/>
  <c r="H22"/>
  <c r="V22" s="1"/>
  <c r="F22"/>
  <c r="U22" s="1"/>
  <c r="T21"/>
  <c r="S21"/>
  <c r="W21" s="1"/>
  <c r="J21"/>
  <c r="K21" s="1"/>
  <c r="I21"/>
  <c r="H21"/>
  <c r="V21" s="1"/>
  <c r="F21"/>
  <c r="U21" s="1"/>
  <c r="T20"/>
  <c r="S20"/>
  <c r="J20"/>
  <c r="L20" s="1"/>
  <c r="M20" s="1"/>
  <c r="I20"/>
  <c r="H20"/>
  <c r="V20" s="1"/>
  <c r="F20"/>
  <c r="U20" s="1"/>
  <c r="T19"/>
  <c r="S19"/>
  <c r="W19" s="1"/>
  <c r="J19"/>
  <c r="K19" s="1"/>
  <c r="I19"/>
  <c r="H19"/>
  <c r="V19" s="1"/>
  <c r="F19"/>
  <c r="U19" s="1"/>
  <c r="T18"/>
  <c r="S18"/>
  <c r="J18"/>
  <c r="L18" s="1"/>
  <c r="M18" s="1"/>
  <c r="I18"/>
  <c r="H18"/>
  <c r="V18" s="1"/>
  <c r="F18"/>
  <c r="U18" s="1"/>
  <c r="T17"/>
  <c r="S17"/>
  <c r="W17" s="1"/>
  <c r="J17"/>
  <c r="K17" s="1"/>
  <c r="I17"/>
  <c r="H17"/>
  <c r="V17" s="1"/>
  <c r="F17"/>
  <c r="U17" s="1"/>
  <c r="T16"/>
  <c r="S16"/>
  <c r="W16" s="1"/>
  <c r="K16"/>
  <c r="J16"/>
  <c r="L16" s="1"/>
  <c r="M16" s="1"/>
  <c r="I16"/>
  <c r="H16"/>
  <c r="V16" s="1"/>
  <c r="F16"/>
  <c r="U16" s="1"/>
  <c r="T15"/>
  <c r="S15"/>
  <c r="J15"/>
  <c r="K15" s="1"/>
  <c r="I15"/>
  <c r="H15"/>
  <c r="V15" s="1"/>
  <c r="F15"/>
  <c r="U15" s="1"/>
  <c r="T14"/>
  <c r="S14"/>
  <c r="J14"/>
  <c r="L14" s="1"/>
  <c r="M14" s="1"/>
  <c r="I14"/>
  <c r="H14"/>
  <c r="V14" s="1"/>
  <c r="F14"/>
  <c r="U14" s="1"/>
  <c r="T13"/>
  <c r="S13"/>
  <c r="J13"/>
  <c r="K13" s="1"/>
  <c r="I13"/>
  <c r="H13"/>
  <c r="V13" s="1"/>
  <c r="F13"/>
  <c r="U13" s="1"/>
  <c r="T12"/>
  <c r="X12" s="1"/>
  <c r="S12"/>
  <c r="W12" s="1"/>
  <c r="K12"/>
  <c r="J12"/>
  <c r="L12" s="1"/>
  <c r="M12" s="1"/>
  <c r="I12"/>
  <c r="H12"/>
  <c r="V12" s="1"/>
  <c r="F12"/>
  <c r="U12" s="1"/>
  <c r="T11"/>
  <c r="S11"/>
  <c r="W11" s="1"/>
  <c r="J11"/>
  <c r="K11" s="1"/>
  <c r="I11"/>
  <c r="H11"/>
  <c r="V11" s="1"/>
  <c r="F11"/>
  <c r="U11" s="1"/>
  <c r="T10"/>
  <c r="S10"/>
  <c r="J10"/>
  <c r="L10" s="1"/>
  <c r="M10" s="1"/>
  <c r="I10"/>
  <c r="H10"/>
  <c r="V10" s="1"/>
  <c r="F10"/>
  <c r="U10" s="1"/>
  <c r="T9"/>
  <c r="S9"/>
  <c r="W9" s="1"/>
  <c r="J9"/>
  <c r="K9" s="1"/>
  <c r="I9"/>
  <c r="H9"/>
  <c r="V9" s="1"/>
  <c r="F9"/>
  <c r="U9" s="1"/>
  <c r="T8"/>
  <c r="S8"/>
  <c r="J8"/>
  <c r="L8" s="1"/>
  <c r="M8" s="1"/>
  <c r="I8"/>
  <c r="H8"/>
  <c r="V8" s="1"/>
  <c r="F8"/>
  <c r="U8" s="1"/>
  <c r="T7"/>
  <c r="S7"/>
  <c r="W7" s="1"/>
  <c r="J7"/>
  <c r="K7" s="1"/>
  <c r="I7"/>
  <c r="H7"/>
  <c r="V7" s="1"/>
  <c r="F7"/>
  <c r="U7" s="1"/>
  <c r="T6"/>
  <c r="S6"/>
  <c r="W6" s="1"/>
  <c r="K6"/>
  <c r="J6"/>
  <c r="L6" s="1"/>
  <c r="M6" s="1"/>
  <c r="I6"/>
  <c r="H6"/>
  <c r="V6" s="1"/>
  <c r="F6"/>
  <c r="U6" s="1"/>
  <c r="T5"/>
  <c r="S5"/>
  <c r="J5"/>
  <c r="K5" s="1"/>
  <c r="I5"/>
  <c r="H5"/>
  <c r="V5" s="1"/>
  <c r="F5"/>
  <c r="U5" s="1"/>
  <c r="T4"/>
  <c r="X4" s="1"/>
  <c r="S4"/>
  <c r="W4" s="1"/>
  <c r="K4"/>
  <c r="J4"/>
  <c r="L4" s="1"/>
  <c r="M4" s="1"/>
  <c r="I4"/>
  <c r="H4"/>
  <c r="V4" s="1"/>
  <c r="F4"/>
  <c r="U4" s="1"/>
  <c r="T3"/>
  <c r="S3"/>
  <c r="J3"/>
  <c r="J109" s="1"/>
  <c r="I3"/>
  <c r="H3"/>
  <c r="H109" s="1"/>
  <c r="F3"/>
  <c r="F109" s="1"/>
  <c r="W8" l="1"/>
  <c r="X13"/>
  <c r="X14"/>
  <c r="X15"/>
  <c r="W20"/>
  <c r="W24"/>
  <c r="W28"/>
  <c r="W32"/>
  <c r="X34"/>
  <c r="W36"/>
  <c r="W5"/>
  <c r="X6"/>
  <c r="X8"/>
  <c r="X10"/>
  <c r="W13"/>
  <c r="W15"/>
  <c r="X16"/>
  <c r="X18"/>
  <c r="X20"/>
  <c r="X22"/>
  <c r="X24"/>
  <c r="X26"/>
  <c r="X28"/>
  <c r="X30"/>
  <c r="X32"/>
  <c r="X35"/>
  <c r="X36"/>
  <c r="X38"/>
  <c r="L3"/>
  <c r="U3"/>
  <c r="L5"/>
  <c r="M5" s="1"/>
  <c r="X5" s="1"/>
  <c r="L7"/>
  <c r="M7" s="1"/>
  <c r="X7" s="1"/>
  <c r="K8"/>
  <c r="L9"/>
  <c r="M9" s="1"/>
  <c r="X9" s="1"/>
  <c r="K10"/>
  <c r="W10" s="1"/>
  <c r="L11"/>
  <c r="M11" s="1"/>
  <c r="X11" s="1"/>
  <c r="L13"/>
  <c r="M13" s="1"/>
  <c r="K14"/>
  <c r="W14" s="1"/>
  <c r="L15"/>
  <c r="M15" s="1"/>
  <c r="L17"/>
  <c r="M17" s="1"/>
  <c r="X17" s="1"/>
  <c r="K18"/>
  <c r="W18" s="1"/>
  <c r="L19"/>
  <c r="M19" s="1"/>
  <c r="X19" s="1"/>
  <c r="K20"/>
  <c r="L21"/>
  <c r="M21" s="1"/>
  <c r="X21" s="1"/>
  <c r="K22"/>
  <c r="W22" s="1"/>
  <c r="L23"/>
  <c r="M23" s="1"/>
  <c r="X23" s="1"/>
  <c r="K24"/>
  <c r="L25"/>
  <c r="M25" s="1"/>
  <c r="X25" s="1"/>
  <c r="K26"/>
  <c r="W26" s="1"/>
  <c r="L27"/>
  <c r="M27" s="1"/>
  <c r="X27" s="1"/>
  <c r="K28"/>
  <c r="L29"/>
  <c r="M29" s="1"/>
  <c r="X29" s="1"/>
  <c r="K30"/>
  <c r="W30" s="1"/>
  <c r="L31"/>
  <c r="M31" s="1"/>
  <c r="X31" s="1"/>
  <c r="K32"/>
  <c r="K34"/>
  <c r="W34" s="1"/>
  <c r="K36"/>
  <c r="W38"/>
  <c r="L39"/>
  <c r="M39" s="1"/>
  <c r="X39"/>
  <c r="X40"/>
  <c r="X45"/>
  <c r="X46"/>
  <c r="W47"/>
  <c r="X49"/>
  <c r="X50"/>
  <c r="X53"/>
  <c r="X54"/>
  <c r="W55"/>
  <c r="X57"/>
  <c r="X58"/>
  <c r="X61"/>
  <c r="X62"/>
  <c r="W63"/>
  <c r="X65"/>
  <c r="X66"/>
  <c r="X69"/>
  <c r="X70"/>
  <c r="W71"/>
  <c r="X74"/>
  <c r="X75"/>
  <c r="X78"/>
  <c r="X79"/>
  <c r="W81"/>
  <c r="X83"/>
  <c r="X84"/>
  <c r="X87"/>
  <c r="X88"/>
  <c r="W89"/>
  <c r="X91"/>
  <c r="X92"/>
  <c r="X95"/>
  <c r="X96"/>
  <c r="W97"/>
  <c r="X99"/>
  <c r="X100"/>
  <c r="X103"/>
  <c r="X104"/>
  <c r="W105"/>
  <c r="X107"/>
  <c r="X108"/>
  <c r="U109"/>
  <c r="K3"/>
  <c r="V3"/>
  <c r="X37"/>
  <c r="W40"/>
  <c r="X41"/>
  <c r="X42"/>
  <c r="X43"/>
  <c r="X44"/>
  <c r="X47"/>
  <c r="X48"/>
  <c r="X51"/>
  <c r="X52"/>
  <c r="X55"/>
  <c r="X56"/>
  <c r="X59"/>
  <c r="X60"/>
  <c r="X63"/>
  <c r="X64"/>
  <c r="X67"/>
  <c r="X68"/>
  <c r="X71"/>
  <c r="X72"/>
  <c r="X76"/>
  <c r="X77"/>
  <c r="X81"/>
  <c r="X82"/>
  <c r="X85"/>
  <c r="X86"/>
  <c r="X89"/>
  <c r="X90"/>
  <c r="X93"/>
  <c r="X94"/>
  <c r="X97"/>
  <c r="X98"/>
  <c r="X101"/>
  <c r="X102"/>
  <c r="X105"/>
  <c r="V109"/>
  <c r="K41"/>
  <c r="W41" s="1"/>
  <c r="K43"/>
  <c r="W43" s="1"/>
  <c r="K45"/>
  <c r="W45" s="1"/>
  <c r="K47"/>
  <c r="K49"/>
  <c r="W49" s="1"/>
  <c r="K51"/>
  <c r="W51" s="1"/>
  <c r="K53"/>
  <c r="W53" s="1"/>
  <c r="K55"/>
  <c r="K57"/>
  <c r="W57" s="1"/>
  <c r="K59"/>
  <c r="W59" s="1"/>
  <c r="K61"/>
  <c r="W61" s="1"/>
  <c r="K63"/>
  <c r="K65"/>
  <c r="W65" s="1"/>
  <c r="K67"/>
  <c r="W67" s="1"/>
  <c r="K69"/>
  <c r="W69" s="1"/>
  <c r="K71"/>
  <c r="K74"/>
  <c r="W74" s="1"/>
  <c r="K76"/>
  <c r="W76" s="1"/>
  <c r="K78"/>
  <c r="W78" s="1"/>
  <c r="K81"/>
  <c r="K83"/>
  <c r="W83" s="1"/>
  <c r="K85"/>
  <c r="W85" s="1"/>
  <c r="K87"/>
  <c r="W87" s="1"/>
  <c r="K89"/>
  <c r="K91"/>
  <c r="W91" s="1"/>
  <c r="K93"/>
  <c r="W93" s="1"/>
  <c r="K95"/>
  <c r="W95" s="1"/>
  <c r="K97"/>
  <c r="K99"/>
  <c r="W99" s="1"/>
  <c r="K101"/>
  <c r="W101" s="1"/>
  <c r="K103"/>
  <c r="W103" s="1"/>
  <c r="K105"/>
  <c r="K107"/>
  <c r="W107" s="1"/>
  <c r="S109"/>
  <c r="K112"/>
  <c r="T109"/>
  <c r="L109" l="1"/>
  <c r="N109" s="1"/>
  <c r="M3"/>
  <c r="K109"/>
  <c r="W109" s="1"/>
  <c r="W3"/>
  <c r="M109" l="1"/>
  <c r="X109" s="1"/>
  <c r="X3"/>
</calcChain>
</file>

<file path=xl/sharedStrings.xml><?xml version="1.0" encoding="utf-8"?>
<sst xmlns="http://schemas.openxmlformats.org/spreadsheetml/2006/main" count="321" uniqueCount="170">
  <si>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</si>
  <si>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</si>
  <si>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</si>
  <si>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</si>
  <si>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</si>
  <si>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</si>
  <si>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</si>
  <si>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</si>
  <si>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</si>
  <si>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</si>
  <si>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</si>
  <si>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</si>
  <si>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</si>
  <si>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</si>
  <si>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</si>
  <si>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</si>
  <si>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</si>
  <si>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</si>
  <si>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</si>
  <si>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</si>
  <si>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</si>
  <si>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</si>
  <si>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</si>
  <si>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</si>
  <si>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</si>
  <si>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城中片区</t>
  </si>
  <si>
    <t>西北片区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</si>
  <si>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</si>
  <si>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</si>
  <si>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</si>
  <si>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</si>
  <si>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</si>
  <si>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</si>
  <si>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</si>
  <si>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</si>
  <si>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</si>
  <si>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</si>
  <si>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</si>
  <si>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</si>
  <si>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</si>
  <si>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</si>
  <si>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</si>
  <si>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</si>
  <si>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</si>
  <si>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</si>
  <si>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</si>
  <si>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</si>
  <si>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</si>
  <si>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</si>
  <si>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</si>
  <si>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</si>
  <si>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</si>
  <si>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</si>
  <si>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</si>
  <si>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</si>
  <si>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</si>
  <si>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</si>
  <si>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</si>
  <si>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</si>
  <si>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</si>
  <si>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</si>
  <si>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</si>
  <si>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</si>
  <si>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</si>
  <si>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</si>
  <si>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</si>
  <si>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</si>
  <si>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</si>
  <si>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</si>
  <si>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</si>
  <si>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</si>
  <si>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</si>
  <si>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</si>
  <si>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</si>
  <si>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</si>
  <si>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</si>
  <si>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</si>
  <si>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</si>
  <si>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</si>
  <si>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</si>
  <si>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</si>
  <si>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</si>
  <si>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</si>
  <si>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</si>
  <si>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</si>
  <si>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</si>
  <si>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</si>
  <si>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</si>
  <si>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</si>
  <si>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</si>
  <si>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</si>
  <si>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</si>
  <si>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</si>
  <si>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</si>
  <si>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</si>
  <si>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</si>
  <si>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</si>
  <si>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</si>
  <si>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</si>
  <si>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</si>
  <si>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</si>
  <si>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</si>
  <si>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</si>
  <si>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</si>
  <si>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</si>
  <si>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</si>
  <si>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</si>
  <si>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</si>
  <si>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</si>
  <si>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</si>
  <si>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</si>
  <si>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</si>
  <si>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</si>
  <si>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</si>
  <si>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</si>
  <si>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</si>
  <si>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</si>
  <si>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</si>
  <si>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</si>
  <si>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</si>
  <si>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</si>
  <si>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</si>
  <si>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</si>
  <si>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</si>
  <si>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</si>
  <si>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</si>
  <si>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</si>
  <si>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</si>
  <si>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</si>
  <si>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</si>
  <si>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</si>
  <si>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</si>
  <si>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</si>
  <si>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</si>
  <si>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</si>
  <si>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</si>
  <si>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</si>
  <si>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</si>
  <si>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</si>
  <si>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</si>
  <si>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</si>
  <si>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</si>
  <si>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</si>
  <si>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</si>
  <si>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</si>
  <si>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</si>
  <si>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</si>
  <si>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</si>
  <si>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</si>
  <si>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</si>
  <si>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</si>
  <si>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</si>
  <si>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</si>
  <si>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</si>
  <si>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</si>
  <si>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</si>
  <si>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</si>
  <si>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</si>
  <si>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</si>
  <si>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</si>
  <si>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</si>
  <si>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</si>
  <si>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</si>
  <si>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3月28-30日 活动奖励</t>
  </si>
  <si>
    <t>奖励金额</t>
  </si>
  <si>
    <t>西北片</t>
    <phoneticPr fontId="19" type="noConversion"/>
  </si>
  <si>
    <t>万和北路</t>
    <phoneticPr fontId="19" type="noConversion"/>
  </si>
  <si>
    <t>廖红</t>
    <phoneticPr fontId="19" type="noConversion"/>
  </si>
  <si>
    <t>欧玲</t>
    <phoneticPr fontId="19" type="noConversion"/>
  </si>
  <si>
    <t>朱静</t>
    <phoneticPr fontId="19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</si>
</sst>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2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</font>
    <font>
      <b/>
      <sz val="9"/>
      <name val="宋体"/>
      <charset val="134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8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8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8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10" fontId="10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8" fontId="17" fillId="0" borderId="1" xfId="0" applyNumberFormat="1" applyFont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178" fontId="9" fillId="4" borderId="1" xfId="0" applyNumberFormat="1" applyFont="1" applyFill="1" applyBorder="1" applyAlignment="1">
      <alignment horizontal="center" vertical="center" wrapText="1"/>
    </xf>
    <xf numFmtId="10" fontId="9" fillId="4" borderId="1" xfId="0" applyNumberFormat="1" applyFont="1" applyFill="1" applyBorder="1" applyAlignment="1">
      <alignment horizontal="center" vertical="center" wrapText="1"/>
    </xf>
    <xf numFmtId="178" fontId="6" fillId="4" borderId="1" xfId="0" applyNumberFormat="1" applyFont="1" applyFill="1" applyBorder="1" applyAlignment="1">
      <alignment horizontal="center" vertical="center" wrapText="1"/>
    </xf>
    <xf numFmtId="178" fontId="5" fillId="4" borderId="1" xfId="0" applyNumberFormat="1" applyFont="1" applyFill="1" applyBorder="1" applyAlignment="1">
      <alignment horizontal="center" vertical="center" wrapText="1"/>
    </xf>
    <xf numFmtId="10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7F6B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12"/>
  <sheetViews>
    <sheetView workbookViewId="0">
      <selection activeCell="Y3" sqref="Y3"/>
    </sheetView>
  </sheetViews>
  <sheetFormatPr defaultColWidth="9" defaultRowHeight="13.5"/>
  <cols>
    <col min="1" max="1" width="4.125" style="16" customWidth="1"/>
    <col min="2" max="2" width="9.375" style="17" customWidth="1"/>
    <col min="3" max="3" width="7" style="18" customWidth="1"/>
    <col min="4" max="4" width="28.5" style="19" customWidth="1"/>
    <col min="5" max="5" width="8.25" style="20" hidden="1" customWidth="1"/>
    <col min="6" max="6" width="8.625" style="21" customWidth="1"/>
    <col min="7" max="7" width="10.125" style="22" hidden="1" customWidth="1"/>
    <col min="8" max="8" width="10.25" style="22" customWidth="1"/>
    <col min="9" max="9" width="8.875" style="23" hidden="1" customWidth="1"/>
    <col min="10" max="10" width="10.625" style="24" hidden="1" customWidth="1"/>
    <col min="11" max="11" width="10.625" style="24" customWidth="1"/>
    <col min="12" max="12" width="9.625" style="24" hidden="1" customWidth="1"/>
    <col min="13" max="13" width="10.5" style="24" customWidth="1"/>
    <col min="14" max="14" width="7.25" style="25" hidden="1" customWidth="1"/>
    <col min="15" max="15" width="10.375" style="26" customWidth="1"/>
    <col min="16" max="16" width="10.375" style="26"/>
    <col min="17" max="18" width="7.375" style="27" customWidth="1"/>
    <col min="19" max="19" width="9.375" style="27" customWidth="1"/>
    <col min="20" max="20" width="9.25" style="27" customWidth="1"/>
    <col min="21" max="22" width="8" style="28" customWidth="1"/>
    <col min="23" max="24" width="8" style="29" customWidth="1"/>
    <col min="25" max="25" width="5.625" style="30" customWidth="1"/>
    <col min="26" max="26" width="7.75" style="30" customWidth="1"/>
  </cols>
  <sheetData>
    <row r="1" spans="1:26" ht="27" customHeight="1">
      <c r="A1" s="87" t="s">
        <v>0</v>
      </c>
      <c r="B1" s="88"/>
      <c r="C1" s="88"/>
      <c r="D1" s="89"/>
      <c r="E1" s="31"/>
      <c r="F1" s="87" t="s">
        <v>1</v>
      </c>
      <c r="G1" s="88"/>
      <c r="H1" s="89"/>
      <c r="I1" s="31"/>
      <c r="J1" s="31"/>
      <c r="K1" s="90" t="s">
        <v>2</v>
      </c>
      <c r="L1" s="91"/>
      <c r="M1" s="92"/>
      <c r="N1" s="44"/>
      <c r="O1" s="93" t="s">
        <v>3</v>
      </c>
      <c r="P1" s="94"/>
      <c r="Q1" s="95" t="s">
        <v>4</v>
      </c>
      <c r="R1" s="95"/>
      <c r="S1" s="96" t="s">
        <v>5</v>
      </c>
      <c r="T1" s="95"/>
      <c r="U1" s="97" t="s">
        <v>6</v>
      </c>
      <c r="V1" s="98"/>
      <c r="W1" s="99" t="s">
        <v>7</v>
      </c>
      <c r="X1" s="99"/>
      <c r="Y1" s="100" t="s">
        <v>8</v>
      </c>
      <c r="Z1" s="100" t="s">
        <v>9</v>
      </c>
    </row>
    <row r="2" spans="1:26" s="14" customFormat="1" ht="24" customHeight="1">
      <c r="A2" s="32" t="s">
        <v>10</v>
      </c>
      <c r="B2" s="33" t="s">
        <v>11</v>
      </c>
      <c r="C2" s="34" t="s">
        <v>12</v>
      </c>
      <c r="D2" s="35" t="s">
        <v>13</v>
      </c>
      <c r="E2" s="36" t="s">
        <v>14</v>
      </c>
      <c r="F2" s="37" t="s">
        <v>15</v>
      </c>
      <c r="G2" s="37" t="s">
        <v>16</v>
      </c>
      <c r="H2" s="37" t="s">
        <v>17</v>
      </c>
      <c r="I2" s="45" t="s">
        <v>18</v>
      </c>
      <c r="J2" s="46" t="s">
        <v>19</v>
      </c>
      <c r="K2" s="47" t="s">
        <v>20</v>
      </c>
      <c r="L2" s="47" t="s">
        <v>16</v>
      </c>
      <c r="M2" s="47" t="s">
        <v>21</v>
      </c>
      <c r="N2" s="7" t="s">
        <v>18</v>
      </c>
      <c r="O2" s="48" t="s">
        <v>22</v>
      </c>
      <c r="P2" s="48" t="s">
        <v>23</v>
      </c>
      <c r="Q2" s="54" t="s">
        <v>22</v>
      </c>
      <c r="R2" s="54" t="s">
        <v>23</v>
      </c>
      <c r="S2" s="48" t="s">
        <v>22</v>
      </c>
      <c r="T2" s="48" t="s">
        <v>23</v>
      </c>
      <c r="U2" s="55" t="s">
        <v>22</v>
      </c>
      <c r="V2" s="55" t="s">
        <v>23</v>
      </c>
      <c r="W2" s="56" t="s">
        <v>22</v>
      </c>
      <c r="X2" s="56" t="s">
        <v>23</v>
      </c>
      <c r="Y2" s="100"/>
      <c r="Z2" s="100"/>
    </row>
    <row r="3" spans="1:26" s="122" customFormat="1">
      <c r="A3" s="108">
        <v>9</v>
      </c>
      <c r="B3" s="109" t="s">
        <v>26</v>
      </c>
      <c r="C3" s="110">
        <v>107658</v>
      </c>
      <c r="D3" s="111" t="s">
        <v>27</v>
      </c>
      <c r="E3" s="110">
        <v>5750</v>
      </c>
      <c r="F3" s="112">
        <f t="shared" ref="F3:F58" si="0">E3*3</f>
        <v>17250</v>
      </c>
      <c r="G3" s="113">
        <v>1731.325</v>
      </c>
      <c r="H3" s="113">
        <f t="shared" ref="H3:H58" si="1">G3*3</f>
        <v>5193.9750000000004</v>
      </c>
      <c r="I3" s="114">
        <f t="shared" ref="I3:I58" si="2">G3/E3</f>
        <v>0.30110000000000003</v>
      </c>
      <c r="J3" s="115">
        <f t="shared" ref="J3:J58" si="3">E3*1.2</f>
        <v>6900</v>
      </c>
      <c r="K3" s="116">
        <f t="shared" ref="K3:K58" si="4">J3*3</f>
        <v>20700</v>
      </c>
      <c r="L3" s="116">
        <f t="shared" ref="L3:L58" si="5">J3*N3</f>
        <v>2012.7691920000002</v>
      </c>
      <c r="M3" s="116">
        <f t="shared" ref="M3:M58" si="6">L3*3</f>
        <v>6038.3075760000011</v>
      </c>
      <c r="N3" s="117">
        <v>0.29170568000000002</v>
      </c>
      <c r="O3" s="118">
        <v>25092.18</v>
      </c>
      <c r="P3" s="118">
        <v>7963.16</v>
      </c>
      <c r="Q3" s="119"/>
      <c r="R3" s="119"/>
      <c r="S3" s="118">
        <f t="shared" ref="S3:S27" si="7">O3-Q3</f>
        <v>25092.18</v>
      </c>
      <c r="T3" s="118">
        <f t="shared" ref="T3:T27" si="8">P3-R3</f>
        <v>7963.16</v>
      </c>
      <c r="U3" s="120">
        <f t="shared" ref="U3:U58" si="9">O3/F3</f>
        <v>1.4546191304347826</v>
      </c>
      <c r="V3" s="120">
        <f t="shared" ref="V3:V58" si="10">P3/H3</f>
        <v>1.5331533170644833</v>
      </c>
      <c r="W3" s="121">
        <f t="shared" ref="W3:W27" si="11">S3/K3</f>
        <v>1.2121826086956522</v>
      </c>
      <c r="X3" s="121">
        <f t="shared" ref="X3:X27" si="12">T3/M3</f>
        <v>1.3187734973373271</v>
      </c>
      <c r="Y3" s="119">
        <v>600</v>
      </c>
      <c r="Z3" s="119"/>
    </row>
    <row r="4" spans="1:26">
      <c r="A4" s="38">
        <v>10</v>
      </c>
      <c r="B4" s="39" t="s">
        <v>25</v>
      </c>
      <c r="C4" s="40">
        <v>515</v>
      </c>
      <c r="D4" s="41" t="s">
        <v>28</v>
      </c>
      <c r="E4" s="40">
        <v>7150</v>
      </c>
      <c r="F4" s="42">
        <f t="shared" si="0"/>
        <v>21450</v>
      </c>
      <c r="G4" s="43">
        <v>2205.7750000000001</v>
      </c>
      <c r="H4" s="43">
        <f t="shared" si="1"/>
        <v>6617.3250000000007</v>
      </c>
      <c r="I4" s="49">
        <f t="shared" si="2"/>
        <v>0.3085</v>
      </c>
      <c r="J4" s="50">
        <f t="shared" si="3"/>
        <v>8580</v>
      </c>
      <c r="K4" s="51">
        <f t="shared" si="4"/>
        <v>25740</v>
      </c>
      <c r="L4" s="51">
        <f t="shared" si="5"/>
        <v>2564.3457840000001</v>
      </c>
      <c r="M4" s="51">
        <f t="shared" si="6"/>
        <v>7693.0373520000003</v>
      </c>
      <c r="N4" s="52">
        <v>0.2988748</v>
      </c>
      <c r="O4" s="53">
        <v>30387.97</v>
      </c>
      <c r="P4" s="53">
        <v>10338.56</v>
      </c>
      <c r="Q4" s="57"/>
      <c r="R4" s="57"/>
      <c r="S4" s="53">
        <f t="shared" si="7"/>
        <v>30387.97</v>
      </c>
      <c r="T4" s="53">
        <f t="shared" si="8"/>
        <v>10338.56</v>
      </c>
      <c r="U4" s="58">
        <f t="shared" si="9"/>
        <v>1.4166885780885781</v>
      </c>
      <c r="V4" s="58">
        <f t="shared" si="10"/>
        <v>1.5623473231252807</v>
      </c>
      <c r="W4" s="59">
        <f t="shared" si="11"/>
        <v>1.1805738150738152</v>
      </c>
      <c r="X4" s="59">
        <f t="shared" si="12"/>
        <v>1.3438853247361693</v>
      </c>
      <c r="Y4" s="64">
        <v>600</v>
      </c>
      <c r="Z4" s="64"/>
    </row>
    <row r="5" spans="1:26">
      <c r="A5" s="38">
        <v>11</v>
      </c>
      <c r="B5" s="39" t="s">
        <v>29</v>
      </c>
      <c r="C5" s="40">
        <v>754</v>
      </c>
      <c r="D5" s="41" t="s">
        <v>30</v>
      </c>
      <c r="E5" s="40">
        <v>8100</v>
      </c>
      <c r="F5" s="42">
        <f t="shared" si="0"/>
        <v>24300</v>
      </c>
      <c r="G5" s="43">
        <v>2432.4299999999998</v>
      </c>
      <c r="H5" s="43">
        <f t="shared" si="1"/>
        <v>7297.2899999999991</v>
      </c>
      <c r="I5" s="49">
        <f t="shared" si="2"/>
        <v>0.30029999999999996</v>
      </c>
      <c r="J5" s="50">
        <f t="shared" si="3"/>
        <v>9720</v>
      </c>
      <c r="K5" s="51">
        <f t="shared" si="4"/>
        <v>29160</v>
      </c>
      <c r="L5" s="51">
        <f t="shared" si="5"/>
        <v>2827.8458208000002</v>
      </c>
      <c r="M5" s="51">
        <f t="shared" si="6"/>
        <v>8483.5374623999996</v>
      </c>
      <c r="N5" s="52">
        <v>0.29093064000000002</v>
      </c>
      <c r="O5" s="53">
        <v>34149.980000000003</v>
      </c>
      <c r="P5" s="53">
        <v>8352.67</v>
      </c>
      <c r="Q5" s="57"/>
      <c r="R5" s="57"/>
      <c r="S5" s="53">
        <f t="shared" si="7"/>
        <v>34149.980000000003</v>
      </c>
      <c r="T5" s="53">
        <f t="shared" si="8"/>
        <v>8352.67</v>
      </c>
      <c r="U5" s="58">
        <f t="shared" si="9"/>
        <v>1.4053489711934157</v>
      </c>
      <c r="V5" s="58">
        <f t="shared" si="10"/>
        <v>1.1446262927744411</v>
      </c>
      <c r="W5" s="60">
        <f t="shared" si="11"/>
        <v>1.1711241426611798</v>
      </c>
      <c r="X5" s="60">
        <f t="shared" si="12"/>
        <v>0.98457395125794878</v>
      </c>
      <c r="Y5" s="64"/>
      <c r="Z5" s="64"/>
    </row>
    <row r="6" spans="1:26">
      <c r="A6" s="38">
        <v>12</v>
      </c>
      <c r="B6" s="39" t="s">
        <v>29</v>
      </c>
      <c r="C6" s="40">
        <v>713</v>
      </c>
      <c r="D6" s="41" t="s">
        <v>31</v>
      </c>
      <c r="E6" s="40">
        <v>3450</v>
      </c>
      <c r="F6" s="42">
        <f t="shared" si="0"/>
        <v>10350</v>
      </c>
      <c r="G6" s="43">
        <v>1112.28</v>
      </c>
      <c r="H6" s="43">
        <f t="shared" si="1"/>
        <v>3336.84</v>
      </c>
      <c r="I6" s="49">
        <f t="shared" si="2"/>
        <v>0.32239999999999996</v>
      </c>
      <c r="J6" s="50">
        <f t="shared" si="3"/>
        <v>4140</v>
      </c>
      <c r="K6" s="51">
        <f t="shared" si="4"/>
        <v>12420</v>
      </c>
      <c r="L6" s="51">
        <f t="shared" si="5"/>
        <v>1293.0922368000001</v>
      </c>
      <c r="M6" s="51">
        <f t="shared" si="6"/>
        <v>3879.2767104000004</v>
      </c>
      <c r="N6" s="52">
        <v>0.31234112000000003</v>
      </c>
      <c r="O6" s="53">
        <v>14479.42</v>
      </c>
      <c r="P6" s="53">
        <v>4716.1000000000004</v>
      </c>
      <c r="Q6" s="57"/>
      <c r="R6" s="57"/>
      <c r="S6" s="53">
        <f t="shared" si="7"/>
        <v>14479.42</v>
      </c>
      <c r="T6" s="53">
        <f t="shared" si="8"/>
        <v>4716.1000000000004</v>
      </c>
      <c r="U6" s="58">
        <f t="shared" si="9"/>
        <v>1.3989777777777779</v>
      </c>
      <c r="V6" s="58">
        <f t="shared" si="10"/>
        <v>1.4133431629925319</v>
      </c>
      <c r="W6" s="59">
        <f t="shared" si="11"/>
        <v>1.1658148148148149</v>
      </c>
      <c r="X6" s="59">
        <f t="shared" si="12"/>
        <v>1.2157163182911264</v>
      </c>
      <c r="Y6" s="64">
        <v>400</v>
      </c>
      <c r="Z6" s="64"/>
    </row>
    <row r="7" spans="1:26">
      <c r="A7" s="38">
        <v>13</v>
      </c>
      <c r="B7" s="39" t="s">
        <v>29</v>
      </c>
      <c r="C7" s="40">
        <v>329</v>
      </c>
      <c r="D7" s="41" t="s">
        <v>32</v>
      </c>
      <c r="E7" s="40">
        <v>4851</v>
      </c>
      <c r="F7" s="42">
        <f t="shared" si="0"/>
        <v>14553</v>
      </c>
      <c r="G7" s="43">
        <v>1212.75</v>
      </c>
      <c r="H7" s="43">
        <f t="shared" si="1"/>
        <v>3638.25</v>
      </c>
      <c r="I7" s="49">
        <f t="shared" si="2"/>
        <v>0.25</v>
      </c>
      <c r="J7" s="50">
        <f t="shared" si="3"/>
        <v>5821.2</v>
      </c>
      <c r="K7" s="51">
        <f t="shared" si="4"/>
        <v>17463.599999999999</v>
      </c>
      <c r="L7" s="51">
        <f t="shared" si="5"/>
        <v>1409.89464</v>
      </c>
      <c r="M7" s="51">
        <f t="shared" si="6"/>
        <v>4229.6839199999995</v>
      </c>
      <c r="N7" s="52">
        <v>0.2422</v>
      </c>
      <c r="O7" s="53">
        <v>20329.169999999998</v>
      </c>
      <c r="P7" s="53">
        <v>4451.83</v>
      </c>
      <c r="Q7" s="57"/>
      <c r="R7" s="57"/>
      <c r="S7" s="53">
        <f t="shared" si="7"/>
        <v>20329.169999999998</v>
      </c>
      <c r="T7" s="53">
        <f t="shared" si="8"/>
        <v>4451.83</v>
      </c>
      <c r="U7" s="58">
        <f t="shared" si="9"/>
        <v>1.3969057926200783</v>
      </c>
      <c r="V7" s="58">
        <f t="shared" si="10"/>
        <v>1.2236184979042122</v>
      </c>
      <c r="W7" s="59">
        <f t="shared" si="11"/>
        <v>1.1640881605167319</v>
      </c>
      <c r="X7" s="59">
        <f t="shared" si="12"/>
        <v>1.0525207283101192</v>
      </c>
      <c r="Y7" s="64">
        <v>400</v>
      </c>
      <c r="Z7" s="64"/>
    </row>
    <row r="8" spans="1:26">
      <c r="A8" s="38">
        <v>14</v>
      </c>
      <c r="B8" s="39" t="s">
        <v>29</v>
      </c>
      <c r="C8" s="40">
        <v>738</v>
      </c>
      <c r="D8" s="41" t="s">
        <v>33</v>
      </c>
      <c r="E8" s="40">
        <v>4437.8500000000004</v>
      </c>
      <c r="F8" s="42">
        <f t="shared" si="0"/>
        <v>13313.550000000001</v>
      </c>
      <c r="G8" s="43">
        <v>1337.1242050000001</v>
      </c>
      <c r="H8" s="43">
        <f t="shared" si="1"/>
        <v>4011.3726150000002</v>
      </c>
      <c r="I8" s="49">
        <f t="shared" si="2"/>
        <v>0.30130000000000001</v>
      </c>
      <c r="J8" s="50">
        <f t="shared" si="3"/>
        <v>5325.42</v>
      </c>
      <c r="K8" s="51">
        <f t="shared" si="4"/>
        <v>15976.26</v>
      </c>
      <c r="L8" s="51">
        <f t="shared" si="5"/>
        <v>1554.4871157648001</v>
      </c>
      <c r="M8" s="51">
        <f t="shared" si="6"/>
        <v>4663.4613472944002</v>
      </c>
      <c r="N8" s="52">
        <v>0.29189944000000001</v>
      </c>
      <c r="O8" s="53">
        <v>18458.63</v>
      </c>
      <c r="P8" s="53">
        <v>5296.54</v>
      </c>
      <c r="Q8" s="57"/>
      <c r="R8" s="57"/>
      <c r="S8" s="53">
        <f t="shared" si="7"/>
        <v>18458.63</v>
      </c>
      <c r="T8" s="53">
        <f t="shared" si="8"/>
        <v>5296.54</v>
      </c>
      <c r="U8" s="58">
        <f t="shared" si="9"/>
        <v>1.3864544017185498</v>
      </c>
      <c r="V8" s="58">
        <f t="shared" si="10"/>
        <v>1.3203809539393785</v>
      </c>
      <c r="W8" s="59">
        <f t="shared" si="11"/>
        <v>1.1553786680987916</v>
      </c>
      <c r="X8" s="59">
        <f t="shared" si="12"/>
        <v>1.1357529537738944</v>
      </c>
      <c r="Y8" s="64">
        <v>400</v>
      </c>
      <c r="Z8" s="64"/>
    </row>
    <row r="9" spans="1:26">
      <c r="A9" s="38">
        <v>15</v>
      </c>
      <c r="B9" s="39" t="s">
        <v>25</v>
      </c>
      <c r="C9" s="40">
        <v>373</v>
      </c>
      <c r="D9" s="41" t="s">
        <v>34</v>
      </c>
      <c r="E9" s="40">
        <v>9720</v>
      </c>
      <c r="F9" s="42">
        <f t="shared" si="0"/>
        <v>29160</v>
      </c>
      <c r="G9" s="43">
        <v>2972.3760000000002</v>
      </c>
      <c r="H9" s="43">
        <f t="shared" si="1"/>
        <v>8917.1280000000006</v>
      </c>
      <c r="I9" s="49">
        <f t="shared" si="2"/>
        <v>0.30580000000000002</v>
      </c>
      <c r="J9" s="50">
        <f t="shared" si="3"/>
        <v>11664</v>
      </c>
      <c r="K9" s="51">
        <f t="shared" si="4"/>
        <v>34992</v>
      </c>
      <c r="L9" s="51">
        <f t="shared" si="5"/>
        <v>3455.5654425599996</v>
      </c>
      <c r="M9" s="51">
        <f t="shared" si="6"/>
        <v>10366.696327679998</v>
      </c>
      <c r="N9" s="52">
        <v>0.29625903999999997</v>
      </c>
      <c r="O9" s="53">
        <v>40428.06</v>
      </c>
      <c r="P9" s="53">
        <v>11400.96</v>
      </c>
      <c r="Q9" s="57"/>
      <c r="R9" s="57"/>
      <c r="S9" s="53">
        <f t="shared" si="7"/>
        <v>40428.06</v>
      </c>
      <c r="T9" s="53">
        <f t="shared" si="8"/>
        <v>11400.96</v>
      </c>
      <c r="U9" s="58">
        <f t="shared" si="9"/>
        <v>1.3864218106995885</v>
      </c>
      <c r="V9" s="58">
        <f t="shared" si="10"/>
        <v>1.2785461866197276</v>
      </c>
      <c r="W9" s="59">
        <f t="shared" si="11"/>
        <v>1.1553515089163238</v>
      </c>
      <c r="X9" s="59">
        <f t="shared" si="12"/>
        <v>1.0997679144471924</v>
      </c>
      <c r="Y9" s="64">
        <v>400</v>
      </c>
      <c r="Z9" s="64"/>
    </row>
    <row r="10" spans="1:26">
      <c r="A10" s="38">
        <v>16</v>
      </c>
      <c r="B10" s="39" t="s">
        <v>24</v>
      </c>
      <c r="C10" s="40">
        <v>104430</v>
      </c>
      <c r="D10" s="41" t="s">
        <v>35</v>
      </c>
      <c r="E10" s="40">
        <v>3450</v>
      </c>
      <c r="F10" s="42">
        <f t="shared" si="0"/>
        <v>10350</v>
      </c>
      <c r="G10" s="43">
        <v>1013.955</v>
      </c>
      <c r="H10" s="43">
        <f t="shared" si="1"/>
        <v>3041.8650000000002</v>
      </c>
      <c r="I10" s="49">
        <f t="shared" si="2"/>
        <v>0.29389999999999999</v>
      </c>
      <c r="J10" s="50">
        <f t="shared" si="3"/>
        <v>4140</v>
      </c>
      <c r="K10" s="51">
        <f t="shared" si="4"/>
        <v>12420</v>
      </c>
      <c r="L10" s="51">
        <f t="shared" si="5"/>
        <v>1178.7835247999999</v>
      </c>
      <c r="M10" s="51">
        <f t="shared" si="6"/>
        <v>3536.3505743999995</v>
      </c>
      <c r="N10" s="52">
        <v>0.28473031999999998</v>
      </c>
      <c r="O10" s="53">
        <v>14286.31</v>
      </c>
      <c r="P10" s="53">
        <v>4380.58</v>
      </c>
      <c r="Q10" s="57"/>
      <c r="R10" s="57"/>
      <c r="S10" s="53">
        <f t="shared" si="7"/>
        <v>14286.31</v>
      </c>
      <c r="T10" s="53">
        <f t="shared" si="8"/>
        <v>4380.58</v>
      </c>
      <c r="U10" s="58">
        <f t="shared" si="9"/>
        <v>1.3803198067632849</v>
      </c>
      <c r="V10" s="58">
        <f t="shared" si="10"/>
        <v>1.4400967827303315</v>
      </c>
      <c r="W10" s="59">
        <f t="shared" si="11"/>
        <v>1.1502665056360708</v>
      </c>
      <c r="X10" s="59">
        <f t="shared" si="12"/>
        <v>1.2387289969810864</v>
      </c>
      <c r="Y10" s="64">
        <v>400</v>
      </c>
      <c r="Z10" s="64"/>
    </row>
    <row r="11" spans="1:26">
      <c r="A11" s="38">
        <v>17</v>
      </c>
      <c r="B11" s="39" t="s">
        <v>26</v>
      </c>
      <c r="C11" s="40">
        <v>727</v>
      </c>
      <c r="D11" s="41" t="s">
        <v>36</v>
      </c>
      <c r="E11" s="40">
        <v>4620</v>
      </c>
      <c r="F11" s="42">
        <f t="shared" si="0"/>
        <v>13860</v>
      </c>
      <c r="G11" s="43">
        <v>1392.0060000000001</v>
      </c>
      <c r="H11" s="43">
        <f t="shared" si="1"/>
        <v>4176.018</v>
      </c>
      <c r="I11" s="49">
        <f t="shared" si="2"/>
        <v>0.30130000000000001</v>
      </c>
      <c r="J11" s="50">
        <f t="shared" si="3"/>
        <v>5544</v>
      </c>
      <c r="K11" s="51">
        <f t="shared" si="4"/>
        <v>16632</v>
      </c>
      <c r="L11" s="51">
        <f t="shared" si="5"/>
        <v>1618.29049536</v>
      </c>
      <c r="M11" s="51">
        <f t="shared" si="6"/>
        <v>4854.8714860800001</v>
      </c>
      <c r="N11" s="52">
        <v>0.29189944000000001</v>
      </c>
      <c r="O11" s="53">
        <v>18991.86</v>
      </c>
      <c r="P11" s="53">
        <v>4900.4799999999996</v>
      </c>
      <c r="Q11" s="57"/>
      <c r="R11" s="57"/>
      <c r="S11" s="53">
        <f t="shared" si="7"/>
        <v>18991.86</v>
      </c>
      <c r="T11" s="53">
        <f t="shared" si="8"/>
        <v>4900.4799999999996</v>
      </c>
      <c r="U11" s="58">
        <f t="shared" si="9"/>
        <v>1.3702640692640693</v>
      </c>
      <c r="V11" s="58">
        <f t="shared" si="10"/>
        <v>1.1734815319282625</v>
      </c>
      <c r="W11" s="59">
        <f t="shared" si="11"/>
        <v>1.1418867243867243</v>
      </c>
      <c r="X11" s="59">
        <f t="shared" si="12"/>
        <v>1.0093943813035564</v>
      </c>
      <c r="Y11" s="64">
        <v>400</v>
      </c>
      <c r="Z11" s="64"/>
    </row>
    <row r="12" spans="1:26">
      <c r="A12" s="38">
        <v>18</v>
      </c>
      <c r="B12" s="39" t="s">
        <v>25</v>
      </c>
      <c r="C12" s="40">
        <v>511</v>
      </c>
      <c r="D12" s="41" t="s">
        <v>37</v>
      </c>
      <c r="E12" s="40">
        <v>7150</v>
      </c>
      <c r="F12" s="42">
        <f t="shared" si="0"/>
        <v>21450</v>
      </c>
      <c r="G12" s="43">
        <v>2062.7750000000001</v>
      </c>
      <c r="H12" s="43">
        <f t="shared" si="1"/>
        <v>6188.3250000000007</v>
      </c>
      <c r="I12" s="49">
        <f t="shared" si="2"/>
        <v>0.28850000000000003</v>
      </c>
      <c r="J12" s="50">
        <f t="shared" si="3"/>
        <v>8580</v>
      </c>
      <c r="K12" s="51">
        <f t="shared" si="4"/>
        <v>25740</v>
      </c>
      <c r="L12" s="51">
        <f t="shared" si="5"/>
        <v>2398.0997039999997</v>
      </c>
      <c r="M12" s="51">
        <f t="shared" si="6"/>
        <v>7194.2991119999988</v>
      </c>
      <c r="N12" s="52">
        <v>0.27949879999999999</v>
      </c>
      <c r="O12" s="53">
        <v>29073.7</v>
      </c>
      <c r="P12" s="53">
        <v>8090.08</v>
      </c>
      <c r="Q12" s="57"/>
      <c r="R12" s="57"/>
      <c r="S12" s="53">
        <f t="shared" si="7"/>
        <v>29073.7</v>
      </c>
      <c r="T12" s="53">
        <f t="shared" si="8"/>
        <v>8090.08</v>
      </c>
      <c r="U12" s="58">
        <f t="shared" si="9"/>
        <v>1.3554172494172494</v>
      </c>
      <c r="V12" s="58">
        <f t="shared" si="10"/>
        <v>1.3073133683185674</v>
      </c>
      <c r="W12" s="59">
        <f t="shared" si="11"/>
        <v>1.1295143745143745</v>
      </c>
      <c r="X12" s="59">
        <f t="shared" si="12"/>
        <v>1.124512600053819</v>
      </c>
      <c r="Y12" s="64">
        <v>400</v>
      </c>
      <c r="Z12" s="64"/>
    </row>
    <row r="13" spans="1:26">
      <c r="A13" s="38">
        <v>19</v>
      </c>
      <c r="B13" s="39" t="s">
        <v>25</v>
      </c>
      <c r="C13" s="40">
        <v>744</v>
      </c>
      <c r="D13" s="41" t="s">
        <v>38</v>
      </c>
      <c r="E13" s="40">
        <v>6480</v>
      </c>
      <c r="F13" s="42">
        <f t="shared" si="0"/>
        <v>19440</v>
      </c>
      <c r="G13" s="43">
        <v>1642.0319999999999</v>
      </c>
      <c r="H13" s="43">
        <f t="shared" si="1"/>
        <v>4926.0959999999995</v>
      </c>
      <c r="I13" s="49">
        <f t="shared" si="2"/>
        <v>0.25340000000000001</v>
      </c>
      <c r="J13" s="50">
        <f t="shared" si="3"/>
        <v>7776</v>
      </c>
      <c r="K13" s="51">
        <f t="shared" si="4"/>
        <v>23328</v>
      </c>
      <c r="L13" s="51">
        <f t="shared" si="5"/>
        <v>1908.96072192</v>
      </c>
      <c r="M13" s="51">
        <f t="shared" si="6"/>
        <v>5726.8821657600001</v>
      </c>
      <c r="N13" s="52">
        <v>0.24549392</v>
      </c>
      <c r="O13" s="53">
        <v>26310.76</v>
      </c>
      <c r="P13" s="53">
        <v>5623.56</v>
      </c>
      <c r="Q13" s="61">
        <v>11775</v>
      </c>
      <c r="R13" s="61">
        <v>894.9</v>
      </c>
      <c r="S13" s="53">
        <f t="shared" si="7"/>
        <v>14535.759999999998</v>
      </c>
      <c r="T13" s="53">
        <f t="shared" si="8"/>
        <v>4728.6600000000008</v>
      </c>
      <c r="U13" s="58">
        <f t="shared" si="9"/>
        <v>1.3534341563786008</v>
      </c>
      <c r="V13" s="58">
        <f t="shared" si="10"/>
        <v>1.141585547662896</v>
      </c>
      <c r="W13" s="60">
        <f t="shared" si="11"/>
        <v>0.62310356652949239</v>
      </c>
      <c r="X13" s="60">
        <f t="shared" si="12"/>
        <v>0.82569535449355136</v>
      </c>
      <c r="Y13" s="64"/>
      <c r="Z13" s="64"/>
    </row>
    <row r="14" spans="1:26">
      <c r="A14" s="38">
        <v>20</v>
      </c>
      <c r="B14" s="39" t="s">
        <v>39</v>
      </c>
      <c r="C14" s="40">
        <v>716</v>
      </c>
      <c r="D14" s="41" t="s">
        <v>40</v>
      </c>
      <c r="E14" s="40">
        <v>6549.4</v>
      </c>
      <c r="F14" s="42">
        <f t="shared" si="0"/>
        <v>19648.199999999997</v>
      </c>
      <c r="G14" s="43">
        <v>2150.1680200000001</v>
      </c>
      <c r="H14" s="43">
        <f t="shared" si="1"/>
        <v>6450.5040600000002</v>
      </c>
      <c r="I14" s="49">
        <f t="shared" si="2"/>
        <v>0.32830000000000004</v>
      </c>
      <c r="J14" s="50">
        <f t="shared" si="3"/>
        <v>7859.2799999999988</v>
      </c>
      <c r="K14" s="51">
        <f t="shared" si="4"/>
        <v>23577.839999999997</v>
      </c>
      <c r="L14" s="51">
        <f t="shared" si="5"/>
        <v>2499.6993333311998</v>
      </c>
      <c r="M14" s="51">
        <f t="shared" si="6"/>
        <v>7499.0979999935989</v>
      </c>
      <c r="N14" s="52">
        <v>0.31805704000000001</v>
      </c>
      <c r="O14" s="53">
        <v>26403.42</v>
      </c>
      <c r="P14" s="53">
        <v>8565.6</v>
      </c>
      <c r="Q14" s="57"/>
      <c r="R14" s="57"/>
      <c r="S14" s="53">
        <f t="shared" si="7"/>
        <v>26403.42</v>
      </c>
      <c r="T14" s="53">
        <f t="shared" si="8"/>
        <v>8565.6</v>
      </c>
      <c r="U14" s="58">
        <f t="shared" si="9"/>
        <v>1.3438085931535715</v>
      </c>
      <c r="V14" s="58">
        <f t="shared" si="10"/>
        <v>1.327896226453968</v>
      </c>
      <c r="W14" s="59">
        <f t="shared" si="11"/>
        <v>1.1198404942946429</v>
      </c>
      <c r="X14" s="59">
        <f t="shared" si="12"/>
        <v>1.1422173706767549</v>
      </c>
      <c r="Y14" s="64">
        <v>400</v>
      </c>
      <c r="Z14" s="64"/>
    </row>
    <row r="15" spans="1:26">
      <c r="A15" s="38">
        <v>21</v>
      </c>
      <c r="B15" s="39" t="s">
        <v>39</v>
      </c>
      <c r="C15" s="40">
        <v>717</v>
      </c>
      <c r="D15" s="41" t="s">
        <v>41</v>
      </c>
      <c r="E15" s="40">
        <v>5940</v>
      </c>
      <c r="F15" s="42">
        <f t="shared" si="0"/>
        <v>17820</v>
      </c>
      <c r="G15" s="43">
        <v>1902.5820000000001</v>
      </c>
      <c r="H15" s="43">
        <f t="shared" si="1"/>
        <v>5707.7460000000001</v>
      </c>
      <c r="I15" s="49">
        <f t="shared" si="2"/>
        <v>0.32030000000000003</v>
      </c>
      <c r="J15" s="50">
        <f t="shared" si="3"/>
        <v>7128</v>
      </c>
      <c r="K15" s="51">
        <f t="shared" si="4"/>
        <v>21384</v>
      </c>
      <c r="L15" s="51">
        <f t="shared" si="5"/>
        <v>2211.8657299200004</v>
      </c>
      <c r="M15" s="51">
        <f t="shared" si="6"/>
        <v>6635.5971897600011</v>
      </c>
      <c r="N15" s="52">
        <v>0.31030664000000002</v>
      </c>
      <c r="O15" s="53">
        <v>23389.38</v>
      </c>
      <c r="P15" s="53">
        <v>5983.14</v>
      </c>
      <c r="Q15" s="57"/>
      <c r="R15" s="57"/>
      <c r="S15" s="53">
        <f t="shared" si="7"/>
        <v>23389.38</v>
      </c>
      <c r="T15" s="53">
        <f t="shared" si="8"/>
        <v>5983.14</v>
      </c>
      <c r="U15" s="58">
        <f t="shared" si="9"/>
        <v>1.3125353535353537</v>
      </c>
      <c r="V15" s="58">
        <f t="shared" si="10"/>
        <v>1.0482491687611888</v>
      </c>
      <c r="W15" s="60">
        <f t="shared" si="11"/>
        <v>1.0937794612794614</v>
      </c>
      <c r="X15" s="60">
        <f t="shared" si="12"/>
        <v>0.90167317709295747</v>
      </c>
      <c r="Y15" s="64"/>
      <c r="Z15" s="64"/>
    </row>
    <row r="16" spans="1:26">
      <c r="A16" s="38">
        <v>22</v>
      </c>
      <c r="B16" s="39" t="s">
        <v>26</v>
      </c>
      <c r="C16" s="40">
        <v>106569</v>
      </c>
      <c r="D16" s="41" t="s">
        <v>42</v>
      </c>
      <c r="E16" s="40">
        <v>5520</v>
      </c>
      <c r="F16" s="42">
        <f t="shared" si="0"/>
        <v>16560</v>
      </c>
      <c r="G16" s="43">
        <v>1691.88</v>
      </c>
      <c r="H16" s="43">
        <f t="shared" si="1"/>
        <v>5075.6400000000003</v>
      </c>
      <c r="I16" s="49">
        <f t="shared" si="2"/>
        <v>0.30649999999999999</v>
      </c>
      <c r="J16" s="50">
        <f t="shared" si="3"/>
        <v>6624</v>
      </c>
      <c r="K16" s="51">
        <f t="shared" si="4"/>
        <v>19872</v>
      </c>
      <c r="L16" s="51">
        <f t="shared" si="5"/>
        <v>1966.9120128000002</v>
      </c>
      <c r="M16" s="51">
        <f t="shared" si="6"/>
        <v>5900.7360384000003</v>
      </c>
      <c r="N16" s="52">
        <v>0.29693720000000001</v>
      </c>
      <c r="O16" s="53">
        <v>21692.03</v>
      </c>
      <c r="P16" s="53">
        <v>6583.12</v>
      </c>
      <c r="Q16" s="57"/>
      <c r="R16" s="57"/>
      <c r="S16" s="53">
        <f t="shared" si="7"/>
        <v>21692.03</v>
      </c>
      <c r="T16" s="53">
        <f t="shared" si="8"/>
        <v>6583.12</v>
      </c>
      <c r="U16" s="58">
        <f t="shared" si="9"/>
        <v>1.3099051932367149</v>
      </c>
      <c r="V16" s="58">
        <f t="shared" si="10"/>
        <v>1.2970029395307783</v>
      </c>
      <c r="W16" s="59">
        <f t="shared" si="11"/>
        <v>1.0915876610305957</v>
      </c>
      <c r="X16" s="59">
        <f t="shared" si="12"/>
        <v>1.1156438717406227</v>
      </c>
      <c r="Y16" s="64">
        <v>400</v>
      </c>
      <c r="Z16" s="64"/>
    </row>
    <row r="17" spans="1:26">
      <c r="A17" s="38">
        <v>23</v>
      </c>
      <c r="B17" s="39" t="s">
        <v>39</v>
      </c>
      <c r="C17" s="40">
        <v>549</v>
      </c>
      <c r="D17" s="41" t="s">
        <v>43</v>
      </c>
      <c r="E17" s="40">
        <v>5094.1000000000004</v>
      </c>
      <c r="F17" s="42">
        <f t="shared" si="0"/>
        <v>15282.300000000001</v>
      </c>
      <c r="G17" s="43">
        <v>1395.7834</v>
      </c>
      <c r="H17" s="43">
        <f t="shared" si="1"/>
        <v>4187.3501999999999</v>
      </c>
      <c r="I17" s="49">
        <f t="shared" si="2"/>
        <v>0.27399999999999997</v>
      </c>
      <c r="J17" s="50">
        <f t="shared" si="3"/>
        <v>6112.92</v>
      </c>
      <c r="K17" s="51">
        <f t="shared" si="4"/>
        <v>18338.760000000002</v>
      </c>
      <c r="L17" s="51">
        <f t="shared" si="5"/>
        <v>1622.6819495039999</v>
      </c>
      <c r="M17" s="51">
        <f t="shared" si="6"/>
        <v>4868.0458485119998</v>
      </c>
      <c r="N17" s="52">
        <v>0.2654512</v>
      </c>
      <c r="O17" s="53">
        <v>19876.05</v>
      </c>
      <c r="P17" s="53">
        <v>5987.56</v>
      </c>
      <c r="Q17" s="57"/>
      <c r="R17" s="57"/>
      <c r="S17" s="53">
        <f t="shared" si="7"/>
        <v>19876.05</v>
      </c>
      <c r="T17" s="53">
        <f t="shared" si="8"/>
        <v>5987.56</v>
      </c>
      <c r="U17" s="58">
        <f t="shared" si="9"/>
        <v>1.3005928427003788</v>
      </c>
      <c r="V17" s="58">
        <f t="shared" si="10"/>
        <v>1.4299162272121402</v>
      </c>
      <c r="W17" s="59">
        <f t="shared" si="11"/>
        <v>1.0838273689169822</v>
      </c>
      <c r="X17" s="59">
        <f t="shared" si="12"/>
        <v>1.2299719818436383</v>
      </c>
      <c r="Y17" s="64">
        <v>400</v>
      </c>
      <c r="Z17" s="64"/>
    </row>
    <row r="18" spans="1:26">
      <c r="A18" s="38">
        <v>24</v>
      </c>
      <c r="B18" s="39" t="s">
        <v>39</v>
      </c>
      <c r="C18" s="40">
        <v>732</v>
      </c>
      <c r="D18" s="41" t="s">
        <v>44</v>
      </c>
      <c r="E18" s="40">
        <v>3839.85</v>
      </c>
      <c r="F18" s="42">
        <f t="shared" si="0"/>
        <v>11519.55</v>
      </c>
      <c r="G18" s="43">
        <v>1087.44552</v>
      </c>
      <c r="H18" s="43">
        <f t="shared" si="1"/>
        <v>3262.3365599999997</v>
      </c>
      <c r="I18" s="49">
        <f t="shared" si="2"/>
        <v>0.28320000000000001</v>
      </c>
      <c r="J18" s="50">
        <f t="shared" si="3"/>
        <v>4607.82</v>
      </c>
      <c r="K18" s="51">
        <f t="shared" si="4"/>
        <v>13823.46</v>
      </c>
      <c r="L18" s="51">
        <f t="shared" si="5"/>
        <v>1264.2206637311999</v>
      </c>
      <c r="M18" s="51">
        <f t="shared" si="6"/>
        <v>3792.6619911935995</v>
      </c>
      <c r="N18" s="52">
        <v>0.27436416000000002</v>
      </c>
      <c r="O18" s="53">
        <v>14561.27</v>
      </c>
      <c r="P18" s="53">
        <v>3822.49</v>
      </c>
      <c r="Q18" s="57"/>
      <c r="R18" s="57"/>
      <c r="S18" s="53">
        <f t="shared" si="7"/>
        <v>14561.27</v>
      </c>
      <c r="T18" s="53">
        <f t="shared" si="8"/>
        <v>3822.49</v>
      </c>
      <c r="U18" s="58">
        <f t="shared" si="9"/>
        <v>1.2640485088393212</v>
      </c>
      <c r="V18" s="58">
        <f t="shared" si="10"/>
        <v>1.1717031427315396</v>
      </c>
      <c r="W18" s="59">
        <f t="shared" si="11"/>
        <v>1.0533737573661008</v>
      </c>
      <c r="X18" s="59">
        <f t="shared" si="12"/>
        <v>1.0078646630982828</v>
      </c>
      <c r="Y18" s="64">
        <v>400</v>
      </c>
      <c r="Z18" s="64"/>
    </row>
    <row r="19" spans="1:26">
      <c r="A19" s="38">
        <v>25</v>
      </c>
      <c r="B19" s="39" t="s">
        <v>24</v>
      </c>
      <c r="C19" s="40">
        <v>105751</v>
      </c>
      <c r="D19" s="41" t="s">
        <v>45</v>
      </c>
      <c r="E19" s="40">
        <v>6050</v>
      </c>
      <c r="F19" s="42">
        <f t="shared" si="0"/>
        <v>18150</v>
      </c>
      <c r="G19" s="43">
        <v>2104.19</v>
      </c>
      <c r="H19" s="43">
        <f t="shared" si="1"/>
        <v>6312.57</v>
      </c>
      <c r="I19" s="49">
        <f t="shared" si="2"/>
        <v>0.3478</v>
      </c>
      <c r="J19" s="50">
        <f t="shared" si="3"/>
        <v>7260</v>
      </c>
      <c r="K19" s="51">
        <f t="shared" si="4"/>
        <v>21780</v>
      </c>
      <c r="L19" s="51">
        <f t="shared" si="5"/>
        <v>2446.2471264000001</v>
      </c>
      <c r="M19" s="51">
        <f t="shared" si="6"/>
        <v>7338.7413792000007</v>
      </c>
      <c r="N19" s="52">
        <v>0.33694864000000002</v>
      </c>
      <c r="O19" s="53">
        <v>22509.29</v>
      </c>
      <c r="P19" s="53">
        <v>7330.16</v>
      </c>
      <c r="Q19" s="57"/>
      <c r="R19" s="57"/>
      <c r="S19" s="53">
        <f t="shared" si="7"/>
        <v>22509.29</v>
      </c>
      <c r="T19" s="53">
        <f t="shared" si="8"/>
        <v>7330.16</v>
      </c>
      <c r="U19" s="58">
        <f t="shared" si="9"/>
        <v>1.2401812672176309</v>
      </c>
      <c r="V19" s="58">
        <f t="shared" si="10"/>
        <v>1.1612005886667396</v>
      </c>
      <c r="W19" s="60">
        <f t="shared" si="11"/>
        <v>1.0334843893480257</v>
      </c>
      <c r="X19" s="60">
        <f t="shared" si="12"/>
        <v>0.99883067425916894</v>
      </c>
      <c r="Y19" s="64"/>
      <c r="Z19" s="64"/>
    </row>
    <row r="20" spans="1:26">
      <c r="A20" s="38">
        <v>26</v>
      </c>
      <c r="B20" s="39" t="s">
        <v>24</v>
      </c>
      <c r="C20" s="40">
        <v>740</v>
      </c>
      <c r="D20" s="41" t="s">
        <v>46</v>
      </c>
      <c r="E20" s="40">
        <v>3565</v>
      </c>
      <c r="F20" s="42">
        <f t="shared" si="0"/>
        <v>10695</v>
      </c>
      <c r="G20" s="43">
        <v>1121.9055000000001</v>
      </c>
      <c r="H20" s="43">
        <f t="shared" si="1"/>
        <v>3365.7165000000005</v>
      </c>
      <c r="I20" s="49">
        <f t="shared" si="2"/>
        <v>0.31470000000000004</v>
      </c>
      <c r="J20" s="50">
        <f t="shared" si="3"/>
        <v>4278</v>
      </c>
      <c r="K20" s="51">
        <f t="shared" si="4"/>
        <v>12834</v>
      </c>
      <c r="L20" s="51">
        <f t="shared" si="5"/>
        <v>1304.28245808</v>
      </c>
      <c r="M20" s="51">
        <f t="shared" si="6"/>
        <v>3912.8473742400001</v>
      </c>
      <c r="N20" s="52">
        <v>0.30488135999999999</v>
      </c>
      <c r="O20" s="53">
        <v>13186.7</v>
      </c>
      <c r="P20" s="53">
        <v>3846.83</v>
      </c>
      <c r="Q20" s="57"/>
      <c r="R20" s="57"/>
      <c r="S20" s="53">
        <f t="shared" si="7"/>
        <v>13186.7</v>
      </c>
      <c r="T20" s="53">
        <f t="shared" si="8"/>
        <v>3846.83</v>
      </c>
      <c r="U20" s="58">
        <f t="shared" si="9"/>
        <v>1.2329780271154747</v>
      </c>
      <c r="V20" s="58">
        <f t="shared" si="10"/>
        <v>1.1429453431386747</v>
      </c>
      <c r="W20" s="60">
        <f t="shared" si="11"/>
        <v>1.0274816892628955</v>
      </c>
      <c r="X20" s="60">
        <f t="shared" si="12"/>
        <v>0.98312804770392481</v>
      </c>
      <c r="Y20" s="64"/>
      <c r="Z20" s="64"/>
    </row>
    <row r="21" spans="1:26">
      <c r="A21" s="38">
        <v>27</v>
      </c>
      <c r="B21" s="39" t="s">
        <v>39</v>
      </c>
      <c r="C21" s="40">
        <v>746</v>
      </c>
      <c r="D21" s="41" t="s">
        <v>47</v>
      </c>
      <c r="E21" s="40">
        <v>8640</v>
      </c>
      <c r="F21" s="42">
        <f t="shared" si="0"/>
        <v>25920</v>
      </c>
      <c r="G21" s="43">
        <v>2755.2959999999998</v>
      </c>
      <c r="H21" s="43">
        <f t="shared" si="1"/>
        <v>8265.887999999999</v>
      </c>
      <c r="I21" s="49">
        <f t="shared" si="2"/>
        <v>0.31889999999999996</v>
      </c>
      <c r="J21" s="50">
        <f t="shared" si="3"/>
        <v>10368</v>
      </c>
      <c r="K21" s="51">
        <f t="shared" si="4"/>
        <v>31104</v>
      </c>
      <c r="L21" s="51">
        <f t="shared" si="5"/>
        <v>3203.1969177599999</v>
      </c>
      <c r="M21" s="51">
        <f t="shared" si="6"/>
        <v>9609.5907532799993</v>
      </c>
      <c r="N21" s="52">
        <v>0.30895032</v>
      </c>
      <c r="O21" s="53">
        <v>31914.65</v>
      </c>
      <c r="P21" s="53">
        <v>9857.6</v>
      </c>
      <c r="Q21" s="57"/>
      <c r="R21" s="57"/>
      <c r="S21" s="53">
        <f t="shared" si="7"/>
        <v>31914.65</v>
      </c>
      <c r="T21" s="53">
        <f t="shared" si="8"/>
        <v>9857.6</v>
      </c>
      <c r="U21" s="58">
        <f t="shared" si="9"/>
        <v>1.2312750771604939</v>
      </c>
      <c r="V21" s="58">
        <f t="shared" si="10"/>
        <v>1.1925639447328589</v>
      </c>
      <c r="W21" s="59">
        <f t="shared" si="11"/>
        <v>1.0260625643004115</v>
      </c>
      <c r="X21" s="59">
        <f t="shared" si="12"/>
        <v>1.0258085128792138</v>
      </c>
      <c r="Y21" s="64">
        <v>400</v>
      </c>
      <c r="Z21" s="64"/>
    </row>
    <row r="22" spans="1:26">
      <c r="A22" s="38">
        <v>28</v>
      </c>
      <c r="B22" s="39" t="s">
        <v>39</v>
      </c>
      <c r="C22" s="40">
        <v>721</v>
      </c>
      <c r="D22" s="41" t="s">
        <v>48</v>
      </c>
      <c r="E22" s="40">
        <v>5954.3</v>
      </c>
      <c r="F22" s="42">
        <f t="shared" si="0"/>
        <v>17862.900000000001</v>
      </c>
      <c r="G22" s="43">
        <v>2013.1488300000001</v>
      </c>
      <c r="H22" s="43">
        <f t="shared" si="1"/>
        <v>6039.4464900000003</v>
      </c>
      <c r="I22" s="49">
        <f t="shared" si="2"/>
        <v>0.33810000000000001</v>
      </c>
      <c r="J22" s="50">
        <f t="shared" si="3"/>
        <v>7145.16</v>
      </c>
      <c r="K22" s="51">
        <f t="shared" si="4"/>
        <v>21435.48</v>
      </c>
      <c r="L22" s="51">
        <f t="shared" si="5"/>
        <v>2340.4063038047998</v>
      </c>
      <c r="M22" s="51">
        <f t="shared" si="6"/>
        <v>7021.2189114143994</v>
      </c>
      <c r="N22" s="52">
        <v>0.32755128</v>
      </c>
      <c r="O22" s="53">
        <v>21987.61</v>
      </c>
      <c r="P22" s="53">
        <v>6706.43</v>
      </c>
      <c r="Q22" s="57"/>
      <c r="R22" s="57"/>
      <c r="S22" s="53">
        <f t="shared" si="7"/>
        <v>21987.61</v>
      </c>
      <c r="T22" s="53">
        <f t="shared" si="8"/>
        <v>6706.43</v>
      </c>
      <c r="U22" s="58">
        <f t="shared" si="9"/>
        <v>1.2309093148368966</v>
      </c>
      <c r="V22" s="58">
        <f t="shared" si="10"/>
        <v>1.1104378540491051</v>
      </c>
      <c r="W22" s="60">
        <f t="shared" si="11"/>
        <v>1.0257577623640806</v>
      </c>
      <c r="X22" s="60">
        <f t="shared" si="12"/>
        <v>0.95516605942842114</v>
      </c>
      <c r="Y22" s="64"/>
      <c r="Z22" s="64"/>
    </row>
    <row r="23" spans="1:26">
      <c r="A23" s="38">
        <v>29</v>
      </c>
      <c r="B23" s="39" t="s">
        <v>49</v>
      </c>
      <c r="C23" s="40">
        <v>106066</v>
      </c>
      <c r="D23" s="41" t="s">
        <v>50</v>
      </c>
      <c r="E23" s="40">
        <v>5500</v>
      </c>
      <c r="F23" s="42">
        <f t="shared" si="0"/>
        <v>16500</v>
      </c>
      <c r="G23" s="43">
        <v>1760</v>
      </c>
      <c r="H23" s="43">
        <f t="shared" si="1"/>
        <v>5280</v>
      </c>
      <c r="I23" s="49">
        <f t="shared" si="2"/>
        <v>0.32</v>
      </c>
      <c r="J23" s="50">
        <f t="shared" si="3"/>
        <v>6600</v>
      </c>
      <c r="K23" s="51">
        <f t="shared" si="4"/>
        <v>19800</v>
      </c>
      <c r="L23" s="51">
        <f t="shared" si="5"/>
        <v>2046.1056000000001</v>
      </c>
      <c r="M23" s="51">
        <f t="shared" si="6"/>
        <v>6138.3168000000005</v>
      </c>
      <c r="N23" s="52">
        <v>0.31001600000000001</v>
      </c>
      <c r="O23" s="53">
        <v>20252.7</v>
      </c>
      <c r="P23" s="53">
        <v>6206.29</v>
      </c>
      <c r="Q23" s="57"/>
      <c r="R23" s="57"/>
      <c r="S23" s="53">
        <f t="shared" si="7"/>
        <v>20252.7</v>
      </c>
      <c r="T23" s="53">
        <f t="shared" si="8"/>
        <v>6206.29</v>
      </c>
      <c r="U23" s="58">
        <f t="shared" si="9"/>
        <v>1.2274363636363637</v>
      </c>
      <c r="V23" s="58">
        <f t="shared" si="10"/>
        <v>1.1754337121212122</v>
      </c>
      <c r="W23" s="59">
        <f t="shared" si="11"/>
        <v>1.0228636363636363</v>
      </c>
      <c r="X23" s="59">
        <f t="shared" si="12"/>
        <v>1.0110735894243841</v>
      </c>
      <c r="Y23" s="64">
        <v>400</v>
      </c>
      <c r="Z23" s="64"/>
    </row>
    <row r="24" spans="1:26">
      <c r="A24" s="38">
        <v>30</v>
      </c>
      <c r="B24" s="39" t="s">
        <v>24</v>
      </c>
      <c r="C24" s="40">
        <v>545</v>
      </c>
      <c r="D24" s="41" t="s">
        <v>51</v>
      </c>
      <c r="E24" s="40">
        <v>3105</v>
      </c>
      <c r="F24" s="42">
        <f t="shared" si="0"/>
        <v>9315</v>
      </c>
      <c r="G24" s="43">
        <v>920.94299999999998</v>
      </c>
      <c r="H24" s="43">
        <f t="shared" si="1"/>
        <v>2762.8289999999997</v>
      </c>
      <c r="I24" s="49">
        <f t="shared" si="2"/>
        <v>0.29659999999999997</v>
      </c>
      <c r="J24" s="50">
        <f t="shared" si="3"/>
        <v>3726</v>
      </c>
      <c r="K24" s="51">
        <f t="shared" si="4"/>
        <v>11178</v>
      </c>
      <c r="L24" s="51">
        <f t="shared" si="5"/>
        <v>1070.65149408</v>
      </c>
      <c r="M24" s="51">
        <f t="shared" si="6"/>
        <v>3211.9544822400003</v>
      </c>
      <c r="N24" s="52">
        <v>0.28734608</v>
      </c>
      <c r="O24" s="53">
        <v>11336.4</v>
      </c>
      <c r="P24" s="53">
        <v>3353.47</v>
      </c>
      <c r="Q24" s="57"/>
      <c r="R24" s="57"/>
      <c r="S24" s="53">
        <f t="shared" si="7"/>
        <v>11336.4</v>
      </c>
      <c r="T24" s="53">
        <f t="shared" si="8"/>
        <v>3353.47</v>
      </c>
      <c r="U24" s="58">
        <f t="shared" si="9"/>
        <v>1.2170048309178743</v>
      </c>
      <c r="V24" s="58">
        <f t="shared" si="10"/>
        <v>1.2137812365513754</v>
      </c>
      <c r="W24" s="59">
        <f t="shared" si="11"/>
        <v>1.0141706924315619</v>
      </c>
      <c r="X24" s="59">
        <f t="shared" si="12"/>
        <v>1.0440590047407232</v>
      </c>
      <c r="Y24" s="64">
        <v>400</v>
      </c>
      <c r="Z24" s="64"/>
    </row>
    <row r="25" spans="1:26">
      <c r="A25" s="38">
        <v>31</v>
      </c>
      <c r="B25" s="39" t="s">
        <v>29</v>
      </c>
      <c r="C25" s="40">
        <v>587</v>
      </c>
      <c r="D25" s="41" t="s">
        <v>52</v>
      </c>
      <c r="E25" s="40">
        <v>5720</v>
      </c>
      <c r="F25" s="42">
        <f t="shared" si="0"/>
        <v>17160</v>
      </c>
      <c r="G25" s="43">
        <v>1484.912</v>
      </c>
      <c r="H25" s="43">
        <f t="shared" si="1"/>
        <v>4454.7359999999999</v>
      </c>
      <c r="I25" s="49">
        <f t="shared" si="2"/>
        <v>0.2596</v>
      </c>
      <c r="J25" s="50">
        <f t="shared" si="3"/>
        <v>6864</v>
      </c>
      <c r="K25" s="51">
        <f t="shared" si="4"/>
        <v>20592</v>
      </c>
      <c r="L25" s="51">
        <f t="shared" si="5"/>
        <v>1726.2992947200003</v>
      </c>
      <c r="M25" s="51">
        <f t="shared" si="6"/>
        <v>5178.897884160001</v>
      </c>
      <c r="N25" s="52">
        <v>0.25150048000000003</v>
      </c>
      <c r="O25" s="53">
        <v>20824.86</v>
      </c>
      <c r="P25" s="53">
        <v>5523.79</v>
      </c>
      <c r="Q25" s="57"/>
      <c r="R25" s="57"/>
      <c r="S25" s="53">
        <f t="shared" si="7"/>
        <v>20824.86</v>
      </c>
      <c r="T25" s="53">
        <f t="shared" si="8"/>
        <v>5523.79</v>
      </c>
      <c r="U25" s="58">
        <f t="shared" si="9"/>
        <v>1.2135699300699301</v>
      </c>
      <c r="V25" s="58">
        <f t="shared" si="10"/>
        <v>1.2399814489567957</v>
      </c>
      <c r="W25" s="59">
        <f t="shared" si="11"/>
        <v>1.0113082750582751</v>
      </c>
      <c r="X25" s="59">
        <f t="shared" si="12"/>
        <v>1.0665956586815264</v>
      </c>
      <c r="Y25" s="64">
        <v>400</v>
      </c>
      <c r="Z25" s="64"/>
    </row>
    <row r="26" spans="1:26">
      <c r="A26" s="38">
        <v>32</v>
      </c>
      <c r="B26" s="39" t="s">
        <v>26</v>
      </c>
      <c r="C26" s="40">
        <v>513</v>
      </c>
      <c r="D26" s="41" t="s">
        <v>53</v>
      </c>
      <c r="E26" s="40">
        <v>8856</v>
      </c>
      <c r="F26" s="42">
        <f t="shared" si="0"/>
        <v>26568</v>
      </c>
      <c r="G26" s="43">
        <v>2739.1608000000001</v>
      </c>
      <c r="H26" s="43">
        <f t="shared" si="1"/>
        <v>8217.4824000000008</v>
      </c>
      <c r="I26" s="49">
        <f t="shared" si="2"/>
        <v>0.30930000000000002</v>
      </c>
      <c r="J26" s="50">
        <f t="shared" si="3"/>
        <v>10627.199999999999</v>
      </c>
      <c r="K26" s="51">
        <f t="shared" si="4"/>
        <v>31881.599999999999</v>
      </c>
      <c r="L26" s="51">
        <f t="shared" si="5"/>
        <v>3184.4387796479996</v>
      </c>
      <c r="M26" s="51">
        <f t="shared" si="6"/>
        <v>9553.3163389439978</v>
      </c>
      <c r="N26" s="52">
        <v>0.29964984</v>
      </c>
      <c r="O26" s="53">
        <v>32151.05</v>
      </c>
      <c r="P26" s="53">
        <v>10061.11</v>
      </c>
      <c r="Q26" s="57"/>
      <c r="R26" s="57"/>
      <c r="S26" s="53">
        <f t="shared" si="7"/>
        <v>32151.05</v>
      </c>
      <c r="T26" s="53">
        <f t="shared" si="8"/>
        <v>10061.11</v>
      </c>
      <c r="U26" s="58">
        <f t="shared" si="9"/>
        <v>1.2101419000301115</v>
      </c>
      <c r="V26" s="58">
        <f t="shared" si="10"/>
        <v>1.2243543107558101</v>
      </c>
      <c r="W26" s="59">
        <f t="shared" si="11"/>
        <v>1.0084515833584262</v>
      </c>
      <c r="X26" s="59">
        <f t="shared" si="12"/>
        <v>1.0531536529347392</v>
      </c>
      <c r="Y26" s="64">
        <v>400</v>
      </c>
      <c r="Z26" s="64"/>
    </row>
    <row r="27" spans="1:26">
      <c r="A27" s="38">
        <v>33</v>
      </c>
      <c r="B27" s="39" t="s">
        <v>39</v>
      </c>
      <c r="C27" s="40">
        <v>385</v>
      </c>
      <c r="D27" s="41" t="s">
        <v>54</v>
      </c>
      <c r="E27" s="40">
        <v>12600</v>
      </c>
      <c r="F27" s="42">
        <f t="shared" si="0"/>
        <v>37800</v>
      </c>
      <c r="G27" s="43">
        <v>3350.34</v>
      </c>
      <c r="H27" s="43">
        <f t="shared" si="1"/>
        <v>10051.02</v>
      </c>
      <c r="I27" s="49">
        <f t="shared" si="2"/>
        <v>0.26590000000000003</v>
      </c>
      <c r="J27" s="50">
        <f t="shared" si="3"/>
        <v>15120</v>
      </c>
      <c r="K27" s="51">
        <f t="shared" si="4"/>
        <v>45360</v>
      </c>
      <c r="L27" s="51">
        <f t="shared" si="5"/>
        <v>3894.9712703999999</v>
      </c>
      <c r="M27" s="51">
        <f t="shared" si="6"/>
        <v>11684.9138112</v>
      </c>
      <c r="N27" s="52">
        <v>0.25760391999999999</v>
      </c>
      <c r="O27" s="53">
        <v>45655.32</v>
      </c>
      <c r="P27" s="53">
        <v>13921.74</v>
      </c>
      <c r="Q27" s="57"/>
      <c r="R27" s="57"/>
      <c r="S27" s="53">
        <f t="shared" si="7"/>
        <v>45655.32</v>
      </c>
      <c r="T27" s="53">
        <f t="shared" si="8"/>
        <v>13921.74</v>
      </c>
      <c r="U27" s="58">
        <f t="shared" si="9"/>
        <v>1.2078126984126984</v>
      </c>
      <c r="V27" s="58">
        <f t="shared" si="10"/>
        <v>1.3851071831515607</v>
      </c>
      <c r="W27" s="59">
        <f t="shared" si="11"/>
        <v>1.006510582010582</v>
      </c>
      <c r="X27" s="59">
        <f t="shared" si="12"/>
        <v>1.1914285569360383</v>
      </c>
      <c r="Y27" s="64">
        <v>400</v>
      </c>
      <c r="Z27" s="64"/>
    </row>
    <row r="28" spans="1:26">
      <c r="A28" s="38">
        <v>34</v>
      </c>
      <c r="B28" s="39" t="s">
        <v>39</v>
      </c>
      <c r="C28" s="40">
        <v>107728</v>
      </c>
      <c r="D28" s="41" t="s">
        <v>55</v>
      </c>
      <c r="E28" s="40">
        <v>4600</v>
      </c>
      <c r="F28" s="42">
        <f t="shared" si="0"/>
        <v>13800</v>
      </c>
      <c r="G28" s="43">
        <v>1207.5</v>
      </c>
      <c r="H28" s="43">
        <f t="shared" si="1"/>
        <v>3622.5</v>
      </c>
      <c r="I28" s="49">
        <f t="shared" si="2"/>
        <v>0.26250000000000001</v>
      </c>
      <c r="J28" s="50">
        <f t="shared" si="3"/>
        <v>5520</v>
      </c>
      <c r="K28" s="51">
        <f t="shared" si="4"/>
        <v>16560</v>
      </c>
      <c r="L28" s="51">
        <f t="shared" si="5"/>
        <v>1403.7911999999999</v>
      </c>
      <c r="M28" s="51">
        <f t="shared" si="6"/>
        <v>4211.3735999999999</v>
      </c>
      <c r="N28" s="52">
        <v>0.25430999999999998</v>
      </c>
      <c r="O28" s="53">
        <v>16641.47</v>
      </c>
      <c r="P28" s="53">
        <v>3800.21</v>
      </c>
      <c r="Q28" s="57"/>
      <c r="R28" s="57"/>
      <c r="S28" s="53">
        <f t="shared" ref="S28:S59" si="13">O28-Q28</f>
        <v>16641.47</v>
      </c>
      <c r="T28" s="53">
        <f t="shared" ref="T28:T59" si="14">P28-R28</f>
        <v>3800.21</v>
      </c>
      <c r="U28" s="58">
        <f t="shared" si="9"/>
        <v>1.2059036231884059</v>
      </c>
      <c r="V28" s="58">
        <f t="shared" si="10"/>
        <v>1.0490572808833678</v>
      </c>
      <c r="W28" s="60">
        <f t="shared" ref="W28:W59" si="15">S28/K28</f>
        <v>1.0049196859903382</v>
      </c>
      <c r="X28" s="60">
        <f t="shared" ref="X28:X59" si="16">T28/M28</f>
        <v>0.90236829142871589</v>
      </c>
      <c r="Y28" s="64"/>
      <c r="Z28" s="64"/>
    </row>
    <row r="29" spans="1:26">
      <c r="A29" s="38">
        <v>35</v>
      </c>
      <c r="B29" s="39" t="s">
        <v>29</v>
      </c>
      <c r="C29" s="40">
        <v>351</v>
      </c>
      <c r="D29" s="41" t="s">
        <v>56</v>
      </c>
      <c r="E29" s="40">
        <v>5507.4193548387102</v>
      </c>
      <c r="F29" s="42">
        <f t="shared" si="0"/>
        <v>16522.258064516129</v>
      </c>
      <c r="G29" s="43">
        <v>1621.9354838709701</v>
      </c>
      <c r="H29" s="43">
        <f t="shared" si="1"/>
        <v>4865.8064516129107</v>
      </c>
      <c r="I29" s="49">
        <f t="shared" si="2"/>
        <v>0.29450008785802184</v>
      </c>
      <c r="J29" s="50">
        <f t="shared" si="3"/>
        <v>6608.9032258064517</v>
      </c>
      <c r="K29" s="51">
        <f t="shared" si="4"/>
        <v>19826.709677419356</v>
      </c>
      <c r="L29" s="51">
        <f t="shared" si="5"/>
        <v>1885.5973161290312</v>
      </c>
      <c r="M29" s="51">
        <f t="shared" si="6"/>
        <v>5656.7919483870937</v>
      </c>
      <c r="N29" s="52">
        <v>0.28531168511685101</v>
      </c>
      <c r="O29" s="53">
        <v>19887.55</v>
      </c>
      <c r="P29" s="53">
        <v>6144.94</v>
      </c>
      <c r="Q29" s="57"/>
      <c r="R29" s="57"/>
      <c r="S29" s="53">
        <f t="shared" si="13"/>
        <v>19887.55</v>
      </c>
      <c r="T29" s="53">
        <f t="shared" si="14"/>
        <v>6144.94</v>
      </c>
      <c r="U29" s="58">
        <f t="shared" si="9"/>
        <v>1.2036823249184871</v>
      </c>
      <c r="V29" s="58">
        <f t="shared" si="10"/>
        <v>1.2628821267568264</v>
      </c>
      <c r="W29" s="59">
        <f t="shared" si="15"/>
        <v>1.0030686040987393</v>
      </c>
      <c r="X29" s="59">
        <f t="shared" si="16"/>
        <v>1.0862941497701875</v>
      </c>
      <c r="Y29" s="64">
        <v>400</v>
      </c>
      <c r="Z29" s="64"/>
    </row>
    <row r="30" spans="1:26">
      <c r="A30" s="38">
        <v>36</v>
      </c>
      <c r="B30" s="39" t="s">
        <v>25</v>
      </c>
      <c r="C30" s="40">
        <v>578</v>
      </c>
      <c r="D30" s="41" t="s">
        <v>57</v>
      </c>
      <c r="E30" s="40">
        <v>8640</v>
      </c>
      <c r="F30" s="42">
        <f t="shared" si="0"/>
        <v>25920</v>
      </c>
      <c r="G30" s="43">
        <v>2687.04</v>
      </c>
      <c r="H30" s="43">
        <f t="shared" si="1"/>
        <v>8061.12</v>
      </c>
      <c r="I30" s="49">
        <f t="shared" si="2"/>
        <v>0.311</v>
      </c>
      <c r="J30" s="50">
        <f t="shared" si="3"/>
        <v>10368</v>
      </c>
      <c r="K30" s="51">
        <f t="shared" si="4"/>
        <v>31104</v>
      </c>
      <c r="L30" s="51">
        <f t="shared" si="5"/>
        <v>3123.8452223999998</v>
      </c>
      <c r="M30" s="51">
        <f t="shared" si="6"/>
        <v>9371.5356671999998</v>
      </c>
      <c r="N30" s="52">
        <v>0.30129679999999998</v>
      </c>
      <c r="O30" s="53">
        <v>31163.94</v>
      </c>
      <c r="P30" s="53">
        <v>11190.94</v>
      </c>
      <c r="Q30" s="57"/>
      <c r="R30" s="57"/>
      <c r="S30" s="53">
        <f t="shared" si="13"/>
        <v>31163.94</v>
      </c>
      <c r="T30" s="53">
        <f t="shared" si="14"/>
        <v>11190.94</v>
      </c>
      <c r="U30" s="58">
        <f t="shared" si="9"/>
        <v>1.2023124999999999</v>
      </c>
      <c r="V30" s="58">
        <f t="shared" si="10"/>
        <v>1.3882611845500379</v>
      </c>
      <c r="W30" s="59">
        <f t="shared" si="15"/>
        <v>1.0019270833333334</v>
      </c>
      <c r="X30" s="59">
        <f t="shared" si="16"/>
        <v>1.194141536393853</v>
      </c>
      <c r="Y30" s="64">
        <v>400</v>
      </c>
      <c r="Z30" s="64"/>
    </row>
    <row r="31" spans="1:26">
      <c r="A31" s="38">
        <v>37</v>
      </c>
      <c r="B31" s="39" t="s">
        <v>25</v>
      </c>
      <c r="C31" s="40">
        <v>723</v>
      </c>
      <c r="D31" s="41" t="s">
        <v>58</v>
      </c>
      <c r="E31" s="40">
        <v>4600</v>
      </c>
      <c r="F31" s="42">
        <f t="shared" si="0"/>
        <v>13800</v>
      </c>
      <c r="G31" s="43">
        <v>1300.42</v>
      </c>
      <c r="H31" s="43">
        <f t="shared" si="1"/>
        <v>3901.26</v>
      </c>
      <c r="I31" s="49">
        <f t="shared" si="2"/>
        <v>0.28270000000000001</v>
      </c>
      <c r="J31" s="50">
        <f t="shared" si="3"/>
        <v>5520</v>
      </c>
      <c r="K31" s="51">
        <f t="shared" si="4"/>
        <v>16560</v>
      </c>
      <c r="L31" s="51">
        <f t="shared" si="5"/>
        <v>1511.8162752000001</v>
      </c>
      <c r="M31" s="51">
        <f t="shared" si="6"/>
        <v>4535.4488256000004</v>
      </c>
      <c r="N31" s="52">
        <v>0.27387976000000003</v>
      </c>
      <c r="O31" s="53">
        <v>16575.310000000001</v>
      </c>
      <c r="P31" s="53">
        <v>4645.21</v>
      </c>
      <c r="Q31" s="57"/>
      <c r="R31" s="57"/>
      <c r="S31" s="53">
        <f t="shared" si="13"/>
        <v>16575.310000000001</v>
      </c>
      <c r="T31" s="53">
        <f t="shared" si="14"/>
        <v>4645.21</v>
      </c>
      <c r="U31" s="58">
        <f t="shared" si="9"/>
        <v>1.2011094202898551</v>
      </c>
      <c r="V31" s="58">
        <f t="shared" si="10"/>
        <v>1.1906948011668024</v>
      </c>
      <c r="W31" s="59">
        <f t="shared" si="15"/>
        <v>1.0009245169082126</v>
      </c>
      <c r="X31" s="59">
        <f t="shared" si="16"/>
        <v>1.0242007304283671</v>
      </c>
      <c r="Y31" s="64">
        <v>400</v>
      </c>
      <c r="Z31" s="64"/>
    </row>
    <row r="32" spans="1:26">
      <c r="A32" s="38">
        <v>38</v>
      </c>
      <c r="B32" s="39" t="s">
        <v>24</v>
      </c>
      <c r="C32" s="40">
        <v>106568</v>
      </c>
      <c r="D32" s="41" t="s">
        <v>59</v>
      </c>
      <c r="E32" s="40">
        <v>2530</v>
      </c>
      <c r="F32" s="42">
        <f t="shared" si="0"/>
        <v>7590</v>
      </c>
      <c r="G32" s="43">
        <v>816.93700000000001</v>
      </c>
      <c r="H32" s="43">
        <f t="shared" si="1"/>
        <v>2450.8110000000001</v>
      </c>
      <c r="I32" s="49">
        <f t="shared" si="2"/>
        <v>0.32290000000000002</v>
      </c>
      <c r="J32" s="50">
        <f t="shared" si="3"/>
        <v>3036</v>
      </c>
      <c r="K32" s="51">
        <f t="shared" si="4"/>
        <v>9108</v>
      </c>
      <c r="L32" s="51">
        <f t="shared" si="5"/>
        <v>949.73827872000004</v>
      </c>
      <c r="M32" s="51">
        <f t="shared" si="6"/>
        <v>2849.2148361600002</v>
      </c>
      <c r="N32" s="52">
        <v>0.31282552000000002</v>
      </c>
      <c r="O32" s="53">
        <v>9114.44</v>
      </c>
      <c r="P32" s="53">
        <v>3394.8</v>
      </c>
      <c r="Q32" s="57"/>
      <c r="R32" s="57"/>
      <c r="S32" s="53">
        <f t="shared" si="13"/>
        <v>9114.44</v>
      </c>
      <c r="T32" s="53">
        <f t="shared" si="14"/>
        <v>3394.8</v>
      </c>
      <c r="U32" s="58">
        <f t="shared" si="9"/>
        <v>1.2008484848484848</v>
      </c>
      <c r="V32" s="58">
        <f t="shared" si="10"/>
        <v>1.3851741321546214</v>
      </c>
      <c r="W32" s="59">
        <f t="shared" si="15"/>
        <v>1.0007070707070707</v>
      </c>
      <c r="X32" s="59">
        <f t="shared" si="16"/>
        <v>1.1914861445040441</v>
      </c>
      <c r="Y32" s="64">
        <v>400</v>
      </c>
      <c r="Z32" s="64"/>
    </row>
    <row r="33" spans="1:26">
      <c r="A33" s="38">
        <v>39</v>
      </c>
      <c r="B33" s="39" t="s">
        <v>39</v>
      </c>
      <c r="C33" s="40">
        <v>720</v>
      </c>
      <c r="D33" s="41" t="s">
        <v>60</v>
      </c>
      <c r="E33" s="40">
        <v>4552.8500000000004</v>
      </c>
      <c r="F33" s="42">
        <f t="shared" si="0"/>
        <v>13658.550000000001</v>
      </c>
      <c r="G33" s="43">
        <v>1321.2370699999999</v>
      </c>
      <c r="H33" s="43">
        <f t="shared" si="1"/>
        <v>3963.7112099999995</v>
      </c>
      <c r="I33" s="49">
        <f t="shared" si="2"/>
        <v>0.29019999999999996</v>
      </c>
      <c r="J33" s="50">
        <f t="shared" si="3"/>
        <v>5463.42</v>
      </c>
      <c r="K33" s="51">
        <f t="shared" si="4"/>
        <v>16390.260000000002</v>
      </c>
      <c r="L33" s="51">
        <f t="shared" si="5"/>
        <v>1536.0173680992002</v>
      </c>
      <c r="M33" s="51">
        <f t="shared" si="6"/>
        <v>4608.0521042976006</v>
      </c>
      <c r="N33" s="52">
        <v>0.28114576000000002</v>
      </c>
      <c r="O33" s="53">
        <v>16398.84</v>
      </c>
      <c r="P33" s="53">
        <v>4954.53</v>
      </c>
      <c r="Q33" s="57"/>
      <c r="R33" s="57"/>
      <c r="S33" s="53">
        <f t="shared" si="13"/>
        <v>16398.84</v>
      </c>
      <c r="T33" s="53">
        <f t="shared" si="14"/>
        <v>4954.53</v>
      </c>
      <c r="U33" s="58">
        <f t="shared" si="9"/>
        <v>1.2006281779544681</v>
      </c>
      <c r="V33" s="58">
        <f t="shared" si="10"/>
        <v>1.2499724973656696</v>
      </c>
      <c r="W33" s="59">
        <f t="shared" si="15"/>
        <v>1.0005234816287232</v>
      </c>
      <c r="X33" s="59">
        <f t="shared" si="16"/>
        <v>1.0751896653640838</v>
      </c>
      <c r="Y33" s="64">
        <v>400</v>
      </c>
      <c r="Z33" s="64"/>
    </row>
    <row r="34" spans="1:26">
      <c r="A34" s="38">
        <v>40</v>
      </c>
      <c r="B34" s="39" t="s">
        <v>29</v>
      </c>
      <c r="C34" s="40">
        <v>710</v>
      </c>
      <c r="D34" s="41" t="s">
        <v>61</v>
      </c>
      <c r="E34" s="40">
        <v>4057.2</v>
      </c>
      <c r="F34" s="42">
        <f t="shared" si="0"/>
        <v>12171.599999999999</v>
      </c>
      <c r="G34" s="43">
        <v>1357.5391199999999</v>
      </c>
      <c r="H34" s="43">
        <f t="shared" si="1"/>
        <v>4072.6173599999997</v>
      </c>
      <c r="I34" s="49">
        <f t="shared" si="2"/>
        <v>0.33460000000000001</v>
      </c>
      <c r="J34" s="50">
        <f t="shared" si="3"/>
        <v>4868.6399999999994</v>
      </c>
      <c r="K34" s="51">
        <f t="shared" si="4"/>
        <v>14605.919999999998</v>
      </c>
      <c r="L34" s="51">
        <f t="shared" si="5"/>
        <v>1578.2206793471996</v>
      </c>
      <c r="M34" s="51">
        <f t="shared" si="6"/>
        <v>4734.6620380415989</v>
      </c>
      <c r="N34" s="52">
        <v>0.32416047999999997</v>
      </c>
      <c r="O34" s="53">
        <v>14531.4</v>
      </c>
      <c r="P34" s="53">
        <v>4110.38</v>
      </c>
      <c r="Q34" s="57"/>
      <c r="R34" s="57"/>
      <c r="S34" s="53">
        <f t="shared" si="13"/>
        <v>14531.4</v>
      </c>
      <c r="T34" s="53">
        <f t="shared" si="14"/>
        <v>4110.38</v>
      </c>
      <c r="U34" s="58">
        <f t="shared" si="9"/>
        <v>1.1938775510204083</v>
      </c>
      <c r="V34" s="58">
        <f t="shared" si="10"/>
        <v>1.0092723270226398</v>
      </c>
      <c r="W34" s="60">
        <f t="shared" si="15"/>
        <v>0.99489795918367352</v>
      </c>
      <c r="X34" s="60">
        <f t="shared" si="16"/>
        <v>0.86814644149346276</v>
      </c>
      <c r="Y34" s="64"/>
      <c r="Z34" s="65" t="s">
        <v>62</v>
      </c>
    </row>
    <row r="35" spans="1:26">
      <c r="A35" s="38">
        <v>41</v>
      </c>
      <c r="B35" s="39" t="s">
        <v>26</v>
      </c>
      <c r="C35" s="40">
        <v>108277</v>
      </c>
      <c r="D35" s="41" t="s">
        <v>63</v>
      </c>
      <c r="E35" s="40">
        <v>3450</v>
      </c>
      <c r="F35" s="42">
        <f t="shared" si="0"/>
        <v>10350</v>
      </c>
      <c r="G35" s="43">
        <v>952.54499999999996</v>
      </c>
      <c r="H35" s="43">
        <f t="shared" si="1"/>
        <v>2857.6349999999998</v>
      </c>
      <c r="I35" s="49">
        <f t="shared" si="2"/>
        <v>0.27610000000000001</v>
      </c>
      <c r="J35" s="50">
        <f t="shared" si="3"/>
        <v>4140</v>
      </c>
      <c r="K35" s="51">
        <f t="shared" si="4"/>
        <v>12420</v>
      </c>
      <c r="L35" s="51">
        <f t="shared" si="5"/>
        <v>1107.3907151999999</v>
      </c>
      <c r="M35" s="51">
        <f t="shared" si="6"/>
        <v>3322.1721455999996</v>
      </c>
      <c r="N35" s="52">
        <v>0.26748568</v>
      </c>
      <c r="O35" s="53">
        <v>12183.38</v>
      </c>
      <c r="P35" s="53">
        <v>2434.65</v>
      </c>
      <c r="Q35" s="57"/>
      <c r="R35" s="57"/>
      <c r="S35" s="53">
        <f t="shared" si="13"/>
        <v>12183.38</v>
      </c>
      <c r="T35" s="53">
        <f t="shared" si="14"/>
        <v>2434.65</v>
      </c>
      <c r="U35" s="58">
        <f t="shared" si="9"/>
        <v>1.1771381642512075</v>
      </c>
      <c r="V35" s="62">
        <f t="shared" si="10"/>
        <v>0.85198074631644705</v>
      </c>
      <c r="W35" s="60">
        <f t="shared" si="15"/>
        <v>0.98094847020933973</v>
      </c>
      <c r="X35" s="60">
        <f t="shared" si="16"/>
        <v>0.73284883904181042</v>
      </c>
      <c r="Y35" s="64"/>
      <c r="Z35" s="64"/>
    </row>
    <row r="36" spans="1:26">
      <c r="A36" s="38">
        <v>42</v>
      </c>
      <c r="B36" s="39" t="s">
        <v>26</v>
      </c>
      <c r="C36" s="40">
        <v>379</v>
      </c>
      <c r="D36" s="41" t="s">
        <v>64</v>
      </c>
      <c r="E36" s="40">
        <v>8424</v>
      </c>
      <c r="F36" s="42">
        <f t="shared" si="0"/>
        <v>25272</v>
      </c>
      <c r="G36" s="43">
        <v>2330.9207999999999</v>
      </c>
      <c r="H36" s="43">
        <f t="shared" si="1"/>
        <v>6992.7623999999996</v>
      </c>
      <c r="I36" s="49">
        <f t="shared" si="2"/>
        <v>0.2767</v>
      </c>
      <c r="J36" s="50">
        <f t="shared" si="3"/>
        <v>10108.799999999999</v>
      </c>
      <c r="K36" s="51">
        <f t="shared" si="4"/>
        <v>30326.399999999998</v>
      </c>
      <c r="L36" s="51">
        <f t="shared" si="5"/>
        <v>2709.8352852480002</v>
      </c>
      <c r="M36" s="51">
        <f t="shared" si="6"/>
        <v>8129.5058557440007</v>
      </c>
      <c r="N36" s="52">
        <v>0.26806696000000002</v>
      </c>
      <c r="O36" s="53">
        <v>29666.51</v>
      </c>
      <c r="P36" s="53">
        <v>7421.54</v>
      </c>
      <c r="Q36" s="57">
        <v>5800</v>
      </c>
      <c r="R36" s="57">
        <v>1200</v>
      </c>
      <c r="S36" s="53">
        <f t="shared" si="13"/>
        <v>23866.51</v>
      </c>
      <c r="T36" s="53">
        <f t="shared" si="14"/>
        <v>6221.54</v>
      </c>
      <c r="U36" s="58">
        <f t="shared" si="9"/>
        <v>1.1738884931940488</v>
      </c>
      <c r="V36" s="58">
        <f t="shared" si="10"/>
        <v>1.0613173414843897</v>
      </c>
      <c r="W36" s="60">
        <f t="shared" si="15"/>
        <v>0.78698790492771975</v>
      </c>
      <c r="X36" s="60">
        <f t="shared" si="16"/>
        <v>0.76530358799164844</v>
      </c>
      <c r="Y36" s="64"/>
      <c r="Z36" s="65" t="s">
        <v>62</v>
      </c>
    </row>
    <row r="37" spans="1:26">
      <c r="A37" s="38">
        <v>43</v>
      </c>
      <c r="B37" s="39" t="s">
        <v>26</v>
      </c>
      <c r="C37" s="40">
        <v>105267</v>
      </c>
      <c r="D37" s="41" t="s">
        <v>65</v>
      </c>
      <c r="E37" s="40">
        <v>4840</v>
      </c>
      <c r="F37" s="42">
        <f t="shared" si="0"/>
        <v>14520</v>
      </c>
      <c r="G37" s="43">
        <v>1302.444</v>
      </c>
      <c r="H37" s="43">
        <f t="shared" si="1"/>
        <v>3907.3319999999999</v>
      </c>
      <c r="I37" s="49">
        <f t="shared" si="2"/>
        <v>0.26910000000000001</v>
      </c>
      <c r="J37" s="50">
        <f t="shared" si="3"/>
        <v>5808</v>
      </c>
      <c r="K37" s="51">
        <f t="shared" si="4"/>
        <v>17424</v>
      </c>
      <c r="L37" s="51">
        <f t="shared" si="5"/>
        <v>1514.1692966400001</v>
      </c>
      <c r="M37" s="51">
        <f t="shared" si="6"/>
        <v>4542.5078899199998</v>
      </c>
      <c r="N37" s="52">
        <v>0.26070408</v>
      </c>
      <c r="O37" s="53">
        <v>16736.07</v>
      </c>
      <c r="P37" s="53">
        <v>4354.01</v>
      </c>
      <c r="Q37" s="57"/>
      <c r="R37" s="57"/>
      <c r="S37" s="53">
        <f t="shared" si="13"/>
        <v>16736.07</v>
      </c>
      <c r="T37" s="53">
        <f t="shared" si="14"/>
        <v>4354.01</v>
      </c>
      <c r="U37" s="58">
        <f t="shared" si="9"/>
        <v>1.1526219008264462</v>
      </c>
      <c r="V37" s="58">
        <f t="shared" si="10"/>
        <v>1.1143179028554524</v>
      </c>
      <c r="W37" s="60">
        <f t="shared" si="15"/>
        <v>0.96051825068870522</v>
      </c>
      <c r="X37" s="60">
        <f t="shared" si="16"/>
        <v>0.95850356356269983</v>
      </c>
      <c r="Y37" s="64"/>
      <c r="Z37" s="65" t="s">
        <v>62</v>
      </c>
    </row>
    <row r="38" spans="1:26">
      <c r="A38" s="38">
        <v>44</v>
      </c>
      <c r="B38" s="39" t="s">
        <v>39</v>
      </c>
      <c r="C38" s="40">
        <v>102564</v>
      </c>
      <c r="D38" s="41" t="s">
        <v>66</v>
      </c>
      <c r="E38" s="40">
        <v>4437.8500000000004</v>
      </c>
      <c r="F38" s="42">
        <f t="shared" si="0"/>
        <v>13313.550000000001</v>
      </c>
      <c r="G38" s="43">
        <v>1323.810655</v>
      </c>
      <c r="H38" s="43">
        <f t="shared" si="1"/>
        <v>3971.4319649999998</v>
      </c>
      <c r="I38" s="49">
        <f t="shared" si="2"/>
        <v>0.29829999999999995</v>
      </c>
      <c r="J38" s="50">
        <f t="shared" si="3"/>
        <v>5325.42</v>
      </c>
      <c r="K38" s="51">
        <f t="shared" si="4"/>
        <v>15976.26</v>
      </c>
      <c r="L38" s="51">
        <f t="shared" si="5"/>
        <v>1539.0093150768</v>
      </c>
      <c r="M38" s="51">
        <f t="shared" si="6"/>
        <v>4617.0279452304003</v>
      </c>
      <c r="N38" s="52">
        <v>0.28899303999999998</v>
      </c>
      <c r="O38" s="53">
        <v>15185.92</v>
      </c>
      <c r="P38" s="53">
        <v>4956.99</v>
      </c>
      <c r="Q38" s="57"/>
      <c r="R38" s="57"/>
      <c r="S38" s="53">
        <f t="shared" si="13"/>
        <v>15185.92</v>
      </c>
      <c r="T38" s="53">
        <f t="shared" si="14"/>
        <v>4956.99</v>
      </c>
      <c r="U38" s="58">
        <f t="shared" si="9"/>
        <v>1.1406364192871172</v>
      </c>
      <c r="V38" s="58">
        <f t="shared" si="10"/>
        <v>1.2481618830904484</v>
      </c>
      <c r="W38" s="60">
        <f t="shared" si="15"/>
        <v>0.95053034940593106</v>
      </c>
      <c r="X38" s="60">
        <f t="shared" si="16"/>
        <v>1.0736322280918389</v>
      </c>
      <c r="Y38" s="64"/>
      <c r="Z38" s="65" t="s">
        <v>62</v>
      </c>
    </row>
    <row r="39" spans="1:26">
      <c r="A39" s="38">
        <v>45</v>
      </c>
      <c r="B39" s="39" t="s">
        <v>24</v>
      </c>
      <c r="C39" s="40">
        <v>387</v>
      </c>
      <c r="D39" s="41" t="s">
        <v>67</v>
      </c>
      <c r="E39" s="40">
        <v>8400</v>
      </c>
      <c r="F39" s="42">
        <f t="shared" si="0"/>
        <v>25200</v>
      </c>
      <c r="G39" s="43">
        <v>2283.12</v>
      </c>
      <c r="H39" s="43">
        <f t="shared" si="1"/>
        <v>6849.36</v>
      </c>
      <c r="I39" s="49">
        <f t="shared" si="2"/>
        <v>0.27179999999999999</v>
      </c>
      <c r="J39" s="50">
        <f t="shared" si="3"/>
        <v>10080</v>
      </c>
      <c r="K39" s="51">
        <f t="shared" si="4"/>
        <v>30240</v>
      </c>
      <c r="L39" s="51">
        <f t="shared" si="5"/>
        <v>2654.2639872000004</v>
      </c>
      <c r="M39" s="51">
        <f t="shared" si="6"/>
        <v>7962.7919616000017</v>
      </c>
      <c r="N39" s="52">
        <v>0.26331984000000003</v>
      </c>
      <c r="O39" s="53">
        <v>28404.12</v>
      </c>
      <c r="P39" s="53">
        <v>8909.7099999999991</v>
      </c>
      <c r="Q39" s="57"/>
      <c r="R39" s="57"/>
      <c r="S39" s="53">
        <f t="shared" si="13"/>
        <v>28404.12</v>
      </c>
      <c r="T39" s="53">
        <f t="shared" si="14"/>
        <v>8909.7099999999991</v>
      </c>
      <c r="U39" s="58">
        <f t="shared" si="9"/>
        <v>1.1271476190476191</v>
      </c>
      <c r="V39" s="58">
        <f t="shared" si="10"/>
        <v>1.3008091266921289</v>
      </c>
      <c r="W39" s="60">
        <f t="shared" si="15"/>
        <v>0.93928968253968248</v>
      </c>
      <c r="X39" s="60">
        <f t="shared" si="16"/>
        <v>1.118917842255134</v>
      </c>
      <c r="Y39" s="64"/>
      <c r="Z39" s="65" t="s">
        <v>62</v>
      </c>
    </row>
    <row r="40" spans="1:26">
      <c r="A40" s="38">
        <v>46</v>
      </c>
      <c r="B40" s="39" t="s">
        <v>25</v>
      </c>
      <c r="C40" s="40">
        <v>102479</v>
      </c>
      <c r="D40" s="41" t="s">
        <v>68</v>
      </c>
      <c r="E40" s="40">
        <v>5500</v>
      </c>
      <c r="F40" s="42">
        <f t="shared" si="0"/>
        <v>16500</v>
      </c>
      <c r="G40" s="43">
        <v>1733.05</v>
      </c>
      <c r="H40" s="43">
        <f t="shared" si="1"/>
        <v>5199.1499999999996</v>
      </c>
      <c r="I40" s="49">
        <f t="shared" si="2"/>
        <v>0.31509999999999999</v>
      </c>
      <c r="J40" s="50">
        <f t="shared" si="3"/>
        <v>6600</v>
      </c>
      <c r="K40" s="51">
        <f t="shared" si="4"/>
        <v>19800</v>
      </c>
      <c r="L40" s="51">
        <f t="shared" si="5"/>
        <v>2014.7746080000002</v>
      </c>
      <c r="M40" s="51">
        <f t="shared" si="6"/>
        <v>6044.323824000001</v>
      </c>
      <c r="N40" s="52">
        <v>0.30526888000000002</v>
      </c>
      <c r="O40" s="53">
        <v>18567.22</v>
      </c>
      <c r="P40" s="53">
        <v>4708.4799999999996</v>
      </c>
      <c r="Q40" s="57"/>
      <c r="R40" s="57"/>
      <c r="S40" s="53">
        <f t="shared" si="13"/>
        <v>18567.22</v>
      </c>
      <c r="T40" s="53">
        <f t="shared" si="14"/>
        <v>4708.4799999999996</v>
      </c>
      <c r="U40" s="58">
        <f t="shared" si="9"/>
        <v>1.1252860606060606</v>
      </c>
      <c r="V40" s="62">
        <f t="shared" si="10"/>
        <v>0.90562495792581477</v>
      </c>
      <c r="W40" s="60">
        <f t="shared" si="15"/>
        <v>0.93773838383838393</v>
      </c>
      <c r="X40" s="60">
        <f t="shared" si="16"/>
        <v>0.77899201583214162</v>
      </c>
      <c r="Y40" s="64"/>
      <c r="Z40" s="64"/>
    </row>
    <row r="41" spans="1:26">
      <c r="A41" s="38">
        <v>47</v>
      </c>
      <c r="B41" s="39" t="s">
        <v>26</v>
      </c>
      <c r="C41" s="40">
        <v>111219</v>
      </c>
      <c r="D41" s="41" t="s">
        <v>69</v>
      </c>
      <c r="E41" s="40">
        <v>4006.8</v>
      </c>
      <c r="F41" s="42">
        <f t="shared" si="0"/>
        <v>12020.400000000001</v>
      </c>
      <c r="G41" s="43">
        <v>1200.4372800000001</v>
      </c>
      <c r="H41" s="43">
        <f t="shared" si="1"/>
        <v>3601.3118400000003</v>
      </c>
      <c r="I41" s="49">
        <f t="shared" si="2"/>
        <v>0.29960000000000003</v>
      </c>
      <c r="J41" s="50">
        <f t="shared" si="3"/>
        <v>4808.16</v>
      </c>
      <c r="K41" s="51">
        <f t="shared" si="4"/>
        <v>14424.48</v>
      </c>
      <c r="L41" s="51">
        <f t="shared" si="5"/>
        <v>1395.5803642367998</v>
      </c>
      <c r="M41" s="51">
        <f t="shared" si="6"/>
        <v>4186.7410927103992</v>
      </c>
      <c r="N41" s="52">
        <v>0.29025247999999998</v>
      </c>
      <c r="O41" s="53">
        <v>13504.51</v>
      </c>
      <c r="P41" s="53">
        <v>3828.95</v>
      </c>
      <c r="Q41" s="57">
        <v>7360</v>
      </c>
      <c r="R41" s="57">
        <v>1748</v>
      </c>
      <c r="S41" s="53">
        <f t="shared" si="13"/>
        <v>6144.51</v>
      </c>
      <c r="T41" s="53">
        <f t="shared" si="14"/>
        <v>2080.9499999999998</v>
      </c>
      <c r="U41" s="58">
        <f t="shared" si="9"/>
        <v>1.1234659412332366</v>
      </c>
      <c r="V41" s="58">
        <f t="shared" si="10"/>
        <v>1.0632097885752652</v>
      </c>
      <c r="W41" s="60">
        <f t="shared" si="15"/>
        <v>0.42597792086785802</v>
      </c>
      <c r="X41" s="60">
        <f t="shared" si="16"/>
        <v>0.49703336172928742</v>
      </c>
      <c r="Y41" s="64"/>
      <c r="Z41" s="65" t="s">
        <v>62</v>
      </c>
    </row>
    <row r="42" spans="1:26">
      <c r="A42" s="38">
        <v>48</v>
      </c>
      <c r="B42" s="39" t="s">
        <v>24</v>
      </c>
      <c r="C42" s="40">
        <v>743</v>
      </c>
      <c r="D42" s="41" t="s">
        <v>70</v>
      </c>
      <c r="E42" s="40">
        <v>5280</v>
      </c>
      <c r="F42" s="42">
        <f t="shared" si="0"/>
        <v>15840</v>
      </c>
      <c r="G42" s="43">
        <v>1683.7919999999999</v>
      </c>
      <c r="H42" s="43">
        <f t="shared" si="1"/>
        <v>5051.3760000000002</v>
      </c>
      <c r="I42" s="49">
        <f t="shared" si="2"/>
        <v>0.31889999999999996</v>
      </c>
      <c r="J42" s="50">
        <f t="shared" si="3"/>
        <v>6336</v>
      </c>
      <c r="K42" s="51">
        <f t="shared" si="4"/>
        <v>19008</v>
      </c>
      <c r="L42" s="51">
        <f t="shared" si="5"/>
        <v>1957.50922752</v>
      </c>
      <c r="M42" s="51">
        <f t="shared" si="6"/>
        <v>5872.5276825599994</v>
      </c>
      <c r="N42" s="52">
        <v>0.30895032</v>
      </c>
      <c r="O42" s="53">
        <v>17634.13</v>
      </c>
      <c r="P42" s="53">
        <v>5440.69</v>
      </c>
      <c r="Q42" s="57"/>
      <c r="R42" s="57"/>
      <c r="S42" s="53">
        <f t="shared" si="13"/>
        <v>17634.13</v>
      </c>
      <c r="T42" s="53">
        <f t="shared" si="14"/>
        <v>5440.69</v>
      </c>
      <c r="U42" s="58">
        <f t="shared" si="9"/>
        <v>1.1132657828282828</v>
      </c>
      <c r="V42" s="58">
        <f t="shared" si="10"/>
        <v>1.0770708812806649</v>
      </c>
      <c r="W42" s="60">
        <f t="shared" si="15"/>
        <v>0.92772148569023571</v>
      </c>
      <c r="X42" s="60">
        <f t="shared" si="16"/>
        <v>0.92646476851144455</v>
      </c>
      <c r="Y42" s="64"/>
      <c r="Z42" s="65" t="s">
        <v>62</v>
      </c>
    </row>
    <row r="43" spans="1:26">
      <c r="A43" s="38">
        <v>49</v>
      </c>
      <c r="B43" s="39" t="s">
        <v>26</v>
      </c>
      <c r="C43" s="40">
        <v>745</v>
      </c>
      <c r="D43" s="41" t="s">
        <v>71</v>
      </c>
      <c r="E43" s="40">
        <v>4950</v>
      </c>
      <c r="F43" s="42">
        <f t="shared" si="0"/>
        <v>14850</v>
      </c>
      <c r="G43" s="43">
        <v>1361.7449999999999</v>
      </c>
      <c r="H43" s="43">
        <f t="shared" si="1"/>
        <v>4085.2349999999997</v>
      </c>
      <c r="I43" s="49">
        <f t="shared" si="2"/>
        <v>0.27509999999999996</v>
      </c>
      <c r="J43" s="50">
        <f t="shared" si="3"/>
        <v>5940</v>
      </c>
      <c r="K43" s="51">
        <f t="shared" si="4"/>
        <v>17820</v>
      </c>
      <c r="L43" s="51">
        <f t="shared" si="5"/>
        <v>1583.1102672000002</v>
      </c>
      <c r="M43" s="51">
        <f t="shared" si="6"/>
        <v>4749.330801600001</v>
      </c>
      <c r="N43" s="52">
        <v>0.26651688000000001</v>
      </c>
      <c r="O43" s="53">
        <v>16390.84</v>
      </c>
      <c r="P43" s="53">
        <v>4433.1099999999997</v>
      </c>
      <c r="Q43" s="57"/>
      <c r="R43" s="57"/>
      <c r="S43" s="53">
        <f t="shared" si="13"/>
        <v>16390.84</v>
      </c>
      <c r="T43" s="53">
        <f t="shared" si="14"/>
        <v>4433.1099999999997</v>
      </c>
      <c r="U43" s="58">
        <f t="shared" si="9"/>
        <v>1.1037602693602693</v>
      </c>
      <c r="V43" s="58">
        <f t="shared" si="10"/>
        <v>1.085154220014271</v>
      </c>
      <c r="W43" s="60">
        <f t="shared" si="15"/>
        <v>0.91980022446689114</v>
      </c>
      <c r="X43" s="60">
        <f t="shared" si="16"/>
        <v>0.93341781930762335</v>
      </c>
      <c r="Y43" s="64"/>
      <c r="Z43" s="65" t="s">
        <v>62</v>
      </c>
    </row>
    <row r="44" spans="1:26">
      <c r="A44" s="38">
        <v>50</v>
      </c>
      <c r="B44" s="39" t="s">
        <v>24</v>
      </c>
      <c r="C44" s="40">
        <v>733</v>
      </c>
      <c r="D44" s="41" t="s">
        <v>72</v>
      </c>
      <c r="E44" s="40">
        <v>4025</v>
      </c>
      <c r="F44" s="42">
        <f t="shared" si="0"/>
        <v>12075</v>
      </c>
      <c r="G44" s="43">
        <v>1286.3900000000001</v>
      </c>
      <c r="H44" s="43">
        <f t="shared" si="1"/>
        <v>3859.17</v>
      </c>
      <c r="I44" s="49">
        <f t="shared" si="2"/>
        <v>0.31960000000000005</v>
      </c>
      <c r="J44" s="50">
        <f t="shared" si="3"/>
        <v>4830</v>
      </c>
      <c r="K44" s="51">
        <f t="shared" si="4"/>
        <v>14490</v>
      </c>
      <c r="L44" s="51">
        <f t="shared" si="5"/>
        <v>1495.5055583999999</v>
      </c>
      <c r="M44" s="51">
        <f t="shared" si="6"/>
        <v>4486.5166751999996</v>
      </c>
      <c r="N44" s="52">
        <v>0.30962847999999998</v>
      </c>
      <c r="O44" s="53">
        <v>13296.7</v>
      </c>
      <c r="P44" s="53">
        <v>3803.81</v>
      </c>
      <c r="Q44" s="57"/>
      <c r="R44" s="57"/>
      <c r="S44" s="53">
        <f t="shared" si="13"/>
        <v>13296.7</v>
      </c>
      <c r="T44" s="53">
        <f t="shared" si="14"/>
        <v>3803.81</v>
      </c>
      <c r="U44" s="58">
        <f t="shared" si="9"/>
        <v>1.1011759834368531</v>
      </c>
      <c r="V44" s="62">
        <f t="shared" si="10"/>
        <v>0.98565494652995334</v>
      </c>
      <c r="W44" s="60">
        <f t="shared" si="15"/>
        <v>0.91764665286404423</v>
      </c>
      <c r="X44" s="60">
        <f t="shared" si="16"/>
        <v>0.84783146377817353</v>
      </c>
      <c r="Y44" s="64"/>
      <c r="Z44" s="64"/>
    </row>
    <row r="45" spans="1:26">
      <c r="A45" s="38">
        <v>51</v>
      </c>
      <c r="B45" s="39" t="s">
        <v>39</v>
      </c>
      <c r="C45" s="40">
        <v>341</v>
      </c>
      <c r="D45" s="41" t="s">
        <v>73</v>
      </c>
      <c r="E45" s="40">
        <v>18900</v>
      </c>
      <c r="F45" s="42">
        <f t="shared" si="0"/>
        <v>56700</v>
      </c>
      <c r="G45" s="43">
        <v>5696.46</v>
      </c>
      <c r="H45" s="43">
        <f t="shared" si="1"/>
        <v>17089.38</v>
      </c>
      <c r="I45" s="49">
        <f t="shared" si="2"/>
        <v>0.3014</v>
      </c>
      <c r="J45" s="50">
        <f t="shared" si="3"/>
        <v>22680</v>
      </c>
      <c r="K45" s="51">
        <f t="shared" si="4"/>
        <v>68040</v>
      </c>
      <c r="L45" s="51">
        <f t="shared" si="5"/>
        <v>6622.4765375999996</v>
      </c>
      <c r="M45" s="51">
        <f t="shared" si="6"/>
        <v>19867.429612799999</v>
      </c>
      <c r="N45" s="52">
        <v>0.29199631999999998</v>
      </c>
      <c r="O45" s="53">
        <v>61893.59</v>
      </c>
      <c r="P45" s="53">
        <v>17760.349999999999</v>
      </c>
      <c r="Q45" s="57"/>
      <c r="R45" s="57"/>
      <c r="S45" s="53">
        <f t="shared" si="13"/>
        <v>61893.59</v>
      </c>
      <c r="T45" s="53">
        <f t="shared" si="14"/>
        <v>17760.349999999999</v>
      </c>
      <c r="U45" s="58">
        <f t="shared" si="9"/>
        <v>1.0915977072310405</v>
      </c>
      <c r="V45" s="58">
        <f t="shared" si="10"/>
        <v>1.0392623957100842</v>
      </c>
      <c r="W45" s="60">
        <f t="shared" si="15"/>
        <v>0.90966475602586705</v>
      </c>
      <c r="X45" s="60">
        <f t="shared" si="16"/>
        <v>0.8939430186055638</v>
      </c>
      <c r="Y45" s="64"/>
      <c r="Z45" s="65" t="s">
        <v>62</v>
      </c>
    </row>
    <row r="46" spans="1:26">
      <c r="A46" s="38">
        <v>52</v>
      </c>
      <c r="B46" s="39" t="s">
        <v>39</v>
      </c>
      <c r="C46" s="40">
        <v>594</v>
      </c>
      <c r="D46" s="41" t="s">
        <v>74</v>
      </c>
      <c r="E46" s="40">
        <v>5175</v>
      </c>
      <c r="F46" s="42">
        <f t="shared" si="0"/>
        <v>15525</v>
      </c>
      <c r="G46" s="43">
        <v>1576.3050000000001</v>
      </c>
      <c r="H46" s="43">
        <f t="shared" si="1"/>
        <v>4728.915</v>
      </c>
      <c r="I46" s="49">
        <f t="shared" si="2"/>
        <v>0.30460000000000004</v>
      </c>
      <c r="J46" s="50">
        <f t="shared" si="3"/>
        <v>6210</v>
      </c>
      <c r="K46" s="51">
        <f t="shared" si="4"/>
        <v>18630</v>
      </c>
      <c r="L46" s="51">
        <f t="shared" si="5"/>
        <v>1832.5491408</v>
      </c>
      <c r="M46" s="51">
        <f t="shared" si="6"/>
        <v>5497.6474224000003</v>
      </c>
      <c r="N46" s="52">
        <v>0.29509647999999999</v>
      </c>
      <c r="O46" s="53">
        <v>16912.330000000002</v>
      </c>
      <c r="P46" s="53">
        <v>4816.5200000000004</v>
      </c>
      <c r="Q46" s="57"/>
      <c r="R46" s="57"/>
      <c r="S46" s="53">
        <f t="shared" si="13"/>
        <v>16912.330000000002</v>
      </c>
      <c r="T46" s="53">
        <f t="shared" si="14"/>
        <v>4816.5200000000004</v>
      </c>
      <c r="U46" s="58">
        <f t="shared" si="9"/>
        <v>1.0893610305958132</v>
      </c>
      <c r="V46" s="58">
        <f t="shared" si="10"/>
        <v>1.0185253911309466</v>
      </c>
      <c r="W46" s="60">
        <f t="shared" si="15"/>
        <v>0.9078008588298444</v>
      </c>
      <c r="X46" s="60">
        <f t="shared" si="16"/>
        <v>0.87610565573471177</v>
      </c>
      <c r="Y46" s="64"/>
      <c r="Z46" s="65" t="s">
        <v>62</v>
      </c>
    </row>
    <row r="47" spans="1:26">
      <c r="A47" s="38">
        <v>53</v>
      </c>
      <c r="B47" s="39" t="s">
        <v>26</v>
      </c>
      <c r="C47" s="40">
        <v>365</v>
      </c>
      <c r="D47" s="41" t="s">
        <v>75</v>
      </c>
      <c r="E47" s="40">
        <v>10800</v>
      </c>
      <c r="F47" s="42">
        <f t="shared" si="0"/>
        <v>32400</v>
      </c>
      <c r="G47" s="43">
        <v>3163.32</v>
      </c>
      <c r="H47" s="43">
        <f t="shared" si="1"/>
        <v>9489.9600000000009</v>
      </c>
      <c r="I47" s="49">
        <f t="shared" si="2"/>
        <v>0.29289999999999999</v>
      </c>
      <c r="J47" s="50">
        <f t="shared" si="3"/>
        <v>12960</v>
      </c>
      <c r="K47" s="51">
        <f t="shared" si="4"/>
        <v>38880</v>
      </c>
      <c r="L47" s="51">
        <f t="shared" si="5"/>
        <v>3677.5492992</v>
      </c>
      <c r="M47" s="51">
        <f t="shared" si="6"/>
        <v>11032.6478976</v>
      </c>
      <c r="N47" s="52">
        <v>0.28376151999999999</v>
      </c>
      <c r="O47" s="53">
        <v>35162.199999999997</v>
      </c>
      <c r="P47" s="53">
        <v>10385</v>
      </c>
      <c r="Q47" s="57"/>
      <c r="R47" s="57"/>
      <c r="S47" s="53">
        <f t="shared" si="13"/>
        <v>35162.199999999997</v>
      </c>
      <c r="T47" s="53">
        <f t="shared" si="14"/>
        <v>10385</v>
      </c>
      <c r="U47" s="58">
        <f t="shared" si="9"/>
        <v>1.0852530864197529</v>
      </c>
      <c r="V47" s="58">
        <f t="shared" si="10"/>
        <v>1.0943144122841402</v>
      </c>
      <c r="W47" s="60">
        <f t="shared" si="15"/>
        <v>0.90437757201646085</v>
      </c>
      <c r="X47" s="60">
        <f t="shared" si="16"/>
        <v>0.94129714791850772</v>
      </c>
      <c r="Y47" s="64"/>
      <c r="Z47" s="65" t="s">
        <v>62</v>
      </c>
    </row>
    <row r="48" spans="1:26">
      <c r="A48" s="38">
        <v>54</v>
      </c>
      <c r="B48" s="39" t="s">
        <v>26</v>
      </c>
      <c r="C48" s="40">
        <v>581</v>
      </c>
      <c r="D48" s="41" t="s">
        <v>76</v>
      </c>
      <c r="E48" s="40">
        <v>10500</v>
      </c>
      <c r="F48" s="42">
        <f t="shared" si="0"/>
        <v>31500</v>
      </c>
      <c r="G48" s="43">
        <v>3269.7</v>
      </c>
      <c r="H48" s="43">
        <f t="shared" si="1"/>
        <v>9809.0999999999985</v>
      </c>
      <c r="I48" s="49">
        <f t="shared" si="2"/>
        <v>0.31140000000000001</v>
      </c>
      <c r="J48" s="50">
        <f t="shared" si="3"/>
        <v>12600</v>
      </c>
      <c r="K48" s="51">
        <f t="shared" si="4"/>
        <v>37800</v>
      </c>
      <c r="L48" s="51">
        <f t="shared" si="5"/>
        <v>3801.222432</v>
      </c>
      <c r="M48" s="51">
        <f t="shared" si="6"/>
        <v>11403.667296</v>
      </c>
      <c r="N48" s="52">
        <v>0.30168432000000001</v>
      </c>
      <c r="O48" s="53">
        <v>34174.75</v>
      </c>
      <c r="P48" s="53">
        <v>10581.53</v>
      </c>
      <c r="Q48" s="57"/>
      <c r="R48" s="57"/>
      <c r="S48" s="53">
        <f t="shared" si="13"/>
        <v>34174.75</v>
      </c>
      <c r="T48" s="53">
        <f t="shared" si="14"/>
        <v>10581.53</v>
      </c>
      <c r="U48" s="58">
        <f t="shared" si="9"/>
        <v>1.0849126984126984</v>
      </c>
      <c r="V48" s="58">
        <f t="shared" si="10"/>
        <v>1.0787462662221816</v>
      </c>
      <c r="W48" s="60">
        <f t="shared" si="15"/>
        <v>0.90409391534391537</v>
      </c>
      <c r="X48" s="60">
        <f t="shared" si="16"/>
        <v>0.92790588547875508</v>
      </c>
      <c r="Y48" s="64"/>
      <c r="Z48" s="65" t="s">
        <v>62</v>
      </c>
    </row>
    <row r="49" spans="1:26">
      <c r="A49" s="38">
        <v>55</v>
      </c>
      <c r="B49" s="39" t="s">
        <v>26</v>
      </c>
      <c r="C49" s="40">
        <v>103198</v>
      </c>
      <c r="D49" s="41" t="s">
        <v>77</v>
      </c>
      <c r="E49" s="40">
        <v>6600</v>
      </c>
      <c r="F49" s="42">
        <f t="shared" si="0"/>
        <v>19800</v>
      </c>
      <c r="G49" s="43">
        <v>1815</v>
      </c>
      <c r="H49" s="43">
        <f t="shared" si="1"/>
        <v>5445</v>
      </c>
      <c r="I49" s="49">
        <f t="shared" si="2"/>
        <v>0.27500000000000002</v>
      </c>
      <c r="J49" s="50">
        <f t="shared" si="3"/>
        <v>7920</v>
      </c>
      <c r="K49" s="51">
        <f t="shared" si="4"/>
        <v>23760</v>
      </c>
      <c r="L49" s="51">
        <f t="shared" si="5"/>
        <v>2110.0463999999997</v>
      </c>
      <c r="M49" s="51">
        <f t="shared" si="6"/>
        <v>6330.1391999999996</v>
      </c>
      <c r="N49" s="52">
        <v>0.26641999999999999</v>
      </c>
      <c r="O49" s="53">
        <v>21472.66</v>
      </c>
      <c r="P49" s="53">
        <v>6186.15</v>
      </c>
      <c r="Q49" s="57"/>
      <c r="R49" s="57"/>
      <c r="S49" s="53">
        <f t="shared" si="13"/>
        <v>21472.66</v>
      </c>
      <c r="T49" s="53">
        <f t="shared" si="14"/>
        <v>6186.15</v>
      </c>
      <c r="U49" s="58">
        <f t="shared" si="9"/>
        <v>1.0844777777777779</v>
      </c>
      <c r="V49" s="58">
        <f t="shared" si="10"/>
        <v>1.1361157024793387</v>
      </c>
      <c r="W49" s="60">
        <f t="shared" si="15"/>
        <v>0.90373148148148152</v>
      </c>
      <c r="X49" s="60">
        <f t="shared" si="16"/>
        <v>0.97725339120504651</v>
      </c>
      <c r="Y49" s="64"/>
      <c r="Z49" s="65" t="s">
        <v>62</v>
      </c>
    </row>
    <row r="50" spans="1:26">
      <c r="A50" s="38">
        <v>56</v>
      </c>
      <c r="B50" s="39" t="s">
        <v>39</v>
      </c>
      <c r="C50" s="40">
        <v>371</v>
      </c>
      <c r="D50" s="41" t="s">
        <v>78</v>
      </c>
      <c r="E50" s="40">
        <v>3550.05</v>
      </c>
      <c r="F50" s="42">
        <f t="shared" si="0"/>
        <v>10650.150000000001</v>
      </c>
      <c r="G50" s="43">
        <v>1112.9406750000001</v>
      </c>
      <c r="H50" s="43">
        <f t="shared" si="1"/>
        <v>3338.8220250000004</v>
      </c>
      <c r="I50" s="49">
        <f t="shared" si="2"/>
        <v>0.3135</v>
      </c>
      <c r="J50" s="50">
        <f t="shared" si="3"/>
        <v>4260.0600000000004</v>
      </c>
      <c r="K50" s="51">
        <f t="shared" si="4"/>
        <v>12780.18</v>
      </c>
      <c r="L50" s="51">
        <f t="shared" si="5"/>
        <v>1293.8603111280001</v>
      </c>
      <c r="M50" s="51">
        <f t="shared" si="6"/>
        <v>3881.5809333840007</v>
      </c>
      <c r="N50" s="52">
        <v>0.30371880000000001</v>
      </c>
      <c r="O50" s="53">
        <v>11522.23</v>
      </c>
      <c r="P50" s="53">
        <v>3160.39</v>
      </c>
      <c r="Q50" s="57"/>
      <c r="R50" s="57"/>
      <c r="S50" s="53">
        <f t="shared" si="13"/>
        <v>11522.23</v>
      </c>
      <c r="T50" s="53">
        <f t="shared" si="14"/>
        <v>3160.39</v>
      </c>
      <c r="U50" s="58">
        <f t="shared" si="9"/>
        <v>1.0818842927094923</v>
      </c>
      <c r="V50" s="62">
        <f t="shared" si="10"/>
        <v>0.94655838985607488</v>
      </c>
      <c r="W50" s="60">
        <f t="shared" si="15"/>
        <v>0.90157024392457685</v>
      </c>
      <c r="X50" s="60">
        <f t="shared" si="16"/>
        <v>0.81420175290400054</v>
      </c>
      <c r="Y50" s="64"/>
      <c r="Z50" s="64"/>
    </row>
    <row r="51" spans="1:26">
      <c r="A51" s="38">
        <v>57</v>
      </c>
      <c r="B51" s="39" t="s">
        <v>39</v>
      </c>
      <c r="C51" s="40">
        <v>514</v>
      </c>
      <c r="D51" s="41" t="s">
        <v>79</v>
      </c>
      <c r="E51" s="40">
        <v>8856</v>
      </c>
      <c r="F51" s="42">
        <f t="shared" si="0"/>
        <v>26568</v>
      </c>
      <c r="G51" s="43">
        <v>2794.9535999999998</v>
      </c>
      <c r="H51" s="43">
        <f t="shared" si="1"/>
        <v>8384.8607999999986</v>
      </c>
      <c r="I51" s="49">
        <f t="shared" si="2"/>
        <v>0.31559999999999999</v>
      </c>
      <c r="J51" s="50">
        <f t="shared" si="3"/>
        <v>10627.199999999999</v>
      </c>
      <c r="K51" s="51">
        <f t="shared" si="4"/>
        <v>31881.599999999999</v>
      </c>
      <c r="L51" s="51">
        <f t="shared" si="5"/>
        <v>3249.3012572159996</v>
      </c>
      <c r="M51" s="51">
        <f t="shared" si="6"/>
        <v>9747.9037716479979</v>
      </c>
      <c r="N51" s="52">
        <v>0.30575328000000002</v>
      </c>
      <c r="O51" s="53">
        <v>28734.07</v>
      </c>
      <c r="P51" s="53">
        <v>8375.16</v>
      </c>
      <c r="Q51" s="57"/>
      <c r="R51" s="57"/>
      <c r="S51" s="53">
        <f t="shared" si="13"/>
        <v>28734.07</v>
      </c>
      <c r="T51" s="53">
        <f t="shared" si="14"/>
        <v>8375.16</v>
      </c>
      <c r="U51" s="58">
        <f t="shared" si="9"/>
        <v>1.0815292833483889</v>
      </c>
      <c r="V51" s="62">
        <f t="shared" si="10"/>
        <v>0.99884305771659332</v>
      </c>
      <c r="W51" s="60">
        <f t="shared" si="15"/>
        <v>0.90127440279032422</v>
      </c>
      <c r="X51" s="60">
        <f t="shared" si="16"/>
        <v>0.85917549005349692</v>
      </c>
      <c r="Y51" s="64"/>
      <c r="Z51" s="64"/>
    </row>
    <row r="52" spans="1:26">
      <c r="A52" s="38">
        <v>58</v>
      </c>
      <c r="B52" s="39" t="s">
        <v>29</v>
      </c>
      <c r="C52" s="40">
        <v>704</v>
      </c>
      <c r="D52" s="41" t="s">
        <v>80</v>
      </c>
      <c r="E52" s="40">
        <v>5128.2</v>
      </c>
      <c r="F52" s="42">
        <f t="shared" si="0"/>
        <v>15384.599999999999</v>
      </c>
      <c r="G52" s="43">
        <v>1396.9216799999999</v>
      </c>
      <c r="H52" s="43">
        <f t="shared" si="1"/>
        <v>4190.7650400000002</v>
      </c>
      <c r="I52" s="49">
        <f t="shared" si="2"/>
        <v>0.27239999999999998</v>
      </c>
      <c r="J52" s="50">
        <f t="shared" si="3"/>
        <v>6153.8399999999992</v>
      </c>
      <c r="K52" s="51">
        <f t="shared" si="4"/>
        <v>18461.519999999997</v>
      </c>
      <c r="L52" s="51">
        <f t="shared" si="5"/>
        <v>1624.0052683007998</v>
      </c>
      <c r="M52" s="51">
        <f t="shared" si="6"/>
        <v>4872.0158049023994</v>
      </c>
      <c r="N52" s="52">
        <v>0.26390111999999999</v>
      </c>
      <c r="O52" s="53">
        <v>16633.240000000002</v>
      </c>
      <c r="P52" s="53">
        <v>4512</v>
      </c>
      <c r="Q52" s="57"/>
      <c r="R52" s="57"/>
      <c r="S52" s="53">
        <f t="shared" si="13"/>
        <v>16633.240000000002</v>
      </c>
      <c r="T52" s="53">
        <f t="shared" si="14"/>
        <v>4512</v>
      </c>
      <c r="U52" s="58">
        <f t="shared" si="9"/>
        <v>1.0811616811616813</v>
      </c>
      <c r="V52" s="58">
        <f t="shared" si="10"/>
        <v>1.0766530590319137</v>
      </c>
      <c r="W52" s="60">
        <f t="shared" si="15"/>
        <v>0.90096806763473458</v>
      </c>
      <c r="X52" s="60">
        <f t="shared" si="16"/>
        <v>0.92610537007286831</v>
      </c>
      <c r="Y52" s="64"/>
      <c r="Z52" s="65" t="s">
        <v>62</v>
      </c>
    </row>
    <row r="53" spans="1:26">
      <c r="A53" s="38">
        <v>59</v>
      </c>
      <c r="B53" s="39" t="s">
        <v>29</v>
      </c>
      <c r="C53" s="40">
        <v>706</v>
      </c>
      <c r="D53" s="41" t="s">
        <v>81</v>
      </c>
      <c r="E53" s="40">
        <v>4126.77419354839</v>
      </c>
      <c r="F53" s="42">
        <f t="shared" si="0"/>
        <v>12380.32258064517</v>
      </c>
      <c r="G53" s="43">
        <v>1186.8709677419399</v>
      </c>
      <c r="H53" s="43">
        <f t="shared" si="1"/>
        <v>3560.6129032258195</v>
      </c>
      <c r="I53" s="49">
        <f t="shared" si="2"/>
        <v>0.28760259516923403</v>
      </c>
      <c r="J53" s="50">
        <f t="shared" si="3"/>
        <v>4952.129032258068</v>
      </c>
      <c r="K53" s="51">
        <f t="shared" si="4"/>
        <v>14856.387096774204</v>
      </c>
      <c r="L53" s="51">
        <f t="shared" si="5"/>
        <v>1379.8087122580648</v>
      </c>
      <c r="M53" s="51">
        <f t="shared" si="6"/>
        <v>4139.4261367741947</v>
      </c>
      <c r="N53" s="52">
        <v>0.27862939419995297</v>
      </c>
      <c r="O53" s="53">
        <v>13339.39</v>
      </c>
      <c r="P53" s="53">
        <v>3948.34</v>
      </c>
      <c r="Q53" s="57"/>
      <c r="R53" s="57"/>
      <c r="S53" s="53">
        <f t="shared" si="13"/>
        <v>13339.39</v>
      </c>
      <c r="T53" s="53">
        <f t="shared" si="14"/>
        <v>3948.34</v>
      </c>
      <c r="U53" s="58">
        <f t="shared" si="9"/>
        <v>1.0774670783501386</v>
      </c>
      <c r="V53" s="58">
        <f t="shared" si="10"/>
        <v>1.1088933583380856</v>
      </c>
      <c r="W53" s="60">
        <f t="shared" si="15"/>
        <v>0.89788923195844883</v>
      </c>
      <c r="X53" s="60">
        <f t="shared" si="16"/>
        <v>0.95383752953661693</v>
      </c>
      <c r="Y53" s="64"/>
      <c r="Z53" s="65" t="s">
        <v>62</v>
      </c>
    </row>
    <row r="54" spans="1:26">
      <c r="A54" s="38">
        <v>60</v>
      </c>
      <c r="B54" s="39" t="s">
        <v>39</v>
      </c>
      <c r="C54" s="40">
        <v>748</v>
      </c>
      <c r="D54" s="41" t="s">
        <v>82</v>
      </c>
      <c r="E54" s="40">
        <v>6064.3</v>
      </c>
      <c r="F54" s="42">
        <f t="shared" si="0"/>
        <v>18192.900000000001</v>
      </c>
      <c r="G54" s="43">
        <v>1827.1735900000001</v>
      </c>
      <c r="H54" s="43">
        <f t="shared" si="1"/>
        <v>5481.5207700000001</v>
      </c>
      <c r="I54" s="49">
        <f t="shared" si="2"/>
        <v>0.30130000000000001</v>
      </c>
      <c r="J54" s="50">
        <f t="shared" si="3"/>
        <v>7277.16</v>
      </c>
      <c r="K54" s="51">
        <f t="shared" si="4"/>
        <v>21831.48</v>
      </c>
      <c r="L54" s="51">
        <f t="shared" si="5"/>
        <v>2124.1989287903998</v>
      </c>
      <c r="M54" s="51">
        <f t="shared" si="6"/>
        <v>6372.5967863711994</v>
      </c>
      <c r="N54" s="52">
        <v>0.29189944000000001</v>
      </c>
      <c r="O54" s="53">
        <v>19151.68</v>
      </c>
      <c r="P54" s="53">
        <v>5292.17</v>
      </c>
      <c r="Q54" s="57"/>
      <c r="R54" s="57"/>
      <c r="S54" s="53">
        <f t="shared" si="13"/>
        <v>19151.68</v>
      </c>
      <c r="T54" s="53">
        <f t="shared" si="14"/>
        <v>5292.17</v>
      </c>
      <c r="U54" s="58">
        <f t="shared" si="9"/>
        <v>1.0527007788752754</v>
      </c>
      <c r="V54" s="62">
        <f t="shared" si="10"/>
        <v>0.96545652603629561</v>
      </c>
      <c r="W54" s="60">
        <f t="shared" si="15"/>
        <v>0.87725064906272965</v>
      </c>
      <c r="X54" s="60">
        <f t="shared" si="16"/>
        <v>0.83045737513444096</v>
      </c>
      <c r="Y54" s="64"/>
      <c r="Z54" s="64"/>
    </row>
    <row r="55" spans="1:26">
      <c r="A55" s="38">
        <v>61</v>
      </c>
      <c r="B55" s="39" t="s">
        <v>24</v>
      </c>
      <c r="C55" s="40">
        <v>546</v>
      </c>
      <c r="D55" s="41" t="s">
        <v>83</v>
      </c>
      <c r="E55" s="40">
        <v>9720</v>
      </c>
      <c r="F55" s="42">
        <f t="shared" si="0"/>
        <v>29160</v>
      </c>
      <c r="G55" s="43">
        <v>3212.46</v>
      </c>
      <c r="H55" s="43">
        <f t="shared" si="1"/>
        <v>9637.380000000001</v>
      </c>
      <c r="I55" s="49">
        <f t="shared" si="2"/>
        <v>0.33050000000000002</v>
      </c>
      <c r="J55" s="50">
        <f t="shared" si="3"/>
        <v>11664</v>
      </c>
      <c r="K55" s="51">
        <f t="shared" si="4"/>
        <v>34992</v>
      </c>
      <c r="L55" s="51">
        <f t="shared" si="5"/>
        <v>3734.6774975999997</v>
      </c>
      <c r="M55" s="51">
        <f t="shared" si="6"/>
        <v>11204.032492799999</v>
      </c>
      <c r="N55" s="52">
        <v>0.32018839999999998</v>
      </c>
      <c r="O55" s="53">
        <v>30687.7</v>
      </c>
      <c r="P55" s="53">
        <v>10648.94</v>
      </c>
      <c r="Q55" s="57"/>
      <c r="R55" s="57"/>
      <c r="S55" s="53">
        <f t="shared" si="13"/>
        <v>30687.7</v>
      </c>
      <c r="T55" s="53">
        <f t="shared" si="14"/>
        <v>10648.94</v>
      </c>
      <c r="U55" s="58">
        <f t="shared" si="9"/>
        <v>1.0523902606310014</v>
      </c>
      <c r="V55" s="58">
        <f t="shared" si="10"/>
        <v>1.1049621370123415</v>
      </c>
      <c r="W55" s="60">
        <f t="shared" si="15"/>
        <v>0.87699188385916782</v>
      </c>
      <c r="X55" s="60">
        <f t="shared" si="16"/>
        <v>0.95045600830266108</v>
      </c>
      <c r="Y55" s="64"/>
      <c r="Z55" s="65" t="s">
        <v>62</v>
      </c>
    </row>
    <row r="56" spans="1:26">
      <c r="A56" s="38">
        <v>62</v>
      </c>
      <c r="B56" s="39" t="s">
        <v>26</v>
      </c>
      <c r="C56" s="40">
        <v>709</v>
      </c>
      <c r="D56" s="41" t="s">
        <v>84</v>
      </c>
      <c r="E56" s="40">
        <v>10260</v>
      </c>
      <c r="F56" s="42">
        <f t="shared" si="0"/>
        <v>30780</v>
      </c>
      <c r="G56" s="43">
        <v>3278.07</v>
      </c>
      <c r="H56" s="43">
        <f t="shared" si="1"/>
        <v>9834.2100000000009</v>
      </c>
      <c r="I56" s="49">
        <f t="shared" si="2"/>
        <v>0.31950000000000001</v>
      </c>
      <c r="J56" s="50">
        <f t="shared" si="3"/>
        <v>12312</v>
      </c>
      <c r="K56" s="51">
        <f t="shared" si="4"/>
        <v>36936</v>
      </c>
      <c r="L56" s="51">
        <f t="shared" si="5"/>
        <v>3810.9530592000001</v>
      </c>
      <c r="M56" s="51">
        <f t="shared" si="6"/>
        <v>11432.859177599999</v>
      </c>
      <c r="N56" s="52">
        <v>0.30953160000000002</v>
      </c>
      <c r="O56" s="53">
        <v>32224.23</v>
      </c>
      <c r="P56" s="53">
        <v>10785.65</v>
      </c>
      <c r="Q56" s="57"/>
      <c r="R56" s="57"/>
      <c r="S56" s="53">
        <f t="shared" si="13"/>
        <v>32224.23</v>
      </c>
      <c r="T56" s="53">
        <f t="shared" si="14"/>
        <v>10785.65</v>
      </c>
      <c r="U56" s="58">
        <f t="shared" si="9"/>
        <v>1.0469210526315789</v>
      </c>
      <c r="V56" s="58">
        <f t="shared" si="10"/>
        <v>1.0967479848406734</v>
      </c>
      <c r="W56" s="60">
        <f t="shared" si="15"/>
        <v>0.87243421052631576</v>
      </c>
      <c r="X56" s="60">
        <f t="shared" si="16"/>
        <v>0.94339043562540736</v>
      </c>
      <c r="Y56" s="64"/>
      <c r="Z56" s="65" t="s">
        <v>62</v>
      </c>
    </row>
    <row r="57" spans="1:26">
      <c r="A57" s="38">
        <v>63</v>
      </c>
      <c r="B57" s="39" t="s">
        <v>26</v>
      </c>
      <c r="C57" s="40">
        <v>343</v>
      </c>
      <c r="D57" s="41" t="s">
        <v>85</v>
      </c>
      <c r="E57" s="40">
        <v>17850</v>
      </c>
      <c r="F57" s="42">
        <f t="shared" si="0"/>
        <v>53550</v>
      </c>
      <c r="G57" s="43">
        <v>4855.2</v>
      </c>
      <c r="H57" s="43">
        <f t="shared" si="1"/>
        <v>14565.599999999999</v>
      </c>
      <c r="I57" s="49">
        <f t="shared" si="2"/>
        <v>0.27199999999999996</v>
      </c>
      <c r="J57" s="50">
        <f t="shared" si="3"/>
        <v>21420</v>
      </c>
      <c r="K57" s="51">
        <f t="shared" si="4"/>
        <v>64260</v>
      </c>
      <c r="L57" s="51">
        <f t="shared" si="5"/>
        <v>5644.4613120000004</v>
      </c>
      <c r="M57" s="51">
        <f t="shared" si="6"/>
        <v>16933.383936000002</v>
      </c>
      <c r="N57" s="52">
        <v>0.26351360000000001</v>
      </c>
      <c r="O57" s="53">
        <v>56010.2</v>
      </c>
      <c r="P57" s="53">
        <v>14729.65</v>
      </c>
      <c r="Q57" s="57"/>
      <c r="R57" s="57"/>
      <c r="S57" s="53">
        <f t="shared" si="13"/>
        <v>56010.2</v>
      </c>
      <c r="T57" s="53">
        <f t="shared" si="14"/>
        <v>14729.65</v>
      </c>
      <c r="U57" s="58">
        <f t="shared" si="9"/>
        <v>1.0459421101774042</v>
      </c>
      <c r="V57" s="58">
        <f t="shared" si="10"/>
        <v>1.011262838468721</v>
      </c>
      <c r="W57" s="60">
        <f t="shared" si="15"/>
        <v>0.87161842514783683</v>
      </c>
      <c r="X57" s="60">
        <f t="shared" si="16"/>
        <v>0.86985862103351286</v>
      </c>
      <c r="Y57" s="64"/>
      <c r="Z57" s="65" t="s">
        <v>62</v>
      </c>
    </row>
    <row r="58" spans="1:26">
      <c r="A58" s="38">
        <v>64</v>
      </c>
      <c r="B58" s="39" t="s">
        <v>24</v>
      </c>
      <c r="C58" s="40">
        <v>106485</v>
      </c>
      <c r="D58" s="41" t="s">
        <v>86</v>
      </c>
      <c r="E58" s="40">
        <v>4600</v>
      </c>
      <c r="F58" s="42">
        <f t="shared" si="0"/>
        <v>13800</v>
      </c>
      <c r="G58" s="43">
        <v>1069.96</v>
      </c>
      <c r="H58" s="43">
        <f t="shared" si="1"/>
        <v>3209.88</v>
      </c>
      <c r="I58" s="49">
        <f t="shared" si="2"/>
        <v>0.2326</v>
      </c>
      <c r="J58" s="50">
        <f t="shared" si="3"/>
        <v>5520</v>
      </c>
      <c r="K58" s="51">
        <f t="shared" si="4"/>
        <v>16560</v>
      </c>
      <c r="L58" s="51">
        <f t="shared" si="5"/>
        <v>1243.8926976</v>
      </c>
      <c r="M58" s="51">
        <f t="shared" si="6"/>
        <v>3731.6780927999998</v>
      </c>
      <c r="N58" s="52">
        <v>0.22534288</v>
      </c>
      <c r="O58" s="53">
        <v>14320.04</v>
      </c>
      <c r="P58" s="53">
        <v>3682.93</v>
      </c>
      <c r="Q58" s="57"/>
      <c r="R58" s="57"/>
      <c r="S58" s="53">
        <f t="shared" si="13"/>
        <v>14320.04</v>
      </c>
      <c r="T58" s="53">
        <f t="shared" si="14"/>
        <v>3682.93</v>
      </c>
      <c r="U58" s="58">
        <f t="shared" si="9"/>
        <v>1.0376840579710145</v>
      </c>
      <c r="V58" s="58">
        <f t="shared" si="10"/>
        <v>1.1473731105212654</v>
      </c>
      <c r="W58" s="60">
        <f t="shared" si="15"/>
        <v>0.86473671497584548</v>
      </c>
      <c r="X58" s="60">
        <f t="shared" si="16"/>
        <v>0.98693668328625239</v>
      </c>
      <c r="Y58" s="64"/>
      <c r="Z58" s="65" t="s">
        <v>62</v>
      </c>
    </row>
    <row r="59" spans="1:26">
      <c r="A59" s="38">
        <v>65</v>
      </c>
      <c r="B59" s="39" t="s">
        <v>24</v>
      </c>
      <c r="C59" s="40">
        <v>707</v>
      </c>
      <c r="D59" s="41" t="s">
        <v>87</v>
      </c>
      <c r="E59" s="40">
        <v>11550</v>
      </c>
      <c r="F59" s="42">
        <f t="shared" ref="F59:F108" si="17">E59*3</f>
        <v>34650</v>
      </c>
      <c r="G59" s="43">
        <v>3720.2550000000001</v>
      </c>
      <c r="H59" s="43">
        <f t="shared" ref="H59:H108" si="18">G59*3</f>
        <v>11160.764999999999</v>
      </c>
      <c r="I59" s="49">
        <f t="shared" ref="I59:I109" si="19">G59/E59</f>
        <v>0.3221</v>
      </c>
      <c r="J59" s="50">
        <f t="shared" ref="J59:J72" si="20">E59*1.2</f>
        <v>13860</v>
      </c>
      <c r="K59" s="51">
        <f t="shared" ref="K59:K108" si="21">J59*3</f>
        <v>41580</v>
      </c>
      <c r="L59" s="51">
        <f t="shared" ref="L59:L108" si="22">J59*N59</f>
        <v>4325.0196528000006</v>
      </c>
      <c r="M59" s="51">
        <f t="shared" ref="M59:M108" si="23">L59*3</f>
        <v>12975.058958400001</v>
      </c>
      <c r="N59" s="52">
        <v>0.31205048000000002</v>
      </c>
      <c r="O59" s="53">
        <v>35587.56</v>
      </c>
      <c r="P59" s="53">
        <v>11360.51</v>
      </c>
      <c r="Q59" s="57"/>
      <c r="R59" s="57"/>
      <c r="S59" s="53">
        <f t="shared" si="13"/>
        <v>35587.56</v>
      </c>
      <c r="T59" s="53">
        <f t="shared" si="14"/>
        <v>11360.51</v>
      </c>
      <c r="U59" s="58">
        <f t="shared" ref="U59:U109" si="24">O59/F59</f>
        <v>1.0270580086580086</v>
      </c>
      <c r="V59" s="58">
        <f t="shared" ref="V59:V109" si="25">P59/H59</f>
        <v>1.0178970706757109</v>
      </c>
      <c r="W59" s="60">
        <f t="shared" si="15"/>
        <v>0.8558816738816738</v>
      </c>
      <c r="X59" s="60">
        <f t="shared" si="16"/>
        <v>0.8755651929153857</v>
      </c>
      <c r="Y59" s="64"/>
      <c r="Z59" s="65" t="s">
        <v>62</v>
      </c>
    </row>
    <row r="60" spans="1:26">
      <c r="A60" s="38">
        <v>66</v>
      </c>
      <c r="B60" s="39" t="s">
        <v>25</v>
      </c>
      <c r="C60" s="40">
        <v>102478</v>
      </c>
      <c r="D60" s="41" t="s">
        <v>88</v>
      </c>
      <c r="E60" s="40">
        <v>2875</v>
      </c>
      <c r="F60" s="42">
        <f t="shared" si="17"/>
        <v>8625</v>
      </c>
      <c r="G60" s="43">
        <v>820.8125</v>
      </c>
      <c r="H60" s="43">
        <f t="shared" si="18"/>
        <v>2462.4375</v>
      </c>
      <c r="I60" s="49">
        <f t="shared" si="19"/>
        <v>0.28549999999999998</v>
      </c>
      <c r="J60" s="50">
        <f t="shared" si="20"/>
        <v>3450</v>
      </c>
      <c r="K60" s="51">
        <f t="shared" si="21"/>
        <v>10350</v>
      </c>
      <c r="L60" s="51">
        <f t="shared" si="22"/>
        <v>954.24378000000002</v>
      </c>
      <c r="M60" s="51">
        <f t="shared" si="23"/>
        <v>2862.7313400000003</v>
      </c>
      <c r="N60" s="52">
        <v>0.27659240000000002</v>
      </c>
      <c r="O60" s="53">
        <v>8778.1</v>
      </c>
      <c r="P60" s="53">
        <v>2185.11</v>
      </c>
      <c r="Q60" s="57"/>
      <c r="R60" s="57"/>
      <c r="S60" s="53">
        <f t="shared" ref="S60:S91" si="26">O60-Q60</f>
        <v>8778.1</v>
      </c>
      <c r="T60" s="53">
        <f t="shared" ref="T60:T91" si="27">P60-R60</f>
        <v>2185.11</v>
      </c>
      <c r="U60" s="58">
        <f t="shared" si="24"/>
        <v>1.0177507246376811</v>
      </c>
      <c r="V60" s="62">
        <f t="shared" si="25"/>
        <v>0.8873768369755578</v>
      </c>
      <c r="W60" s="60">
        <f t="shared" ref="W60:W91" si="28">S60/K60</f>
        <v>0.84812560386473435</v>
      </c>
      <c r="X60" s="60">
        <f t="shared" ref="X60:X91" si="29">T60/M60</f>
        <v>0.7632955176296774</v>
      </c>
      <c r="Y60" s="64"/>
      <c r="Z60" s="64"/>
    </row>
    <row r="61" spans="1:26">
      <c r="A61" s="38">
        <v>67</v>
      </c>
      <c r="B61" s="39" t="s">
        <v>24</v>
      </c>
      <c r="C61" s="40">
        <v>724</v>
      </c>
      <c r="D61" s="41" t="s">
        <v>89</v>
      </c>
      <c r="E61" s="40">
        <v>8640</v>
      </c>
      <c r="F61" s="42">
        <f t="shared" si="17"/>
        <v>25920</v>
      </c>
      <c r="G61" s="43">
        <v>2626.56</v>
      </c>
      <c r="H61" s="43">
        <f t="shared" si="18"/>
        <v>7879.68</v>
      </c>
      <c r="I61" s="49">
        <f t="shared" si="19"/>
        <v>0.30399999999999999</v>
      </c>
      <c r="J61" s="50">
        <f t="shared" si="20"/>
        <v>10368</v>
      </c>
      <c r="K61" s="51">
        <f t="shared" si="21"/>
        <v>31104</v>
      </c>
      <c r="L61" s="51">
        <f t="shared" si="22"/>
        <v>3053.5335935999997</v>
      </c>
      <c r="M61" s="51">
        <f t="shared" si="23"/>
        <v>9160.6007807999995</v>
      </c>
      <c r="N61" s="52">
        <v>0.29451519999999998</v>
      </c>
      <c r="O61" s="53">
        <v>26041.56</v>
      </c>
      <c r="P61" s="53">
        <v>7765.83</v>
      </c>
      <c r="Q61" s="57"/>
      <c r="R61" s="57"/>
      <c r="S61" s="53">
        <f t="shared" si="26"/>
        <v>26041.56</v>
      </c>
      <c r="T61" s="53">
        <f t="shared" si="27"/>
        <v>7765.83</v>
      </c>
      <c r="U61" s="58">
        <f t="shared" si="24"/>
        <v>1.0046898148148149</v>
      </c>
      <c r="V61" s="62">
        <f t="shared" si="25"/>
        <v>0.98555144371345027</v>
      </c>
      <c r="W61" s="60">
        <f t="shared" si="28"/>
        <v>0.83724151234567901</v>
      </c>
      <c r="X61" s="60">
        <f t="shared" si="29"/>
        <v>0.84774243369241187</v>
      </c>
      <c r="Y61" s="64"/>
      <c r="Z61" s="64"/>
    </row>
    <row r="62" spans="1:26">
      <c r="A62" s="38">
        <v>68</v>
      </c>
      <c r="B62" s="39" t="s">
        <v>26</v>
      </c>
      <c r="C62" s="40">
        <v>339</v>
      </c>
      <c r="D62" s="41" t="s">
        <v>90</v>
      </c>
      <c r="E62" s="40">
        <v>4400</v>
      </c>
      <c r="F62" s="42">
        <f t="shared" si="17"/>
        <v>13200</v>
      </c>
      <c r="G62" s="43">
        <v>1310.76</v>
      </c>
      <c r="H62" s="43">
        <f t="shared" si="18"/>
        <v>3932.2799999999997</v>
      </c>
      <c r="I62" s="49">
        <f t="shared" si="19"/>
        <v>0.2979</v>
      </c>
      <c r="J62" s="50">
        <f t="shared" si="20"/>
        <v>5280</v>
      </c>
      <c r="K62" s="51">
        <f t="shared" si="21"/>
        <v>15840</v>
      </c>
      <c r="L62" s="51">
        <f t="shared" si="22"/>
        <v>1523.8371456</v>
      </c>
      <c r="M62" s="51">
        <f t="shared" si="23"/>
        <v>4571.5114367999995</v>
      </c>
      <c r="N62" s="52">
        <v>0.28860552</v>
      </c>
      <c r="O62" s="53">
        <v>13258.3</v>
      </c>
      <c r="P62" s="53">
        <v>4021.38</v>
      </c>
      <c r="Q62" s="57"/>
      <c r="R62" s="57"/>
      <c r="S62" s="53">
        <f t="shared" si="26"/>
        <v>13258.3</v>
      </c>
      <c r="T62" s="53">
        <f t="shared" si="27"/>
        <v>4021.38</v>
      </c>
      <c r="U62" s="58">
        <f t="shared" si="24"/>
        <v>1.0044166666666665</v>
      </c>
      <c r="V62" s="58">
        <f t="shared" si="25"/>
        <v>1.0226586102719035</v>
      </c>
      <c r="W62" s="60">
        <f t="shared" si="28"/>
        <v>0.83701388888888884</v>
      </c>
      <c r="X62" s="60">
        <f t="shared" si="29"/>
        <v>0.87966092956226216</v>
      </c>
      <c r="Y62" s="64"/>
      <c r="Z62" s="65" t="s">
        <v>62</v>
      </c>
    </row>
    <row r="63" spans="1:26">
      <c r="A63" s="38">
        <v>69</v>
      </c>
      <c r="B63" s="39" t="s">
        <v>25</v>
      </c>
      <c r="C63" s="40">
        <v>355</v>
      </c>
      <c r="D63" s="41" t="s">
        <v>91</v>
      </c>
      <c r="E63" s="40">
        <v>7020</v>
      </c>
      <c r="F63" s="42">
        <f t="shared" si="17"/>
        <v>21060</v>
      </c>
      <c r="G63" s="43">
        <v>2028.78</v>
      </c>
      <c r="H63" s="43">
        <f t="shared" si="18"/>
        <v>6086.34</v>
      </c>
      <c r="I63" s="49">
        <f t="shared" si="19"/>
        <v>0.28899999999999998</v>
      </c>
      <c r="J63" s="50">
        <f t="shared" si="20"/>
        <v>8424</v>
      </c>
      <c r="K63" s="51">
        <f t="shared" si="21"/>
        <v>25272</v>
      </c>
      <c r="L63" s="51">
        <f t="shared" si="22"/>
        <v>2358.5784767999999</v>
      </c>
      <c r="M63" s="51">
        <f t="shared" si="23"/>
        <v>7075.7354304</v>
      </c>
      <c r="N63" s="52">
        <v>0.27998319999999999</v>
      </c>
      <c r="O63" s="53">
        <v>21062.02</v>
      </c>
      <c r="P63" s="53">
        <v>6326.81</v>
      </c>
      <c r="Q63" s="57"/>
      <c r="R63" s="57"/>
      <c r="S63" s="53">
        <f t="shared" si="26"/>
        <v>21062.02</v>
      </c>
      <c r="T63" s="53">
        <f t="shared" si="27"/>
        <v>6326.81</v>
      </c>
      <c r="U63" s="58">
        <f t="shared" si="24"/>
        <v>1.0000959164292498</v>
      </c>
      <c r="V63" s="58">
        <f t="shared" si="25"/>
        <v>1.039509787491333</v>
      </c>
      <c r="W63" s="60">
        <f t="shared" si="28"/>
        <v>0.83341326369104152</v>
      </c>
      <c r="X63" s="60">
        <f t="shared" si="29"/>
        <v>0.89415581775678943</v>
      </c>
      <c r="Y63" s="64"/>
      <c r="Z63" s="65" t="s">
        <v>62</v>
      </c>
    </row>
    <row r="64" spans="1:26">
      <c r="A64" s="38">
        <v>70</v>
      </c>
      <c r="B64" s="39" t="s">
        <v>29</v>
      </c>
      <c r="C64" s="40">
        <v>367</v>
      </c>
      <c r="D64" s="41" t="s">
        <v>92</v>
      </c>
      <c r="E64" s="40">
        <v>6380</v>
      </c>
      <c r="F64" s="42">
        <f t="shared" si="17"/>
        <v>19140</v>
      </c>
      <c r="G64" s="43">
        <v>1753.2239999999999</v>
      </c>
      <c r="H64" s="43">
        <f t="shared" si="18"/>
        <v>5259.6719999999996</v>
      </c>
      <c r="I64" s="49">
        <f t="shared" si="19"/>
        <v>0.27479999999999999</v>
      </c>
      <c r="J64" s="50">
        <f t="shared" si="20"/>
        <v>7656</v>
      </c>
      <c r="K64" s="51">
        <f t="shared" si="21"/>
        <v>22968</v>
      </c>
      <c r="L64" s="51">
        <f t="shared" si="22"/>
        <v>2038.2280934400001</v>
      </c>
      <c r="M64" s="51">
        <f t="shared" si="23"/>
        <v>6114.6842803199997</v>
      </c>
      <c r="N64" s="52">
        <v>0.26622624</v>
      </c>
      <c r="O64" s="53">
        <v>18727.12</v>
      </c>
      <c r="P64" s="53">
        <v>5010.1000000000004</v>
      </c>
      <c r="Q64" s="57"/>
      <c r="R64" s="57"/>
      <c r="S64" s="53">
        <f t="shared" si="26"/>
        <v>18727.12</v>
      </c>
      <c r="T64" s="53">
        <f t="shared" si="27"/>
        <v>5010.1000000000004</v>
      </c>
      <c r="U64" s="62">
        <f t="shared" si="24"/>
        <v>0.97842842215255998</v>
      </c>
      <c r="V64" s="62">
        <f t="shared" si="25"/>
        <v>0.95254989284502922</v>
      </c>
      <c r="W64" s="60">
        <f t="shared" si="28"/>
        <v>0.81535701846046671</v>
      </c>
      <c r="X64" s="60">
        <f t="shared" si="29"/>
        <v>0.81935546797157066</v>
      </c>
      <c r="Y64" s="64"/>
      <c r="Z64" s="64"/>
    </row>
    <row r="65" spans="1:26">
      <c r="A65" s="38">
        <v>71</v>
      </c>
      <c r="B65" s="39" t="s">
        <v>39</v>
      </c>
      <c r="C65" s="40">
        <v>591</v>
      </c>
      <c r="D65" s="41" t="s">
        <v>93</v>
      </c>
      <c r="E65" s="40">
        <v>4180</v>
      </c>
      <c r="F65" s="42">
        <f t="shared" si="17"/>
        <v>12540</v>
      </c>
      <c r="G65" s="43">
        <v>1277.826</v>
      </c>
      <c r="H65" s="43">
        <f t="shared" si="18"/>
        <v>3833.4780000000001</v>
      </c>
      <c r="I65" s="49">
        <f t="shared" si="19"/>
        <v>0.30570000000000003</v>
      </c>
      <c r="J65" s="50">
        <f t="shared" si="20"/>
        <v>5016</v>
      </c>
      <c r="K65" s="51">
        <f t="shared" si="21"/>
        <v>15048</v>
      </c>
      <c r="L65" s="51">
        <f t="shared" si="22"/>
        <v>1485.5493945600001</v>
      </c>
      <c r="M65" s="51">
        <f t="shared" si="23"/>
        <v>4456.6481836800003</v>
      </c>
      <c r="N65" s="52">
        <v>0.29616216000000001</v>
      </c>
      <c r="O65" s="53">
        <v>12203.76</v>
      </c>
      <c r="P65" s="53">
        <v>3195.51</v>
      </c>
      <c r="Q65" s="57"/>
      <c r="R65" s="57"/>
      <c r="S65" s="53">
        <f t="shared" si="26"/>
        <v>12203.76</v>
      </c>
      <c r="T65" s="53">
        <f t="shared" si="27"/>
        <v>3195.51</v>
      </c>
      <c r="U65" s="62">
        <f t="shared" si="24"/>
        <v>0.97318660287081338</v>
      </c>
      <c r="V65" s="62">
        <f t="shared" si="25"/>
        <v>0.83357984576929889</v>
      </c>
      <c r="W65" s="60">
        <f t="shared" si="28"/>
        <v>0.81098883572567781</v>
      </c>
      <c r="X65" s="60">
        <f t="shared" si="29"/>
        <v>0.7170209243129807</v>
      </c>
      <c r="Y65" s="64"/>
      <c r="Z65" s="64"/>
    </row>
    <row r="66" spans="1:26">
      <c r="A66" s="38">
        <v>72</v>
      </c>
      <c r="B66" s="39" t="s">
        <v>39</v>
      </c>
      <c r="C66" s="40">
        <v>539</v>
      </c>
      <c r="D66" s="41" t="s">
        <v>94</v>
      </c>
      <c r="E66" s="40">
        <v>5458.2</v>
      </c>
      <c r="F66" s="42">
        <f t="shared" si="17"/>
        <v>16374.599999999999</v>
      </c>
      <c r="G66" s="43">
        <v>1496.6384399999999</v>
      </c>
      <c r="H66" s="43">
        <f t="shared" si="18"/>
        <v>4489.9153200000001</v>
      </c>
      <c r="I66" s="49">
        <f t="shared" si="19"/>
        <v>0.2742</v>
      </c>
      <c r="J66" s="50">
        <f t="shared" si="20"/>
        <v>6549.8399999999992</v>
      </c>
      <c r="K66" s="51">
        <f t="shared" si="21"/>
        <v>19649.519999999997</v>
      </c>
      <c r="L66" s="51">
        <f t="shared" si="22"/>
        <v>1739.9319848063997</v>
      </c>
      <c r="M66" s="51">
        <f t="shared" si="23"/>
        <v>5219.795954419199</v>
      </c>
      <c r="N66" s="52">
        <v>0.26564495999999999</v>
      </c>
      <c r="O66" s="53">
        <v>15750.32</v>
      </c>
      <c r="P66" s="53">
        <v>4059.88</v>
      </c>
      <c r="Q66" s="57"/>
      <c r="R66" s="57"/>
      <c r="S66" s="53">
        <f t="shared" si="26"/>
        <v>15750.32</v>
      </c>
      <c r="T66" s="53">
        <f t="shared" si="27"/>
        <v>4059.88</v>
      </c>
      <c r="U66" s="62">
        <f t="shared" si="24"/>
        <v>0.96187509923906545</v>
      </c>
      <c r="V66" s="62">
        <f t="shared" si="25"/>
        <v>0.90422195312137865</v>
      </c>
      <c r="W66" s="60">
        <f t="shared" si="28"/>
        <v>0.80156258269922132</v>
      </c>
      <c r="X66" s="60">
        <f t="shared" si="29"/>
        <v>0.77778519226653153</v>
      </c>
      <c r="Y66" s="64"/>
      <c r="Z66" s="64"/>
    </row>
    <row r="67" spans="1:26">
      <c r="A67" s="38">
        <v>73</v>
      </c>
      <c r="B67" s="39" t="s">
        <v>26</v>
      </c>
      <c r="C67" s="40">
        <v>752</v>
      </c>
      <c r="D67" s="41" t="s">
        <v>95</v>
      </c>
      <c r="E67" s="40">
        <v>4025</v>
      </c>
      <c r="F67" s="42">
        <f t="shared" si="17"/>
        <v>12075</v>
      </c>
      <c r="G67" s="43">
        <v>1145.1125</v>
      </c>
      <c r="H67" s="43">
        <f t="shared" si="18"/>
        <v>3435.3374999999996</v>
      </c>
      <c r="I67" s="49">
        <f t="shared" si="19"/>
        <v>0.28449999999999998</v>
      </c>
      <c r="J67" s="50">
        <f t="shared" si="20"/>
        <v>4830</v>
      </c>
      <c r="K67" s="51">
        <f t="shared" si="21"/>
        <v>14490</v>
      </c>
      <c r="L67" s="51">
        <f t="shared" si="22"/>
        <v>1331.2619880000002</v>
      </c>
      <c r="M67" s="51">
        <f t="shared" si="23"/>
        <v>3993.7859640000006</v>
      </c>
      <c r="N67" s="52">
        <v>0.27562360000000002</v>
      </c>
      <c r="O67" s="53">
        <v>11558.32</v>
      </c>
      <c r="P67" s="53">
        <v>3710.63</v>
      </c>
      <c r="Q67" s="57"/>
      <c r="R67" s="57"/>
      <c r="S67" s="53">
        <f t="shared" si="26"/>
        <v>11558.32</v>
      </c>
      <c r="T67" s="53">
        <f t="shared" si="27"/>
        <v>3710.63</v>
      </c>
      <c r="U67" s="62">
        <f t="shared" si="24"/>
        <v>0.95721076604554867</v>
      </c>
      <c r="V67" s="62">
        <f t="shared" si="25"/>
        <v>1.0801355034257916</v>
      </c>
      <c r="W67" s="60">
        <f t="shared" si="28"/>
        <v>0.79767563837129052</v>
      </c>
      <c r="X67" s="60">
        <f t="shared" si="29"/>
        <v>0.92910086655810575</v>
      </c>
      <c r="Y67" s="64"/>
      <c r="Z67" s="64"/>
    </row>
    <row r="68" spans="1:26">
      <c r="A68" s="38">
        <v>74</v>
      </c>
      <c r="B68" s="39" t="s">
        <v>26</v>
      </c>
      <c r="C68" s="40">
        <v>104429</v>
      </c>
      <c r="D68" s="41" t="s">
        <v>96</v>
      </c>
      <c r="E68" s="40">
        <v>4600</v>
      </c>
      <c r="F68" s="42">
        <f t="shared" si="17"/>
        <v>13800</v>
      </c>
      <c r="G68" s="43">
        <v>1104.92</v>
      </c>
      <c r="H68" s="43">
        <f t="shared" si="18"/>
        <v>3314.76</v>
      </c>
      <c r="I68" s="49">
        <f t="shared" si="19"/>
        <v>0.24020000000000002</v>
      </c>
      <c r="J68" s="50">
        <f t="shared" si="20"/>
        <v>5520</v>
      </c>
      <c r="K68" s="51">
        <f t="shared" si="21"/>
        <v>16560</v>
      </c>
      <c r="L68" s="51">
        <f t="shared" si="22"/>
        <v>1284.5357952000002</v>
      </c>
      <c r="M68" s="51">
        <f t="shared" si="23"/>
        <v>3853.6073856000003</v>
      </c>
      <c r="N68" s="52">
        <v>0.23270576000000001</v>
      </c>
      <c r="O68" s="53">
        <v>13139.91</v>
      </c>
      <c r="P68" s="53">
        <v>3414.1</v>
      </c>
      <c r="Q68" s="57"/>
      <c r="R68" s="57"/>
      <c r="S68" s="53">
        <f t="shared" si="26"/>
        <v>13139.91</v>
      </c>
      <c r="T68" s="53">
        <f t="shared" si="27"/>
        <v>3414.1</v>
      </c>
      <c r="U68" s="62">
        <f t="shared" si="24"/>
        <v>0.9521673913043478</v>
      </c>
      <c r="V68" s="62">
        <f t="shared" si="25"/>
        <v>1.0299689871966597</v>
      </c>
      <c r="W68" s="60">
        <f t="shared" si="28"/>
        <v>0.79347282608695646</v>
      </c>
      <c r="X68" s="60">
        <f t="shared" si="29"/>
        <v>0.88594910129082338</v>
      </c>
      <c r="Y68" s="64"/>
      <c r="Z68" s="64"/>
    </row>
    <row r="69" spans="1:26">
      <c r="A69" s="38">
        <v>75</v>
      </c>
      <c r="B69" s="39" t="s">
        <v>26</v>
      </c>
      <c r="C69" s="40">
        <v>347</v>
      </c>
      <c r="D69" s="41" t="s">
        <v>97</v>
      </c>
      <c r="E69" s="40">
        <v>5060</v>
      </c>
      <c r="F69" s="42">
        <f t="shared" si="17"/>
        <v>15180</v>
      </c>
      <c r="G69" s="43">
        <v>1375.308</v>
      </c>
      <c r="H69" s="43">
        <f t="shared" si="18"/>
        <v>4125.924</v>
      </c>
      <c r="I69" s="49">
        <f t="shared" si="19"/>
        <v>0.27179999999999999</v>
      </c>
      <c r="J69" s="50">
        <f t="shared" si="20"/>
        <v>6072</v>
      </c>
      <c r="K69" s="51">
        <f t="shared" si="21"/>
        <v>18216</v>
      </c>
      <c r="L69" s="51">
        <f t="shared" si="22"/>
        <v>1598.8780684800001</v>
      </c>
      <c r="M69" s="51">
        <f t="shared" si="23"/>
        <v>4796.6342054400002</v>
      </c>
      <c r="N69" s="52">
        <v>0.26331984000000003</v>
      </c>
      <c r="O69" s="53">
        <v>14435.62</v>
      </c>
      <c r="P69" s="53">
        <v>3599.99</v>
      </c>
      <c r="Q69" s="57"/>
      <c r="R69" s="57"/>
      <c r="S69" s="53">
        <f t="shared" si="26"/>
        <v>14435.62</v>
      </c>
      <c r="T69" s="53">
        <f t="shared" si="27"/>
        <v>3599.99</v>
      </c>
      <c r="U69" s="62">
        <f t="shared" si="24"/>
        <v>0.95096310935441375</v>
      </c>
      <c r="V69" s="62">
        <f t="shared" si="25"/>
        <v>0.87252940189882311</v>
      </c>
      <c r="W69" s="60">
        <f t="shared" si="28"/>
        <v>0.79246925779534483</v>
      </c>
      <c r="X69" s="60">
        <f t="shared" si="29"/>
        <v>0.7505241896322109</v>
      </c>
      <c r="Y69" s="64"/>
      <c r="Z69" s="64"/>
    </row>
    <row r="70" spans="1:26">
      <c r="A70" s="38">
        <v>76</v>
      </c>
      <c r="B70" s="39" t="s">
        <v>29</v>
      </c>
      <c r="C70" s="40">
        <v>101453</v>
      </c>
      <c r="D70" s="41" t="s">
        <v>98</v>
      </c>
      <c r="E70" s="40">
        <v>7020</v>
      </c>
      <c r="F70" s="42">
        <f t="shared" si="17"/>
        <v>21060</v>
      </c>
      <c r="G70" s="43">
        <v>2389.6080000000002</v>
      </c>
      <c r="H70" s="43">
        <f t="shared" si="18"/>
        <v>7168.8240000000005</v>
      </c>
      <c r="I70" s="49">
        <f t="shared" si="19"/>
        <v>0.34040000000000004</v>
      </c>
      <c r="J70" s="50">
        <f t="shared" si="20"/>
        <v>8424</v>
      </c>
      <c r="K70" s="51">
        <f t="shared" si="21"/>
        <v>25272</v>
      </c>
      <c r="L70" s="51">
        <f t="shared" si="22"/>
        <v>2778.0626764799999</v>
      </c>
      <c r="M70" s="51">
        <f t="shared" si="23"/>
        <v>8334.1880294399998</v>
      </c>
      <c r="N70" s="52">
        <v>0.32977951999999999</v>
      </c>
      <c r="O70" s="53">
        <v>20019.95</v>
      </c>
      <c r="P70" s="53">
        <v>6360.29</v>
      </c>
      <c r="Q70" s="57"/>
      <c r="R70" s="57"/>
      <c r="S70" s="53">
        <f t="shared" si="26"/>
        <v>20019.95</v>
      </c>
      <c r="T70" s="53">
        <f t="shared" si="27"/>
        <v>6360.29</v>
      </c>
      <c r="U70" s="62">
        <f t="shared" si="24"/>
        <v>0.95061490978157648</v>
      </c>
      <c r="V70" s="62">
        <f t="shared" si="25"/>
        <v>0.88721525315728211</v>
      </c>
      <c r="W70" s="60">
        <f t="shared" si="28"/>
        <v>0.79217909148464705</v>
      </c>
      <c r="X70" s="60">
        <f t="shared" si="29"/>
        <v>0.763156527970412</v>
      </c>
      <c r="Y70" s="64"/>
      <c r="Z70" s="64"/>
    </row>
    <row r="71" spans="1:26">
      <c r="A71" s="38">
        <v>77</v>
      </c>
      <c r="B71" s="39" t="s">
        <v>25</v>
      </c>
      <c r="C71" s="40">
        <v>102935</v>
      </c>
      <c r="D71" s="41" t="s">
        <v>99</v>
      </c>
      <c r="E71" s="40">
        <v>5390</v>
      </c>
      <c r="F71" s="42">
        <f t="shared" si="17"/>
        <v>16170</v>
      </c>
      <c r="G71" s="43">
        <v>1624.0070000000001</v>
      </c>
      <c r="H71" s="43">
        <f t="shared" si="18"/>
        <v>4872.0210000000006</v>
      </c>
      <c r="I71" s="49">
        <f t="shared" si="19"/>
        <v>0.30130000000000001</v>
      </c>
      <c r="J71" s="50">
        <f t="shared" si="20"/>
        <v>6468</v>
      </c>
      <c r="K71" s="51">
        <f t="shared" si="21"/>
        <v>19404</v>
      </c>
      <c r="L71" s="51">
        <f t="shared" si="22"/>
        <v>1888.0055779200002</v>
      </c>
      <c r="M71" s="51">
        <f t="shared" si="23"/>
        <v>5664.0167337600005</v>
      </c>
      <c r="N71" s="52">
        <v>0.29189944000000001</v>
      </c>
      <c r="O71" s="53">
        <v>15241.64</v>
      </c>
      <c r="P71" s="53">
        <v>3605.04</v>
      </c>
      <c r="Q71" s="57"/>
      <c r="R71" s="57"/>
      <c r="S71" s="53">
        <f t="shared" si="26"/>
        <v>15241.64</v>
      </c>
      <c r="T71" s="53">
        <f t="shared" si="27"/>
        <v>3605.04</v>
      </c>
      <c r="U71" s="62">
        <f t="shared" si="24"/>
        <v>0.94258750773036482</v>
      </c>
      <c r="V71" s="62">
        <f t="shared" si="25"/>
        <v>0.73994754948716346</v>
      </c>
      <c r="W71" s="60">
        <f t="shared" si="28"/>
        <v>0.78548958977530403</v>
      </c>
      <c r="X71" s="60">
        <f t="shared" si="29"/>
        <v>0.63648117042317254</v>
      </c>
      <c r="Y71" s="64"/>
      <c r="Z71" s="64"/>
    </row>
    <row r="72" spans="1:26">
      <c r="A72" s="38">
        <v>78</v>
      </c>
      <c r="B72" s="39" t="s">
        <v>25</v>
      </c>
      <c r="C72" s="40">
        <v>337</v>
      </c>
      <c r="D72" s="41" t="s">
        <v>100</v>
      </c>
      <c r="E72" s="40">
        <v>30975</v>
      </c>
      <c r="F72" s="42">
        <f t="shared" si="17"/>
        <v>92925</v>
      </c>
      <c r="G72" s="43">
        <v>7743.75</v>
      </c>
      <c r="H72" s="43">
        <f t="shared" si="18"/>
        <v>23231.25</v>
      </c>
      <c r="I72" s="49">
        <f t="shared" si="19"/>
        <v>0.25</v>
      </c>
      <c r="J72" s="50">
        <f t="shared" si="20"/>
        <v>37170</v>
      </c>
      <c r="K72" s="51">
        <f t="shared" si="21"/>
        <v>111510</v>
      </c>
      <c r="L72" s="51">
        <f t="shared" si="22"/>
        <v>9002.5740000000005</v>
      </c>
      <c r="M72" s="51">
        <f t="shared" si="23"/>
        <v>27007.722000000002</v>
      </c>
      <c r="N72" s="52">
        <v>0.2422</v>
      </c>
      <c r="O72" s="53">
        <v>86940.42</v>
      </c>
      <c r="P72" s="53">
        <v>18689.78</v>
      </c>
      <c r="Q72" s="57"/>
      <c r="R72" s="57"/>
      <c r="S72" s="53">
        <f t="shared" si="26"/>
        <v>86940.42</v>
      </c>
      <c r="T72" s="53">
        <f t="shared" si="27"/>
        <v>18689.78</v>
      </c>
      <c r="U72" s="62">
        <f t="shared" si="24"/>
        <v>0.93559774011299435</v>
      </c>
      <c r="V72" s="62">
        <f t="shared" si="25"/>
        <v>0.80451030400860901</v>
      </c>
      <c r="W72" s="60">
        <f t="shared" si="28"/>
        <v>0.77966478342749523</v>
      </c>
      <c r="X72" s="60">
        <f t="shared" si="29"/>
        <v>0.69201615745304246</v>
      </c>
      <c r="Y72" s="64"/>
      <c r="Z72" s="64"/>
    </row>
    <row r="73" spans="1:26">
      <c r="A73" s="38">
        <v>79</v>
      </c>
      <c r="B73" s="39" t="s">
        <v>29</v>
      </c>
      <c r="C73" s="40">
        <v>110378</v>
      </c>
      <c r="D73" s="41" t="s">
        <v>101</v>
      </c>
      <c r="E73" s="40">
        <v>2300</v>
      </c>
      <c r="F73" s="42">
        <f t="shared" si="17"/>
        <v>6900</v>
      </c>
      <c r="G73" s="43">
        <v>620.08000000000004</v>
      </c>
      <c r="H73" s="43">
        <f t="shared" si="18"/>
        <v>1860.2400000000002</v>
      </c>
      <c r="I73" s="49">
        <f t="shared" si="19"/>
        <v>0.26960000000000001</v>
      </c>
      <c r="J73" s="50">
        <v>3000</v>
      </c>
      <c r="K73" s="51">
        <f t="shared" si="21"/>
        <v>9000</v>
      </c>
      <c r="L73" s="51">
        <f t="shared" si="22"/>
        <v>783.56543999999997</v>
      </c>
      <c r="M73" s="51">
        <f t="shared" si="23"/>
        <v>2350.69632</v>
      </c>
      <c r="N73" s="52">
        <v>0.26118848</v>
      </c>
      <c r="O73" s="53">
        <v>6432.74</v>
      </c>
      <c r="P73" s="53">
        <v>2307.34</v>
      </c>
      <c r="Q73" s="57"/>
      <c r="R73" s="57"/>
      <c r="S73" s="53">
        <f t="shared" si="26"/>
        <v>6432.74</v>
      </c>
      <c r="T73" s="53">
        <f t="shared" si="27"/>
        <v>2307.34</v>
      </c>
      <c r="U73" s="62">
        <f t="shared" si="24"/>
        <v>0.93228115942028977</v>
      </c>
      <c r="V73" s="62">
        <f t="shared" si="25"/>
        <v>1.2403453317851458</v>
      </c>
      <c r="W73" s="60">
        <f t="shared" si="28"/>
        <v>0.71474888888888888</v>
      </c>
      <c r="X73" s="60">
        <f t="shared" si="29"/>
        <v>0.98155596721230254</v>
      </c>
      <c r="Y73" s="64"/>
      <c r="Z73" s="64"/>
    </row>
    <row r="74" spans="1:26">
      <c r="A74" s="38">
        <v>80</v>
      </c>
      <c r="B74" s="39" t="s">
        <v>25</v>
      </c>
      <c r="C74" s="40">
        <v>742</v>
      </c>
      <c r="D74" s="41" t="s">
        <v>102</v>
      </c>
      <c r="E74" s="40">
        <v>8640</v>
      </c>
      <c r="F74" s="42">
        <f t="shared" si="17"/>
        <v>25920</v>
      </c>
      <c r="G74" s="43">
        <v>2073.6</v>
      </c>
      <c r="H74" s="43">
        <f t="shared" si="18"/>
        <v>6220.7999999999993</v>
      </c>
      <c r="I74" s="49">
        <f t="shared" si="19"/>
        <v>0.24</v>
      </c>
      <c r="J74" s="50">
        <f t="shared" ref="J74:J79" si="30">E74*1.2</f>
        <v>10368</v>
      </c>
      <c r="K74" s="51">
        <f t="shared" si="21"/>
        <v>31104</v>
      </c>
      <c r="L74" s="51">
        <f t="shared" si="22"/>
        <v>2410.6844160000001</v>
      </c>
      <c r="M74" s="51">
        <f t="shared" si="23"/>
        <v>7232.0532480000002</v>
      </c>
      <c r="N74" s="52">
        <v>0.232512</v>
      </c>
      <c r="O74" s="53">
        <v>24083.42</v>
      </c>
      <c r="P74" s="53">
        <v>4634.1400000000003</v>
      </c>
      <c r="Q74" s="57"/>
      <c r="R74" s="57"/>
      <c r="S74" s="53">
        <f t="shared" si="26"/>
        <v>24083.42</v>
      </c>
      <c r="T74" s="53">
        <f t="shared" si="27"/>
        <v>4634.1400000000003</v>
      </c>
      <c r="U74" s="62">
        <f t="shared" si="24"/>
        <v>0.92914429012345667</v>
      </c>
      <c r="V74" s="62">
        <f t="shared" si="25"/>
        <v>0.74494277263374498</v>
      </c>
      <c r="W74" s="60">
        <f t="shared" si="28"/>
        <v>0.77428690843621395</v>
      </c>
      <c r="X74" s="60">
        <f t="shared" si="29"/>
        <v>0.64077791480331758</v>
      </c>
      <c r="Y74" s="64"/>
      <c r="Z74" s="64"/>
    </row>
    <row r="75" spans="1:26">
      <c r="A75" s="38">
        <v>81</v>
      </c>
      <c r="B75" s="39" t="s">
        <v>25</v>
      </c>
      <c r="C75" s="40">
        <v>308</v>
      </c>
      <c r="D75" s="41" t="s">
        <v>103</v>
      </c>
      <c r="E75" s="40">
        <v>7020</v>
      </c>
      <c r="F75" s="42">
        <f t="shared" si="17"/>
        <v>21060</v>
      </c>
      <c r="G75" s="43">
        <v>2258.3339999999998</v>
      </c>
      <c r="H75" s="43">
        <f t="shared" si="18"/>
        <v>6775.0019999999995</v>
      </c>
      <c r="I75" s="49">
        <f t="shared" si="19"/>
        <v>0.32169999999999999</v>
      </c>
      <c r="J75" s="50">
        <f t="shared" si="30"/>
        <v>8424</v>
      </c>
      <c r="K75" s="51">
        <f t="shared" si="21"/>
        <v>25272</v>
      </c>
      <c r="L75" s="51">
        <f t="shared" si="22"/>
        <v>2625.4487750399999</v>
      </c>
      <c r="M75" s="51">
        <f t="shared" si="23"/>
        <v>7876.3463251199992</v>
      </c>
      <c r="N75" s="52">
        <v>0.31166295999999999</v>
      </c>
      <c r="O75" s="53">
        <v>19461.89</v>
      </c>
      <c r="P75" s="53">
        <v>6112.42</v>
      </c>
      <c r="Q75" s="57">
        <v>2171.12</v>
      </c>
      <c r="R75" s="57">
        <v>260.57</v>
      </c>
      <c r="S75" s="53">
        <f t="shared" si="26"/>
        <v>17290.77</v>
      </c>
      <c r="T75" s="53">
        <f t="shared" si="27"/>
        <v>5851.85</v>
      </c>
      <c r="U75" s="62">
        <f t="shared" si="24"/>
        <v>0.92411633428300088</v>
      </c>
      <c r="V75" s="62">
        <f t="shared" si="25"/>
        <v>0.90220194768946205</v>
      </c>
      <c r="W75" s="60">
        <f t="shared" si="28"/>
        <v>0.68418684710351374</v>
      </c>
      <c r="X75" s="60">
        <f t="shared" si="29"/>
        <v>0.74296504476151826</v>
      </c>
      <c r="Y75" s="64"/>
      <c r="Z75" s="64"/>
    </row>
    <row r="76" spans="1:26">
      <c r="A76" s="38">
        <v>82</v>
      </c>
      <c r="B76" s="39" t="s">
        <v>26</v>
      </c>
      <c r="C76" s="40">
        <v>102934</v>
      </c>
      <c r="D76" s="41" t="s">
        <v>104</v>
      </c>
      <c r="E76" s="40">
        <v>9504</v>
      </c>
      <c r="F76" s="42">
        <f t="shared" si="17"/>
        <v>28512</v>
      </c>
      <c r="G76" s="43">
        <v>2835.0432000000001</v>
      </c>
      <c r="H76" s="43">
        <f t="shared" si="18"/>
        <v>8505.1296000000002</v>
      </c>
      <c r="I76" s="49">
        <f t="shared" si="19"/>
        <v>0.29830000000000001</v>
      </c>
      <c r="J76" s="50">
        <f t="shared" si="30"/>
        <v>11404.8</v>
      </c>
      <c r="K76" s="51">
        <f t="shared" si="21"/>
        <v>34214.399999999994</v>
      </c>
      <c r="L76" s="51">
        <f t="shared" si="22"/>
        <v>3295.9078225919998</v>
      </c>
      <c r="M76" s="51">
        <f t="shared" si="23"/>
        <v>9887.7234677759989</v>
      </c>
      <c r="N76" s="52">
        <v>0.28899303999999998</v>
      </c>
      <c r="O76" s="53">
        <v>25945.66</v>
      </c>
      <c r="P76" s="53">
        <v>7663.04</v>
      </c>
      <c r="Q76" s="57"/>
      <c r="R76" s="57"/>
      <c r="S76" s="53">
        <f t="shared" si="26"/>
        <v>25945.66</v>
      </c>
      <c r="T76" s="53">
        <f t="shared" si="27"/>
        <v>7663.04</v>
      </c>
      <c r="U76" s="62">
        <f t="shared" si="24"/>
        <v>0.90999088103254766</v>
      </c>
      <c r="V76" s="62">
        <f t="shared" si="25"/>
        <v>0.90099038584902924</v>
      </c>
      <c r="W76" s="60">
        <f t="shared" si="28"/>
        <v>0.7583257341937899</v>
      </c>
      <c r="X76" s="60">
        <f t="shared" si="29"/>
        <v>0.77500549291996057</v>
      </c>
      <c r="Y76" s="64"/>
      <c r="Z76" s="64"/>
    </row>
    <row r="77" spans="1:26">
      <c r="A77" s="38">
        <v>83</v>
      </c>
      <c r="B77" s="39" t="s">
        <v>26</v>
      </c>
      <c r="C77" s="40">
        <v>585</v>
      </c>
      <c r="D77" s="41" t="s">
        <v>105</v>
      </c>
      <c r="E77" s="40">
        <v>10500</v>
      </c>
      <c r="F77" s="42">
        <f t="shared" si="17"/>
        <v>31500</v>
      </c>
      <c r="G77" s="43">
        <v>3186.75</v>
      </c>
      <c r="H77" s="43">
        <f t="shared" si="18"/>
        <v>9560.25</v>
      </c>
      <c r="I77" s="49">
        <f t="shared" si="19"/>
        <v>0.30349999999999999</v>
      </c>
      <c r="J77" s="50">
        <f t="shared" si="30"/>
        <v>12600</v>
      </c>
      <c r="K77" s="51">
        <f t="shared" si="21"/>
        <v>37800</v>
      </c>
      <c r="L77" s="51">
        <f t="shared" si="22"/>
        <v>3704.7880799999998</v>
      </c>
      <c r="M77" s="51">
        <f t="shared" si="23"/>
        <v>11114.364239999999</v>
      </c>
      <c r="N77" s="52">
        <v>0.29403079999999998</v>
      </c>
      <c r="O77" s="53">
        <v>28647.48</v>
      </c>
      <c r="P77" s="53">
        <v>9240.75</v>
      </c>
      <c r="Q77" s="57"/>
      <c r="R77" s="57"/>
      <c r="S77" s="53">
        <f t="shared" si="26"/>
        <v>28647.48</v>
      </c>
      <c r="T77" s="53">
        <f t="shared" si="27"/>
        <v>9240.75</v>
      </c>
      <c r="U77" s="62">
        <f t="shared" si="24"/>
        <v>0.90944380952380954</v>
      </c>
      <c r="V77" s="62">
        <f t="shared" si="25"/>
        <v>0.96658037185220047</v>
      </c>
      <c r="W77" s="60">
        <f t="shared" si="28"/>
        <v>0.75786984126984125</v>
      </c>
      <c r="X77" s="60">
        <f t="shared" si="29"/>
        <v>0.83142407432923948</v>
      </c>
      <c r="Y77" s="64"/>
      <c r="Z77" s="64"/>
    </row>
    <row r="78" spans="1:26">
      <c r="A78" s="38">
        <v>84</v>
      </c>
      <c r="B78" s="39" t="s">
        <v>25</v>
      </c>
      <c r="C78" s="40">
        <v>106865</v>
      </c>
      <c r="D78" s="41" t="s">
        <v>106</v>
      </c>
      <c r="E78" s="40">
        <v>3450</v>
      </c>
      <c r="F78" s="42">
        <f t="shared" si="17"/>
        <v>10350</v>
      </c>
      <c r="G78" s="43">
        <v>1029.135</v>
      </c>
      <c r="H78" s="43">
        <f t="shared" si="18"/>
        <v>3087.4049999999997</v>
      </c>
      <c r="I78" s="49">
        <f t="shared" si="19"/>
        <v>0.29830000000000001</v>
      </c>
      <c r="J78" s="50">
        <f t="shared" si="30"/>
        <v>4140</v>
      </c>
      <c r="K78" s="51">
        <f t="shared" si="21"/>
        <v>12420</v>
      </c>
      <c r="L78" s="51">
        <f t="shared" si="22"/>
        <v>1196.4311855999999</v>
      </c>
      <c r="M78" s="51">
        <f t="shared" si="23"/>
        <v>3589.2935567999998</v>
      </c>
      <c r="N78" s="52">
        <v>0.28899303999999998</v>
      </c>
      <c r="O78" s="53">
        <v>9395.14</v>
      </c>
      <c r="P78" s="53">
        <v>2804.5</v>
      </c>
      <c r="Q78" s="57"/>
      <c r="R78" s="57"/>
      <c r="S78" s="53">
        <f t="shared" si="26"/>
        <v>9395.14</v>
      </c>
      <c r="T78" s="53">
        <f t="shared" si="27"/>
        <v>2804.5</v>
      </c>
      <c r="U78" s="62">
        <f t="shared" si="24"/>
        <v>0.90774299516908208</v>
      </c>
      <c r="V78" s="62">
        <f t="shared" si="25"/>
        <v>0.90836803075722172</v>
      </c>
      <c r="W78" s="60">
        <f t="shared" si="28"/>
        <v>0.75645249597423503</v>
      </c>
      <c r="X78" s="60">
        <f t="shared" si="29"/>
        <v>0.78135152659408691</v>
      </c>
      <c r="Y78" s="64"/>
      <c r="Z78" s="64"/>
    </row>
    <row r="79" spans="1:26">
      <c r="A79" s="38">
        <v>85</v>
      </c>
      <c r="B79" s="39" t="s">
        <v>39</v>
      </c>
      <c r="C79" s="40">
        <v>102567</v>
      </c>
      <c r="D79" s="41" t="s">
        <v>107</v>
      </c>
      <c r="E79" s="40">
        <v>3450</v>
      </c>
      <c r="F79" s="42">
        <f t="shared" si="17"/>
        <v>10350</v>
      </c>
      <c r="G79" s="43">
        <v>972.21</v>
      </c>
      <c r="H79" s="43">
        <f t="shared" si="18"/>
        <v>2916.63</v>
      </c>
      <c r="I79" s="49">
        <f t="shared" si="19"/>
        <v>0.28179999999999999</v>
      </c>
      <c r="J79" s="50">
        <f t="shared" si="30"/>
        <v>4140</v>
      </c>
      <c r="K79" s="51">
        <f t="shared" si="21"/>
        <v>12420</v>
      </c>
      <c r="L79" s="51">
        <f t="shared" si="22"/>
        <v>1130.2524576000001</v>
      </c>
      <c r="M79" s="51">
        <f t="shared" si="23"/>
        <v>3390.7573728000002</v>
      </c>
      <c r="N79" s="52">
        <v>0.27300784</v>
      </c>
      <c r="O79" s="53">
        <v>9202.4699999999993</v>
      </c>
      <c r="P79" s="53">
        <v>2687.49</v>
      </c>
      <c r="Q79" s="57"/>
      <c r="R79" s="57"/>
      <c r="S79" s="53">
        <f t="shared" si="26"/>
        <v>9202.4699999999993</v>
      </c>
      <c r="T79" s="53">
        <f t="shared" si="27"/>
        <v>2687.49</v>
      </c>
      <c r="U79" s="62">
        <f t="shared" si="24"/>
        <v>0.88912753623188401</v>
      </c>
      <c r="V79" s="62">
        <f t="shared" si="25"/>
        <v>0.9214367266331347</v>
      </c>
      <c r="W79" s="60">
        <f t="shared" si="28"/>
        <v>0.74093961352657001</v>
      </c>
      <c r="X79" s="60">
        <f t="shared" si="29"/>
        <v>0.79259283532302394</v>
      </c>
      <c r="Y79" s="64"/>
      <c r="Z79" s="64"/>
    </row>
    <row r="80" spans="1:26">
      <c r="A80" s="38">
        <v>86</v>
      </c>
      <c r="B80" s="39" t="s">
        <v>49</v>
      </c>
      <c r="C80" s="40">
        <v>307</v>
      </c>
      <c r="D80" s="41" t="s">
        <v>108</v>
      </c>
      <c r="E80" s="40">
        <v>57750</v>
      </c>
      <c r="F80" s="42">
        <f t="shared" si="17"/>
        <v>173250</v>
      </c>
      <c r="G80" s="43">
        <v>15910.125</v>
      </c>
      <c r="H80" s="43">
        <f t="shared" si="18"/>
        <v>47730.375</v>
      </c>
      <c r="I80" s="49">
        <f t="shared" si="19"/>
        <v>0.27550000000000002</v>
      </c>
      <c r="J80" s="50">
        <v>70000</v>
      </c>
      <c r="K80" s="51">
        <f t="shared" si="21"/>
        <v>210000</v>
      </c>
      <c r="L80" s="51">
        <f t="shared" si="22"/>
        <v>18683.307999999997</v>
      </c>
      <c r="M80" s="51">
        <f t="shared" si="23"/>
        <v>56049.923999999992</v>
      </c>
      <c r="N80" s="52">
        <v>0.26690439999999999</v>
      </c>
      <c r="O80" s="53">
        <v>152676.07999999999</v>
      </c>
      <c r="P80" s="53">
        <v>41348.01</v>
      </c>
      <c r="Q80" s="57"/>
      <c r="R80" s="57"/>
      <c r="S80" s="53">
        <f t="shared" si="26"/>
        <v>152676.07999999999</v>
      </c>
      <c r="T80" s="53">
        <f t="shared" si="27"/>
        <v>41348.01</v>
      </c>
      <c r="U80" s="62">
        <f t="shared" si="24"/>
        <v>0.88124721500721492</v>
      </c>
      <c r="V80" s="62">
        <f t="shared" si="25"/>
        <v>0.86628294875118839</v>
      </c>
      <c r="W80" s="60">
        <f t="shared" si="28"/>
        <v>0.72702895238095233</v>
      </c>
      <c r="X80" s="60">
        <f t="shared" si="29"/>
        <v>0.73769966217973837</v>
      </c>
      <c r="Y80" s="64"/>
      <c r="Z80" s="64"/>
    </row>
    <row r="81" spans="1:26">
      <c r="A81" s="38">
        <v>87</v>
      </c>
      <c r="B81" s="39" t="s">
        <v>26</v>
      </c>
      <c r="C81" s="40">
        <v>570</v>
      </c>
      <c r="D81" s="41" t="s">
        <v>109</v>
      </c>
      <c r="E81" s="40">
        <v>4400</v>
      </c>
      <c r="F81" s="42">
        <f t="shared" si="17"/>
        <v>13200</v>
      </c>
      <c r="G81" s="43">
        <v>1209.56</v>
      </c>
      <c r="H81" s="43">
        <f t="shared" si="18"/>
        <v>3628.68</v>
      </c>
      <c r="I81" s="49">
        <f t="shared" si="19"/>
        <v>0.27489999999999998</v>
      </c>
      <c r="J81" s="50">
        <f t="shared" ref="J81:J108" si="31">E81*1.2</f>
        <v>5280</v>
      </c>
      <c r="K81" s="51">
        <f t="shared" si="21"/>
        <v>15840</v>
      </c>
      <c r="L81" s="51">
        <f t="shared" si="22"/>
        <v>1406.1860736000001</v>
      </c>
      <c r="M81" s="51">
        <f t="shared" si="23"/>
        <v>4218.5582208000005</v>
      </c>
      <c r="N81" s="52">
        <v>0.26632312000000002</v>
      </c>
      <c r="O81" s="53">
        <v>11564.88</v>
      </c>
      <c r="P81" s="53">
        <v>3062.57</v>
      </c>
      <c r="Q81" s="57"/>
      <c r="R81" s="57"/>
      <c r="S81" s="53">
        <f t="shared" si="26"/>
        <v>11564.88</v>
      </c>
      <c r="T81" s="53">
        <f t="shared" si="27"/>
        <v>3062.57</v>
      </c>
      <c r="U81" s="62">
        <f t="shared" si="24"/>
        <v>0.87612727272727264</v>
      </c>
      <c r="V81" s="62">
        <f t="shared" si="25"/>
        <v>0.84399010108358974</v>
      </c>
      <c r="W81" s="60">
        <f t="shared" si="28"/>
        <v>0.73010606060606054</v>
      </c>
      <c r="X81" s="60">
        <f t="shared" si="29"/>
        <v>0.72597552047514935</v>
      </c>
      <c r="Y81" s="64"/>
      <c r="Z81" s="64"/>
    </row>
    <row r="82" spans="1:26">
      <c r="A82" s="38">
        <v>88</v>
      </c>
      <c r="B82" s="39" t="s">
        <v>25</v>
      </c>
      <c r="C82" s="40">
        <v>391</v>
      </c>
      <c r="D82" s="41" t="s">
        <v>110</v>
      </c>
      <c r="E82" s="40">
        <v>7020</v>
      </c>
      <c r="F82" s="42">
        <f t="shared" si="17"/>
        <v>21060</v>
      </c>
      <c r="G82" s="43">
        <v>2271.672</v>
      </c>
      <c r="H82" s="43">
        <f t="shared" si="18"/>
        <v>6815.0159999999996</v>
      </c>
      <c r="I82" s="49">
        <f t="shared" si="19"/>
        <v>0.3236</v>
      </c>
      <c r="J82" s="50">
        <f t="shared" si="31"/>
        <v>8424</v>
      </c>
      <c r="K82" s="51">
        <f t="shared" si="21"/>
        <v>25272</v>
      </c>
      <c r="L82" s="51">
        <f t="shared" si="22"/>
        <v>2640.9550003200002</v>
      </c>
      <c r="M82" s="51">
        <f t="shared" si="23"/>
        <v>7922.8650009600005</v>
      </c>
      <c r="N82" s="52">
        <v>0.31350368000000001</v>
      </c>
      <c r="O82" s="53">
        <v>18374.439999999999</v>
      </c>
      <c r="P82" s="53">
        <v>5911.74</v>
      </c>
      <c r="Q82" s="57"/>
      <c r="R82" s="57"/>
      <c r="S82" s="53">
        <f t="shared" si="26"/>
        <v>18374.439999999999</v>
      </c>
      <c r="T82" s="53">
        <f t="shared" si="27"/>
        <v>5911.74</v>
      </c>
      <c r="U82" s="62">
        <f t="shared" si="24"/>
        <v>0.87248053181386509</v>
      </c>
      <c r="V82" s="62">
        <f t="shared" si="25"/>
        <v>0.86745797808838598</v>
      </c>
      <c r="W82" s="60">
        <f t="shared" si="28"/>
        <v>0.72706710984488754</v>
      </c>
      <c r="X82" s="60">
        <f t="shared" si="29"/>
        <v>0.74616189967690782</v>
      </c>
      <c r="Y82" s="64"/>
      <c r="Z82" s="64"/>
    </row>
    <row r="83" spans="1:26">
      <c r="A83" s="38">
        <v>89</v>
      </c>
      <c r="B83" s="39" t="s">
        <v>26</v>
      </c>
      <c r="C83" s="40">
        <v>359</v>
      </c>
      <c r="D83" s="41" t="s">
        <v>111</v>
      </c>
      <c r="E83" s="40">
        <v>6820</v>
      </c>
      <c r="F83" s="42">
        <f t="shared" si="17"/>
        <v>20460</v>
      </c>
      <c r="G83" s="43">
        <v>1987.348</v>
      </c>
      <c r="H83" s="43">
        <f t="shared" si="18"/>
        <v>5962.0439999999999</v>
      </c>
      <c r="I83" s="49">
        <f t="shared" si="19"/>
        <v>0.29139999999999999</v>
      </c>
      <c r="J83" s="50">
        <f t="shared" si="31"/>
        <v>8184</v>
      </c>
      <c r="K83" s="51">
        <f t="shared" si="21"/>
        <v>24552</v>
      </c>
      <c r="L83" s="51">
        <f t="shared" si="22"/>
        <v>2310.4112908799998</v>
      </c>
      <c r="M83" s="51">
        <f t="shared" si="23"/>
        <v>6931.2338726399994</v>
      </c>
      <c r="N83" s="52">
        <v>0.28230832</v>
      </c>
      <c r="O83" s="53">
        <v>17711.04</v>
      </c>
      <c r="P83" s="53">
        <v>5106.42</v>
      </c>
      <c r="Q83" s="57"/>
      <c r="R83" s="57"/>
      <c r="S83" s="53">
        <f t="shared" si="26"/>
        <v>17711.04</v>
      </c>
      <c r="T83" s="53">
        <f t="shared" si="27"/>
        <v>5106.42</v>
      </c>
      <c r="U83" s="62">
        <f t="shared" si="24"/>
        <v>0.86564222873900298</v>
      </c>
      <c r="V83" s="62">
        <f t="shared" si="25"/>
        <v>0.85648814399893736</v>
      </c>
      <c r="W83" s="60">
        <f t="shared" si="28"/>
        <v>0.72136852394916917</v>
      </c>
      <c r="X83" s="60">
        <f t="shared" si="29"/>
        <v>0.73672597027158804</v>
      </c>
      <c r="Y83" s="64"/>
      <c r="Z83" s="64"/>
    </row>
    <row r="84" spans="1:26">
      <c r="A84" s="38">
        <v>90</v>
      </c>
      <c r="B84" s="39" t="s">
        <v>29</v>
      </c>
      <c r="C84" s="40">
        <v>52</v>
      </c>
      <c r="D84" s="41" t="s">
        <v>112</v>
      </c>
      <c r="E84" s="40">
        <v>5734.3</v>
      </c>
      <c r="F84" s="42">
        <f t="shared" si="17"/>
        <v>17202.900000000001</v>
      </c>
      <c r="G84" s="43">
        <v>1750.6817900000001</v>
      </c>
      <c r="H84" s="43">
        <f t="shared" si="18"/>
        <v>5252.0453699999998</v>
      </c>
      <c r="I84" s="49">
        <f t="shared" si="19"/>
        <v>0.30530000000000002</v>
      </c>
      <c r="J84" s="50">
        <f t="shared" si="31"/>
        <v>6881.16</v>
      </c>
      <c r="K84" s="51">
        <f t="shared" si="21"/>
        <v>20643.48</v>
      </c>
      <c r="L84" s="51">
        <f t="shared" si="22"/>
        <v>2035.2726217823997</v>
      </c>
      <c r="M84" s="51">
        <f t="shared" si="23"/>
        <v>6105.8178653471987</v>
      </c>
      <c r="N84" s="52">
        <v>0.29577463999999998</v>
      </c>
      <c r="O84" s="53">
        <v>14758.28</v>
      </c>
      <c r="P84" s="53">
        <v>3977.54</v>
      </c>
      <c r="Q84" s="57"/>
      <c r="R84" s="57"/>
      <c r="S84" s="53">
        <f t="shared" si="26"/>
        <v>14758.28</v>
      </c>
      <c r="T84" s="53">
        <f t="shared" si="27"/>
        <v>3977.54</v>
      </c>
      <c r="U84" s="62">
        <f t="shared" si="24"/>
        <v>0.85789488981508932</v>
      </c>
      <c r="V84" s="62">
        <f t="shared" si="25"/>
        <v>0.75733161459722886</v>
      </c>
      <c r="W84" s="60">
        <f t="shared" si="28"/>
        <v>0.71491240817924118</v>
      </c>
      <c r="X84" s="60">
        <f t="shared" si="29"/>
        <v>0.65143443314515292</v>
      </c>
      <c r="Y84" s="64"/>
      <c r="Z84" s="64"/>
    </row>
    <row r="85" spans="1:26">
      <c r="A85" s="38">
        <v>91</v>
      </c>
      <c r="B85" s="39" t="s">
        <v>29</v>
      </c>
      <c r="C85" s="40">
        <v>54</v>
      </c>
      <c r="D85" s="41" t="s">
        <v>113</v>
      </c>
      <c r="E85" s="40">
        <v>7344</v>
      </c>
      <c r="F85" s="42">
        <f t="shared" si="17"/>
        <v>22032</v>
      </c>
      <c r="G85" s="43">
        <v>2455.8335999999999</v>
      </c>
      <c r="H85" s="43">
        <f t="shared" si="18"/>
        <v>7367.5007999999998</v>
      </c>
      <c r="I85" s="49">
        <f t="shared" si="19"/>
        <v>0.33439999999999998</v>
      </c>
      <c r="J85" s="50">
        <f t="shared" si="31"/>
        <v>8812.7999999999993</v>
      </c>
      <c r="K85" s="51">
        <f t="shared" si="21"/>
        <v>26438.399999999998</v>
      </c>
      <c r="L85" s="51">
        <f t="shared" si="22"/>
        <v>2855.0539100159995</v>
      </c>
      <c r="M85" s="51">
        <f t="shared" si="23"/>
        <v>8565.1617300479993</v>
      </c>
      <c r="N85" s="52">
        <v>0.32396671999999999</v>
      </c>
      <c r="O85" s="53">
        <v>18837.79</v>
      </c>
      <c r="P85" s="53">
        <v>6083.51</v>
      </c>
      <c r="Q85" s="57"/>
      <c r="R85" s="57"/>
      <c r="S85" s="53">
        <f t="shared" si="26"/>
        <v>18837.79</v>
      </c>
      <c r="T85" s="53">
        <f t="shared" si="27"/>
        <v>6083.51</v>
      </c>
      <c r="U85" s="62">
        <f t="shared" si="24"/>
        <v>0.8550195170660857</v>
      </c>
      <c r="V85" s="62">
        <f t="shared" si="25"/>
        <v>0.82572233992835131</v>
      </c>
      <c r="W85" s="60">
        <f t="shared" si="28"/>
        <v>0.71251626422173819</v>
      </c>
      <c r="X85" s="60">
        <f t="shared" si="29"/>
        <v>0.71026212834464575</v>
      </c>
      <c r="Y85" s="64"/>
      <c r="Z85" s="64"/>
    </row>
    <row r="86" spans="1:26">
      <c r="A86" s="38">
        <v>92</v>
      </c>
      <c r="B86" s="39" t="s">
        <v>26</v>
      </c>
      <c r="C86" s="40">
        <v>106399</v>
      </c>
      <c r="D86" s="41" t="s">
        <v>114</v>
      </c>
      <c r="E86" s="40">
        <v>6210</v>
      </c>
      <c r="F86" s="42">
        <f t="shared" si="17"/>
        <v>18630</v>
      </c>
      <c r="G86" s="43">
        <v>1884.7349999999999</v>
      </c>
      <c r="H86" s="43">
        <f t="shared" si="18"/>
        <v>5654.2049999999999</v>
      </c>
      <c r="I86" s="49">
        <f t="shared" si="19"/>
        <v>0.30349999999999999</v>
      </c>
      <c r="J86" s="50">
        <f t="shared" si="31"/>
        <v>7452</v>
      </c>
      <c r="K86" s="51">
        <f t="shared" si="21"/>
        <v>22356</v>
      </c>
      <c r="L86" s="51">
        <f t="shared" si="22"/>
        <v>2191.1175215999997</v>
      </c>
      <c r="M86" s="51">
        <f t="shared" si="23"/>
        <v>6573.3525647999995</v>
      </c>
      <c r="N86" s="52">
        <v>0.29403079999999998</v>
      </c>
      <c r="O86" s="53">
        <v>15880.45</v>
      </c>
      <c r="P86" s="53">
        <v>4321.62</v>
      </c>
      <c r="Q86" s="57"/>
      <c r="R86" s="57"/>
      <c r="S86" s="53">
        <f t="shared" si="26"/>
        <v>15880.45</v>
      </c>
      <c r="T86" s="53">
        <f t="shared" si="27"/>
        <v>4321.62</v>
      </c>
      <c r="U86" s="62">
        <f t="shared" si="24"/>
        <v>0.85241277509393454</v>
      </c>
      <c r="V86" s="62">
        <f t="shared" si="25"/>
        <v>0.76431965236492128</v>
      </c>
      <c r="W86" s="60">
        <f t="shared" si="28"/>
        <v>0.71034397924494541</v>
      </c>
      <c r="X86" s="60">
        <f t="shared" si="29"/>
        <v>0.65744533818892903</v>
      </c>
      <c r="Y86" s="64"/>
      <c r="Z86" s="64"/>
    </row>
    <row r="87" spans="1:26">
      <c r="A87" s="38">
        <v>93</v>
      </c>
      <c r="B87" s="39" t="s">
        <v>39</v>
      </c>
      <c r="C87" s="40">
        <v>104533</v>
      </c>
      <c r="D87" s="41" t="s">
        <v>115</v>
      </c>
      <c r="E87" s="40">
        <v>4025</v>
      </c>
      <c r="F87" s="42">
        <f t="shared" si="17"/>
        <v>12075</v>
      </c>
      <c r="G87" s="43">
        <v>1138.27</v>
      </c>
      <c r="H87" s="43">
        <f t="shared" si="18"/>
        <v>3414.81</v>
      </c>
      <c r="I87" s="49">
        <f t="shared" si="19"/>
        <v>0.2828</v>
      </c>
      <c r="J87" s="50">
        <f t="shared" si="31"/>
        <v>4830</v>
      </c>
      <c r="K87" s="51">
        <f t="shared" si="21"/>
        <v>14490</v>
      </c>
      <c r="L87" s="51">
        <f t="shared" si="22"/>
        <v>1323.3071711999999</v>
      </c>
      <c r="M87" s="51">
        <f t="shared" si="23"/>
        <v>3969.9215135999993</v>
      </c>
      <c r="N87" s="52">
        <v>0.27397663999999999</v>
      </c>
      <c r="O87" s="53">
        <v>10292.790000000001</v>
      </c>
      <c r="P87" s="53">
        <v>2811.81</v>
      </c>
      <c r="Q87" s="57"/>
      <c r="R87" s="57"/>
      <c r="S87" s="53">
        <f t="shared" si="26"/>
        <v>10292.790000000001</v>
      </c>
      <c r="T87" s="53">
        <f t="shared" si="27"/>
        <v>2811.81</v>
      </c>
      <c r="U87" s="62">
        <f t="shared" si="24"/>
        <v>0.85240496894409945</v>
      </c>
      <c r="V87" s="62">
        <f t="shared" si="25"/>
        <v>0.82341623692094146</v>
      </c>
      <c r="W87" s="60">
        <f t="shared" si="28"/>
        <v>0.71033747412008286</v>
      </c>
      <c r="X87" s="60">
        <f t="shared" si="29"/>
        <v>0.70827848620367251</v>
      </c>
      <c r="Y87" s="64"/>
      <c r="Z87" s="64"/>
    </row>
    <row r="88" spans="1:26">
      <c r="A88" s="38">
        <v>94</v>
      </c>
      <c r="B88" s="39" t="s">
        <v>26</v>
      </c>
      <c r="C88" s="40">
        <v>730</v>
      </c>
      <c r="D88" s="41" t="s">
        <v>116</v>
      </c>
      <c r="E88" s="40">
        <v>9765</v>
      </c>
      <c r="F88" s="42">
        <f t="shared" si="17"/>
        <v>29295</v>
      </c>
      <c r="G88" s="43">
        <v>3018.3615</v>
      </c>
      <c r="H88" s="43">
        <f t="shared" si="18"/>
        <v>9055.0845000000008</v>
      </c>
      <c r="I88" s="49">
        <f t="shared" si="19"/>
        <v>0.30909999999999999</v>
      </c>
      <c r="J88" s="50">
        <f t="shared" si="31"/>
        <v>11718</v>
      </c>
      <c r="K88" s="51">
        <f t="shared" si="21"/>
        <v>35154</v>
      </c>
      <c r="L88" s="51">
        <f t="shared" si="22"/>
        <v>3509.0263454400001</v>
      </c>
      <c r="M88" s="51">
        <f t="shared" si="23"/>
        <v>10527.079036319999</v>
      </c>
      <c r="N88" s="52">
        <v>0.29945608000000001</v>
      </c>
      <c r="O88" s="53">
        <v>24727.67</v>
      </c>
      <c r="P88" s="53">
        <v>6959.3</v>
      </c>
      <c r="Q88" s="57"/>
      <c r="R88" s="57"/>
      <c r="S88" s="53">
        <f t="shared" si="26"/>
        <v>24727.67</v>
      </c>
      <c r="T88" s="53">
        <f t="shared" si="27"/>
        <v>6959.3</v>
      </c>
      <c r="U88" s="62">
        <f t="shared" si="24"/>
        <v>0.84409182454343734</v>
      </c>
      <c r="V88" s="62">
        <f t="shared" si="25"/>
        <v>0.76855163527187398</v>
      </c>
      <c r="W88" s="60">
        <f t="shared" si="28"/>
        <v>0.7034098537861978</v>
      </c>
      <c r="X88" s="60">
        <f t="shared" si="29"/>
        <v>0.66108556571004862</v>
      </c>
      <c r="Y88" s="64"/>
      <c r="Z88" s="64"/>
    </row>
    <row r="89" spans="1:26">
      <c r="A89" s="38">
        <v>95</v>
      </c>
      <c r="B89" s="39" t="s">
        <v>24</v>
      </c>
      <c r="C89" s="40">
        <v>712</v>
      </c>
      <c r="D89" s="41" t="s">
        <v>117</v>
      </c>
      <c r="E89" s="40">
        <v>12075</v>
      </c>
      <c r="F89" s="42">
        <f t="shared" si="17"/>
        <v>36225</v>
      </c>
      <c r="G89" s="43">
        <v>3972.6750000000002</v>
      </c>
      <c r="H89" s="43">
        <f t="shared" si="18"/>
        <v>11918.025000000001</v>
      </c>
      <c r="I89" s="49">
        <f t="shared" si="19"/>
        <v>0.32900000000000001</v>
      </c>
      <c r="J89" s="50">
        <f t="shared" si="31"/>
        <v>14490</v>
      </c>
      <c r="K89" s="51">
        <f t="shared" si="21"/>
        <v>43470</v>
      </c>
      <c r="L89" s="51">
        <f t="shared" si="22"/>
        <v>4618.4730479999998</v>
      </c>
      <c r="M89" s="51">
        <f t="shared" si="23"/>
        <v>13855.419144</v>
      </c>
      <c r="N89" s="52">
        <v>0.3187352</v>
      </c>
      <c r="O89" s="53">
        <v>30464.73</v>
      </c>
      <c r="P89" s="53">
        <v>10130.700000000001</v>
      </c>
      <c r="Q89" s="57"/>
      <c r="R89" s="57"/>
      <c r="S89" s="53">
        <f t="shared" si="26"/>
        <v>30464.73</v>
      </c>
      <c r="T89" s="53">
        <f t="shared" si="27"/>
        <v>10130.700000000001</v>
      </c>
      <c r="U89" s="62">
        <f t="shared" si="24"/>
        <v>0.84098633540372669</v>
      </c>
      <c r="V89" s="62">
        <f t="shared" si="25"/>
        <v>0.85003177959435394</v>
      </c>
      <c r="W89" s="60">
        <f t="shared" si="28"/>
        <v>0.70082194616977223</v>
      </c>
      <c r="X89" s="60">
        <f t="shared" si="29"/>
        <v>0.73117239505432319</v>
      </c>
      <c r="Y89" s="64"/>
      <c r="Z89" s="64"/>
    </row>
    <row r="90" spans="1:26">
      <c r="A90" s="38">
        <v>96</v>
      </c>
      <c r="B90" s="39" t="s">
        <v>25</v>
      </c>
      <c r="C90" s="40">
        <v>107829</v>
      </c>
      <c r="D90" s="41" t="s">
        <v>118</v>
      </c>
      <c r="E90" s="40">
        <v>2645</v>
      </c>
      <c r="F90" s="42">
        <f t="shared" si="17"/>
        <v>7935</v>
      </c>
      <c r="G90" s="43">
        <v>722.61400000000003</v>
      </c>
      <c r="H90" s="43">
        <f t="shared" si="18"/>
        <v>2167.8420000000001</v>
      </c>
      <c r="I90" s="49">
        <f t="shared" si="19"/>
        <v>0.2732</v>
      </c>
      <c r="J90" s="50">
        <f t="shared" si="31"/>
        <v>3174</v>
      </c>
      <c r="K90" s="51">
        <f t="shared" si="21"/>
        <v>9522</v>
      </c>
      <c r="L90" s="51">
        <f t="shared" si="22"/>
        <v>840.08213183999999</v>
      </c>
      <c r="M90" s="51">
        <f t="shared" si="23"/>
        <v>2520.2463955200001</v>
      </c>
      <c r="N90" s="52">
        <v>0.26467615999999999</v>
      </c>
      <c r="O90" s="53">
        <v>6658.66</v>
      </c>
      <c r="P90" s="53">
        <v>2046.7</v>
      </c>
      <c r="Q90" s="57"/>
      <c r="R90" s="57"/>
      <c r="S90" s="53">
        <f t="shared" si="26"/>
        <v>6658.66</v>
      </c>
      <c r="T90" s="53">
        <f t="shared" si="27"/>
        <v>2046.7</v>
      </c>
      <c r="U90" s="62">
        <f t="shared" si="24"/>
        <v>0.83915059861373664</v>
      </c>
      <c r="V90" s="62">
        <f t="shared" si="25"/>
        <v>0.94411862119102774</v>
      </c>
      <c r="W90" s="60">
        <f t="shared" si="28"/>
        <v>0.69929216551144713</v>
      </c>
      <c r="X90" s="60">
        <f t="shared" si="29"/>
        <v>0.81210313548636437</v>
      </c>
      <c r="Y90" s="64"/>
      <c r="Z90" s="64"/>
    </row>
    <row r="91" spans="1:26">
      <c r="A91" s="38">
        <v>97</v>
      </c>
      <c r="B91" s="39" t="s">
        <v>29</v>
      </c>
      <c r="C91" s="40">
        <v>104428</v>
      </c>
      <c r="D91" s="41" t="s">
        <v>119</v>
      </c>
      <c r="E91" s="40">
        <v>5060</v>
      </c>
      <c r="F91" s="42">
        <f t="shared" si="17"/>
        <v>15180</v>
      </c>
      <c r="G91" s="43">
        <v>1486.6279999999999</v>
      </c>
      <c r="H91" s="43">
        <f t="shared" si="18"/>
        <v>4459.884</v>
      </c>
      <c r="I91" s="49">
        <f t="shared" si="19"/>
        <v>0.29380000000000001</v>
      </c>
      <c r="J91" s="50">
        <f t="shared" si="31"/>
        <v>6072</v>
      </c>
      <c r="K91" s="51">
        <f t="shared" si="21"/>
        <v>18216</v>
      </c>
      <c r="L91" s="51">
        <f t="shared" si="22"/>
        <v>1728.2942476800001</v>
      </c>
      <c r="M91" s="51">
        <f t="shared" si="23"/>
        <v>5184.8827430400006</v>
      </c>
      <c r="N91" s="52">
        <v>0.28463344000000002</v>
      </c>
      <c r="O91" s="53">
        <v>12711.48</v>
      </c>
      <c r="P91" s="53">
        <v>3634.84</v>
      </c>
      <c r="Q91" s="57"/>
      <c r="R91" s="57"/>
      <c r="S91" s="53">
        <f t="shared" si="26"/>
        <v>12711.48</v>
      </c>
      <c r="T91" s="53">
        <f t="shared" si="27"/>
        <v>3634.84</v>
      </c>
      <c r="U91" s="62">
        <f t="shared" si="24"/>
        <v>0.83738339920948612</v>
      </c>
      <c r="V91" s="62">
        <f t="shared" si="25"/>
        <v>0.81500774459604786</v>
      </c>
      <c r="W91" s="60">
        <f t="shared" si="28"/>
        <v>0.69781949934123844</v>
      </c>
      <c r="X91" s="60">
        <f t="shared" si="29"/>
        <v>0.70104574782897033</v>
      </c>
      <c r="Y91" s="64"/>
      <c r="Z91" s="64"/>
    </row>
    <row r="92" spans="1:26">
      <c r="A92" s="38">
        <v>98</v>
      </c>
      <c r="B92" s="39" t="s">
        <v>29</v>
      </c>
      <c r="C92" s="40">
        <v>56</v>
      </c>
      <c r="D92" s="41" t="s">
        <v>120</v>
      </c>
      <c r="E92" s="40">
        <v>3930.7</v>
      </c>
      <c r="F92" s="42">
        <f t="shared" si="17"/>
        <v>11792.099999999999</v>
      </c>
      <c r="G92" s="43">
        <v>1161.9149199999999</v>
      </c>
      <c r="H92" s="43">
        <f t="shared" si="18"/>
        <v>3485.7447599999996</v>
      </c>
      <c r="I92" s="49">
        <f t="shared" si="19"/>
        <v>0.29559999999999997</v>
      </c>
      <c r="J92" s="50">
        <f t="shared" si="31"/>
        <v>4716.8399999999992</v>
      </c>
      <c r="K92" s="51">
        <f t="shared" si="21"/>
        <v>14150.519999999997</v>
      </c>
      <c r="L92" s="51">
        <f t="shared" si="22"/>
        <v>1350.7958093951997</v>
      </c>
      <c r="M92" s="51">
        <f t="shared" si="23"/>
        <v>4052.3874281855992</v>
      </c>
      <c r="N92" s="52">
        <v>0.28637728000000001</v>
      </c>
      <c r="O92" s="53">
        <v>9628.3799999999992</v>
      </c>
      <c r="P92" s="53">
        <v>2533.92</v>
      </c>
      <c r="Q92" s="57"/>
      <c r="R92" s="57"/>
      <c r="S92" s="53">
        <f t="shared" ref="S92:S109" si="32">O92-Q92</f>
        <v>9628.3799999999992</v>
      </c>
      <c r="T92" s="53">
        <f t="shared" ref="T92:T109" si="33">P92-R92</f>
        <v>2533.92</v>
      </c>
      <c r="U92" s="62">
        <f t="shared" si="24"/>
        <v>0.81651105401073598</v>
      </c>
      <c r="V92" s="62">
        <f t="shared" si="25"/>
        <v>0.72693790695105298</v>
      </c>
      <c r="W92" s="60">
        <f t="shared" ref="W92:W109" si="34">S92/K92</f>
        <v>0.68042587834228008</v>
      </c>
      <c r="X92" s="60">
        <f t="shared" ref="X92:X109" si="35">T92/M92</f>
        <v>0.62529065764438219</v>
      </c>
      <c r="Y92" s="64"/>
      <c r="Z92" s="64"/>
    </row>
    <row r="93" spans="1:26">
      <c r="A93" s="38">
        <v>99</v>
      </c>
      <c r="B93" s="39" t="s">
        <v>24</v>
      </c>
      <c r="C93" s="40">
        <v>573</v>
      </c>
      <c r="D93" s="41" t="s">
        <v>121</v>
      </c>
      <c r="E93" s="40">
        <v>3850</v>
      </c>
      <c r="F93" s="42">
        <f t="shared" si="17"/>
        <v>11550</v>
      </c>
      <c r="G93" s="43">
        <v>1150.7650000000001</v>
      </c>
      <c r="H93" s="43">
        <f t="shared" si="18"/>
        <v>3452.2950000000001</v>
      </c>
      <c r="I93" s="49">
        <f t="shared" si="19"/>
        <v>0.2989</v>
      </c>
      <c r="J93" s="50">
        <f t="shared" si="31"/>
        <v>4620</v>
      </c>
      <c r="K93" s="51">
        <f t="shared" si="21"/>
        <v>13860</v>
      </c>
      <c r="L93" s="51">
        <f t="shared" si="22"/>
        <v>1337.8333584</v>
      </c>
      <c r="M93" s="51">
        <f t="shared" si="23"/>
        <v>4013.5000751999996</v>
      </c>
      <c r="N93" s="52">
        <v>0.28957432</v>
      </c>
      <c r="O93" s="53">
        <v>9422.2999999999993</v>
      </c>
      <c r="P93" s="53">
        <v>2575.66</v>
      </c>
      <c r="Q93" s="57"/>
      <c r="R93" s="57"/>
      <c r="S93" s="53">
        <f t="shared" si="32"/>
        <v>9422.2999999999993</v>
      </c>
      <c r="T93" s="53">
        <f t="shared" si="33"/>
        <v>2575.66</v>
      </c>
      <c r="U93" s="62">
        <f t="shared" si="24"/>
        <v>0.81578354978354972</v>
      </c>
      <c r="V93" s="62">
        <f t="shared" si="25"/>
        <v>0.74607181599486716</v>
      </c>
      <c r="W93" s="60">
        <f t="shared" si="34"/>
        <v>0.67981962481962477</v>
      </c>
      <c r="X93" s="60">
        <f t="shared" si="35"/>
        <v>0.64174908477400494</v>
      </c>
      <c r="Y93" s="64"/>
      <c r="Z93" s="64"/>
    </row>
    <row r="94" spans="1:26">
      <c r="A94" s="38">
        <v>100</v>
      </c>
      <c r="B94" s="39" t="s">
        <v>25</v>
      </c>
      <c r="C94" s="40">
        <v>349</v>
      </c>
      <c r="D94" s="41" t="s">
        <v>122</v>
      </c>
      <c r="E94" s="40">
        <v>5940</v>
      </c>
      <c r="F94" s="42">
        <f t="shared" si="17"/>
        <v>17820</v>
      </c>
      <c r="G94" s="43">
        <v>1874.664</v>
      </c>
      <c r="H94" s="43">
        <f t="shared" si="18"/>
        <v>5623.9920000000002</v>
      </c>
      <c r="I94" s="49">
        <f t="shared" si="19"/>
        <v>0.31559999999999999</v>
      </c>
      <c r="J94" s="50">
        <f t="shared" si="31"/>
        <v>7128</v>
      </c>
      <c r="K94" s="51">
        <f t="shared" si="21"/>
        <v>21384</v>
      </c>
      <c r="L94" s="51">
        <f t="shared" si="22"/>
        <v>2179.4093798399999</v>
      </c>
      <c r="M94" s="51">
        <f t="shared" si="23"/>
        <v>6538.2281395199998</v>
      </c>
      <c r="N94" s="52">
        <v>0.30575328000000002</v>
      </c>
      <c r="O94" s="53">
        <v>14459.75</v>
      </c>
      <c r="P94" s="53">
        <v>4591.51</v>
      </c>
      <c r="Q94" s="57"/>
      <c r="R94" s="57"/>
      <c r="S94" s="53">
        <f t="shared" si="32"/>
        <v>14459.75</v>
      </c>
      <c r="T94" s="53">
        <f t="shared" si="33"/>
        <v>4591.51</v>
      </c>
      <c r="U94" s="62">
        <f t="shared" si="24"/>
        <v>0.8114337822671156</v>
      </c>
      <c r="V94" s="62">
        <f t="shared" si="25"/>
        <v>0.81641474596692176</v>
      </c>
      <c r="W94" s="60">
        <f t="shared" si="34"/>
        <v>0.67619481855592967</v>
      </c>
      <c r="X94" s="60">
        <f t="shared" si="35"/>
        <v>0.70225600912376285</v>
      </c>
      <c r="Y94" s="64"/>
      <c r="Z94" s="64"/>
    </row>
    <row r="95" spans="1:26">
      <c r="A95" s="38">
        <v>101</v>
      </c>
      <c r="B95" s="39" t="s">
        <v>26</v>
      </c>
      <c r="C95" s="40">
        <v>102565</v>
      </c>
      <c r="D95" s="41" t="s">
        <v>123</v>
      </c>
      <c r="E95" s="40">
        <v>5830</v>
      </c>
      <c r="F95" s="42">
        <f t="shared" si="17"/>
        <v>17490</v>
      </c>
      <c r="G95" s="43">
        <v>1697.1130000000001</v>
      </c>
      <c r="H95" s="43">
        <f t="shared" si="18"/>
        <v>5091.3389999999999</v>
      </c>
      <c r="I95" s="49">
        <f t="shared" si="19"/>
        <v>0.29110000000000003</v>
      </c>
      <c r="J95" s="50">
        <f t="shared" si="31"/>
        <v>6996</v>
      </c>
      <c r="K95" s="51">
        <f t="shared" si="21"/>
        <v>20988</v>
      </c>
      <c r="L95" s="51">
        <f t="shared" si="22"/>
        <v>1972.9956892799999</v>
      </c>
      <c r="M95" s="51">
        <f t="shared" si="23"/>
        <v>5918.9870678399993</v>
      </c>
      <c r="N95" s="52">
        <v>0.28201767999999999</v>
      </c>
      <c r="O95" s="53">
        <v>13923.36</v>
      </c>
      <c r="P95" s="53">
        <v>4162.96</v>
      </c>
      <c r="Q95" s="57"/>
      <c r="R95" s="57"/>
      <c r="S95" s="53">
        <f t="shared" si="32"/>
        <v>13923.36</v>
      </c>
      <c r="T95" s="53">
        <f t="shared" si="33"/>
        <v>4162.96</v>
      </c>
      <c r="U95" s="62">
        <f t="shared" si="24"/>
        <v>0.79607547169811321</v>
      </c>
      <c r="V95" s="62">
        <f t="shared" si="25"/>
        <v>0.81765523764966352</v>
      </c>
      <c r="W95" s="60">
        <f t="shared" si="34"/>
        <v>0.66339622641509433</v>
      </c>
      <c r="X95" s="60">
        <f t="shared" si="35"/>
        <v>0.70332304367057497</v>
      </c>
      <c r="Y95" s="64"/>
      <c r="Z95" s="64"/>
    </row>
    <row r="96" spans="1:26">
      <c r="A96" s="38">
        <v>102</v>
      </c>
      <c r="B96" s="39" t="s">
        <v>39</v>
      </c>
      <c r="C96" s="40">
        <v>108656</v>
      </c>
      <c r="D96" s="41" t="s">
        <v>124</v>
      </c>
      <c r="E96" s="40">
        <v>6085.8</v>
      </c>
      <c r="F96" s="42">
        <f t="shared" si="17"/>
        <v>18257.400000000001</v>
      </c>
      <c r="G96" s="43">
        <v>1480.06656</v>
      </c>
      <c r="H96" s="43">
        <f t="shared" si="18"/>
        <v>4440.1996799999997</v>
      </c>
      <c r="I96" s="49">
        <f t="shared" si="19"/>
        <v>0.2432</v>
      </c>
      <c r="J96" s="50">
        <f t="shared" si="31"/>
        <v>7302.96</v>
      </c>
      <c r="K96" s="51">
        <f t="shared" si="21"/>
        <v>21908.880000000001</v>
      </c>
      <c r="L96" s="51">
        <f t="shared" si="22"/>
        <v>1720.6661799935998</v>
      </c>
      <c r="M96" s="51">
        <f t="shared" si="23"/>
        <v>5161.9985399807993</v>
      </c>
      <c r="N96" s="52">
        <v>0.23561215999999999</v>
      </c>
      <c r="O96" s="53">
        <v>14523.2</v>
      </c>
      <c r="P96" s="53">
        <v>3737.86</v>
      </c>
      <c r="Q96" s="57"/>
      <c r="R96" s="57"/>
      <c r="S96" s="53">
        <f t="shared" si="32"/>
        <v>14523.2</v>
      </c>
      <c r="T96" s="53">
        <f t="shared" si="33"/>
        <v>3737.86</v>
      </c>
      <c r="U96" s="62">
        <f t="shared" si="24"/>
        <v>0.79546923439262984</v>
      </c>
      <c r="V96" s="62">
        <f t="shared" si="25"/>
        <v>0.84182250109977041</v>
      </c>
      <c r="W96" s="60">
        <f t="shared" si="34"/>
        <v>0.66289102866052485</v>
      </c>
      <c r="X96" s="60">
        <f t="shared" si="35"/>
        <v>0.7241110145710935</v>
      </c>
      <c r="Y96" s="64"/>
      <c r="Z96" s="64"/>
    </row>
    <row r="97" spans="1:26">
      <c r="A97" s="38">
        <v>103</v>
      </c>
      <c r="B97" s="39" t="s">
        <v>24</v>
      </c>
      <c r="C97" s="40">
        <v>399</v>
      </c>
      <c r="D97" s="41" t="s">
        <v>125</v>
      </c>
      <c r="E97" s="40">
        <v>8100</v>
      </c>
      <c r="F97" s="42">
        <f t="shared" si="17"/>
        <v>24300</v>
      </c>
      <c r="G97" s="43">
        <v>2330.37</v>
      </c>
      <c r="H97" s="43">
        <f t="shared" si="18"/>
        <v>6991.11</v>
      </c>
      <c r="I97" s="49">
        <f t="shared" si="19"/>
        <v>0.28770000000000001</v>
      </c>
      <c r="J97" s="50">
        <f t="shared" si="31"/>
        <v>9720</v>
      </c>
      <c r="K97" s="51">
        <f t="shared" si="21"/>
        <v>29160</v>
      </c>
      <c r="L97" s="51">
        <f t="shared" si="22"/>
        <v>2709.1949471999997</v>
      </c>
      <c r="M97" s="51">
        <f t="shared" si="23"/>
        <v>8127.584841599999</v>
      </c>
      <c r="N97" s="52">
        <v>0.27872375999999999</v>
      </c>
      <c r="O97" s="53">
        <v>18660.23</v>
      </c>
      <c r="P97" s="53">
        <v>5900.4</v>
      </c>
      <c r="Q97" s="57"/>
      <c r="R97" s="57"/>
      <c r="S97" s="53">
        <f t="shared" si="32"/>
        <v>18660.23</v>
      </c>
      <c r="T97" s="53">
        <f t="shared" si="33"/>
        <v>5900.4</v>
      </c>
      <c r="U97" s="62">
        <f t="shared" si="24"/>
        <v>0.76791069958847735</v>
      </c>
      <c r="V97" s="62">
        <f t="shared" si="25"/>
        <v>0.84398614812240114</v>
      </c>
      <c r="W97" s="60">
        <f t="shared" si="34"/>
        <v>0.63992558299039781</v>
      </c>
      <c r="X97" s="60">
        <f t="shared" si="35"/>
        <v>0.72597212025392344</v>
      </c>
      <c r="Y97" s="64"/>
      <c r="Z97" s="64"/>
    </row>
    <row r="98" spans="1:26">
      <c r="A98" s="38">
        <v>104</v>
      </c>
      <c r="B98" s="39" t="s">
        <v>26</v>
      </c>
      <c r="C98" s="40">
        <v>582</v>
      </c>
      <c r="D98" s="41" t="s">
        <v>126</v>
      </c>
      <c r="E98" s="40">
        <v>33600</v>
      </c>
      <c r="F98" s="42">
        <f t="shared" si="17"/>
        <v>100800</v>
      </c>
      <c r="G98" s="43">
        <v>7728</v>
      </c>
      <c r="H98" s="43">
        <f t="shared" si="18"/>
        <v>23184</v>
      </c>
      <c r="I98" s="49">
        <f t="shared" si="19"/>
        <v>0.23</v>
      </c>
      <c r="J98" s="50">
        <f t="shared" si="31"/>
        <v>40320</v>
      </c>
      <c r="K98" s="51">
        <f t="shared" si="21"/>
        <v>120960</v>
      </c>
      <c r="L98" s="51">
        <f t="shared" si="22"/>
        <v>8984.26368</v>
      </c>
      <c r="M98" s="51">
        <f t="shared" si="23"/>
        <v>26952.79104</v>
      </c>
      <c r="N98" s="52">
        <v>0.22282399999999999</v>
      </c>
      <c r="O98" s="53">
        <v>74853.259999999995</v>
      </c>
      <c r="P98" s="53">
        <v>13749.87</v>
      </c>
      <c r="Q98" s="57"/>
      <c r="R98" s="57"/>
      <c r="S98" s="53">
        <f t="shared" si="32"/>
        <v>74853.259999999995</v>
      </c>
      <c r="T98" s="53">
        <f t="shared" si="33"/>
        <v>13749.87</v>
      </c>
      <c r="U98" s="62">
        <f t="shared" si="24"/>
        <v>0.74259186507936503</v>
      </c>
      <c r="V98" s="62">
        <f t="shared" si="25"/>
        <v>0.59307582815734994</v>
      </c>
      <c r="W98" s="60">
        <f t="shared" si="34"/>
        <v>0.61882655423280419</v>
      </c>
      <c r="X98" s="60">
        <f t="shared" si="35"/>
        <v>0.51014642526609377</v>
      </c>
      <c r="Y98" s="64"/>
      <c r="Z98" s="64"/>
    </row>
    <row r="99" spans="1:26">
      <c r="A99" s="38">
        <v>105</v>
      </c>
      <c r="B99" s="39" t="s">
        <v>24</v>
      </c>
      <c r="C99" s="40">
        <v>598</v>
      </c>
      <c r="D99" s="41" t="s">
        <v>127</v>
      </c>
      <c r="E99" s="40">
        <v>7020</v>
      </c>
      <c r="F99" s="42">
        <f t="shared" si="17"/>
        <v>21060</v>
      </c>
      <c r="G99" s="43">
        <v>2391.7139999999999</v>
      </c>
      <c r="H99" s="43">
        <f t="shared" si="18"/>
        <v>7175.1419999999998</v>
      </c>
      <c r="I99" s="49">
        <f t="shared" si="19"/>
        <v>0.3407</v>
      </c>
      <c r="J99" s="50">
        <f t="shared" si="31"/>
        <v>8424</v>
      </c>
      <c r="K99" s="51">
        <f t="shared" si="21"/>
        <v>25272</v>
      </c>
      <c r="L99" s="51">
        <f t="shared" si="22"/>
        <v>2780.5110278400002</v>
      </c>
      <c r="M99" s="51">
        <f t="shared" si="23"/>
        <v>8341.5330835200002</v>
      </c>
      <c r="N99" s="52">
        <v>0.33007016</v>
      </c>
      <c r="O99" s="53">
        <v>15530.08</v>
      </c>
      <c r="P99" s="53">
        <v>5460.53</v>
      </c>
      <c r="Q99" s="57"/>
      <c r="R99" s="57"/>
      <c r="S99" s="53">
        <f t="shared" si="32"/>
        <v>15530.08</v>
      </c>
      <c r="T99" s="53">
        <f t="shared" si="33"/>
        <v>5460.53</v>
      </c>
      <c r="U99" s="62">
        <f t="shared" si="24"/>
        <v>0.73742070275403604</v>
      </c>
      <c r="V99" s="62">
        <f t="shared" si="25"/>
        <v>0.76103441576487263</v>
      </c>
      <c r="W99" s="60">
        <f t="shared" si="34"/>
        <v>0.61451725229503007</v>
      </c>
      <c r="X99" s="60">
        <f t="shared" si="35"/>
        <v>0.65461947406144427</v>
      </c>
      <c r="Y99" s="64"/>
      <c r="Z99" s="64"/>
    </row>
    <row r="100" spans="1:26">
      <c r="A100" s="38">
        <v>106</v>
      </c>
      <c r="B100" s="39" t="s">
        <v>24</v>
      </c>
      <c r="C100" s="40">
        <v>103639</v>
      </c>
      <c r="D100" s="41" t="s">
        <v>128</v>
      </c>
      <c r="E100" s="40">
        <v>6600</v>
      </c>
      <c r="F100" s="42">
        <f t="shared" si="17"/>
        <v>19800</v>
      </c>
      <c r="G100" s="43">
        <v>2037.42</v>
      </c>
      <c r="H100" s="43">
        <f t="shared" si="18"/>
        <v>6112.26</v>
      </c>
      <c r="I100" s="49">
        <f t="shared" si="19"/>
        <v>0.30870000000000003</v>
      </c>
      <c r="J100" s="50">
        <f t="shared" si="31"/>
        <v>7920</v>
      </c>
      <c r="K100" s="51">
        <f t="shared" si="21"/>
        <v>23760</v>
      </c>
      <c r="L100" s="51">
        <f t="shared" si="22"/>
        <v>2368.6229951999999</v>
      </c>
      <c r="M100" s="51">
        <f t="shared" si="23"/>
        <v>7105.8689856000001</v>
      </c>
      <c r="N100" s="52">
        <v>0.29906855999999998</v>
      </c>
      <c r="O100" s="53">
        <v>14464.02</v>
      </c>
      <c r="P100" s="53">
        <v>4242.0600000000004</v>
      </c>
      <c r="Q100" s="57"/>
      <c r="R100" s="57"/>
      <c r="S100" s="53">
        <f t="shared" si="32"/>
        <v>14464.02</v>
      </c>
      <c r="T100" s="53">
        <f t="shared" si="33"/>
        <v>4242.0600000000004</v>
      </c>
      <c r="U100" s="62">
        <f t="shared" si="24"/>
        <v>0.7305060606060606</v>
      </c>
      <c r="V100" s="62">
        <f t="shared" si="25"/>
        <v>0.6940247960656124</v>
      </c>
      <c r="W100" s="60">
        <f t="shared" si="34"/>
        <v>0.60875505050505052</v>
      </c>
      <c r="X100" s="60">
        <f t="shared" si="35"/>
        <v>0.59697976540188247</v>
      </c>
      <c r="Y100" s="64"/>
      <c r="Z100" s="64"/>
    </row>
    <row r="101" spans="1:26">
      <c r="A101" s="38">
        <v>107</v>
      </c>
      <c r="B101" s="39" t="s">
        <v>24</v>
      </c>
      <c r="C101" s="40">
        <v>105910</v>
      </c>
      <c r="D101" s="41" t="s">
        <v>129</v>
      </c>
      <c r="E101" s="40">
        <v>3220</v>
      </c>
      <c r="F101" s="42">
        <f t="shared" si="17"/>
        <v>9660</v>
      </c>
      <c r="G101" s="43">
        <v>888.39800000000002</v>
      </c>
      <c r="H101" s="43">
        <f t="shared" si="18"/>
        <v>2665.194</v>
      </c>
      <c r="I101" s="49">
        <f t="shared" si="19"/>
        <v>0.27590000000000003</v>
      </c>
      <c r="J101" s="50">
        <f t="shared" si="31"/>
        <v>3864</v>
      </c>
      <c r="K101" s="51">
        <f t="shared" si="21"/>
        <v>11592</v>
      </c>
      <c r="L101" s="51">
        <f t="shared" si="22"/>
        <v>1032.8159788800001</v>
      </c>
      <c r="M101" s="51">
        <f t="shared" si="23"/>
        <v>3098.4479366400001</v>
      </c>
      <c r="N101" s="52">
        <v>0.26729192000000002</v>
      </c>
      <c r="O101" s="53">
        <v>7030.45</v>
      </c>
      <c r="P101" s="53">
        <v>1829.8</v>
      </c>
      <c r="Q101" s="57"/>
      <c r="R101" s="57"/>
      <c r="S101" s="53">
        <f t="shared" si="32"/>
        <v>7030.45</v>
      </c>
      <c r="T101" s="53">
        <f t="shared" si="33"/>
        <v>1829.8</v>
      </c>
      <c r="U101" s="62">
        <f t="shared" si="24"/>
        <v>0.72778985507246374</v>
      </c>
      <c r="V101" s="62">
        <f t="shared" si="25"/>
        <v>0.68655414952907745</v>
      </c>
      <c r="W101" s="60">
        <f t="shared" si="34"/>
        <v>0.60649154589371979</v>
      </c>
      <c r="X101" s="60">
        <f t="shared" si="35"/>
        <v>0.59055373445592263</v>
      </c>
      <c r="Y101" s="64"/>
      <c r="Z101" s="64"/>
    </row>
    <row r="102" spans="1:26">
      <c r="A102" s="38">
        <v>108</v>
      </c>
      <c r="B102" s="39" t="s">
        <v>26</v>
      </c>
      <c r="C102" s="40">
        <v>741</v>
      </c>
      <c r="D102" s="41" t="s">
        <v>130</v>
      </c>
      <c r="E102" s="40">
        <v>2760</v>
      </c>
      <c r="F102" s="42">
        <f t="shared" si="17"/>
        <v>8280</v>
      </c>
      <c r="G102" s="43">
        <v>674.54399999999998</v>
      </c>
      <c r="H102" s="43">
        <f t="shared" si="18"/>
        <v>2023.6320000000001</v>
      </c>
      <c r="I102" s="49">
        <f t="shared" si="19"/>
        <v>0.24440000000000001</v>
      </c>
      <c r="J102" s="50">
        <f t="shared" si="31"/>
        <v>3312</v>
      </c>
      <c r="K102" s="51">
        <f t="shared" si="21"/>
        <v>9936</v>
      </c>
      <c r="L102" s="51">
        <f t="shared" si="22"/>
        <v>784.19787264000001</v>
      </c>
      <c r="M102" s="51">
        <f t="shared" si="23"/>
        <v>2352.5936179199998</v>
      </c>
      <c r="N102" s="52">
        <v>0.23677471999999999</v>
      </c>
      <c r="O102" s="53">
        <v>5961.61</v>
      </c>
      <c r="P102" s="53">
        <v>1513.29</v>
      </c>
      <c r="Q102" s="57"/>
      <c r="R102" s="57"/>
      <c r="S102" s="53">
        <f t="shared" si="32"/>
        <v>5961.61</v>
      </c>
      <c r="T102" s="53">
        <f t="shared" si="33"/>
        <v>1513.29</v>
      </c>
      <c r="U102" s="62">
        <f t="shared" si="24"/>
        <v>0.72000120772946852</v>
      </c>
      <c r="V102" s="62">
        <f t="shared" si="25"/>
        <v>0.74780889015394103</v>
      </c>
      <c r="W102" s="60">
        <f t="shared" si="34"/>
        <v>0.60000100644122378</v>
      </c>
      <c r="X102" s="60">
        <f t="shared" si="35"/>
        <v>0.64324326499616458</v>
      </c>
      <c r="Y102" s="64"/>
      <c r="Z102" s="64"/>
    </row>
    <row r="103" spans="1:26">
      <c r="A103" s="38">
        <v>109</v>
      </c>
      <c r="B103" s="39" t="s">
        <v>24</v>
      </c>
      <c r="C103" s="40">
        <v>750</v>
      </c>
      <c r="D103" s="41" t="s">
        <v>131</v>
      </c>
      <c r="E103" s="40">
        <v>25725</v>
      </c>
      <c r="F103" s="42">
        <f t="shared" si="17"/>
        <v>77175</v>
      </c>
      <c r="G103" s="43">
        <v>7537.4250000000002</v>
      </c>
      <c r="H103" s="43">
        <f t="shared" si="18"/>
        <v>22612.275000000001</v>
      </c>
      <c r="I103" s="49">
        <f t="shared" si="19"/>
        <v>0.29299999999999998</v>
      </c>
      <c r="J103" s="50">
        <f t="shared" si="31"/>
        <v>30870</v>
      </c>
      <c r="K103" s="51">
        <f t="shared" si="21"/>
        <v>92610</v>
      </c>
      <c r="L103" s="51">
        <f t="shared" si="22"/>
        <v>8762.7088080000012</v>
      </c>
      <c r="M103" s="51">
        <f t="shared" si="23"/>
        <v>26288.126424000002</v>
      </c>
      <c r="N103" s="52">
        <v>0.28385840000000001</v>
      </c>
      <c r="O103" s="53">
        <v>53130.38</v>
      </c>
      <c r="P103" s="53">
        <v>14626.11</v>
      </c>
      <c r="Q103" s="57"/>
      <c r="R103" s="57"/>
      <c r="S103" s="53">
        <f t="shared" si="32"/>
        <v>53130.38</v>
      </c>
      <c r="T103" s="53">
        <f t="shared" si="33"/>
        <v>14626.11</v>
      </c>
      <c r="U103" s="62">
        <f t="shared" si="24"/>
        <v>0.68844029802397144</v>
      </c>
      <c r="V103" s="62">
        <f t="shared" si="25"/>
        <v>0.64682169308483994</v>
      </c>
      <c r="W103" s="60">
        <f t="shared" si="34"/>
        <v>0.57370024835330957</v>
      </c>
      <c r="X103" s="60">
        <f t="shared" si="35"/>
        <v>0.55637704125794796</v>
      </c>
      <c r="Y103" s="64"/>
      <c r="Z103" s="64"/>
    </row>
    <row r="104" spans="1:26">
      <c r="A104" s="38">
        <v>110</v>
      </c>
      <c r="B104" s="39" t="s">
        <v>29</v>
      </c>
      <c r="C104" s="40">
        <v>104838</v>
      </c>
      <c r="D104" s="41" t="s">
        <v>132</v>
      </c>
      <c r="E104" s="40">
        <v>4057.2</v>
      </c>
      <c r="F104" s="42">
        <f t="shared" si="17"/>
        <v>12171.599999999999</v>
      </c>
      <c r="G104" s="43">
        <v>1024.443</v>
      </c>
      <c r="H104" s="43">
        <f t="shared" si="18"/>
        <v>3073.3289999999997</v>
      </c>
      <c r="I104" s="49">
        <f t="shared" si="19"/>
        <v>0.2525</v>
      </c>
      <c r="J104" s="50">
        <f t="shared" si="31"/>
        <v>4868.6399999999994</v>
      </c>
      <c r="K104" s="51">
        <f t="shared" si="21"/>
        <v>14605.919999999998</v>
      </c>
      <c r="L104" s="51">
        <f t="shared" si="22"/>
        <v>1190.9764540799999</v>
      </c>
      <c r="M104" s="51">
        <f t="shared" si="23"/>
        <v>3572.92936224</v>
      </c>
      <c r="N104" s="52">
        <v>0.24462200000000001</v>
      </c>
      <c r="O104" s="53">
        <v>8323.33</v>
      </c>
      <c r="P104" s="53">
        <v>2498.15</v>
      </c>
      <c r="Q104" s="57"/>
      <c r="R104" s="57"/>
      <c r="S104" s="53">
        <f t="shared" si="32"/>
        <v>8323.33</v>
      </c>
      <c r="T104" s="53">
        <f t="shared" si="33"/>
        <v>2498.15</v>
      </c>
      <c r="U104" s="62">
        <f t="shared" si="24"/>
        <v>0.68383203522955083</v>
      </c>
      <c r="V104" s="62">
        <f t="shared" si="25"/>
        <v>0.81284821768186888</v>
      </c>
      <c r="W104" s="60">
        <f t="shared" si="34"/>
        <v>0.56986002935795899</v>
      </c>
      <c r="X104" s="60">
        <f t="shared" si="35"/>
        <v>0.69918818614253786</v>
      </c>
      <c r="Y104" s="64"/>
      <c r="Z104" s="64"/>
    </row>
    <row r="105" spans="1:26">
      <c r="A105" s="38">
        <v>111</v>
      </c>
      <c r="B105" s="39" t="s">
        <v>24</v>
      </c>
      <c r="C105" s="40">
        <v>105396</v>
      </c>
      <c r="D105" s="41" t="s">
        <v>133</v>
      </c>
      <c r="E105" s="40">
        <v>2530</v>
      </c>
      <c r="F105" s="42">
        <f t="shared" si="17"/>
        <v>7590</v>
      </c>
      <c r="G105" s="43">
        <v>686.38900000000001</v>
      </c>
      <c r="H105" s="43">
        <f t="shared" si="18"/>
        <v>2059.1669999999999</v>
      </c>
      <c r="I105" s="49">
        <f t="shared" si="19"/>
        <v>0.27129999999999999</v>
      </c>
      <c r="J105" s="50">
        <f t="shared" si="31"/>
        <v>3036</v>
      </c>
      <c r="K105" s="51">
        <f t="shared" si="21"/>
        <v>9108</v>
      </c>
      <c r="L105" s="51">
        <f t="shared" si="22"/>
        <v>797.96839583999997</v>
      </c>
      <c r="M105" s="51">
        <f t="shared" si="23"/>
        <v>2393.9051875199998</v>
      </c>
      <c r="N105" s="52">
        <v>0.26283543999999998</v>
      </c>
      <c r="O105" s="53">
        <v>4772</v>
      </c>
      <c r="P105" s="53">
        <v>1738.74</v>
      </c>
      <c r="Q105" s="57"/>
      <c r="R105" s="57"/>
      <c r="S105" s="53">
        <f t="shared" si="32"/>
        <v>4772</v>
      </c>
      <c r="T105" s="53">
        <f t="shared" si="33"/>
        <v>1738.74</v>
      </c>
      <c r="U105" s="62">
        <f t="shared" si="24"/>
        <v>0.62872200263504607</v>
      </c>
      <c r="V105" s="62">
        <f t="shared" si="25"/>
        <v>0.84438998876730254</v>
      </c>
      <c r="W105" s="60">
        <f t="shared" si="34"/>
        <v>0.52393500219587175</v>
      </c>
      <c r="X105" s="60">
        <f t="shared" si="35"/>
        <v>0.72631949212711822</v>
      </c>
      <c r="Y105" s="64"/>
      <c r="Z105" s="64"/>
    </row>
    <row r="106" spans="1:26" ht="14.1" customHeight="1">
      <c r="A106" s="38">
        <v>112</v>
      </c>
      <c r="B106" s="39" t="s">
        <v>26</v>
      </c>
      <c r="C106" s="40">
        <v>311</v>
      </c>
      <c r="D106" s="41" t="s">
        <v>134</v>
      </c>
      <c r="E106" s="40">
        <v>5500</v>
      </c>
      <c r="F106" s="42">
        <f t="shared" si="17"/>
        <v>16500</v>
      </c>
      <c r="G106" s="43">
        <v>1419.55</v>
      </c>
      <c r="H106" s="43">
        <f t="shared" si="18"/>
        <v>4258.6499999999996</v>
      </c>
      <c r="I106" s="49">
        <f t="shared" si="19"/>
        <v>0.2581</v>
      </c>
      <c r="J106" s="50">
        <f t="shared" si="31"/>
        <v>6600</v>
      </c>
      <c r="K106" s="51">
        <f t="shared" si="21"/>
        <v>19800</v>
      </c>
      <c r="L106" s="51">
        <f t="shared" si="22"/>
        <v>1650.3120479999998</v>
      </c>
      <c r="M106" s="51">
        <f t="shared" si="23"/>
        <v>4950.9361439999993</v>
      </c>
      <c r="N106" s="52">
        <v>0.25004727999999998</v>
      </c>
      <c r="O106" s="53">
        <v>10279.48</v>
      </c>
      <c r="P106" s="53">
        <v>2020.62</v>
      </c>
      <c r="Q106" s="57"/>
      <c r="R106" s="57"/>
      <c r="S106" s="53">
        <f t="shared" si="32"/>
        <v>10279.48</v>
      </c>
      <c r="T106" s="53">
        <f t="shared" si="33"/>
        <v>2020.62</v>
      </c>
      <c r="U106" s="62">
        <f t="shared" si="24"/>
        <v>0.62299878787878782</v>
      </c>
      <c r="V106" s="62">
        <f t="shared" si="25"/>
        <v>0.47447430523757528</v>
      </c>
      <c r="W106" s="60">
        <f t="shared" si="34"/>
        <v>0.5191656565656565</v>
      </c>
      <c r="X106" s="60">
        <f t="shared" si="35"/>
        <v>0.40812887527316899</v>
      </c>
      <c r="Y106" s="64"/>
      <c r="Z106" s="64"/>
    </row>
    <row r="107" spans="1:26">
      <c r="A107" s="38">
        <v>113</v>
      </c>
      <c r="B107" s="39" t="s">
        <v>26</v>
      </c>
      <c r="C107" s="40">
        <v>103199</v>
      </c>
      <c r="D107" s="41" t="s">
        <v>135</v>
      </c>
      <c r="E107" s="40">
        <v>6050</v>
      </c>
      <c r="F107" s="42">
        <f t="shared" si="17"/>
        <v>18150</v>
      </c>
      <c r="G107" s="43">
        <v>1953.5450000000001</v>
      </c>
      <c r="H107" s="43">
        <f t="shared" si="18"/>
        <v>5860.6350000000002</v>
      </c>
      <c r="I107" s="49">
        <f t="shared" si="19"/>
        <v>0.32290000000000002</v>
      </c>
      <c r="J107" s="50">
        <f t="shared" si="31"/>
        <v>7260</v>
      </c>
      <c r="K107" s="51">
        <f t="shared" si="21"/>
        <v>21780</v>
      </c>
      <c r="L107" s="51">
        <f t="shared" si="22"/>
        <v>2271.1132752000003</v>
      </c>
      <c r="M107" s="51">
        <f t="shared" si="23"/>
        <v>6813.3398256000009</v>
      </c>
      <c r="N107" s="52">
        <v>0.31282552000000002</v>
      </c>
      <c r="O107" s="53">
        <v>11173.9</v>
      </c>
      <c r="P107" s="53">
        <v>3872.03</v>
      </c>
      <c r="Q107" s="57"/>
      <c r="R107" s="57"/>
      <c r="S107" s="53">
        <f t="shared" si="32"/>
        <v>11173.9</v>
      </c>
      <c r="T107" s="53">
        <f t="shared" si="33"/>
        <v>3872.03</v>
      </c>
      <c r="U107" s="62">
        <f t="shared" si="24"/>
        <v>0.61564187327823694</v>
      </c>
      <c r="V107" s="62">
        <f t="shared" si="25"/>
        <v>0.66068437976430883</v>
      </c>
      <c r="W107" s="60">
        <f t="shared" si="34"/>
        <v>0.51303489439853078</v>
      </c>
      <c r="X107" s="60">
        <f t="shared" si="35"/>
        <v>0.56830131757871316</v>
      </c>
      <c r="Y107" s="64"/>
      <c r="Z107" s="64"/>
    </row>
    <row r="108" spans="1:26">
      <c r="A108" s="38">
        <v>114</v>
      </c>
      <c r="B108" s="66" t="s">
        <v>136</v>
      </c>
      <c r="C108" s="67">
        <v>111064</v>
      </c>
      <c r="D108" s="68" t="s">
        <v>137</v>
      </c>
      <c r="E108" s="40">
        <v>3000</v>
      </c>
      <c r="F108" s="42">
        <f t="shared" si="17"/>
        <v>9000</v>
      </c>
      <c r="G108" s="43">
        <v>840</v>
      </c>
      <c r="H108" s="43">
        <f t="shared" si="18"/>
        <v>2520</v>
      </c>
      <c r="I108" s="49">
        <f t="shared" si="19"/>
        <v>0.28000000000000003</v>
      </c>
      <c r="J108" s="50">
        <f t="shared" si="31"/>
        <v>3600</v>
      </c>
      <c r="K108" s="51">
        <f t="shared" si="21"/>
        <v>10800</v>
      </c>
      <c r="L108" s="51">
        <f t="shared" si="22"/>
        <v>976.55039999999997</v>
      </c>
      <c r="M108" s="51">
        <f t="shared" si="23"/>
        <v>2929.6511999999998</v>
      </c>
      <c r="N108" s="52">
        <v>0.27126400000000001</v>
      </c>
      <c r="O108" s="53">
        <v>1497.5</v>
      </c>
      <c r="P108" s="53">
        <v>563.49</v>
      </c>
      <c r="Q108" s="57"/>
      <c r="R108" s="57"/>
      <c r="S108" s="53">
        <f t="shared" si="32"/>
        <v>1497.5</v>
      </c>
      <c r="T108" s="53">
        <f t="shared" si="33"/>
        <v>563.49</v>
      </c>
      <c r="U108" s="62">
        <f t="shared" si="24"/>
        <v>0.16638888888888889</v>
      </c>
      <c r="V108" s="62">
        <f t="shared" si="25"/>
        <v>0.22360714285714287</v>
      </c>
      <c r="W108" s="60">
        <f t="shared" si="34"/>
        <v>0.1386574074074074</v>
      </c>
      <c r="X108" s="60">
        <f t="shared" si="35"/>
        <v>0.19234030317329245</v>
      </c>
      <c r="Y108" s="64"/>
      <c r="Z108" s="64"/>
    </row>
    <row r="109" spans="1:26" s="15" customFormat="1" ht="18" customHeight="1">
      <c r="A109" s="69"/>
      <c r="B109" s="70"/>
      <c r="C109" s="71"/>
      <c r="D109" s="72" t="s">
        <v>138</v>
      </c>
      <c r="E109" s="71">
        <f>SUM(E1:E53)</f>
        <v>313529.6435483871</v>
      </c>
      <c r="F109" s="73">
        <f>SUM(F3:F108)</f>
        <v>2331324.4306451618</v>
      </c>
      <c r="G109" s="74">
        <f>SUM(G1:G53)</f>
        <v>93375.918606612904</v>
      </c>
      <c r="H109" s="74">
        <f>SUM(H3:H108)</f>
        <v>677088.96361983893</v>
      </c>
      <c r="I109" s="75">
        <f t="shared" si="19"/>
        <v>0.29782165906172819</v>
      </c>
      <c r="J109" s="76">
        <f>SUM(J1:J53)</f>
        <v>376235.57225806452</v>
      </c>
      <c r="K109" s="77">
        <f>SUM(K3:K108)</f>
        <v>2800409.3167741937</v>
      </c>
      <c r="L109" s="77">
        <f>SUM(L1:L53)</f>
        <v>108555.10793530385</v>
      </c>
      <c r="M109" s="77">
        <f>SUM(M3:M108)</f>
        <v>787905.10049147974</v>
      </c>
      <c r="N109" s="78">
        <f>L109/J109</f>
        <v>0.28852962329900211</v>
      </c>
      <c r="O109" s="79">
        <f>SUM(O3:O108)</f>
        <v>2354054.3499999987</v>
      </c>
      <c r="P109" s="79">
        <f>SUM(P3:P108)</f>
        <v>666427.98000000021</v>
      </c>
      <c r="Q109" s="82"/>
      <c r="R109" s="82"/>
      <c r="S109" s="53">
        <f t="shared" si="32"/>
        <v>2354054.3499999987</v>
      </c>
      <c r="T109" s="53">
        <f t="shared" si="33"/>
        <v>666427.98000000021</v>
      </c>
      <c r="U109" s="83">
        <f t="shared" si="24"/>
        <v>1.0097497881702149</v>
      </c>
      <c r="V109" s="83">
        <f t="shared" si="25"/>
        <v>0.98425467819938584</v>
      </c>
      <c r="W109" s="60">
        <f t="shared" si="34"/>
        <v>0.84061081210501265</v>
      </c>
      <c r="X109" s="60">
        <f t="shared" si="35"/>
        <v>0.84582264994133882</v>
      </c>
      <c r="Y109" s="63"/>
      <c r="Z109" s="63"/>
    </row>
    <row r="112" spans="1:26">
      <c r="A112" s="38">
        <v>115</v>
      </c>
      <c r="B112" s="39" t="s">
        <v>24</v>
      </c>
      <c r="C112" s="40">
        <v>753</v>
      </c>
      <c r="D112" s="41" t="s">
        <v>139</v>
      </c>
      <c r="E112" s="40">
        <v>3105</v>
      </c>
      <c r="F112" s="42">
        <f>E112*3</f>
        <v>9315</v>
      </c>
      <c r="G112" s="43">
        <v>1017.819</v>
      </c>
      <c r="H112" s="43">
        <f>G112*3</f>
        <v>3053.4569999999999</v>
      </c>
      <c r="I112" s="49">
        <f>G112/E112</f>
        <v>0.32779999999999998</v>
      </c>
      <c r="J112" s="50">
        <f>E112*1.2</f>
        <v>3726</v>
      </c>
      <c r="K112" s="50">
        <f>J112*3</f>
        <v>11178</v>
      </c>
      <c r="L112" s="50">
        <f>J112*N112</f>
        <v>1183.2756566400001</v>
      </c>
      <c r="M112" s="50">
        <f>L112*3</f>
        <v>3549.82696992</v>
      </c>
      <c r="N112" s="80">
        <v>0.31757264000000002</v>
      </c>
      <c r="O112" s="81" t="e">
        <v>#N/A</v>
      </c>
      <c r="P112" s="81" t="e">
        <v>#N/A</v>
      </c>
      <c r="Q112" s="84"/>
      <c r="R112" s="84"/>
      <c r="S112" s="84"/>
      <c r="T112" s="84"/>
      <c r="U112" s="85" t="e">
        <f>O112/F112</f>
        <v>#N/A</v>
      </c>
      <c r="V112" s="85" t="e">
        <f>P112/H112</f>
        <v>#N/A</v>
      </c>
      <c r="W112" s="86"/>
      <c r="X112" s="86"/>
    </row>
  </sheetData>
  <sortState ref="A3:Z119">
    <sortCondition descending="1" ref="U67"/>
  </sortState>
  <mergeCells count="10">
    <mergeCell ref="S1:T1"/>
    <mergeCell ref="U1:V1"/>
    <mergeCell ref="W1:X1"/>
    <mergeCell ref="Y1:Y2"/>
    <mergeCell ref="Z1:Z2"/>
    <mergeCell ref="A1:D1"/>
    <mergeCell ref="F1:H1"/>
    <mergeCell ref="K1:M1"/>
    <mergeCell ref="O1:P1"/>
    <mergeCell ref="Q1:R1"/>
  </mergeCells>
  <phoneticPr fontId="19" type="noConversion"/>
  <pageMargins left="0.156944444444444" right="0.156944444444444" top="0.196527777777778" bottom="0.196527777777778" header="0.196527777777778" footer="7.8472222222222193E-2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F23" sqref="F23"/>
    </sheetView>
  </sheetViews>
  <sheetFormatPr defaultColWidth="9" defaultRowHeight="18.95" customHeight="1"/>
  <cols>
    <col min="5" max="5" width="13" customWidth="1"/>
    <col min="6" max="6" width="12.625" style="4"/>
    <col min="7" max="7" width="11.25" style="5" customWidth="1"/>
  </cols>
  <sheetData>
    <row r="1" spans="1:7" ht="18.95" customHeight="1">
      <c r="A1" s="101" t="s">
        <v>140</v>
      </c>
      <c r="B1" s="101"/>
      <c r="C1" s="101"/>
      <c r="D1" s="101"/>
      <c r="E1" s="101"/>
      <c r="F1" s="102"/>
      <c r="G1" s="103"/>
    </row>
    <row r="2" spans="1:7" ht="18.95" customHeight="1">
      <c r="A2" s="6" t="s">
        <v>10</v>
      </c>
      <c r="B2" s="6" t="s">
        <v>11</v>
      </c>
      <c r="C2" s="6" t="s">
        <v>141</v>
      </c>
      <c r="D2" s="6" t="s">
        <v>142</v>
      </c>
      <c r="E2" s="6" t="s">
        <v>143</v>
      </c>
      <c r="F2" s="8" t="s">
        <v>144</v>
      </c>
      <c r="G2" s="9" t="s">
        <v>9</v>
      </c>
    </row>
    <row r="3" spans="1:7" ht="18.95" customHeight="1">
      <c r="A3" s="10">
        <v>1</v>
      </c>
      <c r="B3" s="10" t="s">
        <v>145</v>
      </c>
      <c r="C3" s="10" t="s">
        <v>146</v>
      </c>
      <c r="D3" s="10">
        <v>17</v>
      </c>
      <c r="E3" s="10">
        <v>5</v>
      </c>
      <c r="F3" s="11">
        <f>E3/D3</f>
        <v>0.29411764705882398</v>
      </c>
      <c r="G3" s="12">
        <f>E3*1</f>
        <v>5</v>
      </c>
    </row>
    <row r="4" spans="1:7" ht="18.95" customHeight="1">
      <c r="A4" s="10">
        <v>2</v>
      </c>
      <c r="B4" s="10" t="s">
        <v>147</v>
      </c>
      <c r="C4" s="10" t="s">
        <v>148</v>
      </c>
      <c r="D4" s="10">
        <v>10</v>
      </c>
      <c r="E4" s="10">
        <v>4</v>
      </c>
      <c r="F4" s="11">
        <f t="shared" ref="F4:F10" si="0">E4/D4</f>
        <v>0.4</v>
      </c>
      <c r="G4" s="12">
        <f t="shared" ref="G4:G10" si="1">E4*1</f>
        <v>4</v>
      </c>
    </row>
    <row r="5" spans="1:7" ht="18.95" customHeight="1">
      <c r="A5" s="10">
        <v>3</v>
      </c>
      <c r="B5" s="10" t="s">
        <v>149</v>
      </c>
      <c r="C5" s="10" t="s">
        <v>150</v>
      </c>
      <c r="D5" s="10">
        <v>20</v>
      </c>
      <c r="E5" s="10">
        <v>8</v>
      </c>
      <c r="F5" s="11">
        <f t="shared" si="0"/>
        <v>0.4</v>
      </c>
      <c r="G5" s="12">
        <f t="shared" si="1"/>
        <v>8</v>
      </c>
    </row>
    <row r="6" spans="1:7" ht="18.95" customHeight="1">
      <c r="A6" s="10">
        <v>4</v>
      </c>
      <c r="B6" s="10" t="s">
        <v>151</v>
      </c>
      <c r="C6" s="10" t="s">
        <v>152</v>
      </c>
      <c r="D6" s="10">
        <v>6</v>
      </c>
      <c r="E6" s="10">
        <v>1</v>
      </c>
      <c r="F6" s="11">
        <f t="shared" si="0"/>
        <v>0.16666666666666699</v>
      </c>
      <c r="G6" s="12">
        <f t="shared" si="1"/>
        <v>1</v>
      </c>
    </row>
    <row r="7" spans="1:7" ht="18.95" customHeight="1">
      <c r="A7" s="10">
        <v>5</v>
      </c>
      <c r="B7" s="10" t="s">
        <v>49</v>
      </c>
      <c r="C7" s="10" t="s">
        <v>153</v>
      </c>
      <c r="D7" s="10">
        <v>2</v>
      </c>
      <c r="E7" s="10">
        <v>1</v>
      </c>
      <c r="F7" s="11">
        <f t="shared" si="0"/>
        <v>0.5</v>
      </c>
      <c r="G7" s="12">
        <f t="shared" si="1"/>
        <v>1</v>
      </c>
    </row>
    <row r="8" spans="1:7" ht="18.95" customHeight="1">
      <c r="A8" s="10">
        <v>6</v>
      </c>
      <c r="B8" s="10" t="s">
        <v>154</v>
      </c>
      <c r="C8" s="10" t="s">
        <v>155</v>
      </c>
      <c r="D8" s="10">
        <v>31</v>
      </c>
      <c r="E8" s="10">
        <v>5</v>
      </c>
      <c r="F8" s="11">
        <f t="shared" si="0"/>
        <v>0.16129032258064499</v>
      </c>
      <c r="G8" s="12">
        <f t="shared" si="1"/>
        <v>5</v>
      </c>
    </row>
    <row r="9" spans="1:7" ht="18.95" customHeight="1">
      <c r="A9" s="10">
        <v>7</v>
      </c>
      <c r="B9" s="10" t="s">
        <v>156</v>
      </c>
      <c r="C9" s="10" t="s">
        <v>157</v>
      </c>
      <c r="D9" s="10">
        <v>5</v>
      </c>
      <c r="E9" s="10">
        <v>1</v>
      </c>
      <c r="F9" s="11">
        <f t="shared" si="0"/>
        <v>0.2</v>
      </c>
      <c r="G9" s="12">
        <f t="shared" si="1"/>
        <v>1</v>
      </c>
    </row>
    <row r="10" spans="1:7" ht="18.95" customHeight="1">
      <c r="A10" s="10">
        <v>8</v>
      </c>
      <c r="B10" s="10" t="s">
        <v>158</v>
      </c>
      <c r="C10" s="10" t="s">
        <v>159</v>
      </c>
      <c r="D10" s="10">
        <v>23</v>
      </c>
      <c r="E10" s="10">
        <v>6</v>
      </c>
      <c r="F10" s="11">
        <f t="shared" si="0"/>
        <v>0.26086956521739102</v>
      </c>
      <c r="G10" s="12">
        <f t="shared" si="1"/>
        <v>6</v>
      </c>
    </row>
    <row r="11" spans="1:7" ht="18.95" customHeight="1">
      <c r="A11" s="104" t="s">
        <v>138</v>
      </c>
      <c r="B11" s="105"/>
      <c r="C11" s="106"/>
      <c r="D11" s="6">
        <f>SUM(D3:D10)</f>
        <v>114</v>
      </c>
      <c r="E11" s="6">
        <f>SUM(E3:E10)</f>
        <v>31</v>
      </c>
      <c r="F11" s="11">
        <f>E11/D11</f>
        <v>0.27192982456140402</v>
      </c>
      <c r="G11" s="13">
        <f>SUM(G3:G10)</f>
        <v>31</v>
      </c>
    </row>
  </sheetData>
  <mergeCells count="2">
    <mergeCell ref="A1:G1"/>
    <mergeCell ref="A11:C11"/>
  </mergeCells>
  <phoneticPr fontId="1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sqref="A1:G2"/>
    </sheetView>
  </sheetViews>
  <sheetFormatPr defaultColWidth="9" defaultRowHeight="13.5"/>
  <cols>
    <col min="1" max="4" width="9" style="2"/>
    <col min="5" max="5" width="13.5" style="2" customWidth="1"/>
    <col min="6" max="6" width="12.125" style="2" customWidth="1"/>
    <col min="7" max="7" width="9" style="2"/>
  </cols>
  <sheetData>
    <row r="1" spans="1:7">
      <c r="A1" s="107" t="s">
        <v>160</v>
      </c>
      <c r="B1" s="107"/>
      <c r="C1" s="107"/>
      <c r="D1" s="107"/>
      <c r="E1" s="107"/>
      <c r="F1" s="107"/>
      <c r="G1" s="107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161</v>
      </c>
      <c r="F2" s="1" t="s">
        <v>162</v>
      </c>
      <c r="G2" s="1" t="s">
        <v>9</v>
      </c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</sheetData>
  <mergeCells count="1">
    <mergeCell ref="A1:G1"/>
  </mergeCells>
  <phoneticPr fontId="19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I10" sqref="I10"/>
    </sheetView>
  </sheetViews>
  <sheetFormatPr defaultColWidth="9" defaultRowHeight="13.5"/>
  <cols>
    <col min="6" max="6" width="11.375" customWidth="1"/>
    <col min="7" max="7" width="14.375" customWidth="1"/>
  </cols>
  <sheetData>
    <row r="1" spans="1:7">
      <c r="A1" s="107" t="s">
        <v>163</v>
      </c>
      <c r="B1" s="107"/>
      <c r="C1" s="107"/>
      <c r="D1" s="107"/>
      <c r="E1" s="107"/>
      <c r="F1" s="107"/>
      <c r="G1" s="107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161</v>
      </c>
      <c r="F2" s="1" t="s">
        <v>162</v>
      </c>
      <c r="G2" s="1" t="s">
        <v>164</v>
      </c>
    </row>
    <row r="3" spans="1:7">
      <c r="A3" s="123">
        <v>1</v>
      </c>
      <c r="B3" s="123" t="s">
        <v>165</v>
      </c>
      <c r="C3" s="123">
        <v>107658</v>
      </c>
      <c r="D3" s="123" t="s">
        <v>166</v>
      </c>
      <c r="E3" s="123">
        <v>7388</v>
      </c>
      <c r="F3" s="123" t="s">
        <v>167</v>
      </c>
      <c r="G3" s="123">
        <v>200</v>
      </c>
    </row>
    <row r="4" spans="1:7">
      <c r="A4" s="123">
        <v>2</v>
      </c>
      <c r="B4" s="123" t="s">
        <v>165</v>
      </c>
      <c r="C4" s="123">
        <v>107658</v>
      </c>
      <c r="D4" s="123" t="s">
        <v>166</v>
      </c>
      <c r="E4" s="123">
        <v>4562</v>
      </c>
      <c r="F4" s="123" t="s">
        <v>168</v>
      </c>
      <c r="G4" s="123">
        <v>200</v>
      </c>
    </row>
    <row r="5" spans="1:7">
      <c r="A5" s="123">
        <v>3</v>
      </c>
      <c r="B5" s="123" t="s">
        <v>165</v>
      </c>
      <c r="C5" s="123">
        <v>107658</v>
      </c>
      <c r="D5" s="123" t="s">
        <v>166</v>
      </c>
      <c r="E5" s="123">
        <v>12468</v>
      </c>
      <c r="F5" s="123" t="s">
        <v>169</v>
      </c>
      <c r="G5" s="123">
        <v>200</v>
      </c>
    </row>
  </sheetData>
  <mergeCells count="1">
    <mergeCell ref="A1:G1"/>
  </mergeCells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2020-03-27T03:22:00Z</dcterms:created>
  <dcterms:modified xsi:type="dcterms:W3CDTF">2020-04-07T08:54:47Z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