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50" activeTab="2"/>
  </bookViews>
  <sheets>
    <sheet name="3.28-3.30活动数据情况表" sheetId="1" r:id="rId1"/>
    <sheet name="片区完成情况" sheetId="3" r:id="rId2"/>
    <sheet name="员工加分 " sheetId="2" r:id="rId3"/>
    <sheet name="员工奖励 " sheetId="4" r:id="rId4"/>
  </sheets>
  <definedNames>
    <definedName name="_xlnm._FilterDatabase" localSheetId="0" hidden="1">'3.28-3.30活动数据情况表'!$A$2:$Z$117</definedName>
  </definedNames>
  <calcPr calcId="144525"/>
</workbook>
</file>

<file path=xl/sharedStrings.xml><?xml version="1.0" encoding="utf-8"?>
<sst xmlns="http://schemas.openxmlformats.org/spreadsheetml/2006/main" count="334" uniqueCount="176">
  <si>
    <t>3.28-3.30 活动销售目标</t>
  </si>
  <si>
    <t>基础</t>
  </si>
  <si>
    <t>力争</t>
  </si>
  <si>
    <t>活动期间</t>
  </si>
  <si>
    <t>团购</t>
  </si>
  <si>
    <t>扣除团购</t>
  </si>
  <si>
    <t>基础档完成率</t>
  </si>
  <si>
    <t>扣除团购       力争完成情况</t>
  </si>
  <si>
    <t>奖励</t>
  </si>
  <si>
    <t>加分</t>
  </si>
  <si>
    <t>序号</t>
  </si>
  <si>
    <t>片区</t>
  </si>
  <si>
    <t>门店ID</t>
  </si>
  <si>
    <t>门店</t>
  </si>
  <si>
    <t>基础销售</t>
  </si>
  <si>
    <t>3天基础 销售</t>
  </si>
  <si>
    <t>毛利额</t>
  </si>
  <si>
    <t>3天基础  毛利</t>
  </si>
  <si>
    <t>毛利率</t>
  </si>
  <si>
    <t>力争销售</t>
  </si>
  <si>
    <t>3天力争销售</t>
  </si>
  <si>
    <t>3天力争毛利</t>
  </si>
  <si>
    <t>销售</t>
  </si>
  <si>
    <t>毛利</t>
  </si>
  <si>
    <t>东南片区</t>
  </si>
  <si>
    <t>四川太极高新区大源北街药店</t>
  </si>
  <si>
    <t>城中片区</t>
  </si>
  <si>
    <t>四川太极青羊区北东街店</t>
  </si>
  <si>
    <t>四川太极郫县郫筒镇一环路东南段药店</t>
  </si>
  <si>
    <t>西北片区</t>
  </si>
  <si>
    <t>四川太极金牛区交大路第三药店</t>
  </si>
  <si>
    <t>四川太极清江东路药店</t>
  </si>
  <si>
    <t>四川太极高新区民丰大道西段药店</t>
  </si>
  <si>
    <t>四川太极新园大道药店</t>
  </si>
  <si>
    <t>四川太极郫县郫筒镇东大街药店</t>
  </si>
  <si>
    <t>四川太极新都区新都街道万和北路药店</t>
  </si>
  <si>
    <t>四川太极成华区崔家店路药店</t>
  </si>
  <si>
    <t>城郊二片区</t>
  </si>
  <si>
    <t>四川太极崇州市崇阳镇尚贤坊街药店</t>
  </si>
  <si>
    <t>四川太极都江堰聚源镇药店</t>
  </si>
  <si>
    <t>四川太极温江店</t>
  </si>
  <si>
    <t>四川太极都江堰市蒲阳路药店</t>
  </si>
  <si>
    <t>四川太极通盈街药店</t>
  </si>
  <si>
    <t>四川太极高新区中和大道药店</t>
  </si>
  <si>
    <t>四川太极金牛区黄苑东街药店</t>
  </si>
  <si>
    <t>四川太极成华杉板桥南一路店</t>
  </si>
  <si>
    <t>四川太极武侯区科华街药店</t>
  </si>
  <si>
    <t>城郊一片区</t>
  </si>
  <si>
    <t>四川太极大邑县沙渠镇方圆路药店</t>
  </si>
  <si>
    <t>四川太极大邑县晋原镇通达东路五段药店</t>
  </si>
  <si>
    <t>四川太极武侯区大悦路药店</t>
  </si>
  <si>
    <t>四川太极大邑县晋源镇东壕沟段药店</t>
  </si>
  <si>
    <t>四川太极邛崃市羊安镇永康大道药店</t>
  </si>
  <si>
    <t>四川太极高新区新下街药店</t>
  </si>
  <si>
    <t>四川太极成华区华康路药店</t>
  </si>
  <si>
    <t>四川太极大邑县晋原镇内蒙古大道桃源药店</t>
  </si>
  <si>
    <t>四川太极邛崃市临邛镇洪川小区药店</t>
  </si>
  <si>
    <t>旗舰片</t>
  </si>
  <si>
    <t>四川太极锦江区梨花街药店</t>
  </si>
  <si>
    <t>四川太极龙潭西路店</t>
  </si>
  <si>
    <t>四川太极都江堰景中路店</t>
  </si>
  <si>
    <t>四川太极武侯区顺和街店</t>
  </si>
  <si>
    <t>四川太极五津西路药店</t>
  </si>
  <si>
    <t>四川太极大邑县晋原镇北街药店</t>
  </si>
  <si>
    <t>四川太极都江堰药店</t>
  </si>
  <si>
    <t>四川太极成华区华油路药店</t>
  </si>
  <si>
    <t>四川太极锦江区柳翠路药店</t>
  </si>
  <si>
    <t>四川太极高新区中和公济桥路药店</t>
  </si>
  <si>
    <t>四川太极大邑县新场镇文昌街药店</t>
  </si>
  <si>
    <t>四川太极都江堰市蒲阳镇堰问道西路药店</t>
  </si>
  <si>
    <t>各加10分</t>
  </si>
  <si>
    <t>四川太极金牛区银沙路药店</t>
  </si>
  <si>
    <t>四川太极土龙路药店</t>
  </si>
  <si>
    <t>四川太极金牛区蜀汉路药店</t>
  </si>
  <si>
    <t>四川太极邛崃市临邛镇翠荫街药店</t>
  </si>
  <si>
    <t>四川太极新乐中街药店</t>
  </si>
  <si>
    <t>四川太极锦江区劼人路药店</t>
  </si>
  <si>
    <t>四川太极大药房连锁有限公司金牛区花照壁药店</t>
  </si>
  <si>
    <t>四川太极成华区万宇路药店</t>
  </si>
  <si>
    <t>四川太极金牛区金沙路药店</t>
  </si>
  <si>
    <t>四川太极双流区东升街道三强西路药店</t>
  </si>
  <si>
    <t>四川太极邛崃中心药店</t>
  </si>
  <si>
    <t>四川太极大邑县安仁镇千禧街药店</t>
  </si>
  <si>
    <t>四川太极光华村街药店</t>
  </si>
  <si>
    <t>四川太极成华区二环路北四段药店（汇融名城）</t>
  </si>
  <si>
    <t>四川太极青羊区贝森北路药店</t>
  </si>
  <si>
    <t>四川太极兴义镇万兴路药店</t>
  </si>
  <si>
    <t>四川太极新津邓双镇岷江店</t>
  </si>
  <si>
    <t>四川太极都江堰奎光路中段药店</t>
  </si>
  <si>
    <t>四川太极都江堰幸福镇翔凤路药店</t>
  </si>
  <si>
    <t>四川太极大邑县晋原镇东街药店</t>
  </si>
  <si>
    <t>四川太极锦江区榕声路店</t>
  </si>
  <si>
    <t>四川太极新都区马超东路店</t>
  </si>
  <si>
    <t>四川太极光华药店</t>
  </si>
  <si>
    <t>四川太极成都高新区元华二巷药店</t>
  </si>
  <si>
    <t>四川太极成华区万科路药店</t>
  </si>
  <si>
    <t>四川太极锦江区静明路药店</t>
  </si>
  <si>
    <t>四川太极锦江区观音桥街药店</t>
  </si>
  <si>
    <t>四川太极沙河源药店</t>
  </si>
  <si>
    <t>四川太极双林路药店</t>
  </si>
  <si>
    <t>四川太极金带街药店</t>
  </si>
  <si>
    <t>四川太极邛崃市临邛镇长安大道药店</t>
  </si>
  <si>
    <t>四川太极大邑县晋原镇子龙路店</t>
  </si>
  <si>
    <t>四川太极大药房连锁有限公司武侯区聚萃街药店</t>
  </si>
  <si>
    <t>四川太极武侯区大华街药店</t>
  </si>
  <si>
    <t>四川太极清江东路2药店</t>
  </si>
  <si>
    <t>四川太极温江区公平街道江安路药店</t>
  </si>
  <si>
    <t>四川太极青羊区童子街药店</t>
  </si>
  <si>
    <t>四川太极浆洗街药店</t>
  </si>
  <si>
    <t>四川太极都江堰市永丰街道宝莲路药店</t>
  </si>
  <si>
    <t>四川太极锦江区庆云南街药店</t>
  </si>
  <si>
    <t>四川太极红星店</t>
  </si>
  <si>
    <t>四川太极金牛区银河北街药店</t>
  </si>
  <si>
    <t>四川太极成华区羊子山西路药店（兴元华盛）</t>
  </si>
  <si>
    <t>四川太极武侯区丝竹路药店</t>
  </si>
  <si>
    <t>四川太极新津县五津镇武阳西路药店</t>
  </si>
  <si>
    <t>四川太极旗舰店</t>
  </si>
  <si>
    <t>四川太极青羊区大石西路药店</t>
  </si>
  <si>
    <t>四川太极金丝街药店</t>
  </si>
  <si>
    <t>四川太极枣子巷药店</t>
  </si>
  <si>
    <t>四川太极崇州中心店</t>
  </si>
  <si>
    <t>四川太极怀远店</t>
  </si>
  <si>
    <t>四川太极青羊区蜀辉路药店</t>
  </si>
  <si>
    <t>四川太极大邑县晋原镇潘家街药店</t>
  </si>
  <si>
    <t>四川太极新都区新繁镇繁江北路药店</t>
  </si>
  <si>
    <t>四川太极成华区华泰路药店</t>
  </si>
  <si>
    <t>四川太极金牛区解放路药店</t>
  </si>
  <si>
    <t>四川太极崇州市崇阳镇永康东路药店</t>
  </si>
  <si>
    <t>四川太极三江店</t>
  </si>
  <si>
    <t>四川太极双流县西航港街道锦华路一段药店</t>
  </si>
  <si>
    <t>四川太极人民中路店</t>
  </si>
  <si>
    <t>四川太极武侯区佳灵路药店</t>
  </si>
  <si>
    <t>四川太极新津县五津镇五津西路二药房</t>
  </si>
  <si>
    <t>四川太极高新天久北巷药店</t>
  </si>
  <si>
    <t>四川太极青羊区十二桥药店</t>
  </si>
  <si>
    <t>四川太极锦江区水杉街药店</t>
  </si>
  <si>
    <t>四川太极成华区金马河路药店</t>
  </si>
  <si>
    <t>四川太极高新区紫薇东路药店</t>
  </si>
  <si>
    <t>四川太极成华区新怡路店</t>
  </si>
  <si>
    <t>成都成汉太极大药房有限公司</t>
  </si>
  <si>
    <t>四川太极崇州市崇阳镇蜀州中路药店</t>
  </si>
  <si>
    <t>四川太极武侯区航中街药店</t>
  </si>
  <si>
    <t>四川太极西部店</t>
  </si>
  <si>
    <t>四川太极成华区西林一街药店</t>
  </si>
  <si>
    <t>城郊一片</t>
  </si>
  <si>
    <t>四川太极邛崃市临邛街道涌泉街药店</t>
  </si>
  <si>
    <t>合计</t>
  </si>
  <si>
    <t>四川太极锦江区合欢树街药店</t>
  </si>
  <si>
    <t>健康护航活动 3月28日—3月30日  片区门店达标率</t>
  </si>
  <si>
    <t>片长</t>
  </si>
  <si>
    <t>门店总数</t>
  </si>
  <si>
    <t>2档达标门店数</t>
  </si>
  <si>
    <t>门店达标率</t>
  </si>
  <si>
    <t>城郊二片</t>
  </si>
  <si>
    <t>苗凯</t>
  </si>
  <si>
    <t>大邑片</t>
  </si>
  <si>
    <t>高艳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</si>
  <si>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</si>
  <si>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</si>
  <si>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</si>
  <si>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</si>
  <si>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</si>
  <si>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</si>
  <si>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</si>
  <si>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</si>
  <si>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</si>
  <si>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>东南片</t>
  </si>
  <si>
    <t>贾兰</t>
  </si>
  <si>
    <t>3月28-30日 员工加分明细表</t>
  </si>
  <si>
    <t>员工ID</t>
  </si>
  <si>
    <t>员工姓名</t>
  </si>
  <si>
    <t>万宇店</t>
  </si>
  <si>
    <t>鲁雪</t>
  </si>
  <si>
    <t>李忠存</t>
  </si>
  <si>
    <t>3月28-30日 活动奖励</t>
  </si>
  <si>
    <t>奖励金额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</si>
</sst>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9" fillId="15" borderId="9" applyNumberFormat="0" applyAlignment="0" applyProtection="0">
      <alignment vertical="center"/>
    </xf>
    <xf numFmtId="0" fontId="35" fillId="15" borderId="6" applyNumberFormat="0" applyAlignment="0" applyProtection="0">
      <alignment vertical="center"/>
    </xf>
    <xf numFmtId="0" fontId="36" fillId="22" borderId="11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0" fontId="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6B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0"/>
  <sheetViews>
    <sheetView zoomScale="115" zoomScaleNormal="115" topLeftCell="E25" workbookViewId="0">
      <selection activeCell="A50" sqref="$A50:$XFD50"/>
    </sheetView>
  </sheetViews>
  <sheetFormatPr defaultColWidth="9" defaultRowHeight="13.5"/>
  <cols>
    <col min="1" max="1" width="4.125" style="20" customWidth="1"/>
    <col min="2" max="2" width="9.375" style="21" customWidth="1"/>
    <col min="3" max="3" width="7" style="22" customWidth="1"/>
    <col min="4" max="4" width="28.5" style="23" customWidth="1"/>
    <col min="5" max="5" width="8.25" style="24" hidden="1" customWidth="1"/>
    <col min="6" max="6" width="8.625" style="25" customWidth="1"/>
    <col min="7" max="7" width="10.1583333333333" style="26" hidden="1" customWidth="1"/>
    <col min="8" max="8" width="10.25" style="26" customWidth="1"/>
    <col min="9" max="9" width="8.875" style="27" hidden="1" customWidth="1"/>
    <col min="10" max="10" width="10.625" style="28" hidden="1" customWidth="1"/>
    <col min="11" max="11" width="10.625" style="28" customWidth="1"/>
    <col min="12" max="12" width="9.625" style="28" hidden="1" customWidth="1"/>
    <col min="13" max="13" width="10.5" style="28" customWidth="1"/>
    <col min="14" max="14" width="7.25" style="29" hidden="1" customWidth="1"/>
    <col min="15" max="15" width="10.375" style="30" customWidth="1"/>
    <col min="16" max="16" width="10.375" style="30"/>
    <col min="17" max="18" width="7.375" style="31" customWidth="1"/>
    <col min="19" max="19" width="9.375" style="31" customWidth="1"/>
    <col min="20" max="20" width="9.25" style="31" customWidth="1"/>
    <col min="21" max="22" width="8" style="32" customWidth="1"/>
    <col min="23" max="24" width="8" style="33" customWidth="1"/>
    <col min="25" max="25" width="5.625" style="31" customWidth="1"/>
    <col min="26" max="26" width="7.75" style="31" customWidth="1"/>
  </cols>
  <sheetData>
    <row r="1" ht="27" customHeight="1" spans="1:26">
      <c r="A1" s="34" t="s">
        <v>0</v>
      </c>
      <c r="B1" s="35"/>
      <c r="C1" s="35"/>
      <c r="D1" s="36"/>
      <c r="E1" s="37"/>
      <c r="F1" s="34" t="s">
        <v>1</v>
      </c>
      <c r="G1" s="35"/>
      <c r="H1" s="36"/>
      <c r="I1" s="37"/>
      <c r="J1" s="37"/>
      <c r="K1" s="50" t="s">
        <v>2</v>
      </c>
      <c r="L1" s="51"/>
      <c r="M1" s="52"/>
      <c r="N1" s="53"/>
      <c r="O1" s="54" t="s">
        <v>3</v>
      </c>
      <c r="P1" s="55"/>
      <c r="Q1" s="65" t="s">
        <v>4</v>
      </c>
      <c r="R1" s="65"/>
      <c r="S1" s="66" t="s">
        <v>5</v>
      </c>
      <c r="T1" s="65"/>
      <c r="U1" s="67" t="s">
        <v>6</v>
      </c>
      <c r="V1" s="68"/>
      <c r="W1" s="69" t="s">
        <v>7</v>
      </c>
      <c r="X1" s="69"/>
      <c r="Y1" s="79" t="s">
        <v>8</v>
      </c>
      <c r="Z1" s="79" t="s">
        <v>9</v>
      </c>
    </row>
    <row r="2" s="18" customFormat="1" ht="24" customHeight="1" spans="1:26">
      <c r="A2" s="38" t="s">
        <v>10</v>
      </c>
      <c r="B2" s="39" t="s">
        <v>11</v>
      </c>
      <c r="C2" s="40" t="s">
        <v>12</v>
      </c>
      <c r="D2" s="41" t="s">
        <v>13</v>
      </c>
      <c r="E2" s="42" t="s">
        <v>14</v>
      </c>
      <c r="F2" s="43" t="s">
        <v>15</v>
      </c>
      <c r="G2" s="43" t="s">
        <v>16</v>
      </c>
      <c r="H2" s="43" t="s">
        <v>17</v>
      </c>
      <c r="I2" s="56" t="s">
        <v>18</v>
      </c>
      <c r="J2" s="57" t="s">
        <v>19</v>
      </c>
      <c r="K2" s="58" t="s">
        <v>20</v>
      </c>
      <c r="L2" s="58" t="s">
        <v>16</v>
      </c>
      <c r="M2" s="58" t="s">
        <v>21</v>
      </c>
      <c r="N2" s="7" t="s">
        <v>18</v>
      </c>
      <c r="O2" s="59" t="s">
        <v>22</v>
      </c>
      <c r="P2" s="59" t="s">
        <v>23</v>
      </c>
      <c r="Q2" s="70" t="s">
        <v>22</v>
      </c>
      <c r="R2" s="70" t="s">
        <v>23</v>
      </c>
      <c r="S2" s="59" t="s">
        <v>22</v>
      </c>
      <c r="T2" s="59" t="s">
        <v>23</v>
      </c>
      <c r="U2" s="71" t="s">
        <v>22</v>
      </c>
      <c r="V2" s="71" t="s">
        <v>23</v>
      </c>
      <c r="W2" s="72" t="s">
        <v>22</v>
      </c>
      <c r="X2" s="72" t="s">
        <v>23</v>
      </c>
      <c r="Y2" s="79"/>
      <c r="Z2" s="79"/>
    </row>
    <row r="3" spans="1:26">
      <c r="A3" s="44">
        <v>1</v>
      </c>
      <c r="B3" s="45" t="s">
        <v>24</v>
      </c>
      <c r="C3" s="46">
        <v>737</v>
      </c>
      <c r="D3" s="47" t="s">
        <v>25</v>
      </c>
      <c r="E3" s="46">
        <v>7700</v>
      </c>
      <c r="F3" s="48">
        <f t="shared" ref="F3:F66" si="0">E3*3</f>
        <v>23100</v>
      </c>
      <c r="G3" s="49">
        <v>2468.62</v>
      </c>
      <c r="H3" s="49">
        <f t="shared" ref="H3:H66" si="1">G3*3</f>
        <v>7405.86</v>
      </c>
      <c r="I3" s="60">
        <f t="shared" ref="I3:I66" si="2">G3/E3</f>
        <v>0.3206</v>
      </c>
      <c r="J3" s="61">
        <f t="shared" ref="J3:J66" si="3">E3*1.2</f>
        <v>9240</v>
      </c>
      <c r="K3" s="62">
        <f t="shared" ref="K3:K66" si="4">J3*3</f>
        <v>27720</v>
      </c>
      <c r="L3" s="62">
        <f t="shared" ref="L3:L66" si="5">J3*N3</f>
        <v>2869.9188672</v>
      </c>
      <c r="M3" s="62">
        <f t="shared" ref="M3:M66" si="6">L3*3</f>
        <v>8609.7566016</v>
      </c>
      <c r="N3" s="63">
        <v>0.31059728</v>
      </c>
      <c r="O3" s="64">
        <v>60525.46</v>
      </c>
      <c r="P3" s="64">
        <v>21308.36</v>
      </c>
      <c r="Q3" s="73">
        <v>22167.7</v>
      </c>
      <c r="R3" s="73">
        <v>8423.5</v>
      </c>
      <c r="S3" s="64">
        <f>O3-Q3</f>
        <v>38357.76</v>
      </c>
      <c r="T3" s="64">
        <f>P3-R3</f>
        <v>12884.86</v>
      </c>
      <c r="U3" s="74">
        <f t="shared" ref="U3:U66" si="7">O3/F3</f>
        <v>2.62014978354978</v>
      </c>
      <c r="V3" s="74">
        <f t="shared" ref="V3:V66" si="8">P3/H3</f>
        <v>2.87722965327457</v>
      </c>
      <c r="W3" s="75">
        <f>S3/K3</f>
        <v>1.38375757575758</v>
      </c>
      <c r="X3" s="75">
        <f>T3/M3</f>
        <v>1.49654172541945</v>
      </c>
      <c r="Y3" s="80">
        <v>600</v>
      </c>
      <c r="Z3" s="80"/>
    </row>
    <row r="4" spans="1:26">
      <c r="A4" s="44">
        <v>2</v>
      </c>
      <c r="B4" s="45" t="s">
        <v>26</v>
      </c>
      <c r="C4" s="46">
        <v>517</v>
      </c>
      <c r="D4" s="47" t="s">
        <v>27</v>
      </c>
      <c r="E4" s="46">
        <v>19950</v>
      </c>
      <c r="F4" s="48">
        <f t="shared" si="0"/>
        <v>59850</v>
      </c>
      <c r="G4" s="49">
        <v>4632.39</v>
      </c>
      <c r="H4" s="49">
        <f t="shared" si="1"/>
        <v>13897.17</v>
      </c>
      <c r="I4" s="60">
        <f t="shared" si="2"/>
        <v>0.2322</v>
      </c>
      <c r="J4" s="61">
        <f t="shared" si="3"/>
        <v>23940</v>
      </c>
      <c r="K4" s="62">
        <f t="shared" si="4"/>
        <v>71820</v>
      </c>
      <c r="L4" s="62">
        <f t="shared" si="5"/>
        <v>5385.4313184</v>
      </c>
      <c r="M4" s="62">
        <f t="shared" si="6"/>
        <v>16156.2939552</v>
      </c>
      <c r="N4" s="63">
        <v>0.22495536</v>
      </c>
      <c r="O4" s="64">
        <v>102100.17</v>
      </c>
      <c r="P4" s="64">
        <v>23782.22</v>
      </c>
      <c r="Q4" s="73"/>
      <c r="R4" s="73"/>
      <c r="S4" s="64">
        <f t="shared" ref="S4:S35" si="9">O4-Q4</f>
        <v>102100.17</v>
      </c>
      <c r="T4" s="64">
        <f t="shared" ref="T4:T35" si="10">P4-R4</f>
        <v>23782.22</v>
      </c>
      <c r="U4" s="74">
        <f t="shared" si="7"/>
        <v>1.7059343358396</v>
      </c>
      <c r="V4" s="74">
        <f t="shared" si="8"/>
        <v>1.71129949478923</v>
      </c>
      <c r="W4" s="75">
        <f t="shared" ref="W4:W35" si="11">S4/K4</f>
        <v>1.421611946533</v>
      </c>
      <c r="X4" s="75">
        <f t="shared" ref="X4:X35" si="12">T4/M4</f>
        <v>1.4720096122258</v>
      </c>
      <c r="Y4" s="80">
        <v>600</v>
      </c>
      <c r="Z4" s="80"/>
    </row>
    <row r="5" spans="1:26">
      <c r="A5" s="44">
        <v>3</v>
      </c>
      <c r="B5" s="45" t="s">
        <v>26</v>
      </c>
      <c r="C5" s="46">
        <v>747</v>
      </c>
      <c r="D5" s="47" t="s">
        <v>28</v>
      </c>
      <c r="E5" s="46">
        <v>7560</v>
      </c>
      <c r="F5" s="48">
        <f t="shared" si="0"/>
        <v>22680</v>
      </c>
      <c r="G5" s="49">
        <v>1899.828</v>
      </c>
      <c r="H5" s="49">
        <f t="shared" si="1"/>
        <v>5699.484</v>
      </c>
      <c r="I5" s="60">
        <f t="shared" si="2"/>
        <v>0.2513</v>
      </c>
      <c r="J5" s="61">
        <f t="shared" si="3"/>
        <v>9072</v>
      </c>
      <c r="K5" s="62">
        <f t="shared" si="4"/>
        <v>27216</v>
      </c>
      <c r="L5" s="62">
        <f t="shared" si="5"/>
        <v>2208.66403968</v>
      </c>
      <c r="M5" s="62">
        <f t="shared" si="6"/>
        <v>6625.99211904</v>
      </c>
      <c r="N5" s="63">
        <v>0.24345944</v>
      </c>
      <c r="O5" s="64">
        <v>38552.94</v>
      </c>
      <c r="P5" s="64">
        <v>9345.9</v>
      </c>
      <c r="Q5" s="73"/>
      <c r="R5" s="73"/>
      <c r="S5" s="64">
        <f t="shared" si="9"/>
        <v>38552.94</v>
      </c>
      <c r="T5" s="64">
        <f t="shared" si="10"/>
        <v>9345.9</v>
      </c>
      <c r="U5" s="74">
        <f t="shared" si="7"/>
        <v>1.69986507936508</v>
      </c>
      <c r="V5" s="74">
        <f t="shared" si="8"/>
        <v>1.63978002219148</v>
      </c>
      <c r="W5" s="75">
        <f t="shared" si="11"/>
        <v>1.41655423280423</v>
      </c>
      <c r="X5" s="75">
        <f t="shared" si="12"/>
        <v>1.4104906604317</v>
      </c>
      <c r="Y5" s="80">
        <v>600</v>
      </c>
      <c r="Z5" s="80"/>
    </row>
    <row r="6" spans="1:26">
      <c r="A6" s="44">
        <v>4</v>
      </c>
      <c r="B6" s="45" t="s">
        <v>29</v>
      </c>
      <c r="C6" s="46">
        <v>726</v>
      </c>
      <c r="D6" s="47" t="s">
        <v>30</v>
      </c>
      <c r="E6" s="46">
        <v>7020</v>
      </c>
      <c r="F6" s="48">
        <f t="shared" si="0"/>
        <v>21060</v>
      </c>
      <c r="G6" s="49">
        <v>2028.78</v>
      </c>
      <c r="H6" s="49">
        <f t="shared" si="1"/>
        <v>6086.34</v>
      </c>
      <c r="I6" s="60">
        <f t="shared" si="2"/>
        <v>0.289</v>
      </c>
      <c r="J6" s="61">
        <f t="shared" si="3"/>
        <v>8424</v>
      </c>
      <c r="K6" s="62">
        <f t="shared" si="4"/>
        <v>25272</v>
      </c>
      <c r="L6" s="62">
        <f t="shared" si="5"/>
        <v>2358.5784768</v>
      </c>
      <c r="M6" s="62">
        <f t="shared" si="6"/>
        <v>7075.7354304</v>
      </c>
      <c r="N6" s="63">
        <v>0.2799832</v>
      </c>
      <c r="O6" s="64">
        <v>34785.46</v>
      </c>
      <c r="P6" s="64">
        <v>12852.78</v>
      </c>
      <c r="Q6" s="73"/>
      <c r="R6" s="73"/>
      <c r="S6" s="64">
        <f t="shared" si="9"/>
        <v>34785.46</v>
      </c>
      <c r="T6" s="64">
        <f t="shared" si="10"/>
        <v>12852.78</v>
      </c>
      <c r="U6" s="74">
        <f t="shared" si="7"/>
        <v>1.65173124406458</v>
      </c>
      <c r="V6" s="74">
        <f t="shared" si="8"/>
        <v>2.11174203215726</v>
      </c>
      <c r="W6" s="75">
        <f t="shared" si="11"/>
        <v>1.37644270338715</v>
      </c>
      <c r="X6" s="75">
        <f t="shared" si="12"/>
        <v>1.81645853302819</v>
      </c>
      <c r="Y6" s="80">
        <v>600</v>
      </c>
      <c r="Z6" s="80"/>
    </row>
    <row r="7" spans="1:26">
      <c r="A7" s="44">
        <v>5</v>
      </c>
      <c r="B7" s="45" t="s">
        <v>29</v>
      </c>
      <c r="C7" s="46">
        <v>357</v>
      </c>
      <c r="D7" s="47" t="s">
        <v>31</v>
      </c>
      <c r="E7" s="46">
        <v>8100</v>
      </c>
      <c r="F7" s="48">
        <f t="shared" si="0"/>
        <v>24300</v>
      </c>
      <c r="G7" s="49">
        <v>2191.05</v>
      </c>
      <c r="H7" s="49">
        <f t="shared" si="1"/>
        <v>6573.15</v>
      </c>
      <c r="I7" s="60">
        <f t="shared" si="2"/>
        <v>0.2705</v>
      </c>
      <c r="J7" s="61">
        <f t="shared" si="3"/>
        <v>9720</v>
      </c>
      <c r="K7" s="62">
        <f t="shared" si="4"/>
        <v>29160</v>
      </c>
      <c r="L7" s="62">
        <f t="shared" si="5"/>
        <v>2547.227088</v>
      </c>
      <c r="M7" s="62">
        <f t="shared" si="6"/>
        <v>7641.681264</v>
      </c>
      <c r="N7" s="63">
        <v>0.2620604</v>
      </c>
      <c r="O7" s="64">
        <v>36093.69</v>
      </c>
      <c r="P7" s="64">
        <v>8219.48</v>
      </c>
      <c r="Q7" s="76">
        <v>9599.5</v>
      </c>
      <c r="R7" s="76">
        <v>1010.85</v>
      </c>
      <c r="S7" s="64">
        <f t="shared" si="9"/>
        <v>26494.19</v>
      </c>
      <c r="T7" s="64">
        <f t="shared" si="10"/>
        <v>7208.63</v>
      </c>
      <c r="U7" s="74">
        <f t="shared" si="7"/>
        <v>1.48533703703704</v>
      </c>
      <c r="V7" s="74">
        <f t="shared" si="8"/>
        <v>1.25046286787917</v>
      </c>
      <c r="W7" s="77">
        <f t="shared" si="11"/>
        <v>0.908579903978052</v>
      </c>
      <c r="X7" s="77">
        <f t="shared" si="12"/>
        <v>0.943330368142923</v>
      </c>
      <c r="Y7" s="81"/>
      <c r="Z7" s="82"/>
    </row>
    <row r="8" spans="1:26">
      <c r="A8" s="44">
        <v>6</v>
      </c>
      <c r="B8" s="45" t="s">
        <v>24</v>
      </c>
      <c r="C8" s="46">
        <v>571</v>
      </c>
      <c r="D8" s="47" t="s">
        <v>32</v>
      </c>
      <c r="E8" s="46">
        <v>14700</v>
      </c>
      <c r="F8" s="48">
        <f t="shared" si="0"/>
        <v>44100</v>
      </c>
      <c r="G8" s="49">
        <v>4123.35</v>
      </c>
      <c r="H8" s="49">
        <f t="shared" si="1"/>
        <v>12370.05</v>
      </c>
      <c r="I8" s="60">
        <f t="shared" si="2"/>
        <v>0.2805</v>
      </c>
      <c r="J8" s="61">
        <f t="shared" si="3"/>
        <v>17640</v>
      </c>
      <c r="K8" s="62">
        <f t="shared" si="4"/>
        <v>52920</v>
      </c>
      <c r="L8" s="62">
        <f t="shared" si="5"/>
        <v>4793.641776</v>
      </c>
      <c r="M8" s="62">
        <f t="shared" si="6"/>
        <v>14380.925328</v>
      </c>
      <c r="N8" s="63">
        <v>0.2717484</v>
      </c>
      <c r="O8" s="64">
        <v>65314.6</v>
      </c>
      <c r="P8" s="64">
        <v>18344.39</v>
      </c>
      <c r="Q8" s="73"/>
      <c r="R8" s="73"/>
      <c r="S8" s="64">
        <f t="shared" si="9"/>
        <v>65314.6</v>
      </c>
      <c r="T8" s="64">
        <f t="shared" si="10"/>
        <v>18344.39</v>
      </c>
      <c r="U8" s="74">
        <f t="shared" si="7"/>
        <v>1.4810566893424</v>
      </c>
      <c r="V8" s="74">
        <f t="shared" si="8"/>
        <v>1.48296813674965</v>
      </c>
      <c r="W8" s="75">
        <f t="shared" si="11"/>
        <v>1.23421390778534</v>
      </c>
      <c r="X8" s="75">
        <f t="shared" si="12"/>
        <v>1.27560567777117</v>
      </c>
      <c r="Y8" s="80">
        <v>600</v>
      </c>
      <c r="Z8" s="80"/>
    </row>
    <row r="9" spans="1:26">
      <c r="A9" s="44">
        <v>7</v>
      </c>
      <c r="B9" s="45" t="s">
        <v>24</v>
      </c>
      <c r="C9" s="46">
        <v>377</v>
      </c>
      <c r="D9" s="47" t="s">
        <v>33</v>
      </c>
      <c r="E9" s="46">
        <v>7776</v>
      </c>
      <c r="F9" s="48">
        <f t="shared" si="0"/>
        <v>23328</v>
      </c>
      <c r="G9" s="49">
        <v>2547.4176</v>
      </c>
      <c r="H9" s="49">
        <f t="shared" si="1"/>
        <v>7642.2528</v>
      </c>
      <c r="I9" s="60">
        <f t="shared" si="2"/>
        <v>0.3276</v>
      </c>
      <c r="J9" s="61">
        <f t="shared" si="3"/>
        <v>9331.2</v>
      </c>
      <c r="K9" s="62">
        <f t="shared" si="4"/>
        <v>27993.6</v>
      </c>
      <c r="L9" s="62">
        <f t="shared" si="5"/>
        <v>2961.525805056</v>
      </c>
      <c r="M9" s="62">
        <f t="shared" si="6"/>
        <v>8884.577415168</v>
      </c>
      <c r="N9" s="63">
        <v>0.31737888</v>
      </c>
      <c r="O9" s="64">
        <v>34476.66</v>
      </c>
      <c r="P9" s="64">
        <v>11280.01</v>
      </c>
      <c r="Q9" s="73"/>
      <c r="R9" s="73"/>
      <c r="S9" s="64">
        <f t="shared" si="9"/>
        <v>34476.66</v>
      </c>
      <c r="T9" s="64">
        <f t="shared" si="10"/>
        <v>11280.01</v>
      </c>
      <c r="U9" s="74">
        <f t="shared" si="7"/>
        <v>1.47790895061728</v>
      </c>
      <c r="V9" s="74">
        <f t="shared" si="8"/>
        <v>1.476005870939</v>
      </c>
      <c r="W9" s="75">
        <f t="shared" si="11"/>
        <v>1.23159079218107</v>
      </c>
      <c r="X9" s="75">
        <f t="shared" si="12"/>
        <v>1.26961694100863</v>
      </c>
      <c r="Y9" s="80">
        <v>600</v>
      </c>
      <c r="Z9" s="80"/>
    </row>
    <row r="10" spans="1:26">
      <c r="A10" s="44">
        <v>8</v>
      </c>
      <c r="B10" s="45" t="s">
        <v>26</v>
      </c>
      <c r="C10" s="46">
        <v>572</v>
      </c>
      <c r="D10" s="47" t="s">
        <v>34</v>
      </c>
      <c r="E10" s="46">
        <v>6160</v>
      </c>
      <c r="F10" s="48">
        <f t="shared" si="0"/>
        <v>18480</v>
      </c>
      <c r="G10" s="49">
        <v>1695.232</v>
      </c>
      <c r="H10" s="49">
        <f t="shared" si="1"/>
        <v>5085.696</v>
      </c>
      <c r="I10" s="60">
        <f t="shared" si="2"/>
        <v>0.2752</v>
      </c>
      <c r="J10" s="61">
        <f t="shared" si="3"/>
        <v>7392</v>
      </c>
      <c r="K10" s="62">
        <f t="shared" si="4"/>
        <v>22176</v>
      </c>
      <c r="L10" s="62">
        <f t="shared" si="5"/>
        <v>1970.80891392</v>
      </c>
      <c r="M10" s="62">
        <f t="shared" si="6"/>
        <v>5912.42674176</v>
      </c>
      <c r="N10" s="63">
        <v>0.26661376</v>
      </c>
      <c r="O10" s="64">
        <v>26942.79</v>
      </c>
      <c r="P10" s="64">
        <v>6455.36</v>
      </c>
      <c r="Q10" s="73"/>
      <c r="R10" s="73"/>
      <c r="S10" s="64">
        <f t="shared" si="9"/>
        <v>26942.79</v>
      </c>
      <c r="T10" s="64">
        <f t="shared" si="10"/>
        <v>6455.36</v>
      </c>
      <c r="U10" s="74">
        <f t="shared" si="7"/>
        <v>1.45794318181818</v>
      </c>
      <c r="V10" s="74">
        <f t="shared" si="8"/>
        <v>1.26931692338669</v>
      </c>
      <c r="W10" s="75">
        <f t="shared" si="11"/>
        <v>1.21495265151515</v>
      </c>
      <c r="X10" s="75">
        <f t="shared" si="12"/>
        <v>1.09182917302048</v>
      </c>
      <c r="Y10" s="80">
        <v>600</v>
      </c>
      <c r="Z10" s="80"/>
    </row>
    <row r="11" spans="1:26">
      <c r="A11" s="44">
        <v>9</v>
      </c>
      <c r="B11" s="45" t="s">
        <v>29</v>
      </c>
      <c r="C11" s="46">
        <v>107658</v>
      </c>
      <c r="D11" s="47" t="s">
        <v>35</v>
      </c>
      <c r="E11" s="46">
        <v>5750</v>
      </c>
      <c r="F11" s="48">
        <f t="shared" si="0"/>
        <v>17250</v>
      </c>
      <c r="G11" s="49">
        <v>1731.325</v>
      </c>
      <c r="H11" s="49">
        <f t="shared" si="1"/>
        <v>5193.975</v>
      </c>
      <c r="I11" s="60">
        <f t="shared" si="2"/>
        <v>0.3011</v>
      </c>
      <c r="J11" s="61">
        <f t="shared" si="3"/>
        <v>6900</v>
      </c>
      <c r="K11" s="62">
        <f t="shared" si="4"/>
        <v>20700</v>
      </c>
      <c r="L11" s="62">
        <f t="shared" si="5"/>
        <v>2012.769192</v>
      </c>
      <c r="M11" s="62">
        <f t="shared" si="6"/>
        <v>6038.307576</v>
      </c>
      <c r="N11" s="63">
        <v>0.29170568</v>
      </c>
      <c r="O11" s="64">
        <v>25092.18</v>
      </c>
      <c r="P11" s="64">
        <v>7963.16</v>
      </c>
      <c r="Q11" s="73"/>
      <c r="R11" s="73"/>
      <c r="S11" s="64">
        <f t="shared" si="9"/>
        <v>25092.18</v>
      </c>
      <c r="T11" s="64">
        <f t="shared" si="10"/>
        <v>7963.16</v>
      </c>
      <c r="U11" s="74">
        <f t="shared" si="7"/>
        <v>1.45461913043478</v>
      </c>
      <c r="V11" s="74">
        <f t="shared" si="8"/>
        <v>1.53315331706448</v>
      </c>
      <c r="W11" s="75">
        <f t="shared" si="11"/>
        <v>1.21218260869565</v>
      </c>
      <c r="X11" s="75">
        <f t="shared" si="12"/>
        <v>1.31877349733733</v>
      </c>
      <c r="Y11" s="80">
        <v>600</v>
      </c>
      <c r="Z11" s="80"/>
    </row>
    <row r="12" spans="1:26">
      <c r="A12" s="44">
        <v>10</v>
      </c>
      <c r="B12" s="45" t="s">
        <v>26</v>
      </c>
      <c r="C12" s="46">
        <v>515</v>
      </c>
      <c r="D12" s="47" t="s">
        <v>36</v>
      </c>
      <c r="E12" s="46">
        <v>7150</v>
      </c>
      <c r="F12" s="48">
        <f t="shared" si="0"/>
        <v>21450</v>
      </c>
      <c r="G12" s="49">
        <v>2205.775</v>
      </c>
      <c r="H12" s="49">
        <f t="shared" si="1"/>
        <v>6617.325</v>
      </c>
      <c r="I12" s="60">
        <f t="shared" si="2"/>
        <v>0.3085</v>
      </c>
      <c r="J12" s="61">
        <f t="shared" si="3"/>
        <v>8580</v>
      </c>
      <c r="K12" s="62">
        <f t="shared" si="4"/>
        <v>25740</v>
      </c>
      <c r="L12" s="62">
        <f t="shared" si="5"/>
        <v>2564.345784</v>
      </c>
      <c r="M12" s="62">
        <f t="shared" si="6"/>
        <v>7693.037352</v>
      </c>
      <c r="N12" s="63">
        <v>0.2988748</v>
      </c>
      <c r="O12" s="64">
        <v>30387.97</v>
      </c>
      <c r="P12" s="64">
        <v>10338.56</v>
      </c>
      <c r="Q12" s="73"/>
      <c r="R12" s="73"/>
      <c r="S12" s="64">
        <f t="shared" si="9"/>
        <v>30387.97</v>
      </c>
      <c r="T12" s="64">
        <f t="shared" si="10"/>
        <v>10338.56</v>
      </c>
      <c r="U12" s="74">
        <f t="shared" si="7"/>
        <v>1.41668857808858</v>
      </c>
      <c r="V12" s="74">
        <f t="shared" si="8"/>
        <v>1.56234732312528</v>
      </c>
      <c r="W12" s="75">
        <f t="shared" si="11"/>
        <v>1.18057381507382</v>
      </c>
      <c r="X12" s="75">
        <f t="shared" si="12"/>
        <v>1.34388532473617</v>
      </c>
      <c r="Y12" s="80">
        <v>600</v>
      </c>
      <c r="Z12" s="80"/>
    </row>
    <row r="13" spans="1:26">
      <c r="A13" s="44">
        <v>11</v>
      </c>
      <c r="B13" s="45" t="s">
        <v>37</v>
      </c>
      <c r="C13" s="46">
        <v>754</v>
      </c>
      <c r="D13" s="47" t="s">
        <v>38</v>
      </c>
      <c r="E13" s="46">
        <v>8100</v>
      </c>
      <c r="F13" s="48">
        <f t="shared" si="0"/>
        <v>24300</v>
      </c>
      <c r="G13" s="49">
        <v>2432.43</v>
      </c>
      <c r="H13" s="49">
        <f t="shared" si="1"/>
        <v>7297.29</v>
      </c>
      <c r="I13" s="60">
        <f t="shared" si="2"/>
        <v>0.3003</v>
      </c>
      <c r="J13" s="61">
        <f t="shared" si="3"/>
        <v>9720</v>
      </c>
      <c r="K13" s="62">
        <f t="shared" si="4"/>
        <v>29160</v>
      </c>
      <c r="L13" s="62">
        <f t="shared" si="5"/>
        <v>2827.8458208</v>
      </c>
      <c r="M13" s="62">
        <f t="shared" si="6"/>
        <v>8483.5374624</v>
      </c>
      <c r="N13" s="63">
        <v>0.29093064</v>
      </c>
      <c r="O13" s="64">
        <v>34149.98</v>
      </c>
      <c r="P13" s="64">
        <v>8352.67</v>
      </c>
      <c r="Q13" s="73"/>
      <c r="R13" s="73"/>
      <c r="S13" s="64">
        <f t="shared" si="9"/>
        <v>34149.98</v>
      </c>
      <c r="T13" s="64">
        <f t="shared" si="10"/>
        <v>8352.67</v>
      </c>
      <c r="U13" s="74">
        <f t="shared" si="7"/>
        <v>1.40534897119342</v>
      </c>
      <c r="V13" s="74">
        <f t="shared" si="8"/>
        <v>1.14462629277444</v>
      </c>
      <c r="W13" s="77">
        <f t="shared" si="11"/>
        <v>1.17112414266118</v>
      </c>
      <c r="X13" s="77">
        <f t="shared" si="12"/>
        <v>0.984573951257949</v>
      </c>
      <c r="Y13" s="80"/>
      <c r="Z13" s="80"/>
    </row>
    <row r="14" spans="1:26">
      <c r="A14" s="44">
        <v>12</v>
      </c>
      <c r="B14" s="45" t="s">
        <v>37</v>
      </c>
      <c r="C14" s="46">
        <v>713</v>
      </c>
      <c r="D14" s="47" t="s">
        <v>39</v>
      </c>
      <c r="E14" s="46">
        <v>3450</v>
      </c>
      <c r="F14" s="48">
        <f t="shared" si="0"/>
        <v>10350</v>
      </c>
      <c r="G14" s="49">
        <v>1112.28</v>
      </c>
      <c r="H14" s="49">
        <f t="shared" si="1"/>
        <v>3336.84</v>
      </c>
      <c r="I14" s="60">
        <f t="shared" si="2"/>
        <v>0.3224</v>
      </c>
      <c r="J14" s="61">
        <f t="shared" si="3"/>
        <v>4140</v>
      </c>
      <c r="K14" s="62">
        <f t="shared" si="4"/>
        <v>12420</v>
      </c>
      <c r="L14" s="62">
        <f t="shared" si="5"/>
        <v>1293.0922368</v>
      </c>
      <c r="M14" s="62">
        <f t="shared" si="6"/>
        <v>3879.2767104</v>
      </c>
      <c r="N14" s="63">
        <v>0.31234112</v>
      </c>
      <c r="O14" s="64">
        <v>14479.42</v>
      </c>
      <c r="P14" s="64">
        <v>4716.1</v>
      </c>
      <c r="Q14" s="73"/>
      <c r="R14" s="73"/>
      <c r="S14" s="64">
        <f t="shared" si="9"/>
        <v>14479.42</v>
      </c>
      <c r="T14" s="64">
        <f t="shared" si="10"/>
        <v>4716.1</v>
      </c>
      <c r="U14" s="74">
        <f t="shared" si="7"/>
        <v>1.39897777777778</v>
      </c>
      <c r="V14" s="74">
        <f t="shared" si="8"/>
        <v>1.41334316299253</v>
      </c>
      <c r="W14" s="75">
        <f t="shared" si="11"/>
        <v>1.16581481481481</v>
      </c>
      <c r="X14" s="75">
        <f t="shared" si="12"/>
        <v>1.21571631829113</v>
      </c>
      <c r="Y14" s="80">
        <v>400</v>
      </c>
      <c r="Z14" s="80"/>
    </row>
    <row r="15" spans="1:26">
      <c r="A15" s="44">
        <v>13</v>
      </c>
      <c r="B15" s="45" t="s">
        <v>37</v>
      </c>
      <c r="C15" s="46">
        <v>329</v>
      </c>
      <c r="D15" s="47" t="s">
        <v>40</v>
      </c>
      <c r="E15" s="46">
        <v>4851</v>
      </c>
      <c r="F15" s="48">
        <f t="shared" si="0"/>
        <v>14553</v>
      </c>
      <c r="G15" s="49">
        <v>1212.75</v>
      </c>
      <c r="H15" s="49">
        <f t="shared" si="1"/>
        <v>3638.25</v>
      </c>
      <c r="I15" s="60">
        <f t="shared" si="2"/>
        <v>0.25</v>
      </c>
      <c r="J15" s="61">
        <f t="shared" si="3"/>
        <v>5821.2</v>
      </c>
      <c r="K15" s="62">
        <f t="shared" si="4"/>
        <v>17463.6</v>
      </c>
      <c r="L15" s="62">
        <f t="shared" si="5"/>
        <v>1409.89464</v>
      </c>
      <c r="M15" s="62">
        <f t="shared" si="6"/>
        <v>4229.68392</v>
      </c>
      <c r="N15" s="63">
        <v>0.2422</v>
      </c>
      <c r="O15" s="64">
        <v>20329.17</v>
      </c>
      <c r="P15" s="64">
        <v>4451.83</v>
      </c>
      <c r="Q15" s="73"/>
      <c r="R15" s="73"/>
      <c r="S15" s="64">
        <f t="shared" si="9"/>
        <v>20329.17</v>
      </c>
      <c r="T15" s="64">
        <f t="shared" si="10"/>
        <v>4451.83</v>
      </c>
      <c r="U15" s="74">
        <f t="shared" si="7"/>
        <v>1.39690579262008</v>
      </c>
      <c r="V15" s="74">
        <f t="shared" si="8"/>
        <v>1.22361849790421</v>
      </c>
      <c r="W15" s="75">
        <f t="shared" si="11"/>
        <v>1.16408816051673</v>
      </c>
      <c r="X15" s="75">
        <f t="shared" si="12"/>
        <v>1.05252072831012</v>
      </c>
      <c r="Y15" s="80">
        <v>400</v>
      </c>
      <c r="Z15" s="80"/>
    </row>
    <row r="16" spans="1:26">
      <c r="A16" s="44">
        <v>14</v>
      </c>
      <c r="B16" s="45" t="s">
        <v>37</v>
      </c>
      <c r="C16" s="46">
        <v>738</v>
      </c>
      <c r="D16" s="47" t="s">
        <v>41</v>
      </c>
      <c r="E16" s="46">
        <v>4437.85</v>
      </c>
      <c r="F16" s="48">
        <f t="shared" si="0"/>
        <v>13313.55</v>
      </c>
      <c r="G16" s="49">
        <v>1337.124205</v>
      </c>
      <c r="H16" s="49">
        <f t="shared" si="1"/>
        <v>4011.372615</v>
      </c>
      <c r="I16" s="60">
        <f t="shared" si="2"/>
        <v>0.3013</v>
      </c>
      <c r="J16" s="61">
        <f t="shared" si="3"/>
        <v>5325.42</v>
      </c>
      <c r="K16" s="62">
        <f t="shared" si="4"/>
        <v>15976.26</v>
      </c>
      <c r="L16" s="62">
        <f t="shared" si="5"/>
        <v>1554.4871157648</v>
      </c>
      <c r="M16" s="62">
        <f t="shared" si="6"/>
        <v>4663.4613472944</v>
      </c>
      <c r="N16" s="63">
        <v>0.29189944</v>
      </c>
      <c r="O16" s="64">
        <v>18458.63</v>
      </c>
      <c r="P16" s="64">
        <v>5296.54</v>
      </c>
      <c r="Q16" s="73"/>
      <c r="R16" s="73"/>
      <c r="S16" s="64">
        <f t="shared" si="9"/>
        <v>18458.63</v>
      </c>
      <c r="T16" s="64">
        <f t="shared" si="10"/>
        <v>5296.54</v>
      </c>
      <c r="U16" s="74">
        <f t="shared" si="7"/>
        <v>1.38645440171855</v>
      </c>
      <c r="V16" s="74">
        <f t="shared" si="8"/>
        <v>1.32038095393938</v>
      </c>
      <c r="W16" s="75">
        <f t="shared" si="11"/>
        <v>1.15537866809879</v>
      </c>
      <c r="X16" s="75">
        <f t="shared" si="12"/>
        <v>1.13575295377389</v>
      </c>
      <c r="Y16" s="80">
        <v>400</v>
      </c>
      <c r="Z16" s="80"/>
    </row>
    <row r="17" spans="1:26">
      <c r="A17" s="44">
        <v>15</v>
      </c>
      <c r="B17" s="45" t="s">
        <v>26</v>
      </c>
      <c r="C17" s="46">
        <v>373</v>
      </c>
      <c r="D17" s="47" t="s">
        <v>42</v>
      </c>
      <c r="E17" s="46">
        <v>9720</v>
      </c>
      <c r="F17" s="48">
        <f t="shared" si="0"/>
        <v>29160</v>
      </c>
      <c r="G17" s="49">
        <v>2972.376</v>
      </c>
      <c r="H17" s="49">
        <f t="shared" si="1"/>
        <v>8917.128</v>
      </c>
      <c r="I17" s="60">
        <f t="shared" si="2"/>
        <v>0.3058</v>
      </c>
      <c r="J17" s="61">
        <f t="shared" si="3"/>
        <v>11664</v>
      </c>
      <c r="K17" s="62">
        <f t="shared" si="4"/>
        <v>34992</v>
      </c>
      <c r="L17" s="62">
        <f t="shared" si="5"/>
        <v>3455.56544256</v>
      </c>
      <c r="M17" s="62">
        <f t="shared" si="6"/>
        <v>10366.69632768</v>
      </c>
      <c r="N17" s="63">
        <v>0.29625904</v>
      </c>
      <c r="O17" s="64">
        <v>40428.06</v>
      </c>
      <c r="P17" s="64">
        <v>11400.96</v>
      </c>
      <c r="Q17" s="73"/>
      <c r="R17" s="73"/>
      <c r="S17" s="64">
        <f t="shared" si="9"/>
        <v>40428.06</v>
      </c>
      <c r="T17" s="64">
        <f t="shared" si="10"/>
        <v>11400.96</v>
      </c>
      <c r="U17" s="74">
        <f t="shared" si="7"/>
        <v>1.38642181069959</v>
      </c>
      <c r="V17" s="74">
        <f t="shared" si="8"/>
        <v>1.27854618661973</v>
      </c>
      <c r="W17" s="75">
        <f t="shared" si="11"/>
        <v>1.15535150891632</v>
      </c>
      <c r="X17" s="75">
        <f t="shared" si="12"/>
        <v>1.09976791444719</v>
      </c>
      <c r="Y17" s="80">
        <v>400</v>
      </c>
      <c r="Z17" s="80"/>
    </row>
    <row r="18" spans="1:26">
      <c r="A18" s="44">
        <v>16</v>
      </c>
      <c r="B18" s="45" t="s">
        <v>24</v>
      </c>
      <c r="C18" s="46">
        <v>104430</v>
      </c>
      <c r="D18" s="47" t="s">
        <v>43</v>
      </c>
      <c r="E18" s="46">
        <v>3450</v>
      </c>
      <c r="F18" s="48">
        <f t="shared" si="0"/>
        <v>10350</v>
      </c>
      <c r="G18" s="49">
        <v>1013.955</v>
      </c>
      <c r="H18" s="49">
        <f t="shared" si="1"/>
        <v>3041.865</v>
      </c>
      <c r="I18" s="60">
        <f t="shared" si="2"/>
        <v>0.2939</v>
      </c>
      <c r="J18" s="61">
        <f t="shared" si="3"/>
        <v>4140</v>
      </c>
      <c r="K18" s="62">
        <f t="shared" si="4"/>
        <v>12420</v>
      </c>
      <c r="L18" s="62">
        <f t="shared" si="5"/>
        <v>1178.7835248</v>
      </c>
      <c r="M18" s="62">
        <f t="shared" si="6"/>
        <v>3536.3505744</v>
      </c>
      <c r="N18" s="63">
        <v>0.28473032</v>
      </c>
      <c r="O18" s="64">
        <v>14286.31</v>
      </c>
      <c r="P18" s="64">
        <v>4380.58</v>
      </c>
      <c r="Q18" s="73"/>
      <c r="R18" s="73"/>
      <c r="S18" s="64">
        <f t="shared" si="9"/>
        <v>14286.31</v>
      </c>
      <c r="T18" s="64">
        <f t="shared" si="10"/>
        <v>4380.58</v>
      </c>
      <c r="U18" s="74">
        <f t="shared" si="7"/>
        <v>1.38031980676328</v>
      </c>
      <c r="V18" s="74">
        <f t="shared" si="8"/>
        <v>1.44009678273033</v>
      </c>
      <c r="W18" s="75">
        <f t="shared" si="11"/>
        <v>1.15026650563607</v>
      </c>
      <c r="X18" s="75">
        <f t="shared" si="12"/>
        <v>1.23872899698109</v>
      </c>
      <c r="Y18" s="80">
        <v>400</v>
      </c>
      <c r="Z18" s="80"/>
    </row>
    <row r="19" spans="1:26">
      <c r="A19" s="44">
        <v>17</v>
      </c>
      <c r="B19" s="45" t="s">
        <v>29</v>
      </c>
      <c r="C19" s="46">
        <v>727</v>
      </c>
      <c r="D19" s="47" t="s">
        <v>44</v>
      </c>
      <c r="E19" s="46">
        <v>4620</v>
      </c>
      <c r="F19" s="48">
        <f t="shared" si="0"/>
        <v>13860</v>
      </c>
      <c r="G19" s="49">
        <v>1392.006</v>
      </c>
      <c r="H19" s="49">
        <f t="shared" si="1"/>
        <v>4176.018</v>
      </c>
      <c r="I19" s="60">
        <f t="shared" si="2"/>
        <v>0.3013</v>
      </c>
      <c r="J19" s="61">
        <f t="shared" si="3"/>
        <v>5544</v>
      </c>
      <c r="K19" s="62">
        <f t="shared" si="4"/>
        <v>16632</v>
      </c>
      <c r="L19" s="62">
        <f t="shared" si="5"/>
        <v>1618.29049536</v>
      </c>
      <c r="M19" s="62">
        <f t="shared" si="6"/>
        <v>4854.87148608</v>
      </c>
      <c r="N19" s="63">
        <v>0.29189944</v>
      </c>
      <c r="O19" s="64">
        <v>18991.86</v>
      </c>
      <c r="P19" s="64">
        <v>4900.48</v>
      </c>
      <c r="Q19" s="73"/>
      <c r="R19" s="73"/>
      <c r="S19" s="64">
        <f t="shared" si="9"/>
        <v>18991.86</v>
      </c>
      <c r="T19" s="64">
        <f t="shared" si="10"/>
        <v>4900.48</v>
      </c>
      <c r="U19" s="74">
        <f t="shared" si="7"/>
        <v>1.37026406926407</v>
      </c>
      <c r="V19" s="74">
        <f t="shared" si="8"/>
        <v>1.17348153192826</v>
      </c>
      <c r="W19" s="75">
        <f t="shared" si="11"/>
        <v>1.14188672438672</v>
      </c>
      <c r="X19" s="75">
        <f t="shared" si="12"/>
        <v>1.00939438130356</v>
      </c>
      <c r="Y19" s="80">
        <v>400</v>
      </c>
      <c r="Z19" s="80"/>
    </row>
    <row r="20" spans="1:26">
      <c r="A20" s="44">
        <v>18</v>
      </c>
      <c r="B20" s="45" t="s">
        <v>26</v>
      </c>
      <c r="C20" s="46">
        <v>511</v>
      </c>
      <c r="D20" s="47" t="s">
        <v>45</v>
      </c>
      <c r="E20" s="46">
        <v>7150</v>
      </c>
      <c r="F20" s="48">
        <f t="shared" si="0"/>
        <v>21450</v>
      </c>
      <c r="G20" s="49">
        <v>2062.775</v>
      </c>
      <c r="H20" s="49">
        <f t="shared" si="1"/>
        <v>6188.325</v>
      </c>
      <c r="I20" s="60">
        <f t="shared" si="2"/>
        <v>0.2885</v>
      </c>
      <c r="J20" s="61">
        <f t="shared" si="3"/>
        <v>8580</v>
      </c>
      <c r="K20" s="62">
        <f t="shared" si="4"/>
        <v>25740</v>
      </c>
      <c r="L20" s="62">
        <f t="shared" si="5"/>
        <v>2398.099704</v>
      </c>
      <c r="M20" s="62">
        <f t="shared" si="6"/>
        <v>7194.299112</v>
      </c>
      <c r="N20" s="63">
        <v>0.2794988</v>
      </c>
      <c r="O20" s="64">
        <v>29073.7</v>
      </c>
      <c r="P20" s="64">
        <v>8090.08</v>
      </c>
      <c r="Q20" s="73"/>
      <c r="R20" s="73"/>
      <c r="S20" s="64">
        <f t="shared" si="9"/>
        <v>29073.7</v>
      </c>
      <c r="T20" s="64">
        <f t="shared" si="10"/>
        <v>8090.08</v>
      </c>
      <c r="U20" s="74">
        <f t="shared" si="7"/>
        <v>1.35541724941725</v>
      </c>
      <c r="V20" s="74">
        <f t="shared" si="8"/>
        <v>1.30731336831857</v>
      </c>
      <c r="W20" s="75">
        <f t="shared" si="11"/>
        <v>1.12951437451437</v>
      </c>
      <c r="X20" s="75">
        <f t="shared" si="12"/>
        <v>1.12451260005382</v>
      </c>
      <c r="Y20" s="80">
        <v>400</v>
      </c>
      <c r="Z20" s="80"/>
    </row>
    <row r="21" spans="1:26">
      <c r="A21" s="44">
        <v>19</v>
      </c>
      <c r="B21" s="45" t="s">
        <v>26</v>
      </c>
      <c r="C21" s="46">
        <v>744</v>
      </c>
      <c r="D21" s="47" t="s">
        <v>46</v>
      </c>
      <c r="E21" s="46">
        <v>6480</v>
      </c>
      <c r="F21" s="48">
        <f t="shared" si="0"/>
        <v>19440</v>
      </c>
      <c r="G21" s="49">
        <v>1642.032</v>
      </c>
      <c r="H21" s="49">
        <f t="shared" si="1"/>
        <v>4926.096</v>
      </c>
      <c r="I21" s="60">
        <f t="shared" si="2"/>
        <v>0.2534</v>
      </c>
      <c r="J21" s="61">
        <f t="shared" si="3"/>
        <v>7776</v>
      </c>
      <c r="K21" s="62">
        <f t="shared" si="4"/>
        <v>23328</v>
      </c>
      <c r="L21" s="62">
        <f t="shared" si="5"/>
        <v>1908.96072192</v>
      </c>
      <c r="M21" s="62">
        <f t="shared" si="6"/>
        <v>5726.88216576</v>
      </c>
      <c r="N21" s="63">
        <v>0.24549392</v>
      </c>
      <c r="O21" s="64">
        <v>26310.76</v>
      </c>
      <c r="P21" s="64">
        <v>5623.56</v>
      </c>
      <c r="Q21" s="76">
        <v>11775</v>
      </c>
      <c r="R21" s="76">
        <v>894.9</v>
      </c>
      <c r="S21" s="64">
        <f t="shared" si="9"/>
        <v>14535.76</v>
      </c>
      <c r="T21" s="64">
        <f t="shared" si="10"/>
        <v>4728.66</v>
      </c>
      <c r="U21" s="74">
        <f t="shared" si="7"/>
        <v>1.3534341563786</v>
      </c>
      <c r="V21" s="74">
        <f t="shared" si="8"/>
        <v>1.1415855476629</v>
      </c>
      <c r="W21" s="77">
        <f t="shared" si="11"/>
        <v>0.623103566529492</v>
      </c>
      <c r="X21" s="77">
        <f t="shared" si="12"/>
        <v>0.825695354493551</v>
      </c>
      <c r="Y21" s="80"/>
      <c r="Z21" s="80"/>
    </row>
    <row r="22" spans="1:26">
      <c r="A22" s="44">
        <v>20</v>
      </c>
      <c r="B22" s="45" t="s">
        <v>47</v>
      </c>
      <c r="C22" s="46">
        <v>716</v>
      </c>
      <c r="D22" s="47" t="s">
        <v>48</v>
      </c>
      <c r="E22" s="46">
        <v>6549.4</v>
      </c>
      <c r="F22" s="48">
        <f t="shared" si="0"/>
        <v>19648.2</v>
      </c>
      <c r="G22" s="49">
        <v>2150.16802</v>
      </c>
      <c r="H22" s="49">
        <f t="shared" si="1"/>
        <v>6450.50406</v>
      </c>
      <c r="I22" s="60">
        <f t="shared" si="2"/>
        <v>0.3283</v>
      </c>
      <c r="J22" s="61">
        <f t="shared" si="3"/>
        <v>7859.28</v>
      </c>
      <c r="K22" s="62">
        <f t="shared" si="4"/>
        <v>23577.84</v>
      </c>
      <c r="L22" s="62">
        <f t="shared" si="5"/>
        <v>2499.6993333312</v>
      </c>
      <c r="M22" s="62">
        <f t="shared" si="6"/>
        <v>7499.0979999936</v>
      </c>
      <c r="N22" s="63">
        <v>0.31805704</v>
      </c>
      <c r="O22" s="64">
        <v>26403.42</v>
      </c>
      <c r="P22" s="64">
        <v>8565.6</v>
      </c>
      <c r="Q22" s="73"/>
      <c r="R22" s="73"/>
      <c r="S22" s="64">
        <f t="shared" si="9"/>
        <v>26403.42</v>
      </c>
      <c r="T22" s="64">
        <f t="shared" si="10"/>
        <v>8565.6</v>
      </c>
      <c r="U22" s="74">
        <f t="shared" si="7"/>
        <v>1.34380859315357</v>
      </c>
      <c r="V22" s="74">
        <f t="shared" si="8"/>
        <v>1.32789622645397</v>
      </c>
      <c r="W22" s="75">
        <f t="shared" si="11"/>
        <v>1.11984049429464</v>
      </c>
      <c r="X22" s="75">
        <f t="shared" si="12"/>
        <v>1.14221737067675</v>
      </c>
      <c r="Y22" s="80">
        <v>400</v>
      </c>
      <c r="Z22" s="80"/>
    </row>
    <row r="23" spans="1:26">
      <c r="A23" s="44">
        <v>21</v>
      </c>
      <c r="B23" s="45" t="s">
        <v>47</v>
      </c>
      <c r="C23" s="46">
        <v>717</v>
      </c>
      <c r="D23" s="47" t="s">
        <v>49</v>
      </c>
      <c r="E23" s="46">
        <v>5940</v>
      </c>
      <c r="F23" s="48">
        <f t="shared" si="0"/>
        <v>17820</v>
      </c>
      <c r="G23" s="49">
        <v>1902.582</v>
      </c>
      <c r="H23" s="49">
        <f t="shared" si="1"/>
        <v>5707.746</v>
      </c>
      <c r="I23" s="60">
        <f t="shared" si="2"/>
        <v>0.3203</v>
      </c>
      <c r="J23" s="61">
        <f t="shared" si="3"/>
        <v>7128</v>
      </c>
      <c r="K23" s="62">
        <f t="shared" si="4"/>
        <v>21384</v>
      </c>
      <c r="L23" s="62">
        <f t="shared" si="5"/>
        <v>2211.86572992</v>
      </c>
      <c r="M23" s="62">
        <f t="shared" si="6"/>
        <v>6635.59718976</v>
      </c>
      <c r="N23" s="63">
        <v>0.31030664</v>
      </c>
      <c r="O23" s="64">
        <v>23389.38</v>
      </c>
      <c r="P23" s="64">
        <v>5983.14</v>
      </c>
      <c r="Q23" s="73"/>
      <c r="R23" s="73"/>
      <c r="S23" s="64">
        <f t="shared" si="9"/>
        <v>23389.38</v>
      </c>
      <c r="T23" s="64">
        <f t="shared" si="10"/>
        <v>5983.14</v>
      </c>
      <c r="U23" s="74">
        <f t="shared" si="7"/>
        <v>1.31253535353535</v>
      </c>
      <c r="V23" s="74">
        <f t="shared" si="8"/>
        <v>1.04824916876119</v>
      </c>
      <c r="W23" s="77">
        <f t="shared" si="11"/>
        <v>1.09377946127946</v>
      </c>
      <c r="X23" s="77">
        <f t="shared" si="12"/>
        <v>0.901673177092958</v>
      </c>
      <c r="Y23" s="80"/>
      <c r="Z23" s="80"/>
    </row>
    <row r="24" spans="1:26">
      <c r="A24" s="44">
        <v>22</v>
      </c>
      <c r="B24" s="45" t="s">
        <v>29</v>
      </c>
      <c r="C24" s="46">
        <v>106569</v>
      </c>
      <c r="D24" s="47" t="s">
        <v>50</v>
      </c>
      <c r="E24" s="46">
        <v>5520</v>
      </c>
      <c r="F24" s="48">
        <f t="shared" si="0"/>
        <v>16560</v>
      </c>
      <c r="G24" s="49">
        <v>1691.88</v>
      </c>
      <c r="H24" s="49">
        <f t="shared" si="1"/>
        <v>5075.64</v>
      </c>
      <c r="I24" s="60">
        <f t="shared" si="2"/>
        <v>0.3065</v>
      </c>
      <c r="J24" s="61">
        <f t="shared" si="3"/>
        <v>6624</v>
      </c>
      <c r="K24" s="62">
        <f t="shared" si="4"/>
        <v>19872</v>
      </c>
      <c r="L24" s="62">
        <f t="shared" si="5"/>
        <v>1966.9120128</v>
      </c>
      <c r="M24" s="62">
        <f t="shared" si="6"/>
        <v>5900.7360384</v>
      </c>
      <c r="N24" s="63">
        <v>0.2969372</v>
      </c>
      <c r="O24" s="64">
        <v>21692.03</v>
      </c>
      <c r="P24" s="64">
        <v>6583.12</v>
      </c>
      <c r="Q24" s="73"/>
      <c r="R24" s="73"/>
      <c r="S24" s="64">
        <f t="shared" si="9"/>
        <v>21692.03</v>
      </c>
      <c r="T24" s="64">
        <f t="shared" si="10"/>
        <v>6583.12</v>
      </c>
      <c r="U24" s="74">
        <f t="shared" si="7"/>
        <v>1.30990519323671</v>
      </c>
      <c r="V24" s="74">
        <f t="shared" si="8"/>
        <v>1.29700293953078</v>
      </c>
      <c r="W24" s="75">
        <f t="shared" si="11"/>
        <v>1.0915876610306</v>
      </c>
      <c r="X24" s="75">
        <f t="shared" si="12"/>
        <v>1.11564387174062</v>
      </c>
      <c r="Y24" s="80">
        <v>400</v>
      </c>
      <c r="Z24" s="80"/>
    </row>
    <row r="25" spans="1:26">
      <c r="A25" s="44">
        <v>23</v>
      </c>
      <c r="B25" s="45" t="s">
        <v>47</v>
      </c>
      <c r="C25" s="46">
        <v>549</v>
      </c>
      <c r="D25" s="47" t="s">
        <v>51</v>
      </c>
      <c r="E25" s="46">
        <v>5094.1</v>
      </c>
      <c r="F25" s="48">
        <f t="shared" si="0"/>
        <v>15282.3</v>
      </c>
      <c r="G25" s="49">
        <v>1395.7834</v>
      </c>
      <c r="H25" s="49">
        <f t="shared" si="1"/>
        <v>4187.3502</v>
      </c>
      <c r="I25" s="60">
        <f t="shared" si="2"/>
        <v>0.274</v>
      </c>
      <c r="J25" s="61">
        <f t="shared" si="3"/>
        <v>6112.92</v>
      </c>
      <c r="K25" s="62">
        <f t="shared" si="4"/>
        <v>18338.76</v>
      </c>
      <c r="L25" s="62">
        <f t="shared" si="5"/>
        <v>1622.681949504</v>
      </c>
      <c r="M25" s="62">
        <f t="shared" si="6"/>
        <v>4868.045848512</v>
      </c>
      <c r="N25" s="63">
        <v>0.2654512</v>
      </c>
      <c r="O25" s="64">
        <v>19876.05</v>
      </c>
      <c r="P25" s="64">
        <v>5987.56</v>
      </c>
      <c r="Q25" s="73"/>
      <c r="R25" s="73"/>
      <c r="S25" s="64">
        <f t="shared" si="9"/>
        <v>19876.05</v>
      </c>
      <c r="T25" s="64">
        <f t="shared" si="10"/>
        <v>5987.56</v>
      </c>
      <c r="U25" s="74">
        <f t="shared" si="7"/>
        <v>1.30059284270038</v>
      </c>
      <c r="V25" s="74">
        <f t="shared" si="8"/>
        <v>1.42991622721214</v>
      </c>
      <c r="W25" s="75">
        <f t="shared" si="11"/>
        <v>1.08382736891698</v>
      </c>
      <c r="X25" s="75">
        <f t="shared" si="12"/>
        <v>1.22997198184364</v>
      </c>
      <c r="Y25" s="80">
        <v>400</v>
      </c>
      <c r="Z25" s="80"/>
    </row>
    <row r="26" spans="1:26">
      <c r="A26" s="44">
        <v>24</v>
      </c>
      <c r="B26" s="45" t="s">
        <v>47</v>
      </c>
      <c r="C26" s="46">
        <v>732</v>
      </c>
      <c r="D26" s="47" t="s">
        <v>52</v>
      </c>
      <c r="E26" s="46">
        <v>3839.85</v>
      </c>
      <c r="F26" s="48">
        <f t="shared" si="0"/>
        <v>11519.55</v>
      </c>
      <c r="G26" s="49">
        <v>1087.44552</v>
      </c>
      <c r="H26" s="49">
        <f t="shared" si="1"/>
        <v>3262.33656</v>
      </c>
      <c r="I26" s="60">
        <f t="shared" si="2"/>
        <v>0.2832</v>
      </c>
      <c r="J26" s="61">
        <f t="shared" si="3"/>
        <v>4607.82</v>
      </c>
      <c r="K26" s="62">
        <f t="shared" si="4"/>
        <v>13823.46</v>
      </c>
      <c r="L26" s="62">
        <f t="shared" si="5"/>
        <v>1264.2206637312</v>
      </c>
      <c r="M26" s="62">
        <f t="shared" si="6"/>
        <v>3792.6619911936</v>
      </c>
      <c r="N26" s="63">
        <v>0.27436416</v>
      </c>
      <c r="O26" s="64">
        <v>14561.27</v>
      </c>
      <c r="P26" s="64">
        <v>3822.49</v>
      </c>
      <c r="Q26" s="73"/>
      <c r="R26" s="73"/>
      <c r="S26" s="64">
        <f t="shared" si="9"/>
        <v>14561.27</v>
      </c>
      <c r="T26" s="64">
        <f t="shared" si="10"/>
        <v>3822.49</v>
      </c>
      <c r="U26" s="74">
        <f t="shared" si="7"/>
        <v>1.26404850883932</v>
      </c>
      <c r="V26" s="74">
        <f t="shared" si="8"/>
        <v>1.17170314273154</v>
      </c>
      <c r="W26" s="75">
        <f t="shared" si="11"/>
        <v>1.0533737573661</v>
      </c>
      <c r="X26" s="75">
        <f t="shared" si="12"/>
        <v>1.00786466309828</v>
      </c>
      <c r="Y26" s="80">
        <v>400</v>
      </c>
      <c r="Z26" s="80"/>
    </row>
    <row r="27" spans="1:26">
      <c r="A27" s="44">
        <v>25</v>
      </c>
      <c r="B27" s="45" t="s">
        <v>24</v>
      </c>
      <c r="C27" s="46">
        <v>105751</v>
      </c>
      <c r="D27" s="47" t="s">
        <v>53</v>
      </c>
      <c r="E27" s="46">
        <v>6050</v>
      </c>
      <c r="F27" s="48">
        <f t="shared" si="0"/>
        <v>18150</v>
      </c>
      <c r="G27" s="49">
        <v>2104.19</v>
      </c>
      <c r="H27" s="49">
        <f t="shared" si="1"/>
        <v>6312.57</v>
      </c>
      <c r="I27" s="60">
        <f t="shared" si="2"/>
        <v>0.3478</v>
      </c>
      <c r="J27" s="61">
        <f t="shared" si="3"/>
        <v>7260</v>
      </c>
      <c r="K27" s="62">
        <f t="shared" si="4"/>
        <v>21780</v>
      </c>
      <c r="L27" s="62">
        <f t="shared" si="5"/>
        <v>2446.2471264</v>
      </c>
      <c r="M27" s="62">
        <f t="shared" si="6"/>
        <v>7338.7413792</v>
      </c>
      <c r="N27" s="63">
        <v>0.33694864</v>
      </c>
      <c r="O27" s="64">
        <v>22509.29</v>
      </c>
      <c r="P27" s="64">
        <v>7330.16</v>
      </c>
      <c r="Q27" s="73"/>
      <c r="R27" s="73"/>
      <c r="S27" s="64">
        <f t="shared" si="9"/>
        <v>22509.29</v>
      </c>
      <c r="T27" s="64">
        <f t="shared" si="10"/>
        <v>7330.16</v>
      </c>
      <c r="U27" s="74">
        <f t="shared" si="7"/>
        <v>1.24018126721763</v>
      </c>
      <c r="V27" s="74">
        <f t="shared" si="8"/>
        <v>1.16120058866674</v>
      </c>
      <c r="W27" s="77">
        <f t="shared" si="11"/>
        <v>1.03348438934803</v>
      </c>
      <c r="X27" s="77">
        <f t="shared" si="12"/>
        <v>0.998830674259169</v>
      </c>
      <c r="Y27" s="80"/>
      <c r="Z27" s="80"/>
    </row>
    <row r="28" spans="1:26">
      <c r="A28" s="44">
        <v>26</v>
      </c>
      <c r="B28" s="45" t="s">
        <v>24</v>
      </c>
      <c r="C28" s="46">
        <v>740</v>
      </c>
      <c r="D28" s="47" t="s">
        <v>54</v>
      </c>
      <c r="E28" s="46">
        <v>3565</v>
      </c>
      <c r="F28" s="48">
        <f t="shared" si="0"/>
        <v>10695</v>
      </c>
      <c r="G28" s="49">
        <v>1121.9055</v>
      </c>
      <c r="H28" s="49">
        <f t="shared" si="1"/>
        <v>3365.7165</v>
      </c>
      <c r="I28" s="60">
        <f t="shared" si="2"/>
        <v>0.3147</v>
      </c>
      <c r="J28" s="61">
        <f t="shared" si="3"/>
        <v>4278</v>
      </c>
      <c r="K28" s="62">
        <f t="shared" si="4"/>
        <v>12834</v>
      </c>
      <c r="L28" s="62">
        <f t="shared" si="5"/>
        <v>1304.28245808</v>
      </c>
      <c r="M28" s="62">
        <f t="shared" si="6"/>
        <v>3912.84737424</v>
      </c>
      <c r="N28" s="63">
        <v>0.30488136</v>
      </c>
      <c r="O28" s="64">
        <v>13186.7</v>
      </c>
      <c r="P28" s="64">
        <v>3846.83</v>
      </c>
      <c r="Q28" s="73"/>
      <c r="R28" s="73"/>
      <c r="S28" s="64">
        <f t="shared" si="9"/>
        <v>13186.7</v>
      </c>
      <c r="T28" s="64">
        <f t="shared" si="10"/>
        <v>3846.83</v>
      </c>
      <c r="U28" s="74">
        <f t="shared" si="7"/>
        <v>1.23297802711547</v>
      </c>
      <c r="V28" s="74">
        <f t="shared" si="8"/>
        <v>1.14294534313867</v>
      </c>
      <c r="W28" s="77">
        <f t="shared" si="11"/>
        <v>1.0274816892629</v>
      </c>
      <c r="X28" s="77">
        <f t="shared" si="12"/>
        <v>0.983128047703925</v>
      </c>
      <c r="Y28" s="80"/>
      <c r="Z28" s="80"/>
    </row>
    <row r="29" spans="1:26">
      <c r="A29" s="44">
        <v>27</v>
      </c>
      <c r="B29" s="45" t="s">
        <v>47</v>
      </c>
      <c r="C29" s="46">
        <v>746</v>
      </c>
      <c r="D29" s="47" t="s">
        <v>55</v>
      </c>
      <c r="E29" s="46">
        <v>8640</v>
      </c>
      <c r="F29" s="48">
        <f t="shared" si="0"/>
        <v>25920</v>
      </c>
      <c r="G29" s="49">
        <v>2755.296</v>
      </c>
      <c r="H29" s="49">
        <f t="shared" si="1"/>
        <v>8265.888</v>
      </c>
      <c r="I29" s="60">
        <f t="shared" si="2"/>
        <v>0.3189</v>
      </c>
      <c r="J29" s="61">
        <f t="shared" si="3"/>
        <v>10368</v>
      </c>
      <c r="K29" s="62">
        <f t="shared" si="4"/>
        <v>31104</v>
      </c>
      <c r="L29" s="62">
        <f t="shared" si="5"/>
        <v>3203.19691776</v>
      </c>
      <c r="M29" s="62">
        <f t="shared" si="6"/>
        <v>9609.59075328</v>
      </c>
      <c r="N29" s="63">
        <v>0.30895032</v>
      </c>
      <c r="O29" s="64">
        <v>31914.65</v>
      </c>
      <c r="P29" s="64">
        <v>9857.6</v>
      </c>
      <c r="Q29" s="73"/>
      <c r="R29" s="73"/>
      <c r="S29" s="64">
        <f t="shared" si="9"/>
        <v>31914.65</v>
      </c>
      <c r="T29" s="64">
        <f t="shared" si="10"/>
        <v>9857.6</v>
      </c>
      <c r="U29" s="74">
        <f t="shared" si="7"/>
        <v>1.23127507716049</v>
      </c>
      <c r="V29" s="74">
        <f t="shared" si="8"/>
        <v>1.19256394473286</v>
      </c>
      <c r="W29" s="75">
        <f t="shared" si="11"/>
        <v>1.02606256430041</v>
      </c>
      <c r="X29" s="75">
        <f t="shared" si="12"/>
        <v>1.02580851287921</v>
      </c>
      <c r="Y29" s="80">
        <v>400</v>
      </c>
      <c r="Z29" s="80"/>
    </row>
    <row r="30" spans="1:26">
      <c r="A30" s="44">
        <v>28</v>
      </c>
      <c r="B30" s="45" t="s">
        <v>47</v>
      </c>
      <c r="C30" s="46">
        <v>721</v>
      </c>
      <c r="D30" s="47" t="s">
        <v>56</v>
      </c>
      <c r="E30" s="46">
        <v>5954.3</v>
      </c>
      <c r="F30" s="48">
        <f t="shared" si="0"/>
        <v>17862.9</v>
      </c>
      <c r="G30" s="49">
        <v>2013.14883</v>
      </c>
      <c r="H30" s="49">
        <f t="shared" si="1"/>
        <v>6039.44649</v>
      </c>
      <c r="I30" s="60">
        <f t="shared" si="2"/>
        <v>0.3381</v>
      </c>
      <c r="J30" s="61">
        <f t="shared" si="3"/>
        <v>7145.16</v>
      </c>
      <c r="K30" s="62">
        <f t="shared" si="4"/>
        <v>21435.48</v>
      </c>
      <c r="L30" s="62">
        <f t="shared" si="5"/>
        <v>2340.4063038048</v>
      </c>
      <c r="M30" s="62">
        <f t="shared" si="6"/>
        <v>7021.2189114144</v>
      </c>
      <c r="N30" s="63">
        <v>0.32755128</v>
      </c>
      <c r="O30" s="64">
        <v>21987.61</v>
      </c>
      <c r="P30" s="64">
        <v>6706.43</v>
      </c>
      <c r="Q30" s="73"/>
      <c r="R30" s="73"/>
      <c r="S30" s="64">
        <f t="shared" si="9"/>
        <v>21987.61</v>
      </c>
      <c r="T30" s="64">
        <f t="shared" si="10"/>
        <v>6706.43</v>
      </c>
      <c r="U30" s="74">
        <f t="shared" si="7"/>
        <v>1.2309093148369</v>
      </c>
      <c r="V30" s="74">
        <f t="shared" si="8"/>
        <v>1.11043785404911</v>
      </c>
      <c r="W30" s="77">
        <f t="shared" si="11"/>
        <v>1.02575776236408</v>
      </c>
      <c r="X30" s="77">
        <f t="shared" si="12"/>
        <v>0.955166059428421</v>
      </c>
      <c r="Y30" s="80"/>
      <c r="Z30" s="80"/>
    </row>
    <row r="31" spans="1:26">
      <c r="A31" s="44">
        <v>29</v>
      </c>
      <c r="B31" s="45" t="s">
        <v>57</v>
      </c>
      <c r="C31" s="46">
        <v>106066</v>
      </c>
      <c r="D31" s="47" t="s">
        <v>58</v>
      </c>
      <c r="E31" s="46">
        <v>5500</v>
      </c>
      <c r="F31" s="48">
        <f t="shared" si="0"/>
        <v>16500</v>
      </c>
      <c r="G31" s="49">
        <v>1760</v>
      </c>
      <c r="H31" s="49">
        <f t="shared" si="1"/>
        <v>5280</v>
      </c>
      <c r="I31" s="60">
        <f t="shared" si="2"/>
        <v>0.32</v>
      </c>
      <c r="J31" s="61">
        <f t="shared" si="3"/>
        <v>6600</v>
      </c>
      <c r="K31" s="62">
        <f t="shared" si="4"/>
        <v>19800</v>
      </c>
      <c r="L31" s="62">
        <f t="shared" si="5"/>
        <v>2046.1056</v>
      </c>
      <c r="M31" s="62">
        <f t="shared" si="6"/>
        <v>6138.3168</v>
      </c>
      <c r="N31" s="63">
        <v>0.310016</v>
      </c>
      <c r="O31" s="64">
        <v>20252.7</v>
      </c>
      <c r="P31" s="64">
        <v>6206.29</v>
      </c>
      <c r="Q31" s="73"/>
      <c r="R31" s="73"/>
      <c r="S31" s="64">
        <f t="shared" si="9"/>
        <v>20252.7</v>
      </c>
      <c r="T31" s="64">
        <f t="shared" si="10"/>
        <v>6206.29</v>
      </c>
      <c r="U31" s="74">
        <f t="shared" si="7"/>
        <v>1.22743636363636</v>
      </c>
      <c r="V31" s="74">
        <f t="shared" si="8"/>
        <v>1.17543371212121</v>
      </c>
      <c r="W31" s="75">
        <f t="shared" si="11"/>
        <v>1.02286363636364</v>
      </c>
      <c r="X31" s="75">
        <f t="shared" si="12"/>
        <v>1.01107358942438</v>
      </c>
      <c r="Y31" s="80">
        <v>400</v>
      </c>
      <c r="Z31" s="80"/>
    </row>
    <row r="32" spans="1:26">
      <c r="A32" s="44">
        <v>30</v>
      </c>
      <c r="B32" s="45" t="s">
        <v>24</v>
      </c>
      <c r="C32" s="46">
        <v>545</v>
      </c>
      <c r="D32" s="47" t="s">
        <v>59</v>
      </c>
      <c r="E32" s="46">
        <v>3105</v>
      </c>
      <c r="F32" s="48">
        <f t="shared" si="0"/>
        <v>9315</v>
      </c>
      <c r="G32" s="49">
        <v>920.943</v>
      </c>
      <c r="H32" s="49">
        <f t="shared" si="1"/>
        <v>2762.829</v>
      </c>
      <c r="I32" s="60">
        <f t="shared" si="2"/>
        <v>0.2966</v>
      </c>
      <c r="J32" s="61">
        <f t="shared" si="3"/>
        <v>3726</v>
      </c>
      <c r="K32" s="62">
        <f t="shared" si="4"/>
        <v>11178</v>
      </c>
      <c r="L32" s="62">
        <f t="shared" si="5"/>
        <v>1070.65149408</v>
      </c>
      <c r="M32" s="62">
        <f t="shared" si="6"/>
        <v>3211.95448224</v>
      </c>
      <c r="N32" s="63">
        <v>0.28734608</v>
      </c>
      <c r="O32" s="64">
        <v>11336.4</v>
      </c>
      <c r="P32" s="64">
        <v>3353.47</v>
      </c>
      <c r="Q32" s="73"/>
      <c r="R32" s="73"/>
      <c r="S32" s="64">
        <f t="shared" si="9"/>
        <v>11336.4</v>
      </c>
      <c r="T32" s="64">
        <f t="shared" si="10"/>
        <v>3353.47</v>
      </c>
      <c r="U32" s="74">
        <f t="shared" si="7"/>
        <v>1.21700483091787</v>
      </c>
      <c r="V32" s="74">
        <f t="shared" si="8"/>
        <v>1.21378123655138</v>
      </c>
      <c r="W32" s="75">
        <f t="shared" si="11"/>
        <v>1.01417069243156</v>
      </c>
      <c r="X32" s="75">
        <f t="shared" si="12"/>
        <v>1.04405900474072</v>
      </c>
      <c r="Y32" s="80">
        <v>400</v>
      </c>
      <c r="Z32" s="80"/>
    </row>
    <row r="33" spans="1:26">
      <c r="A33" s="44">
        <v>31</v>
      </c>
      <c r="B33" s="45" t="s">
        <v>37</v>
      </c>
      <c r="C33" s="46">
        <v>587</v>
      </c>
      <c r="D33" s="47" t="s">
        <v>60</v>
      </c>
      <c r="E33" s="46">
        <v>5720</v>
      </c>
      <c r="F33" s="48">
        <f t="shared" si="0"/>
        <v>17160</v>
      </c>
      <c r="G33" s="49">
        <v>1484.912</v>
      </c>
      <c r="H33" s="49">
        <f t="shared" si="1"/>
        <v>4454.736</v>
      </c>
      <c r="I33" s="60">
        <f t="shared" si="2"/>
        <v>0.2596</v>
      </c>
      <c r="J33" s="61">
        <f t="shared" si="3"/>
        <v>6864</v>
      </c>
      <c r="K33" s="62">
        <f t="shared" si="4"/>
        <v>20592</v>
      </c>
      <c r="L33" s="62">
        <f t="shared" si="5"/>
        <v>1726.29929472</v>
      </c>
      <c r="M33" s="62">
        <f t="shared" si="6"/>
        <v>5178.89788416</v>
      </c>
      <c r="N33" s="63">
        <v>0.25150048</v>
      </c>
      <c r="O33" s="64">
        <v>20824.86</v>
      </c>
      <c r="P33" s="64">
        <v>5523.79</v>
      </c>
      <c r="Q33" s="73"/>
      <c r="R33" s="73"/>
      <c r="S33" s="64">
        <f t="shared" si="9"/>
        <v>20824.86</v>
      </c>
      <c r="T33" s="64">
        <f t="shared" si="10"/>
        <v>5523.79</v>
      </c>
      <c r="U33" s="74">
        <f t="shared" si="7"/>
        <v>1.21356993006993</v>
      </c>
      <c r="V33" s="74">
        <f t="shared" si="8"/>
        <v>1.2399814489568</v>
      </c>
      <c r="W33" s="75">
        <f t="shared" si="11"/>
        <v>1.01130827505828</v>
      </c>
      <c r="X33" s="75">
        <f t="shared" si="12"/>
        <v>1.06659565868153</v>
      </c>
      <c r="Y33" s="80">
        <v>400</v>
      </c>
      <c r="Z33" s="80"/>
    </row>
    <row r="34" spans="1:26">
      <c r="A34" s="44">
        <v>32</v>
      </c>
      <c r="B34" s="45" t="s">
        <v>29</v>
      </c>
      <c r="C34" s="46">
        <v>513</v>
      </c>
      <c r="D34" s="47" t="s">
        <v>61</v>
      </c>
      <c r="E34" s="46">
        <v>8856</v>
      </c>
      <c r="F34" s="48">
        <f t="shared" si="0"/>
        <v>26568</v>
      </c>
      <c r="G34" s="49">
        <v>2739.1608</v>
      </c>
      <c r="H34" s="49">
        <f t="shared" si="1"/>
        <v>8217.4824</v>
      </c>
      <c r="I34" s="60">
        <f t="shared" si="2"/>
        <v>0.3093</v>
      </c>
      <c r="J34" s="61">
        <f t="shared" si="3"/>
        <v>10627.2</v>
      </c>
      <c r="K34" s="62">
        <f t="shared" si="4"/>
        <v>31881.6</v>
      </c>
      <c r="L34" s="62">
        <f t="shared" si="5"/>
        <v>3184.438779648</v>
      </c>
      <c r="M34" s="62">
        <f t="shared" si="6"/>
        <v>9553.316338944</v>
      </c>
      <c r="N34" s="63">
        <v>0.29964984</v>
      </c>
      <c r="O34" s="64">
        <v>32151.05</v>
      </c>
      <c r="P34" s="64">
        <v>10061.11</v>
      </c>
      <c r="Q34" s="73"/>
      <c r="R34" s="73"/>
      <c r="S34" s="64">
        <f t="shared" si="9"/>
        <v>32151.05</v>
      </c>
      <c r="T34" s="64">
        <f t="shared" si="10"/>
        <v>10061.11</v>
      </c>
      <c r="U34" s="74">
        <f t="shared" si="7"/>
        <v>1.21014190003011</v>
      </c>
      <c r="V34" s="74">
        <f t="shared" si="8"/>
        <v>1.22435431075581</v>
      </c>
      <c r="W34" s="75">
        <f t="shared" si="11"/>
        <v>1.00845158335843</v>
      </c>
      <c r="X34" s="75">
        <f t="shared" si="12"/>
        <v>1.05315365293474</v>
      </c>
      <c r="Y34" s="80">
        <v>400</v>
      </c>
      <c r="Z34" s="80"/>
    </row>
    <row r="35" spans="1:26">
      <c r="A35" s="44">
        <v>33</v>
      </c>
      <c r="B35" s="45" t="s">
        <v>47</v>
      </c>
      <c r="C35" s="46">
        <v>385</v>
      </c>
      <c r="D35" s="47" t="s">
        <v>62</v>
      </c>
      <c r="E35" s="46">
        <v>12600</v>
      </c>
      <c r="F35" s="48">
        <f t="shared" si="0"/>
        <v>37800</v>
      </c>
      <c r="G35" s="49">
        <v>3350.34</v>
      </c>
      <c r="H35" s="49">
        <f t="shared" si="1"/>
        <v>10051.02</v>
      </c>
      <c r="I35" s="60">
        <f t="shared" si="2"/>
        <v>0.2659</v>
      </c>
      <c r="J35" s="61">
        <f t="shared" si="3"/>
        <v>15120</v>
      </c>
      <c r="K35" s="62">
        <f t="shared" si="4"/>
        <v>45360</v>
      </c>
      <c r="L35" s="62">
        <f t="shared" si="5"/>
        <v>3894.9712704</v>
      </c>
      <c r="M35" s="62">
        <f t="shared" si="6"/>
        <v>11684.9138112</v>
      </c>
      <c r="N35" s="63">
        <v>0.25760392</v>
      </c>
      <c r="O35" s="64">
        <v>45655.32</v>
      </c>
      <c r="P35" s="64">
        <v>13921.74</v>
      </c>
      <c r="Q35" s="73"/>
      <c r="R35" s="73"/>
      <c r="S35" s="64">
        <f t="shared" si="9"/>
        <v>45655.32</v>
      </c>
      <c r="T35" s="64">
        <f t="shared" si="10"/>
        <v>13921.74</v>
      </c>
      <c r="U35" s="74">
        <f t="shared" si="7"/>
        <v>1.2078126984127</v>
      </c>
      <c r="V35" s="74">
        <f t="shared" si="8"/>
        <v>1.38510718315156</v>
      </c>
      <c r="W35" s="75">
        <f t="shared" si="11"/>
        <v>1.00651058201058</v>
      </c>
      <c r="X35" s="75">
        <f t="shared" si="12"/>
        <v>1.19142855693604</v>
      </c>
      <c r="Y35" s="80">
        <v>400</v>
      </c>
      <c r="Z35" s="80"/>
    </row>
    <row r="36" spans="1:26">
      <c r="A36" s="44">
        <v>34</v>
      </c>
      <c r="B36" s="45" t="s">
        <v>47</v>
      </c>
      <c r="C36" s="46">
        <v>107728</v>
      </c>
      <c r="D36" s="47" t="s">
        <v>63</v>
      </c>
      <c r="E36" s="46">
        <v>4600</v>
      </c>
      <c r="F36" s="48">
        <f t="shared" si="0"/>
        <v>13800</v>
      </c>
      <c r="G36" s="49">
        <v>1207.5</v>
      </c>
      <c r="H36" s="49">
        <f t="shared" si="1"/>
        <v>3622.5</v>
      </c>
      <c r="I36" s="60">
        <f t="shared" si="2"/>
        <v>0.2625</v>
      </c>
      <c r="J36" s="61">
        <f t="shared" si="3"/>
        <v>5520</v>
      </c>
      <c r="K36" s="62">
        <f t="shared" si="4"/>
        <v>16560</v>
      </c>
      <c r="L36" s="62">
        <f t="shared" si="5"/>
        <v>1403.7912</v>
      </c>
      <c r="M36" s="62">
        <f t="shared" si="6"/>
        <v>4211.3736</v>
      </c>
      <c r="N36" s="63">
        <v>0.25431</v>
      </c>
      <c r="O36" s="64">
        <v>16641.47</v>
      </c>
      <c r="P36" s="64">
        <v>3800.21</v>
      </c>
      <c r="Q36" s="73"/>
      <c r="R36" s="73"/>
      <c r="S36" s="64">
        <f t="shared" ref="S36:S67" si="13">O36-Q36</f>
        <v>16641.47</v>
      </c>
      <c r="T36" s="64">
        <f t="shared" ref="T36:T67" si="14">P36-R36</f>
        <v>3800.21</v>
      </c>
      <c r="U36" s="74">
        <f t="shared" si="7"/>
        <v>1.20590362318841</v>
      </c>
      <c r="V36" s="74">
        <f t="shared" si="8"/>
        <v>1.04905728088337</v>
      </c>
      <c r="W36" s="77">
        <f t="shared" ref="W36:W67" si="15">S36/K36</f>
        <v>1.00491968599034</v>
      </c>
      <c r="X36" s="77">
        <f t="shared" ref="X36:X67" si="16">T36/M36</f>
        <v>0.902368291428716</v>
      </c>
      <c r="Y36" s="80"/>
      <c r="Z36" s="80"/>
    </row>
    <row r="37" spans="1:26">
      <c r="A37" s="44">
        <v>35</v>
      </c>
      <c r="B37" s="45" t="s">
        <v>37</v>
      </c>
      <c r="C37" s="46">
        <v>351</v>
      </c>
      <c r="D37" s="47" t="s">
        <v>64</v>
      </c>
      <c r="E37" s="46">
        <v>5507.41935483871</v>
      </c>
      <c r="F37" s="48">
        <f t="shared" si="0"/>
        <v>16522.2580645161</v>
      </c>
      <c r="G37" s="49">
        <v>1621.93548387097</v>
      </c>
      <c r="H37" s="49">
        <f t="shared" si="1"/>
        <v>4865.80645161291</v>
      </c>
      <c r="I37" s="60">
        <f t="shared" si="2"/>
        <v>0.294500087858022</v>
      </c>
      <c r="J37" s="61">
        <f t="shared" si="3"/>
        <v>6608.90322580645</v>
      </c>
      <c r="K37" s="62">
        <f t="shared" si="4"/>
        <v>19826.7096774194</v>
      </c>
      <c r="L37" s="62">
        <f t="shared" si="5"/>
        <v>1885.59731612903</v>
      </c>
      <c r="M37" s="62">
        <f t="shared" si="6"/>
        <v>5656.79194838709</v>
      </c>
      <c r="N37" s="63">
        <v>0.285311685116851</v>
      </c>
      <c r="O37" s="64">
        <v>19887.55</v>
      </c>
      <c r="P37" s="64">
        <v>6144.94</v>
      </c>
      <c r="Q37" s="73"/>
      <c r="R37" s="73"/>
      <c r="S37" s="64">
        <f t="shared" si="13"/>
        <v>19887.55</v>
      </c>
      <c r="T37" s="64">
        <f t="shared" si="14"/>
        <v>6144.94</v>
      </c>
      <c r="U37" s="74">
        <f t="shared" si="7"/>
        <v>1.20368232491849</v>
      </c>
      <c r="V37" s="74">
        <f t="shared" si="8"/>
        <v>1.26288212675683</v>
      </c>
      <c r="W37" s="75">
        <f t="shared" si="15"/>
        <v>1.00306860409874</v>
      </c>
      <c r="X37" s="75">
        <f t="shared" si="16"/>
        <v>1.08629414977019</v>
      </c>
      <c r="Y37" s="80">
        <v>400</v>
      </c>
      <c r="Z37" s="80"/>
    </row>
    <row r="38" spans="1:26">
      <c r="A38" s="44">
        <v>36</v>
      </c>
      <c r="B38" s="45" t="s">
        <v>26</v>
      </c>
      <c r="C38" s="46">
        <v>578</v>
      </c>
      <c r="D38" s="47" t="s">
        <v>65</v>
      </c>
      <c r="E38" s="46">
        <v>8640</v>
      </c>
      <c r="F38" s="48">
        <f t="shared" si="0"/>
        <v>25920</v>
      </c>
      <c r="G38" s="49">
        <v>2687.04</v>
      </c>
      <c r="H38" s="49">
        <f t="shared" si="1"/>
        <v>8061.12</v>
      </c>
      <c r="I38" s="60">
        <f t="shared" si="2"/>
        <v>0.311</v>
      </c>
      <c r="J38" s="61">
        <f t="shared" si="3"/>
        <v>10368</v>
      </c>
      <c r="K38" s="62">
        <f t="shared" si="4"/>
        <v>31104</v>
      </c>
      <c r="L38" s="62">
        <f t="shared" si="5"/>
        <v>3123.8452224</v>
      </c>
      <c r="M38" s="62">
        <f t="shared" si="6"/>
        <v>9371.5356672</v>
      </c>
      <c r="N38" s="63">
        <v>0.3012968</v>
      </c>
      <c r="O38" s="64">
        <v>31163.94</v>
      </c>
      <c r="P38" s="64">
        <v>11190.94</v>
      </c>
      <c r="Q38" s="73"/>
      <c r="R38" s="73"/>
      <c r="S38" s="64">
        <f t="shared" si="13"/>
        <v>31163.94</v>
      </c>
      <c r="T38" s="64">
        <f t="shared" si="14"/>
        <v>11190.94</v>
      </c>
      <c r="U38" s="74">
        <f t="shared" si="7"/>
        <v>1.2023125</v>
      </c>
      <c r="V38" s="74">
        <f t="shared" si="8"/>
        <v>1.38826118455004</v>
      </c>
      <c r="W38" s="75">
        <f t="shared" si="15"/>
        <v>1.00192708333333</v>
      </c>
      <c r="X38" s="75">
        <f t="shared" si="16"/>
        <v>1.19414153639385</v>
      </c>
      <c r="Y38" s="80">
        <v>400</v>
      </c>
      <c r="Z38" s="80"/>
    </row>
    <row r="39" spans="1:26">
      <c r="A39" s="44">
        <v>37</v>
      </c>
      <c r="B39" s="45" t="s">
        <v>26</v>
      </c>
      <c r="C39" s="46">
        <v>723</v>
      </c>
      <c r="D39" s="47" t="s">
        <v>66</v>
      </c>
      <c r="E39" s="46">
        <v>4600</v>
      </c>
      <c r="F39" s="48">
        <f t="shared" si="0"/>
        <v>13800</v>
      </c>
      <c r="G39" s="49">
        <v>1300.42</v>
      </c>
      <c r="H39" s="49">
        <f t="shared" si="1"/>
        <v>3901.26</v>
      </c>
      <c r="I39" s="60">
        <f t="shared" si="2"/>
        <v>0.2827</v>
      </c>
      <c r="J39" s="61">
        <f t="shared" si="3"/>
        <v>5520</v>
      </c>
      <c r="K39" s="62">
        <f t="shared" si="4"/>
        <v>16560</v>
      </c>
      <c r="L39" s="62">
        <f t="shared" si="5"/>
        <v>1511.8162752</v>
      </c>
      <c r="M39" s="62">
        <f t="shared" si="6"/>
        <v>4535.4488256</v>
      </c>
      <c r="N39" s="63">
        <v>0.27387976</v>
      </c>
      <c r="O39" s="64">
        <v>16575.31</v>
      </c>
      <c r="P39" s="64">
        <v>4645.21</v>
      </c>
      <c r="Q39" s="73"/>
      <c r="R39" s="73"/>
      <c r="S39" s="64">
        <f t="shared" si="13"/>
        <v>16575.31</v>
      </c>
      <c r="T39" s="64">
        <f t="shared" si="14"/>
        <v>4645.21</v>
      </c>
      <c r="U39" s="74">
        <f t="shared" si="7"/>
        <v>1.20110942028986</v>
      </c>
      <c r="V39" s="74">
        <f t="shared" si="8"/>
        <v>1.1906948011668</v>
      </c>
      <c r="W39" s="75">
        <f t="shared" si="15"/>
        <v>1.00092451690821</v>
      </c>
      <c r="X39" s="75">
        <f t="shared" si="16"/>
        <v>1.02420073042837</v>
      </c>
      <c r="Y39" s="80">
        <v>400</v>
      </c>
      <c r="Z39" s="80"/>
    </row>
    <row r="40" spans="1:26">
      <c r="A40" s="44">
        <v>38</v>
      </c>
      <c r="B40" s="45" t="s">
        <v>24</v>
      </c>
      <c r="C40" s="46">
        <v>106568</v>
      </c>
      <c r="D40" s="47" t="s">
        <v>67</v>
      </c>
      <c r="E40" s="46">
        <v>2530</v>
      </c>
      <c r="F40" s="48">
        <f t="shared" si="0"/>
        <v>7590</v>
      </c>
      <c r="G40" s="49">
        <v>816.937</v>
      </c>
      <c r="H40" s="49">
        <f t="shared" si="1"/>
        <v>2450.811</v>
      </c>
      <c r="I40" s="60">
        <f t="shared" si="2"/>
        <v>0.3229</v>
      </c>
      <c r="J40" s="61">
        <f t="shared" si="3"/>
        <v>3036</v>
      </c>
      <c r="K40" s="62">
        <f t="shared" si="4"/>
        <v>9108</v>
      </c>
      <c r="L40" s="62">
        <f t="shared" si="5"/>
        <v>949.73827872</v>
      </c>
      <c r="M40" s="62">
        <f t="shared" si="6"/>
        <v>2849.21483616</v>
      </c>
      <c r="N40" s="63">
        <v>0.31282552</v>
      </c>
      <c r="O40" s="64">
        <v>9114.44</v>
      </c>
      <c r="P40" s="64">
        <v>3394.8</v>
      </c>
      <c r="Q40" s="73"/>
      <c r="R40" s="73"/>
      <c r="S40" s="64">
        <f t="shared" si="13"/>
        <v>9114.44</v>
      </c>
      <c r="T40" s="64">
        <f t="shared" si="14"/>
        <v>3394.8</v>
      </c>
      <c r="U40" s="74">
        <f t="shared" si="7"/>
        <v>1.20084848484848</v>
      </c>
      <c r="V40" s="74">
        <f t="shared" si="8"/>
        <v>1.38517413215462</v>
      </c>
      <c r="W40" s="75">
        <f t="shared" si="15"/>
        <v>1.00070707070707</v>
      </c>
      <c r="X40" s="75">
        <f t="shared" si="16"/>
        <v>1.19148614450404</v>
      </c>
      <c r="Y40" s="80">
        <v>400</v>
      </c>
      <c r="Z40" s="80"/>
    </row>
    <row r="41" spans="1:26">
      <c r="A41" s="44">
        <v>39</v>
      </c>
      <c r="B41" s="45" t="s">
        <v>47</v>
      </c>
      <c r="C41" s="46">
        <v>720</v>
      </c>
      <c r="D41" s="47" t="s">
        <v>68</v>
      </c>
      <c r="E41" s="46">
        <v>4552.85</v>
      </c>
      <c r="F41" s="48">
        <f t="shared" si="0"/>
        <v>13658.55</v>
      </c>
      <c r="G41" s="49">
        <v>1321.23707</v>
      </c>
      <c r="H41" s="49">
        <f t="shared" si="1"/>
        <v>3963.71121</v>
      </c>
      <c r="I41" s="60">
        <f t="shared" si="2"/>
        <v>0.2902</v>
      </c>
      <c r="J41" s="61">
        <f t="shared" si="3"/>
        <v>5463.42</v>
      </c>
      <c r="K41" s="62">
        <f t="shared" si="4"/>
        <v>16390.26</v>
      </c>
      <c r="L41" s="62">
        <f t="shared" si="5"/>
        <v>1536.0173680992</v>
      </c>
      <c r="M41" s="62">
        <f t="shared" si="6"/>
        <v>4608.0521042976</v>
      </c>
      <c r="N41" s="63">
        <v>0.28114576</v>
      </c>
      <c r="O41" s="64">
        <v>16398.84</v>
      </c>
      <c r="P41" s="64">
        <v>4954.53</v>
      </c>
      <c r="Q41" s="73"/>
      <c r="R41" s="73"/>
      <c r="S41" s="64">
        <f t="shared" si="13"/>
        <v>16398.84</v>
      </c>
      <c r="T41" s="64">
        <f t="shared" si="14"/>
        <v>4954.53</v>
      </c>
      <c r="U41" s="74">
        <f t="shared" si="7"/>
        <v>1.20062817795447</v>
      </c>
      <c r="V41" s="74">
        <f t="shared" si="8"/>
        <v>1.24997249736567</v>
      </c>
      <c r="W41" s="75">
        <f t="shared" si="15"/>
        <v>1.00052348162872</v>
      </c>
      <c r="X41" s="75">
        <f t="shared" si="16"/>
        <v>1.07518966536408</v>
      </c>
      <c r="Y41" s="80">
        <v>400</v>
      </c>
      <c r="Z41" s="80"/>
    </row>
    <row r="42" spans="1:26">
      <c r="A42" s="44">
        <v>40</v>
      </c>
      <c r="B42" s="45" t="s">
        <v>37</v>
      </c>
      <c r="C42" s="46">
        <v>710</v>
      </c>
      <c r="D42" s="47" t="s">
        <v>69</v>
      </c>
      <c r="E42" s="46">
        <v>4057.2</v>
      </c>
      <c r="F42" s="48">
        <f t="shared" si="0"/>
        <v>12171.6</v>
      </c>
      <c r="G42" s="49">
        <v>1357.53912</v>
      </c>
      <c r="H42" s="49">
        <f t="shared" si="1"/>
        <v>4072.61736</v>
      </c>
      <c r="I42" s="60">
        <f t="shared" si="2"/>
        <v>0.3346</v>
      </c>
      <c r="J42" s="61">
        <f t="shared" si="3"/>
        <v>4868.64</v>
      </c>
      <c r="K42" s="62">
        <f t="shared" si="4"/>
        <v>14605.92</v>
      </c>
      <c r="L42" s="62">
        <f t="shared" si="5"/>
        <v>1578.2206793472</v>
      </c>
      <c r="M42" s="62">
        <f t="shared" si="6"/>
        <v>4734.6620380416</v>
      </c>
      <c r="N42" s="63">
        <v>0.32416048</v>
      </c>
      <c r="O42" s="64">
        <v>14531.4</v>
      </c>
      <c r="P42" s="64">
        <v>4110.38</v>
      </c>
      <c r="Q42" s="73"/>
      <c r="R42" s="73"/>
      <c r="S42" s="64">
        <f t="shared" si="13"/>
        <v>14531.4</v>
      </c>
      <c r="T42" s="64">
        <f t="shared" si="14"/>
        <v>4110.38</v>
      </c>
      <c r="U42" s="74">
        <f t="shared" si="7"/>
        <v>1.19387755102041</v>
      </c>
      <c r="V42" s="74">
        <f t="shared" si="8"/>
        <v>1.00927232702264</v>
      </c>
      <c r="W42" s="77">
        <f t="shared" si="15"/>
        <v>0.994897959183673</v>
      </c>
      <c r="X42" s="77">
        <f t="shared" si="16"/>
        <v>0.868146441493463</v>
      </c>
      <c r="Y42" s="80"/>
      <c r="Z42" s="80" t="s">
        <v>70</v>
      </c>
    </row>
    <row r="43" spans="1:26">
      <c r="A43" s="44">
        <v>41</v>
      </c>
      <c r="B43" s="45" t="s">
        <v>29</v>
      </c>
      <c r="C43" s="46">
        <v>108277</v>
      </c>
      <c r="D43" s="47" t="s">
        <v>71</v>
      </c>
      <c r="E43" s="46">
        <v>3450</v>
      </c>
      <c r="F43" s="48">
        <f t="shared" si="0"/>
        <v>10350</v>
      </c>
      <c r="G43" s="49">
        <v>952.545</v>
      </c>
      <c r="H43" s="49">
        <f t="shared" si="1"/>
        <v>2857.635</v>
      </c>
      <c r="I43" s="60">
        <f t="shared" si="2"/>
        <v>0.2761</v>
      </c>
      <c r="J43" s="61">
        <f t="shared" si="3"/>
        <v>4140</v>
      </c>
      <c r="K43" s="62">
        <f t="shared" si="4"/>
        <v>12420</v>
      </c>
      <c r="L43" s="62">
        <f t="shared" si="5"/>
        <v>1107.3907152</v>
      </c>
      <c r="M43" s="62">
        <f t="shared" si="6"/>
        <v>3322.1721456</v>
      </c>
      <c r="N43" s="63">
        <v>0.26748568</v>
      </c>
      <c r="O43" s="64">
        <v>12183.38</v>
      </c>
      <c r="P43" s="64">
        <v>2434.65</v>
      </c>
      <c r="Q43" s="73"/>
      <c r="R43" s="73"/>
      <c r="S43" s="64">
        <f t="shared" si="13"/>
        <v>12183.38</v>
      </c>
      <c r="T43" s="64">
        <f t="shared" si="14"/>
        <v>2434.65</v>
      </c>
      <c r="U43" s="74">
        <f t="shared" si="7"/>
        <v>1.17713816425121</v>
      </c>
      <c r="V43" s="78">
        <f t="shared" si="8"/>
        <v>0.851980746316447</v>
      </c>
      <c r="W43" s="77">
        <f t="shared" si="15"/>
        <v>0.98094847020934</v>
      </c>
      <c r="X43" s="77">
        <f t="shared" si="16"/>
        <v>0.73284883904181</v>
      </c>
      <c r="Y43" s="80"/>
      <c r="Z43" s="80"/>
    </row>
    <row r="44" spans="1:26">
      <c r="A44" s="44">
        <v>42</v>
      </c>
      <c r="B44" s="45" t="s">
        <v>29</v>
      </c>
      <c r="C44" s="46">
        <v>379</v>
      </c>
      <c r="D44" s="47" t="s">
        <v>72</v>
      </c>
      <c r="E44" s="46">
        <v>8424</v>
      </c>
      <c r="F44" s="48">
        <f t="shared" si="0"/>
        <v>25272</v>
      </c>
      <c r="G44" s="49">
        <v>2330.9208</v>
      </c>
      <c r="H44" s="49">
        <f t="shared" si="1"/>
        <v>6992.7624</v>
      </c>
      <c r="I44" s="60">
        <f t="shared" si="2"/>
        <v>0.2767</v>
      </c>
      <c r="J44" s="61">
        <f t="shared" si="3"/>
        <v>10108.8</v>
      </c>
      <c r="K44" s="62">
        <f t="shared" si="4"/>
        <v>30326.4</v>
      </c>
      <c r="L44" s="62">
        <f t="shared" si="5"/>
        <v>2709.835285248</v>
      </c>
      <c r="M44" s="62">
        <f t="shared" si="6"/>
        <v>8129.505855744</v>
      </c>
      <c r="N44" s="63">
        <v>0.26806696</v>
      </c>
      <c r="O44" s="64">
        <v>29666.51</v>
      </c>
      <c r="P44" s="64">
        <v>7421.54</v>
      </c>
      <c r="Q44" s="73">
        <v>5800</v>
      </c>
      <c r="R44" s="73">
        <v>1200</v>
      </c>
      <c r="S44" s="64">
        <f t="shared" si="13"/>
        <v>23866.51</v>
      </c>
      <c r="T44" s="64">
        <f t="shared" si="14"/>
        <v>6221.54</v>
      </c>
      <c r="U44" s="74">
        <f t="shared" si="7"/>
        <v>1.17388849319405</v>
      </c>
      <c r="V44" s="74">
        <f t="shared" si="8"/>
        <v>1.06131734148439</v>
      </c>
      <c r="W44" s="77">
        <f t="shared" si="15"/>
        <v>0.78698790492772</v>
      </c>
      <c r="X44" s="77">
        <f t="shared" si="16"/>
        <v>0.765303587991649</v>
      </c>
      <c r="Y44" s="80"/>
      <c r="Z44" s="80" t="s">
        <v>70</v>
      </c>
    </row>
    <row r="45" spans="1:26">
      <c r="A45" s="44">
        <v>43</v>
      </c>
      <c r="B45" s="45" t="s">
        <v>29</v>
      </c>
      <c r="C45" s="46">
        <v>105267</v>
      </c>
      <c r="D45" s="47" t="s">
        <v>73</v>
      </c>
      <c r="E45" s="46">
        <v>4840</v>
      </c>
      <c r="F45" s="48">
        <f t="shared" si="0"/>
        <v>14520</v>
      </c>
      <c r="G45" s="49">
        <v>1302.444</v>
      </c>
      <c r="H45" s="49">
        <f t="shared" si="1"/>
        <v>3907.332</v>
      </c>
      <c r="I45" s="60">
        <f t="shared" si="2"/>
        <v>0.2691</v>
      </c>
      <c r="J45" s="61">
        <f t="shared" si="3"/>
        <v>5808</v>
      </c>
      <c r="K45" s="62">
        <f t="shared" si="4"/>
        <v>17424</v>
      </c>
      <c r="L45" s="62">
        <f t="shared" si="5"/>
        <v>1514.16929664</v>
      </c>
      <c r="M45" s="62">
        <f t="shared" si="6"/>
        <v>4542.50788992</v>
      </c>
      <c r="N45" s="63">
        <v>0.26070408</v>
      </c>
      <c r="O45" s="64">
        <v>16736.07</v>
      </c>
      <c r="P45" s="64">
        <v>4354.01</v>
      </c>
      <c r="Q45" s="73"/>
      <c r="R45" s="73"/>
      <c r="S45" s="64">
        <f t="shared" si="13"/>
        <v>16736.07</v>
      </c>
      <c r="T45" s="64">
        <f t="shared" si="14"/>
        <v>4354.01</v>
      </c>
      <c r="U45" s="74">
        <f t="shared" si="7"/>
        <v>1.15262190082645</v>
      </c>
      <c r="V45" s="74">
        <f t="shared" si="8"/>
        <v>1.11431790285545</v>
      </c>
      <c r="W45" s="77">
        <f t="shared" si="15"/>
        <v>0.960518250688705</v>
      </c>
      <c r="X45" s="77">
        <f t="shared" si="16"/>
        <v>0.9585035635627</v>
      </c>
      <c r="Y45" s="80"/>
      <c r="Z45" s="80" t="s">
        <v>70</v>
      </c>
    </row>
    <row r="46" spans="1:26">
      <c r="A46" s="44">
        <v>44</v>
      </c>
      <c r="B46" s="45" t="s">
        <v>47</v>
      </c>
      <c r="C46" s="46">
        <v>102564</v>
      </c>
      <c r="D46" s="47" t="s">
        <v>74</v>
      </c>
      <c r="E46" s="46">
        <v>4437.85</v>
      </c>
      <c r="F46" s="48">
        <f t="shared" si="0"/>
        <v>13313.55</v>
      </c>
      <c r="G46" s="49">
        <v>1323.810655</v>
      </c>
      <c r="H46" s="49">
        <f t="shared" si="1"/>
        <v>3971.431965</v>
      </c>
      <c r="I46" s="60">
        <f t="shared" si="2"/>
        <v>0.2983</v>
      </c>
      <c r="J46" s="61">
        <f t="shared" si="3"/>
        <v>5325.42</v>
      </c>
      <c r="K46" s="62">
        <f t="shared" si="4"/>
        <v>15976.26</v>
      </c>
      <c r="L46" s="62">
        <f t="shared" si="5"/>
        <v>1539.0093150768</v>
      </c>
      <c r="M46" s="62">
        <f t="shared" si="6"/>
        <v>4617.0279452304</v>
      </c>
      <c r="N46" s="63">
        <v>0.28899304</v>
      </c>
      <c r="O46" s="64">
        <v>15185.92</v>
      </c>
      <c r="P46" s="64">
        <v>4956.99</v>
      </c>
      <c r="Q46" s="73"/>
      <c r="R46" s="73"/>
      <c r="S46" s="64">
        <f t="shared" si="13"/>
        <v>15185.92</v>
      </c>
      <c r="T46" s="64">
        <f t="shared" si="14"/>
        <v>4956.99</v>
      </c>
      <c r="U46" s="74">
        <f t="shared" si="7"/>
        <v>1.14063641928712</v>
      </c>
      <c r="V46" s="74">
        <f t="shared" si="8"/>
        <v>1.24816188309045</v>
      </c>
      <c r="W46" s="77">
        <f t="shared" si="15"/>
        <v>0.950530349405931</v>
      </c>
      <c r="X46" s="77">
        <f t="shared" si="16"/>
        <v>1.07363222809184</v>
      </c>
      <c r="Y46" s="80"/>
      <c r="Z46" s="80" t="s">
        <v>70</v>
      </c>
    </row>
    <row r="47" spans="1:26">
      <c r="A47" s="44">
        <v>45</v>
      </c>
      <c r="B47" s="45" t="s">
        <v>24</v>
      </c>
      <c r="C47" s="46">
        <v>387</v>
      </c>
      <c r="D47" s="47" t="s">
        <v>75</v>
      </c>
      <c r="E47" s="46">
        <v>8400</v>
      </c>
      <c r="F47" s="48">
        <f t="shared" si="0"/>
        <v>25200</v>
      </c>
      <c r="G47" s="49">
        <v>2283.12</v>
      </c>
      <c r="H47" s="49">
        <f t="shared" si="1"/>
        <v>6849.36</v>
      </c>
      <c r="I47" s="60">
        <f t="shared" si="2"/>
        <v>0.2718</v>
      </c>
      <c r="J47" s="61">
        <f t="shared" si="3"/>
        <v>10080</v>
      </c>
      <c r="K47" s="62">
        <f t="shared" si="4"/>
        <v>30240</v>
      </c>
      <c r="L47" s="62">
        <f t="shared" si="5"/>
        <v>2654.2639872</v>
      </c>
      <c r="M47" s="62">
        <f t="shared" si="6"/>
        <v>7962.7919616</v>
      </c>
      <c r="N47" s="63">
        <v>0.26331984</v>
      </c>
      <c r="O47" s="64">
        <v>28404.12</v>
      </c>
      <c r="P47" s="64">
        <v>8909.71</v>
      </c>
      <c r="Q47" s="73"/>
      <c r="R47" s="73"/>
      <c r="S47" s="64">
        <f t="shared" si="13"/>
        <v>28404.12</v>
      </c>
      <c r="T47" s="64">
        <f t="shared" si="14"/>
        <v>8909.71</v>
      </c>
      <c r="U47" s="74">
        <f t="shared" si="7"/>
        <v>1.12714761904762</v>
      </c>
      <c r="V47" s="74">
        <f t="shared" si="8"/>
        <v>1.30080912669213</v>
      </c>
      <c r="W47" s="77">
        <f t="shared" si="15"/>
        <v>0.939289682539682</v>
      </c>
      <c r="X47" s="77">
        <f t="shared" si="16"/>
        <v>1.11891784225513</v>
      </c>
      <c r="Y47" s="80"/>
      <c r="Z47" s="80" t="s">
        <v>70</v>
      </c>
    </row>
    <row r="48" spans="1:26">
      <c r="A48" s="44">
        <v>46</v>
      </c>
      <c r="B48" s="45" t="s">
        <v>26</v>
      </c>
      <c r="C48" s="46">
        <v>102479</v>
      </c>
      <c r="D48" s="47" t="s">
        <v>76</v>
      </c>
      <c r="E48" s="46">
        <v>5500</v>
      </c>
      <c r="F48" s="48">
        <f t="shared" si="0"/>
        <v>16500</v>
      </c>
      <c r="G48" s="49">
        <v>1733.05</v>
      </c>
      <c r="H48" s="49">
        <f t="shared" si="1"/>
        <v>5199.15</v>
      </c>
      <c r="I48" s="60">
        <f t="shared" si="2"/>
        <v>0.3151</v>
      </c>
      <c r="J48" s="61">
        <f t="shared" si="3"/>
        <v>6600</v>
      </c>
      <c r="K48" s="62">
        <f t="shared" si="4"/>
        <v>19800</v>
      </c>
      <c r="L48" s="62">
        <f t="shared" si="5"/>
        <v>2014.774608</v>
      </c>
      <c r="M48" s="62">
        <f t="shared" si="6"/>
        <v>6044.323824</v>
      </c>
      <c r="N48" s="63">
        <v>0.30526888</v>
      </c>
      <c r="O48" s="64">
        <v>18567.22</v>
      </c>
      <c r="P48" s="64">
        <v>4708.48</v>
      </c>
      <c r="Q48" s="73"/>
      <c r="R48" s="73"/>
      <c r="S48" s="64">
        <f t="shared" si="13"/>
        <v>18567.22</v>
      </c>
      <c r="T48" s="64">
        <f t="shared" si="14"/>
        <v>4708.48</v>
      </c>
      <c r="U48" s="74">
        <f t="shared" si="7"/>
        <v>1.12528606060606</v>
      </c>
      <c r="V48" s="78">
        <f t="shared" si="8"/>
        <v>0.905624957925815</v>
      </c>
      <c r="W48" s="77">
        <f t="shared" si="15"/>
        <v>0.937738383838384</v>
      </c>
      <c r="X48" s="77">
        <f t="shared" si="16"/>
        <v>0.778992015832142</v>
      </c>
      <c r="Y48" s="80"/>
      <c r="Z48" s="80"/>
    </row>
    <row r="49" spans="1:26">
      <c r="A49" s="44">
        <v>47</v>
      </c>
      <c r="B49" s="45" t="s">
        <v>29</v>
      </c>
      <c r="C49" s="46">
        <v>111219</v>
      </c>
      <c r="D49" s="47" t="s">
        <v>77</v>
      </c>
      <c r="E49" s="46">
        <v>4006.8</v>
      </c>
      <c r="F49" s="48">
        <f t="shared" si="0"/>
        <v>12020.4</v>
      </c>
      <c r="G49" s="49">
        <v>1200.43728</v>
      </c>
      <c r="H49" s="49">
        <f t="shared" si="1"/>
        <v>3601.31184</v>
      </c>
      <c r="I49" s="60">
        <f t="shared" si="2"/>
        <v>0.2996</v>
      </c>
      <c r="J49" s="61">
        <f t="shared" si="3"/>
        <v>4808.16</v>
      </c>
      <c r="K49" s="62">
        <f t="shared" si="4"/>
        <v>14424.48</v>
      </c>
      <c r="L49" s="62">
        <f t="shared" si="5"/>
        <v>1395.5803642368</v>
      </c>
      <c r="M49" s="62">
        <f t="shared" si="6"/>
        <v>4186.7410927104</v>
      </c>
      <c r="N49" s="63">
        <v>0.29025248</v>
      </c>
      <c r="O49" s="64">
        <v>13504.51</v>
      </c>
      <c r="P49" s="64">
        <v>3828.95</v>
      </c>
      <c r="Q49" s="73">
        <v>7360</v>
      </c>
      <c r="R49" s="73">
        <v>1748</v>
      </c>
      <c r="S49" s="64">
        <f t="shared" si="13"/>
        <v>6144.51</v>
      </c>
      <c r="T49" s="64">
        <f t="shared" si="14"/>
        <v>2080.95</v>
      </c>
      <c r="U49" s="74">
        <f t="shared" si="7"/>
        <v>1.12346594123324</v>
      </c>
      <c r="V49" s="74">
        <f t="shared" si="8"/>
        <v>1.06320978857527</v>
      </c>
      <c r="W49" s="77">
        <f t="shared" si="15"/>
        <v>0.425977920867858</v>
      </c>
      <c r="X49" s="77">
        <f t="shared" si="16"/>
        <v>0.497033361729287</v>
      </c>
      <c r="Y49" s="80"/>
      <c r="Z49" s="80" t="s">
        <v>70</v>
      </c>
    </row>
    <row r="50" spans="1:26">
      <c r="A50" s="44">
        <v>48</v>
      </c>
      <c r="B50" s="45" t="s">
        <v>24</v>
      </c>
      <c r="C50" s="46">
        <v>743</v>
      </c>
      <c r="D50" s="47" t="s">
        <v>78</v>
      </c>
      <c r="E50" s="46">
        <v>5280</v>
      </c>
      <c r="F50" s="48">
        <f t="shared" si="0"/>
        <v>15840</v>
      </c>
      <c r="G50" s="49">
        <v>1683.792</v>
      </c>
      <c r="H50" s="49">
        <f t="shared" si="1"/>
        <v>5051.376</v>
      </c>
      <c r="I50" s="60">
        <f t="shared" si="2"/>
        <v>0.3189</v>
      </c>
      <c r="J50" s="61">
        <f t="shared" si="3"/>
        <v>6336</v>
      </c>
      <c r="K50" s="62">
        <f t="shared" si="4"/>
        <v>19008</v>
      </c>
      <c r="L50" s="62">
        <f t="shared" si="5"/>
        <v>1957.50922752</v>
      </c>
      <c r="M50" s="62">
        <f t="shared" si="6"/>
        <v>5872.52768256</v>
      </c>
      <c r="N50" s="63">
        <v>0.30895032</v>
      </c>
      <c r="O50" s="64">
        <v>17634.13</v>
      </c>
      <c r="P50" s="64">
        <v>5440.69</v>
      </c>
      <c r="Q50" s="73"/>
      <c r="R50" s="73"/>
      <c r="S50" s="64">
        <f t="shared" si="13"/>
        <v>17634.13</v>
      </c>
      <c r="T50" s="64">
        <f t="shared" si="14"/>
        <v>5440.69</v>
      </c>
      <c r="U50" s="74">
        <f t="shared" si="7"/>
        <v>1.11326578282828</v>
      </c>
      <c r="V50" s="74">
        <f t="shared" si="8"/>
        <v>1.07707088128066</v>
      </c>
      <c r="W50" s="77">
        <f t="shared" si="15"/>
        <v>0.927721485690236</v>
      </c>
      <c r="X50" s="77">
        <f t="shared" si="16"/>
        <v>0.926464768511444</v>
      </c>
      <c r="Y50" s="80"/>
      <c r="Z50" s="80" t="s">
        <v>70</v>
      </c>
    </row>
    <row r="51" spans="1:26">
      <c r="A51" s="44">
        <v>49</v>
      </c>
      <c r="B51" s="45" t="s">
        <v>29</v>
      </c>
      <c r="C51" s="46">
        <v>745</v>
      </c>
      <c r="D51" s="47" t="s">
        <v>79</v>
      </c>
      <c r="E51" s="46">
        <v>4950</v>
      </c>
      <c r="F51" s="48">
        <f t="shared" si="0"/>
        <v>14850</v>
      </c>
      <c r="G51" s="49">
        <v>1361.745</v>
      </c>
      <c r="H51" s="49">
        <f t="shared" si="1"/>
        <v>4085.235</v>
      </c>
      <c r="I51" s="60">
        <f t="shared" si="2"/>
        <v>0.2751</v>
      </c>
      <c r="J51" s="61">
        <f t="shared" si="3"/>
        <v>5940</v>
      </c>
      <c r="K51" s="62">
        <f t="shared" si="4"/>
        <v>17820</v>
      </c>
      <c r="L51" s="62">
        <f t="shared" si="5"/>
        <v>1583.1102672</v>
      </c>
      <c r="M51" s="62">
        <f t="shared" si="6"/>
        <v>4749.3308016</v>
      </c>
      <c r="N51" s="63">
        <v>0.26651688</v>
      </c>
      <c r="O51" s="64">
        <v>16390.84</v>
      </c>
      <c r="P51" s="64">
        <v>4433.11</v>
      </c>
      <c r="Q51" s="73"/>
      <c r="R51" s="73"/>
      <c r="S51" s="64">
        <f t="shared" si="13"/>
        <v>16390.84</v>
      </c>
      <c r="T51" s="64">
        <f t="shared" si="14"/>
        <v>4433.11</v>
      </c>
      <c r="U51" s="74">
        <f t="shared" si="7"/>
        <v>1.10376026936027</v>
      </c>
      <c r="V51" s="74">
        <f t="shared" si="8"/>
        <v>1.08515422001427</v>
      </c>
      <c r="W51" s="77">
        <f t="shared" si="15"/>
        <v>0.919800224466891</v>
      </c>
      <c r="X51" s="77">
        <f t="shared" si="16"/>
        <v>0.933417819307624</v>
      </c>
      <c r="Y51" s="80"/>
      <c r="Z51" s="80" t="s">
        <v>70</v>
      </c>
    </row>
    <row r="52" spans="1:26">
      <c r="A52" s="44">
        <v>50</v>
      </c>
      <c r="B52" s="45" t="s">
        <v>24</v>
      </c>
      <c r="C52" s="46">
        <v>733</v>
      </c>
      <c r="D52" s="47" t="s">
        <v>80</v>
      </c>
      <c r="E52" s="46">
        <v>4025</v>
      </c>
      <c r="F52" s="48">
        <f t="shared" si="0"/>
        <v>12075</v>
      </c>
      <c r="G52" s="49">
        <v>1286.39</v>
      </c>
      <c r="H52" s="49">
        <f t="shared" si="1"/>
        <v>3859.17</v>
      </c>
      <c r="I52" s="60">
        <f t="shared" si="2"/>
        <v>0.3196</v>
      </c>
      <c r="J52" s="61">
        <f t="shared" si="3"/>
        <v>4830</v>
      </c>
      <c r="K52" s="62">
        <f t="shared" si="4"/>
        <v>14490</v>
      </c>
      <c r="L52" s="62">
        <f t="shared" si="5"/>
        <v>1495.5055584</v>
      </c>
      <c r="M52" s="62">
        <f t="shared" si="6"/>
        <v>4486.5166752</v>
      </c>
      <c r="N52" s="63">
        <v>0.30962848</v>
      </c>
      <c r="O52" s="64">
        <v>13296.7</v>
      </c>
      <c r="P52" s="64">
        <v>3803.81</v>
      </c>
      <c r="Q52" s="73"/>
      <c r="R52" s="73"/>
      <c r="S52" s="64">
        <f t="shared" si="13"/>
        <v>13296.7</v>
      </c>
      <c r="T52" s="64">
        <f t="shared" si="14"/>
        <v>3803.81</v>
      </c>
      <c r="U52" s="74">
        <f t="shared" si="7"/>
        <v>1.10117598343685</v>
      </c>
      <c r="V52" s="78">
        <f t="shared" si="8"/>
        <v>0.985654946529953</v>
      </c>
      <c r="W52" s="77">
        <f t="shared" si="15"/>
        <v>0.917646652864044</v>
      </c>
      <c r="X52" s="77">
        <f t="shared" si="16"/>
        <v>0.847831463778174</v>
      </c>
      <c r="Y52" s="80"/>
      <c r="Z52" s="80"/>
    </row>
    <row r="53" spans="1:26">
      <c r="A53" s="44">
        <v>51</v>
      </c>
      <c r="B53" s="45" t="s">
        <v>47</v>
      </c>
      <c r="C53" s="46">
        <v>341</v>
      </c>
      <c r="D53" s="47" t="s">
        <v>81</v>
      </c>
      <c r="E53" s="46">
        <v>18900</v>
      </c>
      <c r="F53" s="48">
        <f t="shared" si="0"/>
        <v>56700</v>
      </c>
      <c r="G53" s="49">
        <v>5696.46</v>
      </c>
      <c r="H53" s="49">
        <f t="shared" si="1"/>
        <v>17089.38</v>
      </c>
      <c r="I53" s="60">
        <f t="shared" si="2"/>
        <v>0.3014</v>
      </c>
      <c r="J53" s="61">
        <f t="shared" si="3"/>
        <v>22680</v>
      </c>
      <c r="K53" s="62">
        <f t="shared" si="4"/>
        <v>68040</v>
      </c>
      <c r="L53" s="62">
        <f t="shared" si="5"/>
        <v>6622.4765376</v>
      </c>
      <c r="M53" s="62">
        <f t="shared" si="6"/>
        <v>19867.4296128</v>
      </c>
      <c r="N53" s="63">
        <v>0.29199632</v>
      </c>
      <c r="O53" s="64">
        <v>61893.59</v>
      </c>
      <c r="P53" s="64">
        <v>17760.35</v>
      </c>
      <c r="Q53" s="73"/>
      <c r="R53" s="73"/>
      <c r="S53" s="64">
        <f t="shared" si="13"/>
        <v>61893.59</v>
      </c>
      <c r="T53" s="64">
        <f t="shared" si="14"/>
        <v>17760.35</v>
      </c>
      <c r="U53" s="74">
        <f t="shared" si="7"/>
        <v>1.09159770723104</v>
      </c>
      <c r="V53" s="74">
        <f t="shared" si="8"/>
        <v>1.03926239571008</v>
      </c>
      <c r="W53" s="77">
        <f t="shared" si="15"/>
        <v>0.909664756025867</v>
      </c>
      <c r="X53" s="77">
        <f t="shared" si="16"/>
        <v>0.893943018605564</v>
      </c>
      <c r="Y53" s="80"/>
      <c r="Z53" s="80" t="s">
        <v>70</v>
      </c>
    </row>
    <row r="54" spans="1:26">
      <c r="A54" s="44">
        <v>52</v>
      </c>
      <c r="B54" s="45" t="s">
        <v>47</v>
      </c>
      <c r="C54" s="46">
        <v>594</v>
      </c>
      <c r="D54" s="47" t="s">
        <v>82</v>
      </c>
      <c r="E54" s="46">
        <v>5175</v>
      </c>
      <c r="F54" s="48">
        <f t="shared" si="0"/>
        <v>15525</v>
      </c>
      <c r="G54" s="49">
        <v>1576.305</v>
      </c>
      <c r="H54" s="49">
        <f t="shared" si="1"/>
        <v>4728.915</v>
      </c>
      <c r="I54" s="60">
        <f t="shared" si="2"/>
        <v>0.3046</v>
      </c>
      <c r="J54" s="61">
        <f t="shared" si="3"/>
        <v>6210</v>
      </c>
      <c r="K54" s="62">
        <f t="shared" si="4"/>
        <v>18630</v>
      </c>
      <c r="L54" s="62">
        <f t="shared" si="5"/>
        <v>1832.5491408</v>
      </c>
      <c r="M54" s="62">
        <f t="shared" si="6"/>
        <v>5497.6474224</v>
      </c>
      <c r="N54" s="63">
        <v>0.29509648</v>
      </c>
      <c r="O54" s="64">
        <v>16912.33</v>
      </c>
      <c r="P54" s="64">
        <v>4816.52</v>
      </c>
      <c r="Q54" s="73"/>
      <c r="R54" s="73"/>
      <c r="S54" s="64">
        <f t="shared" si="13"/>
        <v>16912.33</v>
      </c>
      <c r="T54" s="64">
        <f t="shared" si="14"/>
        <v>4816.52</v>
      </c>
      <c r="U54" s="74">
        <f t="shared" si="7"/>
        <v>1.08936103059581</v>
      </c>
      <c r="V54" s="74">
        <f t="shared" si="8"/>
        <v>1.01852539113095</v>
      </c>
      <c r="W54" s="77">
        <f t="shared" si="15"/>
        <v>0.907800858829844</v>
      </c>
      <c r="X54" s="77">
        <f t="shared" si="16"/>
        <v>0.876105655734712</v>
      </c>
      <c r="Y54" s="80"/>
      <c r="Z54" s="80" t="s">
        <v>70</v>
      </c>
    </row>
    <row r="55" spans="1:26">
      <c r="A55" s="44">
        <v>53</v>
      </c>
      <c r="B55" s="45" t="s">
        <v>29</v>
      </c>
      <c r="C55" s="46">
        <v>365</v>
      </c>
      <c r="D55" s="47" t="s">
        <v>83</v>
      </c>
      <c r="E55" s="46">
        <v>10800</v>
      </c>
      <c r="F55" s="48">
        <f t="shared" si="0"/>
        <v>32400</v>
      </c>
      <c r="G55" s="49">
        <v>3163.32</v>
      </c>
      <c r="H55" s="49">
        <f t="shared" si="1"/>
        <v>9489.96</v>
      </c>
      <c r="I55" s="60">
        <f t="shared" si="2"/>
        <v>0.2929</v>
      </c>
      <c r="J55" s="61">
        <f t="shared" si="3"/>
        <v>12960</v>
      </c>
      <c r="K55" s="62">
        <f t="shared" si="4"/>
        <v>38880</v>
      </c>
      <c r="L55" s="62">
        <f t="shared" si="5"/>
        <v>3677.5492992</v>
      </c>
      <c r="M55" s="62">
        <f t="shared" si="6"/>
        <v>11032.6478976</v>
      </c>
      <c r="N55" s="63">
        <v>0.28376152</v>
      </c>
      <c r="O55" s="64">
        <v>35162.2</v>
      </c>
      <c r="P55" s="64">
        <v>10385</v>
      </c>
      <c r="Q55" s="73"/>
      <c r="R55" s="73"/>
      <c r="S55" s="64">
        <f t="shared" si="13"/>
        <v>35162.2</v>
      </c>
      <c r="T55" s="64">
        <f t="shared" si="14"/>
        <v>10385</v>
      </c>
      <c r="U55" s="74">
        <f t="shared" si="7"/>
        <v>1.08525308641975</v>
      </c>
      <c r="V55" s="74">
        <f t="shared" si="8"/>
        <v>1.09431441228414</v>
      </c>
      <c r="W55" s="77">
        <f t="shared" si="15"/>
        <v>0.904377572016461</v>
      </c>
      <c r="X55" s="77">
        <f t="shared" si="16"/>
        <v>0.941297147918508</v>
      </c>
      <c r="Y55" s="80"/>
      <c r="Z55" s="80" t="s">
        <v>70</v>
      </c>
    </row>
    <row r="56" spans="1:26">
      <c r="A56" s="44">
        <v>54</v>
      </c>
      <c r="B56" s="45" t="s">
        <v>29</v>
      </c>
      <c r="C56" s="46">
        <v>581</v>
      </c>
      <c r="D56" s="47" t="s">
        <v>84</v>
      </c>
      <c r="E56" s="46">
        <v>10500</v>
      </c>
      <c r="F56" s="48">
        <f t="shared" si="0"/>
        <v>31500</v>
      </c>
      <c r="G56" s="49">
        <v>3269.7</v>
      </c>
      <c r="H56" s="49">
        <f t="shared" si="1"/>
        <v>9809.1</v>
      </c>
      <c r="I56" s="60">
        <f t="shared" si="2"/>
        <v>0.3114</v>
      </c>
      <c r="J56" s="61">
        <f t="shared" si="3"/>
        <v>12600</v>
      </c>
      <c r="K56" s="62">
        <f t="shared" si="4"/>
        <v>37800</v>
      </c>
      <c r="L56" s="62">
        <f t="shared" si="5"/>
        <v>3801.222432</v>
      </c>
      <c r="M56" s="62">
        <f t="shared" si="6"/>
        <v>11403.667296</v>
      </c>
      <c r="N56" s="63">
        <v>0.30168432</v>
      </c>
      <c r="O56" s="64">
        <v>34174.75</v>
      </c>
      <c r="P56" s="64">
        <v>10581.53</v>
      </c>
      <c r="Q56" s="73"/>
      <c r="R56" s="73"/>
      <c r="S56" s="64">
        <f t="shared" si="13"/>
        <v>34174.75</v>
      </c>
      <c r="T56" s="64">
        <f t="shared" si="14"/>
        <v>10581.53</v>
      </c>
      <c r="U56" s="74">
        <f t="shared" si="7"/>
        <v>1.0849126984127</v>
      </c>
      <c r="V56" s="74">
        <f t="shared" si="8"/>
        <v>1.07874626622218</v>
      </c>
      <c r="W56" s="77">
        <f t="shared" si="15"/>
        <v>0.904093915343915</v>
      </c>
      <c r="X56" s="77">
        <f t="shared" si="16"/>
        <v>0.927905885478755</v>
      </c>
      <c r="Y56" s="80"/>
      <c r="Z56" s="80" t="s">
        <v>70</v>
      </c>
    </row>
    <row r="57" spans="1:26">
      <c r="A57" s="44">
        <v>55</v>
      </c>
      <c r="B57" s="45" t="s">
        <v>29</v>
      </c>
      <c r="C57" s="46">
        <v>103198</v>
      </c>
      <c r="D57" s="47" t="s">
        <v>85</v>
      </c>
      <c r="E57" s="46">
        <v>6600</v>
      </c>
      <c r="F57" s="48">
        <f t="shared" si="0"/>
        <v>19800</v>
      </c>
      <c r="G57" s="49">
        <v>1815</v>
      </c>
      <c r="H57" s="49">
        <f t="shared" si="1"/>
        <v>5445</v>
      </c>
      <c r="I57" s="60">
        <f t="shared" si="2"/>
        <v>0.275</v>
      </c>
      <c r="J57" s="61">
        <f t="shared" si="3"/>
        <v>7920</v>
      </c>
      <c r="K57" s="62">
        <f t="shared" si="4"/>
        <v>23760</v>
      </c>
      <c r="L57" s="62">
        <f t="shared" si="5"/>
        <v>2110.0464</v>
      </c>
      <c r="M57" s="62">
        <f t="shared" si="6"/>
        <v>6330.1392</v>
      </c>
      <c r="N57" s="63">
        <v>0.26642</v>
      </c>
      <c r="O57" s="64">
        <v>21472.66</v>
      </c>
      <c r="P57" s="64">
        <v>6186.15</v>
      </c>
      <c r="Q57" s="73"/>
      <c r="R57" s="73"/>
      <c r="S57" s="64">
        <f t="shared" si="13"/>
        <v>21472.66</v>
      </c>
      <c r="T57" s="64">
        <f t="shared" si="14"/>
        <v>6186.15</v>
      </c>
      <c r="U57" s="74">
        <f t="shared" si="7"/>
        <v>1.08447777777778</v>
      </c>
      <c r="V57" s="74">
        <f t="shared" si="8"/>
        <v>1.13611570247934</v>
      </c>
      <c r="W57" s="77">
        <f t="shared" si="15"/>
        <v>0.903731481481482</v>
      </c>
      <c r="X57" s="77">
        <f t="shared" si="16"/>
        <v>0.977253391205047</v>
      </c>
      <c r="Y57" s="80"/>
      <c r="Z57" s="80" t="s">
        <v>70</v>
      </c>
    </row>
    <row r="58" spans="1:26">
      <c r="A58" s="44">
        <v>56</v>
      </c>
      <c r="B58" s="45" t="s">
        <v>47</v>
      </c>
      <c r="C58" s="46">
        <v>371</v>
      </c>
      <c r="D58" s="47" t="s">
        <v>86</v>
      </c>
      <c r="E58" s="46">
        <v>3550.05</v>
      </c>
      <c r="F58" s="48">
        <f t="shared" si="0"/>
        <v>10650.15</v>
      </c>
      <c r="G58" s="49">
        <v>1112.940675</v>
      </c>
      <c r="H58" s="49">
        <f t="shared" si="1"/>
        <v>3338.822025</v>
      </c>
      <c r="I58" s="60">
        <f t="shared" si="2"/>
        <v>0.3135</v>
      </c>
      <c r="J58" s="61">
        <f t="shared" si="3"/>
        <v>4260.06</v>
      </c>
      <c r="K58" s="62">
        <f t="shared" si="4"/>
        <v>12780.18</v>
      </c>
      <c r="L58" s="62">
        <f t="shared" si="5"/>
        <v>1293.860311128</v>
      </c>
      <c r="M58" s="62">
        <f t="shared" si="6"/>
        <v>3881.580933384</v>
      </c>
      <c r="N58" s="63">
        <v>0.3037188</v>
      </c>
      <c r="O58" s="64">
        <v>11522.23</v>
      </c>
      <c r="P58" s="64">
        <v>3160.39</v>
      </c>
      <c r="Q58" s="73"/>
      <c r="R58" s="73"/>
      <c r="S58" s="64">
        <f t="shared" si="13"/>
        <v>11522.23</v>
      </c>
      <c r="T58" s="64">
        <f t="shared" si="14"/>
        <v>3160.39</v>
      </c>
      <c r="U58" s="74">
        <f t="shared" si="7"/>
        <v>1.08188429270949</v>
      </c>
      <c r="V58" s="78">
        <f t="shared" si="8"/>
        <v>0.946558389856075</v>
      </c>
      <c r="W58" s="77">
        <f t="shared" si="15"/>
        <v>0.901570243924577</v>
      </c>
      <c r="X58" s="77">
        <f t="shared" si="16"/>
        <v>0.814201752904001</v>
      </c>
      <c r="Y58" s="80"/>
      <c r="Z58" s="80"/>
    </row>
    <row r="59" spans="1:26">
      <c r="A59" s="44">
        <v>57</v>
      </c>
      <c r="B59" s="45" t="s">
        <v>47</v>
      </c>
      <c r="C59" s="46">
        <v>514</v>
      </c>
      <c r="D59" s="47" t="s">
        <v>87</v>
      </c>
      <c r="E59" s="46">
        <v>8856</v>
      </c>
      <c r="F59" s="48">
        <f t="shared" si="0"/>
        <v>26568</v>
      </c>
      <c r="G59" s="49">
        <v>2794.9536</v>
      </c>
      <c r="H59" s="49">
        <f t="shared" si="1"/>
        <v>8384.8608</v>
      </c>
      <c r="I59" s="60">
        <f t="shared" si="2"/>
        <v>0.3156</v>
      </c>
      <c r="J59" s="61">
        <f t="shared" si="3"/>
        <v>10627.2</v>
      </c>
      <c r="K59" s="62">
        <f t="shared" si="4"/>
        <v>31881.6</v>
      </c>
      <c r="L59" s="62">
        <f t="shared" si="5"/>
        <v>3249.301257216</v>
      </c>
      <c r="M59" s="62">
        <f t="shared" si="6"/>
        <v>9747.903771648</v>
      </c>
      <c r="N59" s="63">
        <v>0.30575328</v>
      </c>
      <c r="O59" s="64">
        <v>28734.07</v>
      </c>
      <c r="P59" s="64">
        <v>8375.16</v>
      </c>
      <c r="Q59" s="73"/>
      <c r="R59" s="73"/>
      <c r="S59" s="64">
        <f t="shared" si="13"/>
        <v>28734.07</v>
      </c>
      <c r="T59" s="64">
        <f t="shared" si="14"/>
        <v>8375.16</v>
      </c>
      <c r="U59" s="74">
        <f t="shared" si="7"/>
        <v>1.08152928334839</v>
      </c>
      <c r="V59" s="78">
        <f t="shared" si="8"/>
        <v>0.998843057716593</v>
      </c>
      <c r="W59" s="77">
        <f t="shared" si="15"/>
        <v>0.901274402790324</v>
      </c>
      <c r="X59" s="77">
        <f t="shared" si="16"/>
        <v>0.859175490053497</v>
      </c>
      <c r="Y59" s="80"/>
      <c r="Z59" s="80"/>
    </row>
    <row r="60" spans="1:26">
      <c r="A60" s="44">
        <v>58</v>
      </c>
      <c r="B60" s="45" t="s">
        <v>37</v>
      </c>
      <c r="C60" s="46">
        <v>704</v>
      </c>
      <c r="D60" s="47" t="s">
        <v>88</v>
      </c>
      <c r="E60" s="46">
        <v>5128.2</v>
      </c>
      <c r="F60" s="48">
        <f t="shared" si="0"/>
        <v>15384.6</v>
      </c>
      <c r="G60" s="49">
        <v>1396.92168</v>
      </c>
      <c r="H60" s="49">
        <f t="shared" si="1"/>
        <v>4190.76504</v>
      </c>
      <c r="I60" s="60">
        <f t="shared" si="2"/>
        <v>0.2724</v>
      </c>
      <c r="J60" s="61">
        <f t="shared" si="3"/>
        <v>6153.84</v>
      </c>
      <c r="K60" s="62">
        <f t="shared" si="4"/>
        <v>18461.52</v>
      </c>
      <c r="L60" s="62">
        <f t="shared" si="5"/>
        <v>1624.0052683008</v>
      </c>
      <c r="M60" s="62">
        <f t="shared" si="6"/>
        <v>4872.0158049024</v>
      </c>
      <c r="N60" s="63">
        <v>0.26390112</v>
      </c>
      <c r="O60" s="64">
        <v>16633.24</v>
      </c>
      <c r="P60" s="64">
        <v>4512</v>
      </c>
      <c r="Q60" s="73"/>
      <c r="R60" s="73"/>
      <c r="S60" s="64">
        <f t="shared" si="13"/>
        <v>16633.24</v>
      </c>
      <c r="T60" s="64">
        <f t="shared" si="14"/>
        <v>4512</v>
      </c>
      <c r="U60" s="74">
        <f t="shared" si="7"/>
        <v>1.08116168116168</v>
      </c>
      <c r="V60" s="74">
        <f t="shared" si="8"/>
        <v>1.07665305903191</v>
      </c>
      <c r="W60" s="77">
        <f t="shared" si="15"/>
        <v>0.900968067634734</v>
      </c>
      <c r="X60" s="77">
        <f t="shared" si="16"/>
        <v>0.926105370072868</v>
      </c>
      <c r="Y60" s="80"/>
      <c r="Z60" s="80" t="s">
        <v>70</v>
      </c>
    </row>
    <row r="61" spans="1:26">
      <c r="A61" s="44">
        <v>59</v>
      </c>
      <c r="B61" s="45" t="s">
        <v>37</v>
      </c>
      <c r="C61" s="46">
        <v>706</v>
      </c>
      <c r="D61" s="47" t="s">
        <v>89</v>
      </c>
      <c r="E61" s="46">
        <v>4126.77419354839</v>
      </c>
      <c r="F61" s="48">
        <f t="shared" si="0"/>
        <v>12380.3225806452</v>
      </c>
      <c r="G61" s="49">
        <v>1186.87096774194</v>
      </c>
      <c r="H61" s="49">
        <f t="shared" si="1"/>
        <v>3560.61290322582</v>
      </c>
      <c r="I61" s="60">
        <f t="shared" si="2"/>
        <v>0.287602595169234</v>
      </c>
      <c r="J61" s="61">
        <f t="shared" si="3"/>
        <v>4952.12903225807</v>
      </c>
      <c r="K61" s="62">
        <f t="shared" si="4"/>
        <v>14856.3870967742</v>
      </c>
      <c r="L61" s="62">
        <f t="shared" si="5"/>
        <v>1379.80871225806</v>
      </c>
      <c r="M61" s="62">
        <f t="shared" si="6"/>
        <v>4139.42613677419</v>
      </c>
      <c r="N61" s="63">
        <v>0.278629394199953</v>
      </c>
      <c r="O61" s="64">
        <v>13339.39</v>
      </c>
      <c r="P61" s="64">
        <v>3948.34</v>
      </c>
      <c r="Q61" s="73"/>
      <c r="R61" s="73"/>
      <c r="S61" s="64">
        <f t="shared" si="13"/>
        <v>13339.39</v>
      </c>
      <c r="T61" s="64">
        <f t="shared" si="14"/>
        <v>3948.34</v>
      </c>
      <c r="U61" s="74">
        <f t="shared" si="7"/>
        <v>1.07746707835014</v>
      </c>
      <c r="V61" s="74">
        <f t="shared" si="8"/>
        <v>1.10889335833809</v>
      </c>
      <c r="W61" s="77">
        <f t="shared" si="15"/>
        <v>0.897889231958449</v>
      </c>
      <c r="X61" s="77">
        <f t="shared" si="16"/>
        <v>0.953837529536618</v>
      </c>
      <c r="Y61" s="80"/>
      <c r="Z61" s="80" t="s">
        <v>70</v>
      </c>
    </row>
    <row r="62" spans="1:26">
      <c r="A62" s="44">
        <v>60</v>
      </c>
      <c r="B62" s="45" t="s">
        <v>47</v>
      </c>
      <c r="C62" s="46">
        <v>748</v>
      </c>
      <c r="D62" s="47" t="s">
        <v>90</v>
      </c>
      <c r="E62" s="46">
        <v>6064.3</v>
      </c>
      <c r="F62" s="48">
        <f t="shared" si="0"/>
        <v>18192.9</v>
      </c>
      <c r="G62" s="49">
        <v>1827.17359</v>
      </c>
      <c r="H62" s="49">
        <f t="shared" si="1"/>
        <v>5481.52077</v>
      </c>
      <c r="I62" s="60">
        <f t="shared" si="2"/>
        <v>0.3013</v>
      </c>
      <c r="J62" s="61">
        <f t="shared" si="3"/>
        <v>7277.16</v>
      </c>
      <c r="K62" s="62">
        <f t="shared" si="4"/>
        <v>21831.48</v>
      </c>
      <c r="L62" s="62">
        <f t="shared" si="5"/>
        <v>2124.1989287904</v>
      </c>
      <c r="M62" s="62">
        <f t="shared" si="6"/>
        <v>6372.5967863712</v>
      </c>
      <c r="N62" s="63">
        <v>0.29189944</v>
      </c>
      <c r="O62" s="64">
        <v>19151.68</v>
      </c>
      <c r="P62" s="64">
        <v>5292.17</v>
      </c>
      <c r="Q62" s="73"/>
      <c r="R62" s="73"/>
      <c r="S62" s="64">
        <f t="shared" si="13"/>
        <v>19151.68</v>
      </c>
      <c r="T62" s="64">
        <f t="shared" si="14"/>
        <v>5292.17</v>
      </c>
      <c r="U62" s="74">
        <f t="shared" si="7"/>
        <v>1.05270077887528</v>
      </c>
      <c r="V62" s="78">
        <f t="shared" si="8"/>
        <v>0.965456526036296</v>
      </c>
      <c r="W62" s="77">
        <f t="shared" si="15"/>
        <v>0.87725064906273</v>
      </c>
      <c r="X62" s="77">
        <f t="shared" si="16"/>
        <v>0.830457375134441</v>
      </c>
      <c r="Y62" s="80"/>
      <c r="Z62" s="80"/>
    </row>
    <row r="63" spans="1:26">
      <c r="A63" s="44">
        <v>61</v>
      </c>
      <c r="B63" s="45" t="s">
        <v>24</v>
      </c>
      <c r="C63" s="46">
        <v>546</v>
      </c>
      <c r="D63" s="47" t="s">
        <v>91</v>
      </c>
      <c r="E63" s="46">
        <v>9720</v>
      </c>
      <c r="F63" s="48">
        <f t="shared" si="0"/>
        <v>29160</v>
      </c>
      <c r="G63" s="49">
        <v>3212.46</v>
      </c>
      <c r="H63" s="49">
        <f t="shared" si="1"/>
        <v>9637.38</v>
      </c>
      <c r="I63" s="60">
        <f t="shared" si="2"/>
        <v>0.3305</v>
      </c>
      <c r="J63" s="61">
        <f t="shared" si="3"/>
        <v>11664</v>
      </c>
      <c r="K63" s="62">
        <f t="shared" si="4"/>
        <v>34992</v>
      </c>
      <c r="L63" s="62">
        <f t="shared" si="5"/>
        <v>3734.6774976</v>
      </c>
      <c r="M63" s="62">
        <f t="shared" si="6"/>
        <v>11204.0324928</v>
      </c>
      <c r="N63" s="63">
        <v>0.3201884</v>
      </c>
      <c r="O63" s="64">
        <v>30687.7</v>
      </c>
      <c r="P63" s="64">
        <v>10648.94</v>
      </c>
      <c r="Q63" s="73"/>
      <c r="R63" s="73"/>
      <c r="S63" s="64">
        <f t="shared" si="13"/>
        <v>30687.7</v>
      </c>
      <c r="T63" s="64">
        <f t="shared" si="14"/>
        <v>10648.94</v>
      </c>
      <c r="U63" s="74">
        <f t="shared" si="7"/>
        <v>1.052390260631</v>
      </c>
      <c r="V63" s="74">
        <f t="shared" si="8"/>
        <v>1.10496213701234</v>
      </c>
      <c r="W63" s="77">
        <f t="shared" si="15"/>
        <v>0.876991883859168</v>
      </c>
      <c r="X63" s="77">
        <f t="shared" si="16"/>
        <v>0.950456008302661</v>
      </c>
      <c r="Y63" s="80"/>
      <c r="Z63" s="80" t="s">
        <v>70</v>
      </c>
    </row>
    <row r="64" spans="1:26">
      <c r="A64" s="44">
        <v>62</v>
      </c>
      <c r="B64" s="45" t="s">
        <v>29</v>
      </c>
      <c r="C64" s="46">
        <v>709</v>
      </c>
      <c r="D64" s="47" t="s">
        <v>92</v>
      </c>
      <c r="E64" s="46">
        <v>10260</v>
      </c>
      <c r="F64" s="48">
        <f t="shared" si="0"/>
        <v>30780</v>
      </c>
      <c r="G64" s="49">
        <v>3278.07</v>
      </c>
      <c r="H64" s="49">
        <f t="shared" si="1"/>
        <v>9834.21</v>
      </c>
      <c r="I64" s="60">
        <f t="shared" si="2"/>
        <v>0.3195</v>
      </c>
      <c r="J64" s="61">
        <f t="shared" si="3"/>
        <v>12312</v>
      </c>
      <c r="K64" s="62">
        <f t="shared" si="4"/>
        <v>36936</v>
      </c>
      <c r="L64" s="62">
        <f t="shared" si="5"/>
        <v>3810.9530592</v>
      </c>
      <c r="M64" s="62">
        <f t="shared" si="6"/>
        <v>11432.8591776</v>
      </c>
      <c r="N64" s="63">
        <v>0.3095316</v>
      </c>
      <c r="O64" s="64">
        <v>32224.23</v>
      </c>
      <c r="P64" s="64">
        <v>10785.65</v>
      </c>
      <c r="Q64" s="73"/>
      <c r="R64" s="73"/>
      <c r="S64" s="64">
        <f t="shared" si="13"/>
        <v>32224.23</v>
      </c>
      <c r="T64" s="64">
        <f t="shared" si="14"/>
        <v>10785.65</v>
      </c>
      <c r="U64" s="74">
        <f t="shared" si="7"/>
        <v>1.04692105263158</v>
      </c>
      <c r="V64" s="74">
        <f t="shared" si="8"/>
        <v>1.09674798484067</v>
      </c>
      <c r="W64" s="77">
        <f t="shared" si="15"/>
        <v>0.872434210526316</v>
      </c>
      <c r="X64" s="77">
        <f t="shared" si="16"/>
        <v>0.943390435625407</v>
      </c>
      <c r="Y64" s="80"/>
      <c r="Z64" s="80" t="s">
        <v>70</v>
      </c>
    </row>
    <row r="65" spans="1:26">
      <c r="A65" s="44">
        <v>63</v>
      </c>
      <c r="B65" s="45" t="s">
        <v>29</v>
      </c>
      <c r="C65" s="46">
        <v>343</v>
      </c>
      <c r="D65" s="47" t="s">
        <v>93</v>
      </c>
      <c r="E65" s="46">
        <v>17850</v>
      </c>
      <c r="F65" s="48">
        <f t="shared" si="0"/>
        <v>53550</v>
      </c>
      <c r="G65" s="49">
        <v>4855.2</v>
      </c>
      <c r="H65" s="49">
        <f t="shared" si="1"/>
        <v>14565.6</v>
      </c>
      <c r="I65" s="60">
        <f t="shared" si="2"/>
        <v>0.272</v>
      </c>
      <c r="J65" s="61">
        <f t="shared" si="3"/>
        <v>21420</v>
      </c>
      <c r="K65" s="62">
        <f t="shared" si="4"/>
        <v>64260</v>
      </c>
      <c r="L65" s="62">
        <f t="shared" si="5"/>
        <v>5644.461312</v>
      </c>
      <c r="M65" s="62">
        <f t="shared" si="6"/>
        <v>16933.383936</v>
      </c>
      <c r="N65" s="63">
        <v>0.2635136</v>
      </c>
      <c r="O65" s="64">
        <v>56010.2</v>
      </c>
      <c r="P65" s="64">
        <v>14729.65</v>
      </c>
      <c r="Q65" s="73"/>
      <c r="R65" s="73"/>
      <c r="S65" s="64">
        <f t="shared" si="13"/>
        <v>56010.2</v>
      </c>
      <c r="T65" s="64">
        <f t="shared" si="14"/>
        <v>14729.65</v>
      </c>
      <c r="U65" s="74">
        <f t="shared" si="7"/>
        <v>1.0459421101774</v>
      </c>
      <c r="V65" s="74">
        <f t="shared" si="8"/>
        <v>1.01126283846872</v>
      </c>
      <c r="W65" s="77">
        <f t="shared" si="15"/>
        <v>0.871618425147837</v>
      </c>
      <c r="X65" s="77">
        <f t="shared" si="16"/>
        <v>0.869858621033513</v>
      </c>
      <c r="Y65" s="80"/>
      <c r="Z65" s="80" t="s">
        <v>70</v>
      </c>
    </row>
    <row r="66" spans="1:26">
      <c r="A66" s="44">
        <v>64</v>
      </c>
      <c r="B66" s="45" t="s">
        <v>24</v>
      </c>
      <c r="C66" s="46">
        <v>106485</v>
      </c>
      <c r="D66" s="47" t="s">
        <v>94</v>
      </c>
      <c r="E66" s="46">
        <v>4600</v>
      </c>
      <c r="F66" s="48">
        <f t="shared" si="0"/>
        <v>13800</v>
      </c>
      <c r="G66" s="49">
        <v>1069.96</v>
      </c>
      <c r="H66" s="49">
        <f t="shared" si="1"/>
        <v>3209.88</v>
      </c>
      <c r="I66" s="60">
        <f t="shared" si="2"/>
        <v>0.2326</v>
      </c>
      <c r="J66" s="61">
        <f t="shared" si="3"/>
        <v>5520</v>
      </c>
      <c r="K66" s="62">
        <f t="shared" si="4"/>
        <v>16560</v>
      </c>
      <c r="L66" s="62">
        <f t="shared" si="5"/>
        <v>1243.8926976</v>
      </c>
      <c r="M66" s="62">
        <f t="shared" si="6"/>
        <v>3731.6780928</v>
      </c>
      <c r="N66" s="63">
        <v>0.22534288</v>
      </c>
      <c r="O66" s="64">
        <v>14320.04</v>
      </c>
      <c r="P66" s="64">
        <v>3682.93</v>
      </c>
      <c r="Q66" s="73"/>
      <c r="R66" s="73"/>
      <c r="S66" s="64">
        <f t="shared" si="13"/>
        <v>14320.04</v>
      </c>
      <c r="T66" s="64">
        <f t="shared" si="14"/>
        <v>3682.93</v>
      </c>
      <c r="U66" s="74">
        <f t="shared" si="7"/>
        <v>1.03768405797101</v>
      </c>
      <c r="V66" s="74">
        <f t="shared" si="8"/>
        <v>1.14737311052127</v>
      </c>
      <c r="W66" s="77">
        <f t="shared" si="15"/>
        <v>0.864736714975845</v>
      </c>
      <c r="X66" s="77">
        <f t="shared" si="16"/>
        <v>0.986936683286252</v>
      </c>
      <c r="Y66" s="80"/>
      <c r="Z66" s="80" t="s">
        <v>70</v>
      </c>
    </row>
    <row r="67" spans="1:26">
      <c r="A67" s="44">
        <v>65</v>
      </c>
      <c r="B67" s="45" t="s">
        <v>24</v>
      </c>
      <c r="C67" s="46">
        <v>707</v>
      </c>
      <c r="D67" s="47" t="s">
        <v>95</v>
      </c>
      <c r="E67" s="46">
        <v>11550</v>
      </c>
      <c r="F67" s="48">
        <f t="shared" ref="F67:F116" si="17">E67*3</f>
        <v>34650</v>
      </c>
      <c r="G67" s="49">
        <v>3720.255</v>
      </c>
      <c r="H67" s="49">
        <f t="shared" ref="H67:H116" si="18">G67*3</f>
        <v>11160.765</v>
      </c>
      <c r="I67" s="60">
        <f t="shared" ref="I67:I117" si="19">G67/E67</f>
        <v>0.3221</v>
      </c>
      <c r="J67" s="61">
        <f t="shared" ref="J67:J80" si="20">E67*1.2</f>
        <v>13860</v>
      </c>
      <c r="K67" s="62">
        <f t="shared" ref="K67:K116" si="21">J67*3</f>
        <v>41580</v>
      </c>
      <c r="L67" s="62">
        <f t="shared" ref="L67:L116" si="22">J67*N67</f>
        <v>4325.0196528</v>
      </c>
      <c r="M67" s="62">
        <f t="shared" ref="M67:M116" si="23">L67*3</f>
        <v>12975.0589584</v>
      </c>
      <c r="N67" s="63">
        <v>0.31205048</v>
      </c>
      <c r="O67" s="64">
        <v>35587.56</v>
      </c>
      <c r="P67" s="64">
        <v>11360.51</v>
      </c>
      <c r="Q67" s="73"/>
      <c r="R67" s="73"/>
      <c r="S67" s="64">
        <f t="shared" si="13"/>
        <v>35587.56</v>
      </c>
      <c r="T67" s="64">
        <f t="shared" si="14"/>
        <v>11360.51</v>
      </c>
      <c r="U67" s="74">
        <f t="shared" ref="U67:U117" si="24">O67/F67</f>
        <v>1.02705800865801</v>
      </c>
      <c r="V67" s="74">
        <f t="shared" ref="V67:V117" si="25">P67/H67</f>
        <v>1.01789707067571</v>
      </c>
      <c r="W67" s="77">
        <f t="shared" si="15"/>
        <v>0.855881673881674</v>
      </c>
      <c r="X67" s="77">
        <f t="shared" si="16"/>
        <v>0.875565192915386</v>
      </c>
      <c r="Y67" s="80"/>
      <c r="Z67" s="80" t="s">
        <v>70</v>
      </c>
    </row>
    <row r="68" spans="1:26">
      <c r="A68" s="44">
        <v>66</v>
      </c>
      <c r="B68" s="45" t="s">
        <v>26</v>
      </c>
      <c r="C68" s="46">
        <v>102478</v>
      </c>
      <c r="D68" s="47" t="s">
        <v>96</v>
      </c>
      <c r="E68" s="46">
        <v>2875</v>
      </c>
      <c r="F68" s="48">
        <f t="shared" si="17"/>
        <v>8625</v>
      </c>
      <c r="G68" s="49">
        <v>820.8125</v>
      </c>
      <c r="H68" s="49">
        <f t="shared" si="18"/>
        <v>2462.4375</v>
      </c>
      <c r="I68" s="60">
        <f t="shared" si="19"/>
        <v>0.2855</v>
      </c>
      <c r="J68" s="61">
        <f t="shared" si="20"/>
        <v>3450</v>
      </c>
      <c r="K68" s="62">
        <f t="shared" si="21"/>
        <v>10350</v>
      </c>
      <c r="L68" s="62">
        <f t="shared" si="22"/>
        <v>954.24378</v>
      </c>
      <c r="M68" s="62">
        <f t="shared" si="23"/>
        <v>2862.73134</v>
      </c>
      <c r="N68" s="63">
        <v>0.2765924</v>
      </c>
      <c r="O68" s="64">
        <v>8778.1</v>
      </c>
      <c r="P68" s="64">
        <v>2185.11</v>
      </c>
      <c r="Q68" s="73"/>
      <c r="R68" s="73"/>
      <c r="S68" s="64">
        <f t="shared" ref="S68:S99" si="26">O68-Q68</f>
        <v>8778.1</v>
      </c>
      <c r="T68" s="64">
        <f t="shared" ref="T68:T99" si="27">P68-R68</f>
        <v>2185.11</v>
      </c>
      <c r="U68" s="74">
        <f t="shared" si="24"/>
        <v>1.01775072463768</v>
      </c>
      <c r="V68" s="78">
        <f t="shared" si="25"/>
        <v>0.887376836975558</v>
      </c>
      <c r="W68" s="77">
        <f t="shared" ref="W68:W99" si="28">S68/K68</f>
        <v>0.848125603864734</v>
      </c>
      <c r="X68" s="77">
        <f t="shared" ref="X68:X99" si="29">T68/M68</f>
        <v>0.763295517629678</v>
      </c>
      <c r="Y68" s="80"/>
      <c r="Z68" s="80"/>
    </row>
    <row r="69" spans="1:26">
      <c r="A69" s="44">
        <v>67</v>
      </c>
      <c r="B69" s="45" t="s">
        <v>24</v>
      </c>
      <c r="C69" s="46">
        <v>724</v>
      </c>
      <c r="D69" s="47" t="s">
        <v>97</v>
      </c>
      <c r="E69" s="46">
        <v>8640</v>
      </c>
      <c r="F69" s="48">
        <f t="shared" si="17"/>
        <v>25920</v>
      </c>
      <c r="G69" s="49">
        <v>2626.56</v>
      </c>
      <c r="H69" s="49">
        <f t="shared" si="18"/>
        <v>7879.68</v>
      </c>
      <c r="I69" s="60">
        <f t="shared" si="19"/>
        <v>0.304</v>
      </c>
      <c r="J69" s="61">
        <f t="shared" si="20"/>
        <v>10368</v>
      </c>
      <c r="K69" s="62">
        <f t="shared" si="21"/>
        <v>31104</v>
      </c>
      <c r="L69" s="62">
        <f t="shared" si="22"/>
        <v>3053.5335936</v>
      </c>
      <c r="M69" s="62">
        <f t="shared" si="23"/>
        <v>9160.6007808</v>
      </c>
      <c r="N69" s="63">
        <v>0.2945152</v>
      </c>
      <c r="O69" s="64">
        <v>26041.56</v>
      </c>
      <c r="P69" s="64">
        <v>7765.83</v>
      </c>
      <c r="Q69" s="73"/>
      <c r="R69" s="73"/>
      <c r="S69" s="64">
        <f t="shared" si="26"/>
        <v>26041.56</v>
      </c>
      <c r="T69" s="64">
        <f t="shared" si="27"/>
        <v>7765.83</v>
      </c>
      <c r="U69" s="74">
        <f t="shared" si="24"/>
        <v>1.00468981481481</v>
      </c>
      <c r="V69" s="78">
        <f t="shared" si="25"/>
        <v>0.98555144371345</v>
      </c>
      <c r="W69" s="77">
        <f t="shared" si="28"/>
        <v>0.837241512345679</v>
      </c>
      <c r="X69" s="77">
        <f t="shared" si="29"/>
        <v>0.847742433692412</v>
      </c>
      <c r="Y69" s="80"/>
      <c r="Z69" s="80"/>
    </row>
    <row r="70" spans="1:26">
      <c r="A70" s="44">
        <v>68</v>
      </c>
      <c r="B70" s="45" t="s">
        <v>29</v>
      </c>
      <c r="C70" s="46">
        <v>339</v>
      </c>
      <c r="D70" s="47" t="s">
        <v>98</v>
      </c>
      <c r="E70" s="46">
        <v>4400</v>
      </c>
      <c r="F70" s="48">
        <f t="shared" si="17"/>
        <v>13200</v>
      </c>
      <c r="G70" s="49">
        <v>1310.76</v>
      </c>
      <c r="H70" s="49">
        <f t="shared" si="18"/>
        <v>3932.28</v>
      </c>
      <c r="I70" s="60">
        <f t="shared" si="19"/>
        <v>0.2979</v>
      </c>
      <c r="J70" s="61">
        <f t="shared" si="20"/>
        <v>5280</v>
      </c>
      <c r="K70" s="62">
        <f t="shared" si="21"/>
        <v>15840</v>
      </c>
      <c r="L70" s="62">
        <f t="shared" si="22"/>
        <v>1523.8371456</v>
      </c>
      <c r="M70" s="62">
        <f t="shared" si="23"/>
        <v>4571.5114368</v>
      </c>
      <c r="N70" s="63">
        <v>0.28860552</v>
      </c>
      <c r="O70" s="64">
        <v>13258.3</v>
      </c>
      <c r="P70" s="64">
        <v>4021.38</v>
      </c>
      <c r="Q70" s="73"/>
      <c r="R70" s="73"/>
      <c r="S70" s="64">
        <f t="shared" si="26"/>
        <v>13258.3</v>
      </c>
      <c r="T70" s="64">
        <f t="shared" si="27"/>
        <v>4021.38</v>
      </c>
      <c r="U70" s="74">
        <f t="shared" si="24"/>
        <v>1.00441666666667</v>
      </c>
      <c r="V70" s="74">
        <f t="shared" si="25"/>
        <v>1.0226586102719</v>
      </c>
      <c r="W70" s="77">
        <f t="shared" si="28"/>
        <v>0.837013888888889</v>
      </c>
      <c r="X70" s="77">
        <f t="shared" si="29"/>
        <v>0.879660929562262</v>
      </c>
      <c r="Y70" s="80"/>
      <c r="Z70" s="80" t="s">
        <v>70</v>
      </c>
    </row>
    <row r="71" spans="1:26">
      <c r="A71" s="44">
        <v>69</v>
      </c>
      <c r="B71" s="45" t="s">
        <v>26</v>
      </c>
      <c r="C71" s="46">
        <v>355</v>
      </c>
      <c r="D71" s="47" t="s">
        <v>99</v>
      </c>
      <c r="E71" s="46">
        <v>7020</v>
      </c>
      <c r="F71" s="48">
        <f t="shared" si="17"/>
        <v>21060</v>
      </c>
      <c r="G71" s="49">
        <v>2028.78</v>
      </c>
      <c r="H71" s="49">
        <f t="shared" si="18"/>
        <v>6086.34</v>
      </c>
      <c r="I71" s="60">
        <f t="shared" si="19"/>
        <v>0.289</v>
      </c>
      <c r="J71" s="61">
        <f t="shared" si="20"/>
        <v>8424</v>
      </c>
      <c r="K71" s="62">
        <f t="shared" si="21"/>
        <v>25272</v>
      </c>
      <c r="L71" s="62">
        <f t="shared" si="22"/>
        <v>2358.5784768</v>
      </c>
      <c r="M71" s="62">
        <f t="shared" si="23"/>
        <v>7075.7354304</v>
      </c>
      <c r="N71" s="63">
        <v>0.2799832</v>
      </c>
      <c r="O71" s="64">
        <v>21062.02</v>
      </c>
      <c r="P71" s="64">
        <v>6326.81</v>
      </c>
      <c r="Q71" s="73"/>
      <c r="R71" s="73"/>
      <c r="S71" s="64">
        <f t="shared" si="26"/>
        <v>21062.02</v>
      </c>
      <c r="T71" s="64">
        <f t="shared" si="27"/>
        <v>6326.81</v>
      </c>
      <c r="U71" s="74">
        <f t="shared" si="24"/>
        <v>1.00009591642925</v>
      </c>
      <c r="V71" s="74">
        <f t="shared" si="25"/>
        <v>1.03950978749133</v>
      </c>
      <c r="W71" s="77">
        <f t="shared" si="28"/>
        <v>0.833413263691042</v>
      </c>
      <c r="X71" s="77">
        <f t="shared" si="29"/>
        <v>0.894155817756789</v>
      </c>
      <c r="Y71" s="80"/>
      <c r="Z71" s="80" t="s">
        <v>70</v>
      </c>
    </row>
    <row r="72" spans="1:26">
      <c r="A72" s="44">
        <v>70</v>
      </c>
      <c r="B72" s="45" t="s">
        <v>37</v>
      </c>
      <c r="C72" s="46">
        <v>367</v>
      </c>
      <c r="D72" s="47" t="s">
        <v>100</v>
      </c>
      <c r="E72" s="46">
        <v>6380</v>
      </c>
      <c r="F72" s="48">
        <f t="shared" si="17"/>
        <v>19140</v>
      </c>
      <c r="G72" s="49">
        <v>1753.224</v>
      </c>
      <c r="H72" s="49">
        <f t="shared" si="18"/>
        <v>5259.672</v>
      </c>
      <c r="I72" s="60">
        <f t="shared" si="19"/>
        <v>0.2748</v>
      </c>
      <c r="J72" s="61">
        <f t="shared" si="20"/>
        <v>7656</v>
      </c>
      <c r="K72" s="62">
        <f t="shared" si="21"/>
        <v>22968</v>
      </c>
      <c r="L72" s="62">
        <f t="shared" si="22"/>
        <v>2038.22809344</v>
      </c>
      <c r="M72" s="62">
        <f t="shared" si="23"/>
        <v>6114.68428032</v>
      </c>
      <c r="N72" s="63">
        <v>0.26622624</v>
      </c>
      <c r="O72" s="64">
        <v>18727.12</v>
      </c>
      <c r="P72" s="64">
        <v>5010.1</v>
      </c>
      <c r="Q72" s="73"/>
      <c r="R72" s="73"/>
      <c r="S72" s="64">
        <f t="shared" si="26"/>
        <v>18727.12</v>
      </c>
      <c r="T72" s="64">
        <f t="shared" si="27"/>
        <v>5010.1</v>
      </c>
      <c r="U72" s="78">
        <f t="shared" si="24"/>
        <v>0.97842842215256</v>
      </c>
      <c r="V72" s="78">
        <f t="shared" si="25"/>
        <v>0.952549892845029</v>
      </c>
      <c r="W72" s="77">
        <f t="shared" si="28"/>
        <v>0.815357018460467</v>
      </c>
      <c r="X72" s="77">
        <f t="shared" si="29"/>
        <v>0.819355467971571</v>
      </c>
      <c r="Y72" s="80"/>
      <c r="Z72" s="80"/>
    </row>
    <row r="73" spans="1:26">
      <c r="A73" s="44">
        <v>71</v>
      </c>
      <c r="B73" s="45" t="s">
        <v>47</v>
      </c>
      <c r="C73" s="46">
        <v>591</v>
      </c>
      <c r="D73" s="47" t="s">
        <v>101</v>
      </c>
      <c r="E73" s="46">
        <v>4180</v>
      </c>
      <c r="F73" s="48">
        <f t="shared" si="17"/>
        <v>12540</v>
      </c>
      <c r="G73" s="49">
        <v>1277.826</v>
      </c>
      <c r="H73" s="49">
        <f t="shared" si="18"/>
        <v>3833.478</v>
      </c>
      <c r="I73" s="60">
        <f t="shared" si="19"/>
        <v>0.3057</v>
      </c>
      <c r="J73" s="61">
        <f t="shared" si="20"/>
        <v>5016</v>
      </c>
      <c r="K73" s="62">
        <f t="shared" si="21"/>
        <v>15048</v>
      </c>
      <c r="L73" s="62">
        <f t="shared" si="22"/>
        <v>1485.54939456</v>
      </c>
      <c r="M73" s="62">
        <f t="shared" si="23"/>
        <v>4456.64818368</v>
      </c>
      <c r="N73" s="63">
        <v>0.29616216</v>
      </c>
      <c r="O73" s="64">
        <v>12203.76</v>
      </c>
      <c r="P73" s="64">
        <v>3195.51</v>
      </c>
      <c r="Q73" s="73"/>
      <c r="R73" s="73"/>
      <c r="S73" s="64">
        <f t="shared" si="26"/>
        <v>12203.76</v>
      </c>
      <c r="T73" s="64">
        <f t="shared" si="27"/>
        <v>3195.51</v>
      </c>
      <c r="U73" s="78">
        <f t="shared" si="24"/>
        <v>0.973186602870813</v>
      </c>
      <c r="V73" s="78">
        <f t="shared" si="25"/>
        <v>0.833579845769299</v>
      </c>
      <c r="W73" s="77">
        <f t="shared" si="28"/>
        <v>0.810988835725678</v>
      </c>
      <c r="X73" s="77">
        <f t="shared" si="29"/>
        <v>0.717020924312981</v>
      </c>
      <c r="Y73" s="80"/>
      <c r="Z73" s="80"/>
    </row>
    <row r="74" spans="1:26">
      <c r="A74" s="44">
        <v>72</v>
      </c>
      <c r="B74" s="45" t="s">
        <v>47</v>
      </c>
      <c r="C74" s="46">
        <v>539</v>
      </c>
      <c r="D74" s="47" t="s">
        <v>102</v>
      </c>
      <c r="E74" s="46">
        <v>5458.2</v>
      </c>
      <c r="F74" s="48">
        <f t="shared" si="17"/>
        <v>16374.6</v>
      </c>
      <c r="G74" s="49">
        <v>1496.63844</v>
      </c>
      <c r="H74" s="49">
        <f t="shared" si="18"/>
        <v>4489.91532</v>
      </c>
      <c r="I74" s="60">
        <f t="shared" si="19"/>
        <v>0.2742</v>
      </c>
      <c r="J74" s="61">
        <f t="shared" si="20"/>
        <v>6549.84</v>
      </c>
      <c r="K74" s="62">
        <f t="shared" si="21"/>
        <v>19649.52</v>
      </c>
      <c r="L74" s="62">
        <f t="shared" si="22"/>
        <v>1739.9319848064</v>
      </c>
      <c r="M74" s="62">
        <f t="shared" si="23"/>
        <v>5219.7959544192</v>
      </c>
      <c r="N74" s="63">
        <v>0.26564496</v>
      </c>
      <c r="O74" s="64">
        <v>15750.32</v>
      </c>
      <c r="P74" s="64">
        <v>4059.88</v>
      </c>
      <c r="Q74" s="73"/>
      <c r="R74" s="73"/>
      <c r="S74" s="64">
        <f t="shared" si="26"/>
        <v>15750.32</v>
      </c>
      <c r="T74" s="64">
        <f t="shared" si="27"/>
        <v>4059.88</v>
      </c>
      <c r="U74" s="78">
        <f t="shared" si="24"/>
        <v>0.961875099239065</v>
      </c>
      <c r="V74" s="78">
        <f t="shared" si="25"/>
        <v>0.904221953121379</v>
      </c>
      <c r="W74" s="77">
        <f t="shared" si="28"/>
        <v>0.801562582699221</v>
      </c>
      <c r="X74" s="77">
        <f t="shared" si="29"/>
        <v>0.777785192266531</v>
      </c>
      <c r="Y74" s="80"/>
      <c r="Z74" s="80"/>
    </row>
    <row r="75" spans="1:26">
      <c r="A75" s="44">
        <v>73</v>
      </c>
      <c r="B75" s="45" t="s">
        <v>29</v>
      </c>
      <c r="C75" s="46">
        <v>752</v>
      </c>
      <c r="D75" s="47" t="s">
        <v>103</v>
      </c>
      <c r="E75" s="46">
        <v>4025</v>
      </c>
      <c r="F75" s="48">
        <f t="shared" si="17"/>
        <v>12075</v>
      </c>
      <c r="G75" s="49">
        <v>1145.1125</v>
      </c>
      <c r="H75" s="49">
        <f t="shared" si="18"/>
        <v>3435.3375</v>
      </c>
      <c r="I75" s="60">
        <f t="shared" si="19"/>
        <v>0.2845</v>
      </c>
      <c r="J75" s="61">
        <f t="shared" si="20"/>
        <v>4830</v>
      </c>
      <c r="K75" s="62">
        <f t="shared" si="21"/>
        <v>14490</v>
      </c>
      <c r="L75" s="62">
        <f t="shared" si="22"/>
        <v>1331.261988</v>
      </c>
      <c r="M75" s="62">
        <f t="shared" si="23"/>
        <v>3993.785964</v>
      </c>
      <c r="N75" s="63">
        <v>0.2756236</v>
      </c>
      <c r="O75" s="64">
        <v>11558.32</v>
      </c>
      <c r="P75" s="64">
        <v>3710.63</v>
      </c>
      <c r="Q75" s="73"/>
      <c r="R75" s="73"/>
      <c r="S75" s="64">
        <f t="shared" si="26"/>
        <v>11558.32</v>
      </c>
      <c r="T75" s="64">
        <f t="shared" si="27"/>
        <v>3710.63</v>
      </c>
      <c r="U75" s="78">
        <f t="shared" si="24"/>
        <v>0.957210766045549</v>
      </c>
      <c r="V75" s="78">
        <f t="shared" si="25"/>
        <v>1.08013550342579</v>
      </c>
      <c r="W75" s="77">
        <f t="shared" si="28"/>
        <v>0.797675638371291</v>
      </c>
      <c r="X75" s="77">
        <f t="shared" si="29"/>
        <v>0.929100866558106</v>
      </c>
      <c r="Y75" s="80"/>
      <c r="Z75" s="80"/>
    </row>
    <row r="76" spans="1:26">
      <c r="A76" s="44">
        <v>74</v>
      </c>
      <c r="B76" s="45" t="s">
        <v>29</v>
      </c>
      <c r="C76" s="46">
        <v>104429</v>
      </c>
      <c r="D76" s="47" t="s">
        <v>104</v>
      </c>
      <c r="E76" s="46">
        <v>4600</v>
      </c>
      <c r="F76" s="48">
        <f t="shared" si="17"/>
        <v>13800</v>
      </c>
      <c r="G76" s="49">
        <v>1104.92</v>
      </c>
      <c r="H76" s="49">
        <f t="shared" si="18"/>
        <v>3314.76</v>
      </c>
      <c r="I76" s="60">
        <f t="shared" si="19"/>
        <v>0.2402</v>
      </c>
      <c r="J76" s="61">
        <f t="shared" si="20"/>
        <v>5520</v>
      </c>
      <c r="K76" s="62">
        <f t="shared" si="21"/>
        <v>16560</v>
      </c>
      <c r="L76" s="62">
        <f t="shared" si="22"/>
        <v>1284.5357952</v>
      </c>
      <c r="M76" s="62">
        <f t="shared" si="23"/>
        <v>3853.6073856</v>
      </c>
      <c r="N76" s="63">
        <v>0.23270576</v>
      </c>
      <c r="O76" s="64">
        <v>13139.91</v>
      </c>
      <c r="P76" s="64">
        <v>3414.1</v>
      </c>
      <c r="Q76" s="73"/>
      <c r="R76" s="73"/>
      <c r="S76" s="64">
        <f t="shared" si="26"/>
        <v>13139.91</v>
      </c>
      <c r="T76" s="64">
        <f t="shared" si="27"/>
        <v>3414.1</v>
      </c>
      <c r="U76" s="78">
        <f t="shared" si="24"/>
        <v>0.952167391304348</v>
      </c>
      <c r="V76" s="78">
        <f t="shared" si="25"/>
        <v>1.02996898719666</v>
      </c>
      <c r="W76" s="77">
        <f t="shared" si="28"/>
        <v>0.793472826086956</v>
      </c>
      <c r="X76" s="77">
        <f t="shared" si="29"/>
        <v>0.885949101290823</v>
      </c>
      <c r="Y76" s="80"/>
      <c r="Z76" s="80"/>
    </row>
    <row r="77" spans="1:26">
      <c r="A77" s="44">
        <v>75</v>
      </c>
      <c r="B77" s="45" t="s">
        <v>29</v>
      </c>
      <c r="C77" s="46">
        <v>347</v>
      </c>
      <c r="D77" s="47" t="s">
        <v>105</v>
      </c>
      <c r="E77" s="46">
        <v>5060</v>
      </c>
      <c r="F77" s="48">
        <f t="shared" si="17"/>
        <v>15180</v>
      </c>
      <c r="G77" s="49">
        <v>1375.308</v>
      </c>
      <c r="H77" s="49">
        <f t="shared" si="18"/>
        <v>4125.924</v>
      </c>
      <c r="I77" s="60">
        <f t="shared" si="19"/>
        <v>0.2718</v>
      </c>
      <c r="J77" s="61">
        <f t="shared" si="20"/>
        <v>6072</v>
      </c>
      <c r="K77" s="62">
        <f t="shared" si="21"/>
        <v>18216</v>
      </c>
      <c r="L77" s="62">
        <f t="shared" si="22"/>
        <v>1598.87806848</v>
      </c>
      <c r="M77" s="62">
        <f t="shared" si="23"/>
        <v>4796.63420544</v>
      </c>
      <c r="N77" s="63">
        <v>0.26331984</v>
      </c>
      <c r="O77" s="64">
        <v>14435.62</v>
      </c>
      <c r="P77" s="64">
        <v>3599.99</v>
      </c>
      <c r="Q77" s="73"/>
      <c r="R77" s="73"/>
      <c r="S77" s="64">
        <f t="shared" si="26"/>
        <v>14435.62</v>
      </c>
      <c r="T77" s="64">
        <f t="shared" si="27"/>
        <v>3599.99</v>
      </c>
      <c r="U77" s="78">
        <f t="shared" si="24"/>
        <v>0.950963109354414</v>
      </c>
      <c r="V77" s="78">
        <f t="shared" si="25"/>
        <v>0.872529401898823</v>
      </c>
      <c r="W77" s="77">
        <f t="shared" si="28"/>
        <v>0.792469257795345</v>
      </c>
      <c r="X77" s="77">
        <f t="shared" si="29"/>
        <v>0.750524189632211</v>
      </c>
      <c r="Y77" s="80"/>
      <c r="Z77" s="80"/>
    </row>
    <row r="78" spans="1:26">
      <c r="A78" s="44">
        <v>76</v>
      </c>
      <c r="B78" s="45" t="s">
        <v>37</v>
      </c>
      <c r="C78" s="46">
        <v>101453</v>
      </c>
      <c r="D78" s="47" t="s">
        <v>106</v>
      </c>
      <c r="E78" s="46">
        <v>7020</v>
      </c>
      <c r="F78" s="48">
        <f t="shared" si="17"/>
        <v>21060</v>
      </c>
      <c r="G78" s="49">
        <v>2389.608</v>
      </c>
      <c r="H78" s="49">
        <f t="shared" si="18"/>
        <v>7168.824</v>
      </c>
      <c r="I78" s="60">
        <f t="shared" si="19"/>
        <v>0.3404</v>
      </c>
      <c r="J78" s="61">
        <f t="shared" si="20"/>
        <v>8424</v>
      </c>
      <c r="K78" s="62">
        <f t="shared" si="21"/>
        <v>25272</v>
      </c>
      <c r="L78" s="62">
        <f t="shared" si="22"/>
        <v>2778.06267648</v>
      </c>
      <c r="M78" s="62">
        <f t="shared" si="23"/>
        <v>8334.18802944</v>
      </c>
      <c r="N78" s="63">
        <v>0.32977952</v>
      </c>
      <c r="O78" s="64">
        <v>20019.95</v>
      </c>
      <c r="P78" s="64">
        <v>6360.29</v>
      </c>
      <c r="Q78" s="73"/>
      <c r="R78" s="73"/>
      <c r="S78" s="64">
        <f t="shared" si="26"/>
        <v>20019.95</v>
      </c>
      <c r="T78" s="64">
        <f t="shared" si="27"/>
        <v>6360.29</v>
      </c>
      <c r="U78" s="78">
        <f t="shared" si="24"/>
        <v>0.950614909781576</v>
      </c>
      <c r="V78" s="78">
        <f t="shared" si="25"/>
        <v>0.887215253157282</v>
      </c>
      <c r="W78" s="77">
        <f t="shared" si="28"/>
        <v>0.792179091484647</v>
      </c>
      <c r="X78" s="77">
        <f t="shared" si="29"/>
        <v>0.763156527970412</v>
      </c>
      <c r="Y78" s="80"/>
      <c r="Z78" s="80"/>
    </row>
    <row r="79" spans="1:26">
      <c r="A79" s="44">
        <v>77</v>
      </c>
      <c r="B79" s="45" t="s">
        <v>26</v>
      </c>
      <c r="C79" s="46">
        <v>102935</v>
      </c>
      <c r="D79" s="47" t="s">
        <v>107</v>
      </c>
      <c r="E79" s="46">
        <v>5390</v>
      </c>
      <c r="F79" s="48">
        <f t="shared" si="17"/>
        <v>16170</v>
      </c>
      <c r="G79" s="49">
        <v>1624.007</v>
      </c>
      <c r="H79" s="49">
        <f t="shared" si="18"/>
        <v>4872.021</v>
      </c>
      <c r="I79" s="60">
        <f t="shared" si="19"/>
        <v>0.3013</v>
      </c>
      <c r="J79" s="61">
        <f t="shared" si="20"/>
        <v>6468</v>
      </c>
      <c r="K79" s="62">
        <f t="shared" si="21"/>
        <v>19404</v>
      </c>
      <c r="L79" s="62">
        <f t="shared" si="22"/>
        <v>1888.00557792</v>
      </c>
      <c r="M79" s="62">
        <f t="shared" si="23"/>
        <v>5664.01673376</v>
      </c>
      <c r="N79" s="63">
        <v>0.29189944</v>
      </c>
      <c r="O79" s="64">
        <v>15241.64</v>
      </c>
      <c r="P79" s="64">
        <v>3605.04</v>
      </c>
      <c r="Q79" s="73"/>
      <c r="R79" s="73"/>
      <c r="S79" s="64">
        <f t="shared" si="26"/>
        <v>15241.64</v>
      </c>
      <c r="T79" s="64">
        <f t="shared" si="27"/>
        <v>3605.04</v>
      </c>
      <c r="U79" s="78">
        <f t="shared" si="24"/>
        <v>0.942587507730365</v>
      </c>
      <c r="V79" s="78">
        <f t="shared" si="25"/>
        <v>0.739947549487163</v>
      </c>
      <c r="W79" s="77">
        <f t="shared" si="28"/>
        <v>0.785489589775304</v>
      </c>
      <c r="X79" s="77">
        <f t="shared" si="29"/>
        <v>0.636481170423173</v>
      </c>
      <c r="Y79" s="80"/>
      <c r="Z79" s="80"/>
    </row>
    <row r="80" spans="1:26">
      <c r="A80" s="44">
        <v>78</v>
      </c>
      <c r="B80" s="45" t="s">
        <v>26</v>
      </c>
      <c r="C80" s="46">
        <v>337</v>
      </c>
      <c r="D80" s="47" t="s">
        <v>108</v>
      </c>
      <c r="E80" s="46">
        <v>30975</v>
      </c>
      <c r="F80" s="48">
        <f t="shared" si="17"/>
        <v>92925</v>
      </c>
      <c r="G80" s="49">
        <v>7743.75</v>
      </c>
      <c r="H80" s="49">
        <f t="shared" si="18"/>
        <v>23231.25</v>
      </c>
      <c r="I80" s="60">
        <f t="shared" si="19"/>
        <v>0.25</v>
      </c>
      <c r="J80" s="61">
        <f t="shared" si="20"/>
        <v>37170</v>
      </c>
      <c r="K80" s="62">
        <f t="shared" si="21"/>
        <v>111510</v>
      </c>
      <c r="L80" s="62">
        <f t="shared" si="22"/>
        <v>9002.574</v>
      </c>
      <c r="M80" s="62">
        <f t="shared" si="23"/>
        <v>27007.722</v>
      </c>
      <c r="N80" s="63">
        <v>0.2422</v>
      </c>
      <c r="O80" s="64">
        <v>86940.42</v>
      </c>
      <c r="P80" s="64">
        <v>18689.78</v>
      </c>
      <c r="Q80" s="73"/>
      <c r="R80" s="73"/>
      <c r="S80" s="64">
        <f t="shared" si="26"/>
        <v>86940.42</v>
      </c>
      <c r="T80" s="64">
        <f t="shared" si="27"/>
        <v>18689.78</v>
      </c>
      <c r="U80" s="78">
        <f t="shared" si="24"/>
        <v>0.935597740112994</v>
      </c>
      <c r="V80" s="78">
        <f t="shared" si="25"/>
        <v>0.804510304008609</v>
      </c>
      <c r="W80" s="77">
        <f t="shared" si="28"/>
        <v>0.779664783427495</v>
      </c>
      <c r="X80" s="77">
        <f t="shared" si="29"/>
        <v>0.692016157453042</v>
      </c>
      <c r="Y80" s="80"/>
      <c r="Z80" s="80"/>
    </row>
    <row r="81" spans="1:26">
      <c r="A81" s="44">
        <v>79</v>
      </c>
      <c r="B81" s="45" t="s">
        <v>37</v>
      </c>
      <c r="C81" s="46">
        <v>110378</v>
      </c>
      <c r="D81" s="47" t="s">
        <v>109</v>
      </c>
      <c r="E81" s="46">
        <v>2300</v>
      </c>
      <c r="F81" s="48">
        <f t="shared" si="17"/>
        <v>6900</v>
      </c>
      <c r="G81" s="49">
        <v>620.08</v>
      </c>
      <c r="H81" s="49">
        <f t="shared" si="18"/>
        <v>1860.24</v>
      </c>
      <c r="I81" s="60">
        <f t="shared" si="19"/>
        <v>0.2696</v>
      </c>
      <c r="J81" s="61">
        <v>3000</v>
      </c>
      <c r="K81" s="62">
        <f t="shared" si="21"/>
        <v>9000</v>
      </c>
      <c r="L81" s="62">
        <f t="shared" si="22"/>
        <v>783.56544</v>
      </c>
      <c r="M81" s="62">
        <f t="shared" si="23"/>
        <v>2350.69632</v>
      </c>
      <c r="N81" s="63">
        <v>0.26118848</v>
      </c>
      <c r="O81" s="64">
        <v>6432.74</v>
      </c>
      <c r="P81" s="64">
        <v>2307.34</v>
      </c>
      <c r="Q81" s="73"/>
      <c r="R81" s="73"/>
      <c r="S81" s="64">
        <f t="shared" si="26"/>
        <v>6432.74</v>
      </c>
      <c r="T81" s="64">
        <f t="shared" si="27"/>
        <v>2307.34</v>
      </c>
      <c r="U81" s="78">
        <f t="shared" si="24"/>
        <v>0.93228115942029</v>
      </c>
      <c r="V81" s="78">
        <f t="shared" si="25"/>
        <v>1.24034533178515</v>
      </c>
      <c r="W81" s="77">
        <f t="shared" si="28"/>
        <v>0.714748888888889</v>
      </c>
      <c r="X81" s="77">
        <f t="shared" si="29"/>
        <v>0.981555967212303</v>
      </c>
      <c r="Y81" s="80"/>
      <c r="Z81" s="80"/>
    </row>
    <row r="82" spans="1:26">
      <c r="A82" s="44">
        <v>80</v>
      </c>
      <c r="B82" s="45" t="s">
        <v>26</v>
      </c>
      <c r="C82" s="46">
        <v>742</v>
      </c>
      <c r="D82" s="47" t="s">
        <v>110</v>
      </c>
      <c r="E82" s="46">
        <v>8640</v>
      </c>
      <c r="F82" s="48">
        <f t="shared" si="17"/>
        <v>25920</v>
      </c>
      <c r="G82" s="49">
        <v>2073.6</v>
      </c>
      <c r="H82" s="49">
        <f t="shared" si="18"/>
        <v>6220.8</v>
      </c>
      <c r="I82" s="60">
        <f t="shared" si="19"/>
        <v>0.24</v>
      </c>
      <c r="J82" s="61">
        <f t="shared" ref="J82:J87" si="30">E82*1.2</f>
        <v>10368</v>
      </c>
      <c r="K82" s="62">
        <f t="shared" si="21"/>
        <v>31104</v>
      </c>
      <c r="L82" s="62">
        <f t="shared" si="22"/>
        <v>2410.684416</v>
      </c>
      <c r="M82" s="62">
        <f t="shared" si="23"/>
        <v>7232.053248</v>
      </c>
      <c r="N82" s="63">
        <v>0.232512</v>
      </c>
      <c r="O82" s="64">
        <v>24083.42</v>
      </c>
      <c r="P82" s="64">
        <v>4634.14</v>
      </c>
      <c r="Q82" s="73"/>
      <c r="R82" s="73"/>
      <c r="S82" s="64">
        <f t="shared" si="26"/>
        <v>24083.42</v>
      </c>
      <c r="T82" s="64">
        <f t="shared" si="27"/>
        <v>4634.14</v>
      </c>
      <c r="U82" s="78">
        <f t="shared" si="24"/>
        <v>0.929144290123457</v>
      </c>
      <c r="V82" s="78">
        <f t="shared" si="25"/>
        <v>0.744942772633745</v>
      </c>
      <c r="W82" s="77">
        <f t="shared" si="28"/>
        <v>0.774286908436214</v>
      </c>
      <c r="X82" s="77">
        <f t="shared" si="29"/>
        <v>0.640777914803318</v>
      </c>
      <c r="Y82" s="80"/>
      <c r="Z82" s="80"/>
    </row>
    <row r="83" spans="1:26">
      <c r="A83" s="44">
        <v>81</v>
      </c>
      <c r="B83" s="45" t="s">
        <v>26</v>
      </c>
      <c r="C83" s="46">
        <v>308</v>
      </c>
      <c r="D83" s="47" t="s">
        <v>111</v>
      </c>
      <c r="E83" s="46">
        <v>7020</v>
      </c>
      <c r="F83" s="48">
        <f t="shared" si="17"/>
        <v>21060</v>
      </c>
      <c r="G83" s="49">
        <v>2258.334</v>
      </c>
      <c r="H83" s="49">
        <f t="shared" si="18"/>
        <v>6775.002</v>
      </c>
      <c r="I83" s="60">
        <f t="shared" si="19"/>
        <v>0.3217</v>
      </c>
      <c r="J83" s="61">
        <f t="shared" si="30"/>
        <v>8424</v>
      </c>
      <c r="K83" s="62">
        <f t="shared" si="21"/>
        <v>25272</v>
      </c>
      <c r="L83" s="62">
        <f t="shared" si="22"/>
        <v>2625.44877504</v>
      </c>
      <c r="M83" s="62">
        <f t="shared" si="23"/>
        <v>7876.34632512</v>
      </c>
      <c r="N83" s="63">
        <v>0.31166296</v>
      </c>
      <c r="O83" s="64">
        <v>19461.89</v>
      </c>
      <c r="P83" s="64">
        <v>6112.42</v>
      </c>
      <c r="Q83" s="73">
        <v>2171.12</v>
      </c>
      <c r="R83" s="73">
        <v>260.57</v>
      </c>
      <c r="S83" s="64">
        <f t="shared" si="26"/>
        <v>17290.77</v>
      </c>
      <c r="T83" s="64">
        <f t="shared" si="27"/>
        <v>5851.85</v>
      </c>
      <c r="U83" s="78">
        <f t="shared" si="24"/>
        <v>0.924116334283001</v>
      </c>
      <c r="V83" s="78">
        <f t="shared" si="25"/>
        <v>0.902201947689462</v>
      </c>
      <c r="W83" s="77">
        <f t="shared" si="28"/>
        <v>0.684186847103514</v>
      </c>
      <c r="X83" s="77">
        <f t="shared" si="29"/>
        <v>0.742965044761518</v>
      </c>
      <c r="Y83" s="80"/>
      <c r="Z83" s="80"/>
    </row>
    <row r="84" spans="1:26">
      <c r="A84" s="44">
        <v>82</v>
      </c>
      <c r="B84" s="45" t="s">
        <v>29</v>
      </c>
      <c r="C84" s="46">
        <v>102934</v>
      </c>
      <c r="D84" s="47" t="s">
        <v>112</v>
      </c>
      <c r="E84" s="46">
        <v>9504</v>
      </c>
      <c r="F84" s="48">
        <f t="shared" si="17"/>
        <v>28512</v>
      </c>
      <c r="G84" s="49">
        <v>2835.0432</v>
      </c>
      <c r="H84" s="49">
        <f t="shared" si="18"/>
        <v>8505.1296</v>
      </c>
      <c r="I84" s="60">
        <f t="shared" si="19"/>
        <v>0.2983</v>
      </c>
      <c r="J84" s="61">
        <f t="shared" si="30"/>
        <v>11404.8</v>
      </c>
      <c r="K84" s="62">
        <f t="shared" si="21"/>
        <v>34214.4</v>
      </c>
      <c r="L84" s="62">
        <f t="shared" si="22"/>
        <v>3295.907822592</v>
      </c>
      <c r="M84" s="62">
        <f t="shared" si="23"/>
        <v>9887.723467776</v>
      </c>
      <c r="N84" s="63">
        <v>0.28899304</v>
      </c>
      <c r="O84" s="64">
        <v>25945.66</v>
      </c>
      <c r="P84" s="64">
        <v>7663.04</v>
      </c>
      <c r="Q84" s="73"/>
      <c r="R84" s="73"/>
      <c r="S84" s="64">
        <f t="shared" si="26"/>
        <v>25945.66</v>
      </c>
      <c r="T84" s="64">
        <f t="shared" si="27"/>
        <v>7663.04</v>
      </c>
      <c r="U84" s="78">
        <f t="shared" si="24"/>
        <v>0.909990881032548</v>
      </c>
      <c r="V84" s="78">
        <f t="shared" si="25"/>
        <v>0.900990385849029</v>
      </c>
      <c r="W84" s="77">
        <f t="shared" si="28"/>
        <v>0.75832573419379</v>
      </c>
      <c r="X84" s="77">
        <f t="shared" si="29"/>
        <v>0.77500549291996</v>
      </c>
      <c r="Y84" s="80"/>
      <c r="Z84" s="80"/>
    </row>
    <row r="85" spans="1:26">
      <c r="A85" s="44">
        <v>83</v>
      </c>
      <c r="B85" s="45" t="s">
        <v>29</v>
      </c>
      <c r="C85" s="46">
        <v>585</v>
      </c>
      <c r="D85" s="47" t="s">
        <v>113</v>
      </c>
      <c r="E85" s="46">
        <v>10500</v>
      </c>
      <c r="F85" s="48">
        <f t="shared" si="17"/>
        <v>31500</v>
      </c>
      <c r="G85" s="49">
        <v>3186.75</v>
      </c>
      <c r="H85" s="49">
        <f t="shared" si="18"/>
        <v>9560.25</v>
      </c>
      <c r="I85" s="60">
        <f t="shared" si="19"/>
        <v>0.3035</v>
      </c>
      <c r="J85" s="61">
        <f t="shared" si="30"/>
        <v>12600</v>
      </c>
      <c r="K85" s="62">
        <f t="shared" si="21"/>
        <v>37800</v>
      </c>
      <c r="L85" s="62">
        <f t="shared" si="22"/>
        <v>3704.78808</v>
      </c>
      <c r="M85" s="62">
        <f t="shared" si="23"/>
        <v>11114.36424</v>
      </c>
      <c r="N85" s="63">
        <v>0.2940308</v>
      </c>
      <c r="O85" s="64">
        <v>28647.48</v>
      </c>
      <c r="P85" s="64">
        <v>9240.75</v>
      </c>
      <c r="Q85" s="73"/>
      <c r="R85" s="73"/>
      <c r="S85" s="64">
        <f t="shared" si="26"/>
        <v>28647.48</v>
      </c>
      <c r="T85" s="64">
        <f t="shared" si="27"/>
        <v>9240.75</v>
      </c>
      <c r="U85" s="78">
        <f t="shared" si="24"/>
        <v>0.90944380952381</v>
      </c>
      <c r="V85" s="78">
        <f t="shared" si="25"/>
        <v>0.9665803718522</v>
      </c>
      <c r="W85" s="77">
        <f t="shared" si="28"/>
        <v>0.757869841269841</v>
      </c>
      <c r="X85" s="77">
        <f t="shared" si="29"/>
        <v>0.831424074329239</v>
      </c>
      <c r="Y85" s="80"/>
      <c r="Z85" s="80"/>
    </row>
    <row r="86" spans="1:26">
      <c r="A86" s="44">
        <v>84</v>
      </c>
      <c r="B86" s="45" t="s">
        <v>26</v>
      </c>
      <c r="C86" s="46">
        <v>106865</v>
      </c>
      <c r="D86" s="47" t="s">
        <v>114</v>
      </c>
      <c r="E86" s="46">
        <v>3450</v>
      </c>
      <c r="F86" s="48">
        <f t="shared" si="17"/>
        <v>10350</v>
      </c>
      <c r="G86" s="49">
        <v>1029.135</v>
      </c>
      <c r="H86" s="49">
        <f t="shared" si="18"/>
        <v>3087.405</v>
      </c>
      <c r="I86" s="60">
        <f t="shared" si="19"/>
        <v>0.2983</v>
      </c>
      <c r="J86" s="61">
        <f t="shared" si="30"/>
        <v>4140</v>
      </c>
      <c r="K86" s="62">
        <f t="shared" si="21"/>
        <v>12420</v>
      </c>
      <c r="L86" s="62">
        <f t="shared" si="22"/>
        <v>1196.4311856</v>
      </c>
      <c r="M86" s="62">
        <f t="shared" si="23"/>
        <v>3589.2935568</v>
      </c>
      <c r="N86" s="63">
        <v>0.28899304</v>
      </c>
      <c r="O86" s="64">
        <v>9395.14</v>
      </c>
      <c r="P86" s="64">
        <v>2804.5</v>
      </c>
      <c r="Q86" s="73"/>
      <c r="R86" s="73"/>
      <c r="S86" s="64">
        <f t="shared" si="26"/>
        <v>9395.14</v>
      </c>
      <c r="T86" s="64">
        <f t="shared" si="27"/>
        <v>2804.5</v>
      </c>
      <c r="U86" s="78">
        <f t="shared" si="24"/>
        <v>0.907742995169082</v>
      </c>
      <c r="V86" s="78">
        <f t="shared" si="25"/>
        <v>0.908368030757222</v>
      </c>
      <c r="W86" s="77">
        <f t="shared" si="28"/>
        <v>0.756452495974235</v>
      </c>
      <c r="X86" s="77">
        <f t="shared" si="29"/>
        <v>0.781351526594087</v>
      </c>
      <c r="Y86" s="80"/>
      <c r="Z86" s="80"/>
    </row>
    <row r="87" spans="1:26">
      <c r="A87" s="44">
        <v>85</v>
      </c>
      <c r="B87" s="45" t="s">
        <v>47</v>
      </c>
      <c r="C87" s="46">
        <v>102567</v>
      </c>
      <c r="D87" s="47" t="s">
        <v>115</v>
      </c>
      <c r="E87" s="46">
        <v>3450</v>
      </c>
      <c r="F87" s="48">
        <f t="shared" si="17"/>
        <v>10350</v>
      </c>
      <c r="G87" s="49">
        <v>972.21</v>
      </c>
      <c r="H87" s="49">
        <f t="shared" si="18"/>
        <v>2916.63</v>
      </c>
      <c r="I87" s="60">
        <f t="shared" si="19"/>
        <v>0.2818</v>
      </c>
      <c r="J87" s="61">
        <f t="shared" si="30"/>
        <v>4140</v>
      </c>
      <c r="K87" s="62">
        <f t="shared" si="21"/>
        <v>12420</v>
      </c>
      <c r="L87" s="62">
        <f t="shared" si="22"/>
        <v>1130.2524576</v>
      </c>
      <c r="M87" s="62">
        <f t="shared" si="23"/>
        <v>3390.7573728</v>
      </c>
      <c r="N87" s="63">
        <v>0.27300784</v>
      </c>
      <c r="O87" s="64">
        <v>9202.47</v>
      </c>
      <c r="P87" s="64">
        <v>2687.49</v>
      </c>
      <c r="Q87" s="73"/>
      <c r="R87" s="73"/>
      <c r="S87" s="64">
        <f t="shared" si="26"/>
        <v>9202.47</v>
      </c>
      <c r="T87" s="64">
        <f t="shared" si="27"/>
        <v>2687.49</v>
      </c>
      <c r="U87" s="78">
        <f t="shared" si="24"/>
        <v>0.889127536231884</v>
      </c>
      <c r="V87" s="78">
        <f t="shared" si="25"/>
        <v>0.921436726633135</v>
      </c>
      <c r="W87" s="77">
        <f t="shared" si="28"/>
        <v>0.74093961352657</v>
      </c>
      <c r="X87" s="77">
        <f t="shared" si="29"/>
        <v>0.792592835323024</v>
      </c>
      <c r="Y87" s="80"/>
      <c r="Z87" s="80"/>
    </row>
    <row r="88" spans="1:26">
      <c r="A88" s="44">
        <v>86</v>
      </c>
      <c r="B88" s="45" t="s">
        <v>57</v>
      </c>
      <c r="C88" s="46">
        <v>307</v>
      </c>
      <c r="D88" s="47" t="s">
        <v>116</v>
      </c>
      <c r="E88" s="46">
        <v>57750</v>
      </c>
      <c r="F88" s="48">
        <f t="shared" si="17"/>
        <v>173250</v>
      </c>
      <c r="G88" s="49">
        <v>15910.125</v>
      </c>
      <c r="H88" s="49">
        <f t="shared" si="18"/>
        <v>47730.375</v>
      </c>
      <c r="I88" s="60">
        <f t="shared" si="19"/>
        <v>0.2755</v>
      </c>
      <c r="J88" s="61">
        <v>70000</v>
      </c>
      <c r="K88" s="62">
        <f t="shared" si="21"/>
        <v>210000</v>
      </c>
      <c r="L88" s="62">
        <f t="shared" si="22"/>
        <v>18683.308</v>
      </c>
      <c r="M88" s="62">
        <f t="shared" si="23"/>
        <v>56049.924</v>
      </c>
      <c r="N88" s="63">
        <v>0.2669044</v>
      </c>
      <c r="O88" s="64">
        <v>152676.08</v>
      </c>
      <c r="P88" s="64">
        <v>41348.01</v>
      </c>
      <c r="Q88" s="73"/>
      <c r="R88" s="73"/>
      <c r="S88" s="64">
        <f t="shared" si="26"/>
        <v>152676.08</v>
      </c>
      <c r="T88" s="64">
        <f t="shared" si="27"/>
        <v>41348.01</v>
      </c>
      <c r="U88" s="78">
        <f t="shared" si="24"/>
        <v>0.881247215007215</v>
      </c>
      <c r="V88" s="78">
        <f t="shared" si="25"/>
        <v>0.866282948751188</v>
      </c>
      <c r="W88" s="77">
        <f t="shared" si="28"/>
        <v>0.727028952380952</v>
      </c>
      <c r="X88" s="77">
        <f t="shared" si="29"/>
        <v>0.737699662179738</v>
      </c>
      <c r="Y88" s="80"/>
      <c r="Z88" s="80"/>
    </row>
    <row r="89" spans="1:26">
      <c r="A89" s="44">
        <v>87</v>
      </c>
      <c r="B89" s="45" t="s">
        <v>29</v>
      </c>
      <c r="C89" s="46">
        <v>570</v>
      </c>
      <c r="D89" s="47" t="s">
        <v>117</v>
      </c>
      <c r="E89" s="46">
        <v>4400</v>
      </c>
      <c r="F89" s="48">
        <f t="shared" si="17"/>
        <v>13200</v>
      </c>
      <c r="G89" s="49">
        <v>1209.56</v>
      </c>
      <c r="H89" s="49">
        <f t="shared" si="18"/>
        <v>3628.68</v>
      </c>
      <c r="I89" s="60">
        <f t="shared" si="19"/>
        <v>0.2749</v>
      </c>
      <c r="J89" s="61">
        <f t="shared" ref="J89:J116" si="31">E89*1.2</f>
        <v>5280</v>
      </c>
      <c r="K89" s="62">
        <f t="shared" si="21"/>
        <v>15840</v>
      </c>
      <c r="L89" s="62">
        <f t="shared" si="22"/>
        <v>1406.1860736</v>
      </c>
      <c r="M89" s="62">
        <f t="shared" si="23"/>
        <v>4218.5582208</v>
      </c>
      <c r="N89" s="63">
        <v>0.26632312</v>
      </c>
      <c r="O89" s="64">
        <v>11564.88</v>
      </c>
      <c r="P89" s="64">
        <v>3062.57</v>
      </c>
      <c r="Q89" s="73"/>
      <c r="R89" s="73"/>
      <c r="S89" s="64">
        <f t="shared" si="26"/>
        <v>11564.88</v>
      </c>
      <c r="T89" s="64">
        <f t="shared" si="27"/>
        <v>3062.57</v>
      </c>
      <c r="U89" s="78">
        <f t="shared" si="24"/>
        <v>0.876127272727273</v>
      </c>
      <c r="V89" s="78">
        <f t="shared" si="25"/>
        <v>0.84399010108359</v>
      </c>
      <c r="W89" s="77">
        <f t="shared" si="28"/>
        <v>0.730106060606061</v>
      </c>
      <c r="X89" s="77">
        <f t="shared" si="29"/>
        <v>0.725975520475149</v>
      </c>
      <c r="Y89" s="80"/>
      <c r="Z89" s="80"/>
    </row>
    <row r="90" spans="1:26">
      <c r="A90" s="44">
        <v>88</v>
      </c>
      <c r="B90" s="45" t="s">
        <v>26</v>
      </c>
      <c r="C90" s="46">
        <v>391</v>
      </c>
      <c r="D90" s="47" t="s">
        <v>118</v>
      </c>
      <c r="E90" s="46">
        <v>7020</v>
      </c>
      <c r="F90" s="48">
        <f t="shared" si="17"/>
        <v>21060</v>
      </c>
      <c r="G90" s="49">
        <v>2271.672</v>
      </c>
      <c r="H90" s="49">
        <f t="shared" si="18"/>
        <v>6815.016</v>
      </c>
      <c r="I90" s="60">
        <f t="shared" si="19"/>
        <v>0.3236</v>
      </c>
      <c r="J90" s="61">
        <f t="shared" si="31"/>
        <v>8424</v>
      </c>
      <c r="K90" s="62">
        <f t="shared" si="21"/>
        <v>25272</v>
      </c>
      <c r="L90" s="62">
        <f t="shared" si="22"/>
        <v>2640.95500032</v>
      </c>
      <c r="M90" s="62">
        <f t="shared" si="23"/>
        <v>7922.86500096</v>
      </c>
      <c r="N90" s="63">
        <v>0.31350368</v>
      </c>
      <c r="O90" s="64">
        <v>18374.44</v>
      </c>
      <c r="P90" s="64">
        <v>5911.74</v>
      </c>
      <c r="Q90" s="73"/>
      <c r="R90" s="73"/>
      <c r="S90" s="64">
        <f t="shared" si="26"/>
        <v>18374.44</v>
      </c>
      <c r="T90" s="64">
        <f t="shared" si="27"/>
        <v>5911.74</v>
      </c>
      <c r="U90" s="78">
        <f t="shared" si="24"/>
        <v>0.872480531813865</v>
      </c>
      <c r="V90" s="78">
        <f t="shared" si="25"/>
        <v>0.867457978088386</v>
      </c>
      <c r="W90" s="77">
        <f t="shared" si="28"/>
        <v>0.727067109844888</v>
      </c>
      <c r="X90" s="77">
        <f t="shared" si="29"/>
        <v>0.746161899676908</v>
      </c>
      <c r="Y90" s="80"/>
      <c r="Z90" s="80"/>
    </row>
    <row r="91" spans="1:26">
      <c r="A91" s="44">
        <v>89</v>
      </c>
      <c r="B91" s="45" t="s">
        <v>29</v>
      </c>
      <c r="C91" s="46">
        <v>359</v>
      </c>
      <c r="D91" s="47" t="s">
        <v>119</v>
      </c>
      <c r="E91" s="46">
        <v>6820</v>
      </c>
      <c r="F91" s="48">
        <f t="shared" si="17"/>
        <v>20460</v>
      </c>
      <c r="G91" s="49">
        <v>1987.348</v>
      </c>
      <c r="H91" s="49">
        <f t="shared" si="18"/>
        <v>5962.044</v>
      </c>
      <c r="I91" s="60">
        <f t="shared" si="19"/>
        <v>0.2914</v>
      </c>
      <c r="J91" s="61">
        <f t="shared" si="31"/>
        <v>8184</v>
      </c>
      <c r="K91" s="62">
        <f t="shared" si="21"/>
        <v>24552</v>
      </c>
      <c r="L91" s="62">
        <f t="shared" si="22"/>
        <v>2310.41129088</v>
      </c>
      <c r="M91" s="62">
        <f t="shared" si="23"/>
        <v>6931.23387264</v>
      </c>
      <c r="N91" s="63">
        <v>0.28230832</v>
      </c>
      <c r="O91" s="64">
        <v>17711.04</v>
      </c>
      <c r="P91" s="64">
        <v>5106.42</v>
      </c>
      <c r="Q91" s="73"/>
      <c r="R91" s="73"/>
      <c r="S91" s="64">
        <f t="shared" si="26"/>
        <v>17711.04</v>
      </c>
      <c r="T91" s="64">
        <f t="shared" si="27"/>
        <v>5106.42</v>
      </c>
      <c r="U91" s="78">
        <f t="shared" si="24"/>
        <v>0.865642228739003</v>
      </c>
      <c r="V91" s="78">
        <f t="shared" si="25"/>
        <v>0.856488143998937</v>
      </c>
      <c r="W91" s="77">
        <f t="shared" si="28"/>
        <v>0.721368523949169</v>
      </c>
      <c r="X91" s="77">
        <f t="shared" si="29"/>
        <v>0.736725970271588</v>
      </c>
      <c r="Y91" s="80"/>
      <c r="Z91" s="80"/>
    </row>
    <row r="92" spans="1:26">
      <c r="A92" s="44">
        <v>90</v>
      </c>
      <c r="B92" s="45" t="s">
        <v>37</v>
      </c>
      <c r="C92" s="46">
        <v>52</v>
      </c>
      <c r="D92" s="47" t="s">
        <v>120</v>
      </c>
      <c r="E92" s="46">
        <v>5734.3</v>
      </c>
      <c r="F92" s="48">
        <f t="shared" si="17"/>
        <v>17202.9</v>
      </c>
      <c r="G92" s="49">
        <v>1750.68179</v>
      </c>
      <c r="H92" s="49">
        <f t="shared" si="18"/>
        <v>5252.04537</v>
      </c>
      <c r="I92" s="60">
        <f t="shared" si="19"/>
        <v>0.3053</v>
      </c>
      <c r="J92" s="61">
        <f t="shared" si="31"/>
        <v>6881.16</v>
      </c>
      <c r="K92" s="62">
        <f t="shared" si="21"/>
        <v>20643.48</v>
      </c>
      <c r="L92" s="62">
        <f t="shared" si="22"/>
        <v>2035.2726217824</v>
      </c>
      <c r="M92" s="62">
        <f t="shared" si="23"/>
        <v>6105.8178653472</v>
      </c>
      <c r="N92" s="63">
        <v>0.29577464</v>
      </c>
      <c r="O92" s="64">
        <v>14758.28</v>
      </c>
      <c r="P92" s="64">
        <v>3977.54</v>
      </c>
      <c r="Q92" s="73"/>
      <c r="R92" s="73"/>
      <c r="S92" s="64">
        <f t="shared" si="26"/>
        <v>14758.28</v>
      </c>
      <c r="T92" s="64">
        <f t="shared" si="27"/>
        <v>3977.54</v>
      </c>
      <c r="U92" s="78">
        <f t="shared" si="24"/>
        <v>0.857894889815089</v>
      </c>
      <c r="V92" s="78">
        <f t="shared" si="25"/>
        <v>0.757331614597229</v>
      </c>
      <c r="W92" s="77">
        <f t="shared" si="28"/>
        <v>0.714912408179241</v>
      </c>
      <c r="X92" s="77">
        <f t="shared" si="29"/>
        <v>0.651434433145153</v>
      </c>
      <c r="Y92" s="80"/>
      <c r="Z92" s="80"/>
    </row>
    <row r="93" spans="1:26">
      <c r="A93" s="44">
        <v>91</v>
      </c>
      <c r="B93" s="45" t="s">
        <v>37</v>
      </c>
      <c r="C93" s="46">
        <v>54</v>
      </c>
      <c r="D93" s="47" t="s">
        <v>121</v>
      </c>
      <c r="E93" s="46">
        <v>7344</v>
      </c>
      <c r="F93" s="48">
        <f t="shared" si="17"/>
        <v>22032</v>
      </c>
      <c r="G93" s="49">
        <v>2455.8336</v>
      </c>
      <c r="H93" s="49">
        <f t="shared" si="18"/>
        <v>7367.5008</v>
      </c>
      <c r="I93" s="60">
        <f t="shared" si="19"/>
        <v>0.3344</v>
      </c>
      <c r="J93" s="61">
        <f t="shared" si="31"/>
        <v>8812.8</v>
      </c>
      <c r="K93" s="62">
        <f t="shared" si="21"/>
        <v>26438.4</v>
      </c>
      <c r="L93" s="62">
        <f t="shared" si="22"/>
        <v>2855.053910016</v>
      </c>
      <c r="M93" s="62">
        <f t="shared" si="23"/>
        <v>8565.161730048</v>
      </c>
      <c r="N93" s="63">
        <v>0.32396672</v>
      </c>
      <c r="O93" s="64">
        <v>18837.79</v>
      </c>
      <c r="P93" s="64">
        <v>6083.51</v>
      </c>
      <c r="Q93" s="73"/>
      <c r="R93" s="73"/>
      <c r="S93" s="64">
        <f t="shared" si="26"/>
        <v>18837.79</v>
      </c>
      <c r="T93" s="64">
        <f t="shared" si="27"/>
        <v>6083.51</v>
      </c>
      <c r="U93" s="78">
        <f t="shared" si="24"/>
        <v>0.855019517066086</v>
      </c>
      <c r="V93" s="78">
        <f t="shared" si="25"/>
        <v>0.825722339928351</v>
      </c>
      <c r="W93" s="77">
        <f t="shared" si="28"/>
        <v>0.712516264221738</v>
      </c>
      <c r="X93" s="77">
        <f t="shared" si="29"/>
        <v>0.710262128344646</v>
      </c>
      <c r="Y93" s="80"/>
      <c r="Z93" s="80"/>
    </row>
    <row r="94" spans="1:26">
      <c r="A94" s="44">
        <v>92</v>
      </c>
      <c r="B94" s="45" t="s">
        <v>29</v>
      </c>
      <c r="C94" s="46">
        <v>106399</v>
      </c>
      <c r="D94" s="47" t="s">
        <v>122</v>
      </c>
      <c r="E94" s="46">
        <v>6210</v>
      </c>
      <c r="F94" s="48">
        <f t="shared" si="17"/>
        <v>18630</v>
      </c>
      <c r="G94" s="49">
        <v>1884.735</v>
      </c>
      <c r="H94" s="49">
        <f t="shared" si="18"/>
        <v>5654.205</v>
      </c>
      <c r="I94" s="60">
        <f t="shared" si="19"/>
        <v>0.3035</v>
      </c>
      <c r="J94" s="61">
        <f t="shared" si="31"/>
        <v>7452</v>
      </c>
      <c r="K94" s="62">
        <f t="shared" si="21"/>
        <v>22356</v>
      </c>
      <c r="L94" s="62">
        <f t="shared" si="22"/>
        <v>2191.1175216</v>
      </c>
      <c r="M94" s="62">
        <f t="shared" si="23"/>
        <v>6573.3525648</v>
      </c>
      <c r="N94" s="63">
        <v>0.2940308</v>
      </c>
      <c r="O94" s="64">
        <v>15880.45</v>
      </c>
      <c r="P94" s="64">
        <v>4321.62</v>
      </c>
      <c r="Q94" s="73"/>
      <c r="R94" s="73"/>
      <c r="S94" s="64">
        <f t="shared" si="26"/>
        <v>15880.45</v>
      </c>
      <c r="T94" s="64">
        <f t="shared" si="27"/>
        <v>4321.62</v>
      </c>
      <c r="U94" s="78">
        <f t="shared" si="24"/>
        <v>0.852412775093935</v>
      </c>
      <c r="V94" s="78">
        <f t="shared" si="25"/>
        <v>0.764319652364921</v>
      </c>
      <c r="W94" s="77">
        <f t="shared" si="28"/>
        <v>0.710343979244945</v>
      </c>
      <c r="X94" s="77">
        <f t="shared" si="29"/>
        <v>0.657445338188929</v>
      </c>
      <c r="Y94" s="80"/>
      <c r="Z94" s="80"/>
    </row>
    <row r="95" spans="1:26">
      <c r="A95" s="44">
        <v>93</v>
      </c>
      <c r="B95" s="45" t="s">
        <v>47</v>
      </c>
      <c r="C95" s="46">
        <v>104533</v>
      </c>
      <c r="D95" s="47" t="s">
        <v>123</v>
      </c>
      <c r="E95" s="46">
        <v>4025</v>
      </c>
      <c r="F95" s="48">
        <f t="shared" si="17"/>
        <v>12075</v>
      </c>
      <c r="G95" s="49">
        <v>1138.27</v>
      </c>
      <c r="H95" s="49">
        <f t="shared" si="18"/>
        <v>3414.81</v>
      </c>
      <c r="I95" s="60">
        <f t="shared" si="19"/>
        <v>0.2828</v>
      </c>
      <c r="J95" s="61">
        <f t="shared" si="31"/>
        <v>4830</v>
      </c>
      <c r="K95" s="62">
        <f t="shared" si="21"/>
        <v>14490</v>
      </c>
      <c r="L95" s="62">
        <f t="shared" si="22"/>
        <v>1323.3071712</v>
      </c>
      <c r="M95" s="62">
        <f t="shared" si="23"/>
        <v>3969.9215136</v>
      </c>
      <c r="N95" s="63">
        <v>0.27397664</v>
      </c>
      <c r="O95" s="64">
        <v>10292.79</v>
      </c>
      <c r="P95" s="64">
        <v>2811.81</v>
      </c>
      <c r="Q95" s="73"/>
      <c r="R95" s="73"/>
      <c r="S95" s="64">
        <f t="shared" si="26"/>
        <v>10292.79</v>
      </c>
      <c r="T95" s="64">
        <f t="shared" si="27"/>
        <v>2811.81</v>
      </c>
      <c r="U95" s="78">
        <f t="shared" si="24"/>
        <v>0.852404968944099</v>
      </c>
      <c r="V95" s="78">
        <f t="shared" si="25"/>
        <v>0.823416236920941</v>
      </c>
      <c r="W95" s="77">
        <f t="shared" si="28"/>
        <v>0.710337474120083</v>
      </c>
      <c r="X95" s="77">
        <f t="shared" si="29"/>
        <v>0.708278486203673</v>
      </c>
      <c r="Y95" s="80"/>
      <c r="Z95" s="80"/>
    </row>
    <row r="96" spans="1:26">
      <c r="A96" s="44">
        <v>94</v>
      </c>
      <c r="B96" s="45" t="s">
        <v>29</v>
      </c>
      <c r="C96" s="46">
        <v>730</v>
      </c>
      <c r="D96" s="47" t="s">
        <v>124</v>
      </c>
      <c r="E96" s="46">
        <v>9765</v>
      </c>
      <c r="F96" s="48">
        <f t="shared" si="17"/>
        <v>29295</v>
      </c>
      <c r="G96" s="49">
        <v>3018.3615</v>
      </c>
      <c r="H96" s="49">
        <f t="shared" si="18"/>
        <v>9055.0845</v>
      </c>
      <c r="I96" s="60">
        <f t="shared" si="19"/>
        <v>0.3091</v>
      </c>
      <c r="J96" s="61">
        <f t="shared" si="31"/>
        <v>11718</v>
      </c>
      <c r="K96" s="62">
        <f t="shared" si="21"/>
        <v>35154</v>
      </c>
      <c r="L96" s="62">
        <f t="shared" si="22"/>
        <v>3509.02634544</v>
      </c>
      <c r="M96" s="62">
        <f t="shared" si="23"/>
        <v>10527.07903632</v>
      </c>
      <c r="N96" s="63">
        <v>0.29945608</v>
      </c>
      <c r="O96" s="64">
        <v>24727.67</v>
      </c>
      <c r="P96" s="64">
        <v>6959.3</v>
      </c>
      <c r="Q96" s="73"/>
      <c r="R96" s="73"/>
      <c r="S96" s="64">
        <f t="shared" si="26"/>
        <v>24727.67</v>
      </c>
      <c r="T96" s="64">
        <f t="shared" si="27"/>
        <v>6959.3</v>
      </c>
      <c r="U96" s="78">
        <f t="shared" si="24"/>
        <v>0.844091824543437</v>
      </c>
      <c r="V96" s="78">
        <f t="shared" si="25"/>
        <v>0.768551635271874</v>
      </c>
      <c r="W96" s="77">
        <f t="shared" si="28"/>
        <v>0.703409853786198</v>
      </c>
      <c r="X96" s="77">
        <f t="shared" si="29"/>
        <v>0.661085565710049</v>
      </c>
      <c r="Y96" s="80"/>
      <c r="Z96" s="80"/>
    </row>
    <row r="97" spans="1:26">
      <c r="A97" s="44">
        <v>95</v>
      </c>
      <c r="B97" s="45" t="s">
        <v>24</v>
      </c>
      <c r="C97" s="46">
        <v>712</v>
      </c>
      <c r="D97" s="47" t="s">
        <v>125</v>
      </c>
      <c r="E97" s="46">
        <v>12075</v>
      </c>
      <c r="F97" s="48">
        <f t="shared" si="17"/>
        <v>36225</v>
      </c>
      <c r="G97" s="49">
        <v>3972.675</v>
      </c>
      <c r="H97" s="49">
        <f t="shared" si="18"/>
        <v>11918.025</v>
      </c>
      <c r="I97" s="60">
        <f t="shared" si="19"/>
        <v>0.329</v>
      </c>
      <c r="J97" s="61">
        <f t="shared" si="31"/>
        <v>14490</v>
      </c>
      <c r="K97" s="62">
        <f t="shared" si="21"/>
        <v>43470</v>
      </c>
      <c r="L97" s="62">
        <f t="shared" si="22"/>
        <v>4618.473048</v>
      </c>
      <c r="M97" s="62">
        <f t="shared" si="23"/>
        <v>13855.419144</v>
      </c>
      <c r="N97" s="63">
        <v>0.3187352</v>
      </c>
      <c r="O97" s="64">
        <v>30464.73</v>
      </c>
      <c r="P97" s="64">
        <v>10130.7</v>
      </c>
      <c r="Q97" s="73"/>
      <c r="R97" s="73"/>
      <c r="S97" s="64">
        <f t="shared" si="26"/>
        <v>30464.73</v>
      </c>
      <c r="T97" s="64">
        <f t="shared" si="27"/>
        <v>10130.7</v>
      </c>
      <c r="U97" s="78">
        <f t="shared" si="24"/>
        <v>0.840986335403727</v>
      </c>
      <c r="V97" s="78">
        <f t="shared" si="25"/>
        <v>0.850031779594354</v>
      </c>
      <c r="W97" s="77">
        <f t="shared" si="28"/>
        <v>0.700821946169772</v>
      </c>
      <c r="X97" s="77">
        <f t="shared" si="29"/>
        <v>0.731172395054323</v>
      </c>
      <c r="Y97" s="80"/>
      <c r="Z97" s="80"/>
    </row>
    <row r="98" spans="1:26">
      <c r="A98" s="44">
        <v>96</v>
      </c>
      <c r="B98" s="45" t="s">
        <v>26</v>
      </c>
      <c r="C98" s="46">
        <v>107829</v>
      </c>
      <c r="D98" s="47" t="s">
        <v>126</v>
      </c>
      <c r="E98" s="46">
        <v>2645</v>
      </c>
      <c r="F98" s="48">
        <f t="shared" si="17"/>
        <v>7935</v>
      </c>
      <c r="G98" s="49">
        <v>722.614</v>
      </c>
      <c r="H98" s="49">
        <f t="shared" si="18"/>
        <v>2167.842</v>
      </c>
      <c r="I98" s="60">
        <f t="shared" si="19"/>
        <v>0.2732</v>
      </c>
      <c r="J98" s="61">
        <f t="shared" si="31"/>
        <v>3174</v>
      </c>
      <c r="K98" s="62">
        <f t="shared" si="21"/>
        <v>9522</v>
      </c>
      <c r="L98" s="62">
        <f t="shared" si="22"/>
        <v>840.08213184</v>
      </c>
      <c r="M98" s="62">
        <f t="shared" si="23"/>
        <v>2520.24639552</v>
      </c>
      <c r="N98" s="63">
        <v>0.26467616</v>
      </c>
      <c r="O98" s="64">
        <v>6658.66</v>
      </c>
      <c r="P98" s="64">
        <v>2046.7</v>
      </c>
      <c r="Q98" s="73"/>
      <c r="R98" s="73"/>
      <c r="S98" s="64">
        <f t="shared" si="26"/>
        <v>6658.66</v>
      </c>
      <c r="T98" s="64">
        <f t="shared" si="27"/>
        <v>2046.7</v>
      </c>
      <c r="U98" s="78">
        <f t="shared" si="24"/>
        <v>0.839150598613737</v>
      </c>
      <c r="V98" s="78">
        <f t="shared" si="25"/>
        <v>0.944118621191028</v>
      </c>
      <c r="W98" s="77">
        <f t="shared" si="28"/>
        <v>0.699292165511447</v>
      </c>
      <c r="X98" s="77">
        <f t="shared" si="29"/>
        <v>0.812103135486364</v>
      </c>
      <c r="Y98" s="80"/>
      <c r="Z98" s="80"/>
    </row>
    <row r="99" spans="1:26">
      <c r="A99" s="44">
        <v>97</v>
      </c>
      <c r="B99" s="45" t="s">
        <v>37</v>
      </c>
      <c r="C99" s="46">
        <v>104428</v>
      </c>
      <c r="D99" s="47" t="s">
        <v>127</v>
      </c>
      <c r="E99" s="46">
        <v>5060</v>
      </c>
      <c r="F99" s="48">
        <f t="shared" si="17"/>
        <v>15180</v>
      </c>
      <c r="G99" s="49">
        <v>1486.628</v>
      </c>
      <c r="H99" s="49">
        <f t="shared" si="18"/>
        <v>4459.884</v>
      </c>
      <c r="I99" s="60">
        <f t="shared" si="19"/>
        <v>0.2938</v>
      </c>
      <c r="J99" s="61">
        <f t="shared" si="31"/>
        <v>6072</v>
      </c>
      <c r="K99" s="62">
        <f t="shared" si="21"/>
        <v>18216</v>
      </c>
      <c r="L99" s="62">
        <f t="shared" si="22"/>
        <v>1728.29424768</v>
      </c>
      <c r="M99" s="62">
        <f t="shared" si="23"/>
        <v>5184.88274304</v>
      </c>
      <c r="N99" s="63">
        <v>0.28463344</v>
      </c>
      <c r="O99" s="64">
        <v>12711.48</v>
      </c>
      <c r="P99" s="64">
        <v>3634.84</v>
      </c>
      <c r="Q99" s="73"/>
      <c r="R99" s="73"/>
      <c r="S99" s="64">
        <f t="shared" si="26"/>
        <v>12711.48</v>
      </c>
      <c r="T99" s="64">
        <f t="shared" si="27"/>
        <v>3634.84</v>
      </c>
      <c r="U99" s="78">
        <f t="shared" si="24"/>
        <v>0.837383399209486</v>
      </c>
      <c r="V99" s="78">
        <f t="shared" si="25"/>
        <v>0.815007744596048</v>
      </c>
      <c r="W99" s="77">
        <f t="shared" si="28"/>
        <v>0.697819499341238</v>
      </c>
      <c r="X99" s="77">
        <f t="shared" si="29"/>
        <v>0.70104574782897</v>
      </c>
      <c r="Y99" s="80"/>
      <c r="Z99" s="80"/>
    </row>
    <row r="100" spans="1:26">
      <c r="A100" s="44">
        <v>98</v>
      </c>
      <c r="B100" s="45" t="s">
        <v>37</v>
      </c>
      <c r="C100" s="46">
        <v>56</v>
      </c>
      <c r="D100" s="47" t="s">
        <v>128</v>
      </c>
      <c r="E100" s="46">
        <v>3930.7</v>
      </c>
      <c r="F100" s="48">
        <f t="shared" si="17"/>
        <v>11792.1</v>
      </c>
      <c r="G100" s="49">
        <v>1161.91492</v>
      </c>
      <c r="H100" s="49">
        <f t="shared" si="18"/>
        <v>3485.74476</v>
      </c>
      <c r="I100" s="60">
        <f t="shared" si="19"/>
        <v>0.2956</v>
      </c>
      <c r="J100" s="61">
        <f t="shared" si="31"/>
        <v>4716.84</v>
      </c>
      <c r="K100" s="62">
        <f t="shared" si="21"/>
        <v>14150.52</v>
      </c>
      <c r="L100" s="62">
        <f t="shared" si="22"/>
        <v>1350.7958093952</v>
      </c>
      <c r="M100" s="62">
        <f t="shared" si="23"/>
        <v>4052.3874281856</v>
      </c>
      <c r="N100" s="63">
        <v>0.28637728</v>
      </c>
      <c r="O100" s="64">
        <v>9628.38</v>
      </c>
      <c r="P100" s="64">
        <v>2533.92</v>
      </c>
      <c r="Q100" s="73"/>
      <c r="R100" s="73"/>
      <c r="S100" s="64">
        <f t="shared" ref="S100:S117" si="32">O100-Q100</f>
        <v>9628.38</v>
      </c>
      <c r="T100" s="64">
        <f t="shared" ref="T100:T117" si="33">P100-R100</f>
        <v>2533.92</v>
      </c>
      <c r="U100" s="78">
        <f t="shared" si="24"/>
        <v>0.816511054010736</v>
      </c>
      <c r="V100" s="78">
        <f t="shared" si="25"/>
        <v>0.726937906951053</v>
      </c>
      <c r="W100" s="77">
        <f t="shared" ref="W100:W117" si="34">S100/K100</f>
        <v>0.68042587834228</v>
      </c>
      <c r="X100" s="77">
        <f t="shared" ref="X100:X117" si="35">T100/M100</f>
        <v>0.625290657644382</v>
      </c>
      <c r="Y100" s="80"/>
      <c r="Z100" s="80"/>
    </row>
    <row r="101" spans="1:26">
      <c r="A101" s="44">
        <v>99</v>
      </c>
      <c r="B101" s="45" t="s">
        <v>24</v>
      </c>
      <c r="C101" s="46">
        <v>573</v>
      </c>
      <c r="D101" s="47" t="s">
        <v>129</v>
      </c>
      <c r="E101" s="46">
        <v>3850</v>
      </c>
      <c r="F101" s="48">
        <f t="shared" si="17"/>
        <v>11550</v>
      </c>
      <c r="G101" s="49">
        <v>1150.765</v>
      </c>
      <c r="H101" s="49">
        <f t="shared" si="18"/>
        <v>3452.295</v>
      </c>
      <c r="I101" s="60">
        <f t="shared" si="19"/>
        <v>0.2989</v>
      </c>
      <c r="J101" s="61">
        <f t="shared" si="31"/>
        <v>4620</v>
      </c>
      <c r="K101" s="62">
        <f t="shared" si="21"/>
        <v>13860</v>
      </c>
      <c r="L101" s="62">
        <f t="shared" si="22"/>
        <v>1337.8333584</v>
      </c>
      <c r="M101" s="62">
        <f t="shared" si="23"/>
        <v>4013.5000752</v>
      </c>
      <c r="N101" s="63">
        <v>0.28957432</v>
      </c>
      <c r="O101" s="64">
        <v>9422.3</v>
      </c>
      <c r="P101" s="64">
        <v>2575.66</v>
      </c>
      <c r="Q101" s="73"/>
      <c r="R101" s="73"/>
      <c r="S101" s="64">
        <f t="shared" si="32"/>
        <v>9422.3</v>
      </c>
      <c r="T101" s="64">
        <f t="shared" si="33"/>
        <v>2575.66</v>
      </c>
      <c r="U101" s="78">
        <f t="shared" si="24"/>
        <v>0.81578354978355</v>
      </c>
      <c r="V101" s="78">
        <f t="shared" si="25"/>
        <v>0.746071815994867</v>
      </c>
      <c r="W101" s="77">
        <f t="shared" si="34"/>
        <v>0.679819624819625</v>
      </c>
      <c r="X101" s="77">
        <f t="shared" si="35"/>
        <v>0.641749084774005</v>
      </c>
      <c r="Y101" s="80"/>
      <c r="Z101" s="80"/>
    </row>
    <row r="102" spans="1:26">
      <c r="A102" s="44">
        <v>100</v>
      </c>
      <c r="B102" s="45" t="s">
        <v>26</v>
      </c>
      <c r="C102" s="46">
        <v>349</v>
      </c>
      <c r="D102" s="47" t="s">
        <v>130</v>
      </c>
      <c r="E102" s="46">
        <v>5940</v>
      </c>
      <c r="F102" s="48">
        <f t="shared" si="17"/>
        <v>17820</v>
      </c>
      <c r="G102" s="49">
        <v>1874.664</v>
      </c>
      <c r="H102" s="49">
        <f t="shared" si="18"/>
        <v>5623.992</v>
      </c>
      <c r="I102" s="60">
        <f t="shared" si="19"/>
        <v>0.3156</v>
      </c>
      <c r="J102" s="61">
        <f t="shared" si="31"/>
        <v>7128</v>
      </c>
      <c r="K102" s="62">
        <f t="shared" si="21"/>
        <v>21384</v>
      </c>
      <c r="L102" s="62">
        <f t="shared" si="22"/>
        <v>2179.40937984</v>
      </c>
      <c r="M102" s="62">
        <f t="shared" si="23"/>
        <v>6538.22813952</v>
      </c>
      <c r="N102" s="63">
        <v>0.30575328</v>
      </c>
      <c r="O102" s="64">
        <v>14459.75</v>
      </c>
      <c r="P102" s="64">
        <v>4591.51</v>
      </c>
      <c r="Q102" s="73"/>
      <c r="R102" s="73"/>
      <c r="S102" s="64">
        <f t="shared" si="32"/>
        <v>14459.75</v>
      </c>
      <c r="T102" s="64">
        <f t="shared" si="33"/>
        <v>4591.51</v>
      </c>
      <c r="U102" s="78">
        <f t="shared" si="24"/>
        <v>0.811433782267116</v>
      </c>
      <c r="V102" s="78">
        <f t="shared" si="25"/>
        <v>0.816414745966922</v>
      </c>
      <c r="W102" s="77">
        <f t="shared" si="34"/>
        <v>0.67619481855593</v>
      </c>
      <c r="X102" s="77">
        <f t="shared" si="35"/>
        <v>0.702256009123763</v>
      </c>
      <c r="Y102" s="80"/>
      <c r="Z102" s="80"/>
    </row>
    <row r="103" spans="1:26">
      <c r="A103" s="44">
        <v>101</v>
      </c>
      <c r="B103" s="45" t="s">
        <v>29</v>
      </c>
      <c r="C103" s="46">
        <v>102565</v>
      </c>
      <c r="D103" s="47" t="s">
        <v>131</v>
      </c>
      <c r="E103" s="46">
        <v>5830</v>
      </c>
      <c r="F103" s="48">
        <f t="shared" si="17"/>
        <v>17490</v>
      </c>
      <c r="G103" s="49">
        <v>1697.113</v>
      </c>
      <c r="H103" s="49">
        <f t="shared" si="18"/>
        <v>5091.339</v>
      </c>
      <c r="I103" s="60">
        <f t="shared" si="19"/>
        <v>0.2911</v>
      </c>
      <c r="J103" s="61">
        <f t="shared" si="31"/>
        <v>6996</v>
      </c>
      <c r="K103" s="62">
        <f t="shared" si="21"/>
        <v>20988</v>
      </c>
      <c r="L103" s="62">
        <f t="shared" si="22"/>
        <v>1972.99568928</v>
      </c>
      <c r="M103" s="62">
        <f t="shared" si="23"/>
        <v>5918.98706784</v>
      </c>
      <c r="N103" s="63">
        <v>0.28201768</v>
      </c>
      <c r="O103" s="64">
        <v>13923.36</v>
      </c>
      <c r="P103" s="64">
        <v>4162.96</v>
      </c>
      <c r="Q103" s="73"/>
      <c r="R103" s="73"/>
      <c r="S103" s="64">
        <f t="shared" si="32"/>
        <v>13923.36</v>
      </c>
      <c r="T103" s="64">
        <f t="shared" si="33"/>
        <v>4162.96</v>
      </c>
      <c r="U103" s="78">
        <f t="shared" si="24"/>
        <v>0.796075471698113</v>
      </c>
      <c r="V103" s="78">
        <f t="shared" si="25"/>
        <v>0.817655237649664</v>
      </c>
      <c r="W103" s="77">
        <f t="shared" si="34"/>
        <v>0.663396226415094</v>
      </c>
      <c r="X103" s="77">
        <f t="shared" si="35"/>
        <v>0.703323043670575</v>
      </c>
      <c r="Y103" s="80"/>
      <c r="Z103" s="80"/>
    </row>
    <row r="104" spans="1:26">
      <c r="A104" s="44">
        <v>102</v>
      </c>
      <c r="B104" s="45" t="s">
        <v>47</v>
      </c>
      <c r="C104" s="46">
        <v>108656</v>
      </c>
      <c r="D104" s="47" t="s">
        <v>132</v>
      </c>
      <c r="E104" s="46">
        <v>6085.8</v>
      </c>
      <c r="F104" s="48">
        <f t="shared" si="17"/>
        <v>18257.4</v>
      </c>
      <c r="G104" s="49">
        <v>1480.06656</v>
      </c>
      <c r="H104" s="49">
        <f t="shared" si="18"/>
        <v>4440.19968</v>
      </c>
      <c r="I104" s="60">
        <f t="shared" si="19"/>
        <v>0.2432</v>
      </c>
      <c r="J104" s="61">
        <f t="shared" si="31"/>
        <v>7302.96</v>
      </c>
      <c r="K104" s="62">
        <f t="shared" si="21"/>
        <v>21908.88</v>
      </c>
      <c r="L104" s="62">
        <f t="shared" si="22"/>
        <v>1720.6661799936</v>
      </c>
      <c r="M104" s="62">
        <f t="shared" si="23"/>
        <v>5161.9985399808</v>
      </c>
      <c r="N104" s="63">
        <v>0.23561216</v>
      </c>
      <c r="O104" s="64">
        <v>14523.2</v>
      </c>
      <c r="P104" s="64">
        <v>3737.86</v>
      </c>
      <c r="Q104" s="73"/>
      <c r="R104" s="73"/>
      <c r="S104" s="64">
        <f t="shared" si="32"/>
        <v>14523.2</v>
      </c>
      <c r="T104" s="64">
        <f t="shared" si="33"/>
        <v>3737.86</v>
      </c>
      <c r="U104" s="78">
        <f t="shared" si="24"/>
        <v>0.79546923439263</v>
      </c>
      <c r="V104" s="78">
        <f t="shared" si="25"/>
        <v>0.84182250109977</v>
      </c>
      <c r="W104" s="77">
        <f t="shared" si="34"/>
        <v>0.662891028660525</v>
      </c>
      <c r="X104" s="77">
        <f t="shared" si="35"/>
        <v>0.724111014571093</v>
      </c>
      <c r="Y104" s="80"/>
      <c r="Z104" s="80"/>
    </row>
    <row r="105" spans="1:26">
      <c r="A105" s="44">
        <v>103</v>
      </c>
      <c r="B105" s="45" t="s">
        <v>24</v>
      </c>
      <c r="C105" s="46">
        <v>399</v>
      </c>
      <c r="D105" s="47" t="s">
        <v>133</v>
      </c>
      <c r="E105" s="46">
        <v>8100</v>
      </c>
      <c r="F105" s="48">
        <f t="shared" si="17"/>
        <v>24300</v>
      </c>
      <c r="G105" s="49">
        <v>2330.37</v>
      </c>
      <c r="H105" s="49">
        <f t="shared" si="18"/>
        <v>6991.11</v>
      </c>
      <c r="I105" s="60">
        <f t="shared" si="19"/>
        <v>0.2877</v>
      </c>
      <c r="J105" s="61">
        <f t="shared" si="31"/>
        <v>9720</v>
      </c>
      <c r="K105" s="62">
        <f t="shared" si="21"/>
        <v>29160</v>
      </c>
      <c r="L105" s="62">
        <f t="shared" si="22"/>
        <v>2709.1949472</v>
      </c>
      <c r="M105" s="62">
        <f t="shared" si="23"/>
        <v>8127.5848416</v>
      </c>
      <c r="N105" s="63">
        <v>0.27872376</v>
      </c>
      <c r="O105" s="64">
        <v>18660.23</v>
      </c>
      <c r="P105" s="64">
        <v>5900.4</v>
      </c>
      <c r="Q105" s="73"/>
      <c r="R105" s="73"/>
      <c r="S105" s="64">
        <f t="shared" si="32"/>
        <v>18660.23</v>
      </c>
      <c r="T105" s="64">
        <f t="shared" si="33"/>
        <v>5900.4</v>
      </c>
      <c r="U105" s="78">
        <f t="shared" si="24"/>
        <v>0.767910699588477</v>
      </c>
      <c r="V105" s="78">
        <f t="shared" si="25"/>
        <v>0.843986148122401</v>
      </c>
      <c r="W105" s="77">
        <f t="shared" si="34"/>
        <v>0.639925582990398</v>
      </c>
      <c r="X105" s="77">
        <f t="shared" si="35"/>
        <v>0.725972120253923</v>
      </c>
      <c r="Y105" s="80"/>
      <c r="Z105" s="80"/>
    </row>
    <row r="106" spans="1:26">
      <c r="A106" s="44">
        <v>104</v>
      </c>
      <c r="B106" s="45" t="s">
        <v>29</v>
      </c>
      <c r="C106" s="46">
        <v>582</v>
      </c>
      <c r="D106" s="47" t="s">
        <v>134</v>
      </c>
      <c r="E106" s="46">
        <v>33600</v>
      </c>
      <c r="F106" s="48">
        <f t="shared" si="17"/>
        <v>100800</v>
      </c>
      <c r="G106" s="49">
        <v>7728</v>
      </c>
      <c r="H106" s="49">
        <f t="shared" si="18"/>
        <v>23184</v>
      </c>
      <c r="I106" s="60">
        <f t="shared" si="19"/>
        <v>0.23</v>
      </c>
      <c r="J106" s="61">
        <f t="shared" si="31"/>
        <v>40320</v>
      </c>
      <c r="K106" s="62">
        <f t="shared" si="21"/>
        <v>120960</v>
      </c>
      <c r="L106" s="62">
        <f t="shared" si="22"/>
        <v>8984.26368</v>
      </c>
      <c r="M106" s="62">
        <f t="shared" si="23"/>
        <v>26952.79104</v>
      </c>
      <c r="N106" s="63">
        <v>0.222824</v>
      </c>
      <c r="O106" s="64">
        <v>74853.26</v>
      </c>
      <c r="P106" s="64">
        <v>13749.87</v>
      </c>
      <c r="Q106" s="73"/>
      <c r="R106" s="73"/>
      <c r="S106" s="64">
        <f t="shared" si="32"/>
        <v>74853.26</v>
      </c>
      <c r="T106" s="64">
        <f t="shared" si="33"/>
        <v>13749.87</v>
      </c>
      <c r="U106" s="78">
        <f t="shared" si="24"/>
        <v>0.742591865079365</v>
      </c>
      <c r="V106" s="78">
        <f t="shared" si="25"/>
        <v>0.59307582815735</v>
      </c>
      <c r="W106" s="77">
        <f t="shared" si="34"/>
        <v>0.618826554232804</v>
      </c>
      <c r="X106" s="77">
        <f t="shared" si="35"/>
        <v>0.510146425266094</v>
      </c>
      <c r="Y106" s="80"/>
      <c r="Z106" s="80"/>
    </row>
    <row r="107" spans="1:26">
      <c r="A107" s="44">
        <v>105</v>
      </c>
      <c r="B107" s="45" t="s">
        <v>24</v>
      </c>
      <c r="C107" s="46">
        <v>598</v>
      </c>
      <c r="D107" s="47" t="s">
        <v>135</v>
      </c>
      <c r="E107" s="46">
        <v>7020</v>
      </c>
      <c r="F107" s="48">
        <f t="shared" si="17"/>
        <v>21060</v>
      </c>
      <c r="G107" s="49">
        <v>2391.714</v>
      </c>
      <c r="H107" s="49">
        <f t="shared" si="18"/>
        <v>7175.142</v>
      </c>
      <c r="I107" s="60">
        <f t="shared" si="19"/>
        <v>0.3407</v>
      </c>
      <c r="J107" s="61">
        <f t="shared" si="31"/>
        <v>8424</v>
      </c>
      <c r="K107" s="62">
        <f t="shared" si="21"/>
        <v>25272</v>
      </c>
      <c r="L107" s="62">
        <f t="shared" si="22"/>
        <v>2780.51102784</v>
      </c>
      <c r="M107" s="62">
        <f t="shared" si="23"/>
        <v>8341.53308352</v>
      </c>
      <c r="N107" s="63">
        <v>0.33007016</v>
      </c>
      <c r="O107" s="64">
        <v>15530.08</v>
      </c>
      <c r="P107" s="64">
        <v>5460.53</v>
      </c>
      <c r="Q107" s="73"/>
      <c r="R107" s="73"/>
      <c r="S107" s="64">
        <f t="shared" si="32"/>
        <v>15530.08</v>
      </c>
      <c r="T107" s="64">
        <f t="shared" si="33"/>
        <v>5460.53</v>
      </c>
      <c r="U107" s="78">
        <f t="shared" si="24"/>
        <v>0.737420702754036</v>
      </c>
      <c r="V107" s="78">
        <f t="shared" si="25"/>
        <v>0.761034415764873</v>
      </c>
      <c r="W107" s="77">
        <f t="shared" si="34"/>
        <v>0.61451725229503</v>
      </c>
      <c r="X107" s="77">
        <f t="shared" si="35"/>
        <v>0.654619474061444</v>
      </c>
      <c r="Y107" s="80"/>
      <c r="Z107" s="80"/>
    </row>
    <row r="108" spans="1:26">
      <c r="A108" s="44">
        <v>106</v>
      </c>
      <c r="B108" s="45" t="s">
        <v>24</v>
      </c>
      <c r="C108" s="46">
        <v>103639</v>
      </c>
      <c r="D108" s="47" t="s">
        <v>136</v>
      </c>
      <c r="E108" s="46">
        <v>6600</v>
      </c>
      <c r="F108" s="48">
        <f t="shared" si="17"/>
        <v>19800</v>
      </c>
      <c r="G108" s="49">
        <v>2037.42</v>
      </c>
      <c r="H108" s="49">
        <f t="shared" si="18"/>
        <v>6112.26</v>
      </c>
      <c r="I108" s="60">
        <f t="shared" si="19"/>
        <v>0.3087</v>
      </c>
      <c r="J108" s="61">
        <f t="shared" si="31"/>
        <v>7920</v>
      </c>
      <c r="K108" s="62">
        <f t="shared" si="21"/>
        <v>23760</v>
      </c>
      <c r="L108" s="62">
        <f t="shared" si="22"/>
        <v>2368.6229952</v>
      </c>
      <c r="M108" s="62">
        <f t="shared" si="23"/>
        <v>7105.8689856</v>
      </c>
      <c r="N108" s="63">
        <v>0.29906856</v>
      </c>
      <c r="O108" s="64">
        <v>14464.02</v>
      </c>
      <c r="P108" s="64">
        <v>4242.06</v>
      </c>
      <c r="Q108" s="73"/>
      <c r="R108" s="73"/>
      <c r="S108" s="64">
        <f t="shared" si="32"/>
        <v>14464.02</v>
      </c>
      <c r="T108" s="64">
        <f t="shared" si="33"/>
        <v>4242.06</v>
      </c>
      <c r="U108" s="78">
        <f t="shared" si="24"/>
        <v>0.730506060606061</v>
      </c>
      <c r="V108" s="78">
        <f t="shared" si="25"/>
        <v>0.694024796065612</v>
      </c>
      <c r="W108" s="77">
        <f t="shared" si="34"/>
        <v>0.608755050505051</v>
      </c>
      <c r="X108" s="77">
        <f t="shared" si="35"/>
        <v>0.596979765401882</v>
      </c>
      <c r="Y108" s="80"/>
      <c r="Z108" s="80"/>
    </row>
    <row r="109" spans="1:26">
      <c r="A109" s="44">
        <v>107</v>
      </c>
      <c r="B109" s="45" t="s">
        <v>24</v>
      </c>
      <c r="C109" s="46">
        <v>105910</v>
      </c>
      <c r="D109" s="47" t="s">
        <v>137</v>
      </c>
      <c r="E109" s="46">
        <v>3220</v>
      </c>
      <c r="F109" s="48">
        <f t="shared" si="17"/>
        <v>9660</v>
      </c>
      <c r="G109" s="49">
        <v>888.398</v>
      </c>
      <c r="H109" s="49">
        <f t="shared" si="18"/>
        <v>2665.194</v>
      </c>
      <c r="I109" s="60">
        <f t="shared" si="19"/>
        <v>0.2759</v>
      </c>
      <c r="J109" s="61">
        <f t="shared" si="31"/>
        <v>3864</v>
      </c>
      <c r="K109" s="62">
        <f t="shared" si="21"/>
        <v>11592</v>
      </c>
      <c r="L109" s="62">
        <f t="shared" si="22"/>
        <v>1032.81597888</v>
      </c>
      <c r="M109" s="62">
        <f t="shared" si="23"/>
        <v>3098.44793664</v>
      </c>
      <c r="N109" s="63">
        <v>0.26729192</v>
      </c>
      <c r="O109" s="64">
        <v>7030.45</v>
      </c>
      <c r="P109" s="64">
        <v>1829.8</v>
      </c>
      <c r="Q109" s="73"/>
      <c r="R109" s="73"/>
      <c r="S109" s="64">
        <f t="shared" si="32"/>
        <v>7030.45</v>
      </c>
      <c r="T109" s="64">
        <f t="shared" si="33"/>
        <v>1829.8</v>
      </c>
      <c r="U109" s="78">
        <f t="shared" si="24"/>
        <v>0.727789855072464</v>
      </c>
      <c r="V109" s="78">
        <f t="shared" si="25"/>
        <v>0.686554149529077</v>
      </c>
      <c r="W109" s="77">
        <f t="shared" si="34"/>
        <v>0.60649154589372</v>
      </c>
      <c r="X109" s="77">
        <f t="shared" si="35"/>
        <v>0.590553734455923</v>
      </c>
      <c r="Y109" s="80"/>
      <c r="Z109" s="80"/>
    </row>
    <row r="110" spans="1:26">
      <c r="A110" s="44">
        <v>108</v>
      </c>
      <c r="B110" s="45" t="s">
        <v>29</v>
      </c>
      <c r="C110" s="46">
        <v>741</v>
      </c>
      <c r="D110" s="47" t="s">
        <v>138</v>
      </c>
      <c r="E110" s="46">
        <v>2760</v>
      </c>
      <c r="F110" s="48">
        <f t="shared" si="17"/>
        <v>8280</v>
      </c>
      <c r="G110" s="49">
        <v>674.544</v>
      </c>
      <c r="H110" s="49">
        <f t="shared" si="18"/>
        <v>2023.632</v>
      </c>
      <c r="I110" s="60">
        <f t="shared" si="19"/>
        <v>0.2444</v>
      </c>
      <c r="J110" s="61">
        <f t="shared" si="31"/>
        <v>3312</v>
      </c>
      <c r="K110" s="62">
        <f t="shared" si="21"/>
        <v>9936</v>
      </c>
      <c r="L110" s="62">
        <f t="shared" si="22"/>
        <v>784.19787264</v>
      </c>
      <c r="M110" s="62">
        <f t="shared" si="23"/>
        <v>2352.59361792</v>
      </c>
      <c r="N110" s="63">
        <v>0.23677472</v>
      </c>
      <c r="O110" s="64">
        <v>5961.61</v>
      </c>
      <c r="P110" s="64">
        <v>1513.29</v>
      </c>
      <c r="Q110" s="73"/>
      <c r="R110" s="73"/>
      <c r="S110" s="64">
        <f t="shared" si="32"/>
        <v>5961.61</v>
      </c>
      <c r="T110" s="64">
        <f t="shared" si="33"/>
        <v>1513.29</v>
      </c>
      <c r="U110" s="78">
        <f t="shared" si="24"/>
        <v>0.720001207729469</v>
      </c>
      <c r="V110" s="78">
        <f t="shared" si="25"/>
        <v>0.747808890153941</v>
      </c>
      <c r="W110" s="77">
        <f t="shared" si="34"/>
        <v>0.600001006441224</v>
      </c>
      <c r="X110" s="77">
        <f t="shared" si="35"/>
        <v>0.643243264996165</v>
      </c>
      <c r="Y110" s="80"/>
      <c r="Z110" s="80"/>
    </row>
    <row r="111" spans="1:26">
      <c r="A111" s="44">
        <v>109</v>
      </c>
      <c r="B111" s="45" t="s">
        <v>24</v>
      </c>
      <c r="C111" s="46">
        <v>750</v>
      </c>
      <c r="D111" s="47" t="s">
        <v>139</v>
      </c>
      <c r="E111" s="46">
        <v>25725</v>
      </c>
      <c r="F111" s="48">
        <f t="shared" si="17"/>
        <v>77175</v>
      </c>
      <c r="G111" s="49">
        <v>7537.425</v>
      </c>
      <c r="H111" s="49">
        <f t="shared" si="18"/>
        <v>22612.275</v>
      </c>
      <c r="I111" s="60">
        <f t="shared" si="19"/>
        <v>0.293</v>
      </c>
      <c r="J111" s="61">
        <f t="shared" si="31"/>
        <v>30870</v>
      </c>
      <c r="K111" s="62">
        <f t="shared" si="21"/>
        <v>92610</v>
      </c>
      <c r="L111" s="62">
        <f t="shared" si="22"/>
        <v>8762.708808</v>
      </c>
      <c r="M111" s="62">
        <f t="shared" si="23"/>
        <v>26288.126424</v>
      </c>
      <c r="N111" s="63">
        <v>0.2838584</v>
      </c>
      <c r="O111" s="64">
        <v>53130.38</v>
      </c>
      <c r="P111" s="64">
        <v>14626.11</v>
      </c>
      <c r="Q111" s="73"/>
      <c r="R111" s="73"/>
      <c r="S111" s="64">
        <f t="shared" si="32"/>
        <v>53130.38</v>
      </c>
      <c r="T111" s="64">
        <f t="shared" si="33"/>
        <v>14626.11</v>
      </c>
      <c r="U111" s="78">
        <f t="shared" si="24"/>
        <v>0.688440298023971</v>
      </c>
      <c r="V111" s="78">
        <f t="shared" si="25"/>
        <v>0.64682169308484</v>
      </c>
      <c r="W111" s="77">
        <f t="shared" si="34"/>
        <v>0.57370024835331</v>
      </c>
      <c r="X111" s="77">
        <f t="shared" si="35"/>
        <v>0.556377041257948</v>
      </c>
      <c r="Y111" s="80"/>
      <c r="Z111" s="80"/>
    </row>
    <row r="112" spans="1:26">
      <c r="A112" s="44">
        <v>110</v>
      </c>
      <c r="B112" s="45" t="s">
        <v>37</v>
      </c>
      <c r="C112" s="46">
        <v>104838</v>
      </c>
      <c r="D112" s="47" t="s">
        <v>140</v>
      </c>
      <c r="E112" s="46">
        <v>4057.2</v>
      </c>
      <c r="F112" s="48">
        <f t="shared" si="17"/>
        <v>12171.6</v>
      </c>
      <c r="G112" s="49">
        <v>1024.443</v>
      </c>
      <c r="H112" s="49">
        <f t="shared" si="18"/>
        <v>3073.329</v>
      </c>
      <c r="I112" s="60">
        <f t="shared" si="19"/>
        <v>0.2525</v>
      </c>
      <c r="J112" s="61">
        <f t="shared" si="31"/>
        <v>4868.64</v>
      </c>
      <c r="K112" s="62">
        <f t="shared" si="21"/>
        <v>14605.92</v>
      </c>
      <c r="L112" s="62">
        <f t="shared" si="22"/>
        <v>1190.97645408</v>
      </c>
      <c r="M112" s="62">
        <f t="shared" si="23"/>
        <v>3572.92936224</v>
      </c>
      <c r="N112" s="63">
        <v>0.244622</v>
      </c>
      <c r="O112" s="64">
        <v>8323.33</v>
      </c>
      <c r="P112" s="64">
        <v>2498.15</v>
      </c>
      <c r="Q112" s="73"/>
      <c r="R112" s="73"/>
      <c r="S112" s="64">
        <f t="shared" si="32"/>
        <v>8323.33</v>
      </c>
      <c r="T112" s="64">
        <f t="shared" si="33"/>
        <v>2498.15</v>
      </c>
      <c r="U112" s="78">
        <f t="shared" si="24"/>
        <v>0.683832035229551</v>
      </c>
      <c r="V112" s="78">
        <f t="shared" si="25"/>
        <v>0.812848217681869</v>
      </c>
      <c r="W112" s="77">
        <f t="shared" si="34"/>
        <v>0.569860029357959</v>
      </c>
      <c r="X112" s="77">
        <f t="shared" si="35"/>
        <v>0.699188186142538</v>
      </c>
      <c r="Y112" s="80"/>
      <c r="Z112" s="80"/>
    </row>
    <row r="113" spans="1:26">
      <c r="A113" s="44">
        <v>111</v>
      </c>
      <c r="B113" s="45" t="s">
        <v>24</v>
      </c>
      <c r="C113" s="46">
        <v>105396</v>
      </c>
      <c r="D113" s="47" t="s">
        <v>141</v>
      </c>
      <c r="E113" s="46">
        <v>2530</v>
      </c>
      <c r="F113" s="48">
        <f t="shared" si="17"/>
        <v>7590</v>
      </c>
      <c r="G113" s="49">
        <v>686.389</v>
      </c>
      <c r="H113" s="49">
        <f t="shared" si="18"/>
        <v>2059.167</v>
      </c>
      <c r="I113" s="60">
        <f t="shared" si="19"/>
        <v>0.2713</v>
      </c>
      <c r="J113" s="61">
        <f t="shared" si="31"/>
        <v>3036</v>
      </c>
      <c r="K113" s="62">
        <f t="shared" si="21"/>
        <v>9108</v>
      </c>
      <c r="L113" s="62">
        <f t="shared" si="22"/>
        <v>797.96839584</v>
      </c>
      <c r="M113" s="62">
        <f t="shared" si="23"/>
        <v>2393.90518752</v>
      </c>
      <c r="N113" s="63">
        <v>0.26283544</v>
      </c>
      <c r="O113" s="64">
        <v>4772</v>
      </c>
      <c r="P113" s="64">
        <v>1738.74</v>
      </c>
      <c r="Q113" s="73"/>
      <c r="R113" s="73"/>
      <c r="S113" s="64">
        <f t="shared" si="32"/>
        <v>4772</v>
      </c>
      <c r="T113" s="64">
        <f t="shared" si="33"/>
        <v>1738.74</v>
      </c>
      <c r="U113" s="78">
        <f t="shared" si="24"/>
        <v>0.628722002635046</v>
      </c>
      <c r="V113" s="78">
        <f t="shared" si="25"/>
        <v>0.844389988767303</v>
      </c>
      <c r="W113" s="77">
        <f t="shared" si="34"/>
        <v>0.523935002195872</v>
      </c>
      <c r="X113" s="77">
        <f t="shared" si="35"/>
        <v>0.726319492127118</v>
      </c>
      <c r="Y113" s="80"/>
      <c r="Z113" s="80"/>
    </row>
    <row r="114" ht="14" customHeight="1" spans="1:26">
      <c r="A114" s="44">
        <v>112</v>
      </c>
      <c r="B114" s="45" t="s">
        <v>29</v>
      </c>
      <c r="C114" s="46">
        <v>311</v>
      </c>
      <c r="D114" s="47" t="s">
        <v>142</v>
      </c>
      <c r="E114" s="46">
        <v>5500</v>
      </c>
      <c r="F114" s="48">
        <f t="shared" si="17"/>
        <v>16500</v>
      </c>
      <c r="G114" s="49">
        <v>1419.55</v>
      </c>
      <c r="H114" s="49">
        <f t="shared" si="18"/>
        <v>4258.65</v>
      </c>
      <c r="I114" s="60">
        <f t="shared" si="19"/>
        <v>0.2581</v>
      </c>
      <c r="J114" s="61">
        <f t="shared" si="31"/>
        <v>6600</v>
      </c>
      <c r="K114" s="62">
        <f t="shared" si="21"/>
        <v>19800</v>
      </c>
      <c r="L114" s="62">
        <f t="shared" si="22"/>
        <v>1650.312048</v>
      </c>
      <c r="M114" s="62">
        <f t="shared" si="23"/>
        <v>4950.936144</v>
      </c>
      <c r="N114" s="63">
        <v>0.25004728</v>
      </c>
      <c r="O114" s="64">
        <v>10279.48</v>
      </c>
      <c r="P114" s="64">
        <v>2020.62</v>
      </c>
      <c r="Q114" s="73"/>
      <c r="R114" s="73"/>
      <c r="S114" s="64">
        <f t="shared" si="32"/>
        <v>10279.48</v>
      </c>
      <c r="T114" s="64">
        <f t="shared" si="33"/>
        <v>2020.62</v>
      </c>
      <c r="U114" s="78">
        <f t="shared" si="24"/>
        <v>0.622998787878788</v>
      </c>
      <c r="V114" s="78">
        <f t="shared" si="25"/>
        <v>0.474474305237575</v>
      </c>
      <c r="W114" s="77">
        <f t="shared" si="34"/>
        <v>0.519165656565656</v>
      </c>
      <c r="X114" s="77">
        <f t="shared" si="35"/>
        <v>0.408128875273169</v>
      </c>
      <c r="Y114" s="80"/>
      <c r="Z114" s="80"/>
    </row>
    <row r="115" spans="1:26">
      <c r="A115" s="44">
        <v>113</v>
      </c>
      <c r="B115" s="45" t="s">
        <v>29</v>
      </c>
      <c r="C115" s="46">
        <v>103199</v>
      </c>
      <c r="D115" s="47" t="s">
        <v>143</v>
      </c>
      <c r="E115" s="46">
        <v>6050</v>
      </c>
      <c r="F115" s="48">
        <f t="shared" si="17"/>
        <v>18150</v>
      </c>
      <c r="G115" s="49">
        <v>1953.545</v>
      </c>
      <c r="H115" s="49">
        <f t="shared" si="18"/>
        <v>5860.635</v>
      </c>
      <c r="I115" s="60">
        <f t="shared" si="19"/>
        <v>0.3229</v>
      </c>
      <c r="J115" s="61">
        <f t="shared" si="31"/>
        <v>7260</v>
      </c>
      <c r="K115" s="62">
        <f t="shared" si="21"/>
        <v>21780</v>
      </c>
      <c r="L115" s="62">
        <f t="shared" si="22"/>
        <v>2271.1132752</v>
      </c>
      <c r="M115" s="62">
        <f t="shared" si="23"/>
        <v>6813.3398256</v>
      </c>
      <c r="N115" s="63">
        <v>0.31282552</v>
      </c>
      <c r="O115" s="64">
        <v>11173.9</v>
      </c>
      <c r="P115" s="64">
        <v>3872.03</v>
      </c>
      <c r="Q115" s="73"/>
      <c r="R115" s="73"/>
      <c r="S115" s="64">
        <f t="shared" si="32"/>
        <v>11173.9</v>
      </c>
      <c r="T115" s="64">
        <f t="shared" si="33"/>
        <v>3872.03</v>
      </c>
      <c r="U115" s="78">
        <f t="shared" si="24"/>
        <v>0.615641873278237</v>
      </c>
      <c r="V115" s="78">
        <f t="shared" si="25"/>
        <v>0.660684379764309</v>
      </c>
      <c r="W115" s="77">
        <f t="shared" si="34"/>
        <v>0.513034894398531</v>
      </c>
      <c r="X115" s="77">
        <f t="shared" si="35"/>
        <v>0.568301317578713</v>
      </c>
      <c r="Y115" s="80"/>
      <c r="Z115" s="80"/>
    </row>
    <row r="116" spans="1:26">
      <c r="A116" s="44">
        <v>114</v>
      </c>
      <c r="B116" s="83" t="s">
        <v>144</v>
      </c>
      <c r="C116" s="84">
        <v>111064</v>
      </c>
      <c r="D116" s="85" t="s">
        <v>145</v>
      </c>
      <c r="E116" s="46">
        <v>3000</v>
      </c>
      <c r="F116" s="48">
        <f t="shared" si="17"/>
        <v>9000</v>
      </c>
      <c r="G116" s="49">
        <v>840</v>
      </c>
      <c r="H116" s="49">
        <f t="shared" si="18"/>
        <v>2520</v>
      </c>
      <c r="I116" s="60">
        <f t="shared" si="19"/>
        <v>0.28</v>
      </c>
      <c r="J116" s="61">
        <f t="shared" si="31"/>
        <v>3600</v>
      </c>
      <c r="K116" s="62">
        <f t="shared" si="21"/>
        <v>10800</v>
      </c>
      <c r="L116" s="62">
        <f t="shared" si="22"/>
        <v>976.5504</v>
      </c>
      <c r="M116" s="62">
        <f t="shared" si="23"/>
        <v>2929.6512</v>
      </c>
      <c r="N116" s="63">
        <v>0.271264</v>
      </c>
      <c r="O116" s="64">
        <v>1497.5</v>
      </c>
      <c r="P116" s="64">
        <v>563.49</v>
      </c>
      <c r="Q116" s="73"/>
      <c r="R116" s="73"/>
      <c r="S116" s="64">
        <f t="shared" si="32"/>
        <v>1497.5</v>
      </c>
      <c r="T116" s="64">
        <f t="shared" si="33"/>
        <v>563.49</v>
      </c>
      <c r="U116" s="78">
        <f t="shared" si="24"/>
        <v>0.166388888888889</v>
      </c>
      <c r="V116" s="78">
        <f t="shared" si="25"/>
        <v>0.223607142857143</v>
      </c>
      <c r="W116" s="77">
        <f t="shared" si="34"/>
        <v>0.138657407407407</v>
      </c>
      <c r="X116" s="77">
        <f t="shared" si="35"/>
        <v>0.192340303173292</v>
      </c>
      <c r="Y116" s="80"/>
      <c r="Z116" s="80"/>
    </row>
    <row r="117" s="19" customFormat="1" ht="18" customHeight="1" spans="1:26">
      <c r="A117" s="86"/>
      <c r="B117" s="87"/>
      <c r="C117" s="88"/>
      <c r="D117" s="89" t="s">
        <v>146</v>
      </c>
      <c r="E117" s="88">
        <f>SUM(E1:E61)</f>
        <v>392495.643548387</v>
      </c>
      <c r="F117" s="90">
        <f>SUM(F3:F116)</f>
        <v>2568222.43064516</v>
      </c>
      <c r="G117" s="91">
        <f>SUM(G1:G61)</f>
        <v>114962.586206613</v>
      </c>
      <c r="H117" s="91">
        <f>SUM(H3:H116)</f>
        <v>741848.966419839</v>
      </c>
      <c r="I117" s="92">
        <f t="shared" si="19"/>
        <v>0.292901559791301</v>
      </c>
      <c r="J117" s="93">
        <f>SUM(J1:J61)</f>
        <v>470994.772258064</v>
      </c>
      <c r="K117" s="94">
        <f>SUM(K3:K116)</f>
        <v>3084686.91677419</v>
      </c>
      <c r="L117" s="94">
        <f>SUM(L1:L61)</f>
        <v>133650.90422036</v>
      </c>
      <c r="M117" s="94">
        <f>SUM(M3:M116)</f>
        <v>863192.489346648</v>
      </c>
      <c r="N117" s="95">
        <f>L117/J117</f>
        <v>0.283763031125812</v>
      </c>
      <c r="O117" s="96">
        <f>SUM(O3:O116)</f>
        <v>2752846.12</v>
      </c>
      <c r="P117" s="96">
        <f>SUM(P3:P116)</f>
        <v>778016.480000001</v>
      </c>
      <c r="Q117" s="99"/>
      <c r="R117" s="99"/>
      <c r="S117" s="64">
        <f t="shared" si="32"/>
        <v>2752846.12</v>
      </c>
      <c r="T117" s="64">
        <f t="shared" si="33"/>
        <v>778016.480000001</v>
      </c>
      <c r="U117" s="100">
        <f t="shared" si="24"/>
        <v>1.07188773338003</v>
      </c>
      <c r="V117" s="100">
        <f t="shared" si="25"/>
        <v>1.04875320343803</v>
      </c>
      <c r="W117" s="77">
        <f t="shared" si="34"/>
        <v>0.892423184028928</v>
      </c>
      <c r="X117" s="77">
        <f t="shared" si="35"/>
        <v>0.901324431806494</v>
      </c>
      <c r="Y117" s="79"/>
      <c r="Z117" s="79"/>
    </row>
    <row r="120" spans="1:24">
      <c r="A120" s="44">
        <v>115</v>
      </c>
      <c r="B120" s="45" t="s">
        <v>24</v>
      </c>
      <c r="C120" s="46">
        <v>753</v>
      </c>
      <c r="D120" s="47" t="s">
        <v>147</v>
      </c>
      <c r="E120" s="46">
        <v>3105</v>
      </c>
      <c r="F120" s="48">
        <f>E120*3</f>
        <v>9315</v>
      </c>
      <c r="G120" s="49">
        <v>1017.819</v>
      </c>
      <c r="H120" s="49">
        <f>G120*3</f>
        <v>3053.457</v>
      </c>
      <c r="I120" s="60">
        <f>G120/E120</f>
        <v>0.3278</v>
      </c>
      <c r="J120" s="61">
        <f>E120*1.2</f>
        <v>3726</v>
      </c>
      <c r="K120" s="61">
        <f>J120*3</f>
        <v>11178</v>
      </c>
      <c r="L120" s="61">
        <f>J120*N120</f>
        <v>1183.27565664</v>
      </c>
      <c r="M120" s="61">
        <f>L120*3</f>
        <v>3549.82696992</v>
      </c>
      <c r="N120" s="97">
        <v>0.31757264</v>
      </c>
      <c r="O120" s="98" t="e">
        <v>#N/A</v>
      </c>
      <c r="P120" s="98" t="e">
        <v>#N/A</v>
      </c>
      <c r="Q120" s="80"/>
      <c r="R120" s="80"/>
      <c r="S120" s="80"/>
      <c r="T120" s="80"/>
      <c r="U120" s="101" t="e">
        <f>O120/F120</f>
        <v>#N/A</v>
      </c>
      <c r="V120" s="101" t="e">
        <f>P120/H120</f>
        <v>#N/A</v>
      </c>
      <c r="W120" s="102"/>
      <c r="X120" s="102"/>
    </row>
  </sheetData>
  <sortState ref="A3:Z119">
    <sortCondition ref="U67" descending="1"/>
  </sortState>
  <mergeCells count="10">
    <mergeCell ref="A1:D1"/>
    <mergeCell ref="F1:H1"/>
    <mergeCell ref="K1:M1"/>
    <mergeCell ref="O1:P1"/>
    <mergeCell ref="Q1:R1"/>
    <mergeCell ref="S1:T1"/>
    <mergeCell ref="U1:V1"/>
    <mergeCell ref="W1:X1"/>
    <mergeCell ref="Y1:Y2"/>
    <mergeCell ref="Z1:Z2"/>
  </mergeCells>
  <pageMargins left="0.156944444444444" right="0.156944444444444" top="0.196527777777778" bottom="0.196527777777778" header="0.196527777777778" footer="0.0784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6" sqref="G6"/>
    </sheetView>
  </sheetViews>
  <sheetFormatPr defaultColWidth="9" defaultRowHeight="19" customHeight="1" outlineLevelCol="6"/>
  <cols>
    <col min="5" max="5" width="13" customWidth="1"/>
    <col min="6" max="6" width="12.625" style="4"/>
    <col min="7" max="7" width="11.25" style="5" customWidth="1"/>
  </cols>
  <sheetData>
    <row r="1" customHeight="1" spans="1:7">
      <c r="A1" s="6" t="s">
        <v>148</v>
      </c>
      <c r="B1" s="6"/>
      <c r="C1" s="6"/>
      <c r="D1" s="6"/>
      <c r="E1" s="6"/>
      <c r="F1" s="7"/>
      <c r="G1" s="8"/>
    </row>
    <row r="2" customHeight="1" spans="1:7">
      <c r="A2" s="6" t="s">
        <v>10</v>
      </c>
      <c r="B2" s="6" t="s">
        <v>11</v>
      </c>
      <c r="C2" s="6" t="s">
        <v>149</v>
      </c>
      <c r="D2" s="6" t="s">
        <v>150</v>
      </c>
      <c r="E2" s="6" t="s">
        <v>151</v>
      </c>
      <c r="F2" s="9" t="s">
        <v>152</v>
      </c>
      <c r="G2" s="10" t="s">
        <v>9</v>
      </c>
    </row>
    <row r="3" customHeight="1" spans="1:7">
      <c r="A3" s="11">
        <v>1</v>
      </c>
      <c r="B3" s="11" t="s">
        <v>153</v>
      </c>
      <c r="C3" s="11" t="s">
        <v>154</v>
      </c>
      <c r="D3" s="11">
        <v>17</v>
      </c>
      <c r="E3" s="11">
        <v>5</v>
      </c>
      <c r="F3" s="12">
        <f>E3/D3</f>
        <v>0.294117647058824</v>
      </c>
      <c r="G3" s="13">
        <f>E3*1</f>
        <v>5</v>
      </c>
    </row>
    <row r="4" customHeight="1" spans="1:7">
      <c r="A4" s="11">
        <v>2</v>
      </c>
      <c r="B4" s="11" t="s">
        <v>155</v>
      </c>
      <c r="C4" s="11" t="s">
        <v>156</v>
      </c>
      <c r="D4" s="11">
        <v>10</v>
      </c>
      <c r="E4" s="11">
        <v>4</v>
      </c>
      <c r="F4" s="12">
        <f t="shared" ref="F4:F11" si="0">E4/D4</f>
        <v>0.4</v>
      </c>
      <c r="G4" s="13">
        <f t="shared" ref="G4:G10" si="1">E4*1</f>
        <v>4</v>
      </c>
    </row>
    <row r="5" customHeight="1" spans="1:7">
      <c r="A5" s="11">
        <v>3</v>
      </c>
      <c r="B5" s="11" t="s">
        <v>157</v>
      </c>
      <c r="C5" s="11" t="s">
        <v>158</v>
      </c>
      <c r="D5" s="11">
        <v>20</v>
      </c>
      <c r="E5" s="11">
        <v>8</v>
      </c>
      <c r="F5" s="12">
        <f t="shared" si="0"/>
        <v>0.4</v>
      </c>
      <c r="G5" s="13">
        <f t="shared" si="1"/>
        <v>8</v>
      </c>
    </row>
    <row r="6" customHeight="1" spans="1:7">
      <c r="A6" s="11">
        <v>4</v>
      </c>
      <c r="B6" s="11" t="s">
        <v>159</v>
      </c>
      <c r="C6" s="11" t="s">
        <v>160</v>
      </c>
      <c r="D6" s="11">
        <v>6</v>
      </c>
      <c r="E6" s="11">
        <v>1</v>
      </c>
      <c r="F6" s="12">
        <f t="shared" si="0"/>
        <v>0.166666666666667</v>
      </c>
      <c r="G6" s="13">
        <f t="shared" si="1"/>
        <v>1</v>
      </c>
    </row>
    <row r="7" customHeight="1" spans="1:7">
      <c r="A7" s="11">
        <v>5</v>
      </c>
      <c r="B7" s="11" t="s">
        <v>57</v>
      </c>
      <c r="C7" s="11" t="s">
        <v>161</v>
      </c>
      <c r="D7" s="11">
        <v>2</v>
      </c>
      <c r="E7" s="11">
        <v>1</v>
      </c>
      <c r="F7" s="12">
        <f t="shared" si="0"/>
        <v>0.5</v>
      </c>
      <c r="G7" s="13">
        <f t="shared" si="1"/>
        <v>1</v>
      </c>
    </row>
    <row r="8" customHeight="1" spans="1:7">
      <c r="A8" s="11">
        <v>6</v>
      </c>
      <c r="B8" s="11" t="s">
        <v>162</v>
      </c>
      <c r="C8" s="11" t="s">
        <v>163</v>
      </c>
      <c r="D8" s="11">
        <v>31</v>
      </c>
      <c r="E8" s="11">
        <v>5</v>
      </c>
      <c r="F8" s="12">
        <f t="shared" si="0"/>
        <v>0.161290322580645</v>
      </c>
      <c r="G8" s="13">
        <f t="shared" si="1"/>
        <v>5</v>
      </c>
    </row>
    <row r="9" customHeight="1" spans="1:7">
      <c r="A9" s="11">
        <v>7</v>
      </c>
      <c r="B9" s="11" t="s">
        <v>164</v>
      </c>
      <c r="C9" s="11" t="s">
        <v>165</v>
      </c>
      <c r="D9" s="11">
        <v>5</v>
      </c>
      <c r="E9" s="11">
        <v>1</v>
      </c>
      <c r="F9" s="12">
        <f t="shared" si="0"/>
        <v>0.2</v>
      </c>
      <c r="G9" s="13">
        <f t="shared" si="1"/>
        <v>1</v>
      </c>
    </row>
    <row r="10" customHeight="1" spans="1:7">
      <c r="A10" s="11">
        <v>8</v>
      </c>
      <c r="B10" s="11" t="s">
        <v>166</v>
      </c>
      <c r="C10" s="11" t="s">
        <v>167</v>
      </c>
      <c r="D10" s="11">
        <v>23</v>
      </c>
      <c r="E10" s="11">
        <v>6</v>
      </c>
      <c r="F10" s="12">
        <f t="shared" si="0"/>
        <v>0.260869565217391</v>
      </c>
      <c r="G10" s="13">
        <f t="shared" si="1"/>
        <v>6</v>
      </c>
    </row>
    <row r="11" customHeight="1" spans="1:7">
      <c r="A11" s="14" t="s">
        <v>146</v>
      </c>
      <c r="B11" s="15"/>
      <c r="C11" s="16"/>
      <c r="D11" s="6">
        <f>SUM(D3:D10)</f>
        <v>114</v>
      </c>
      <c r="E11" s="6">
        <f>SUM(E3:E10)</f>
        <v>31</v>
      </c>
      <c r="F11" s="12">
        <f t="shared" si="0"/>
        <v>0.271929824561404</v>
      </c>
      <c r="G11" s="17">
        <f>SUM(G3:G10)</f>
        <v>31</v>
      </c>
    </row>
  </sheetData>
  <mergeCells count="2">
    <mergeCell ref="A1:G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G4" sqref="G4"/>
    </sheetView>
  </sheetViews>
  <sheetFormatPr defaultColWidth="9" defaultRowHeight="13.5" outlineLevelCol="6"/>
  <cols>
    <col min="1" max="4" width="9" style="2"/>
    <col min="5" max="5" width="13.5" style="2" customWidth="1"/>
    <col min="6" max="6" width="12.125" style="2" customWidth="1"/>
    <col min="7" max="7" width="9" style="2"/>
  </cols>
  <sheetData>
    <row r="1" spans="1:7">
      <c r="A1" s="1" t="s">
        <v>168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9</v>
      </c>
    </row>
    <row r="3" spans="1:7">
      <c r="A3" s="3">
        <v>1</v>
      </c>
      <c r="B3" s="3" t="s">
        <v>24</v>
      </c>
      <c r="C3" s="3">
        <v>743</v>
      </c>
      <c r="D3" s="3" t="s">
        <v>171</v>
      </c>
      <c r="E3" s="3">
        <v>10893</v>
      </c>
      <c r="F3" s="3" t="s">
        <v>172</v>
      </c>
      <c r="G3" s="3">
        <v>10</v>
      </c>
    </row>
    <row r="4" spans="1:7">
      <c r="A4" s="3">
        <v>2</v>
      </c>
      <c r="B4" s="3" t="s">
        <v>24</v>
      </c>
      <c r="C4" s="3">
        <v>743</v>
      </c>
      <c r="D4" s="3" t="s">
        <v>171</v>
      </c>
      <c r="E4" s="3">
        <v>11993</v>
      </c>
      <c r="F4" s="3" t="s">
        <v>173</v>
      </c>
      <c r="G4" s="3">
        <v>10</v>
      </c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G3" sqref="G3"/>
    </sheetView>
  </sheetViews>
  <sheetFormatPr defaultColWidth="9" defaultRowHeight="13.5" outlineLevelRow="1" outlineLevelCol="6"/>
  <cols>
    <col min="6" max="6" width="11.375" customWidth="1"/>
    <col min="7" max="7" width="14.375" customWidth="1"/>
  </cols>
  <sheetData>
    <row r="1" spans="1:7">
      <c r="A1" s="1" t="s">
        <v>174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175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3.28-3.30活动数据情况表</vt:lpstr>
      <vt:lpstr>片区完成情况</vt:lpstr>
      <vt:lpstr>员工加分 </vt:lpstr>
      <vt:lpstr>员工奖励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2020-03-27T03:22:00Z</dcterms:created>
  <dcterms:modified xsi:type="dcterms:W3CDTF">2020-04-07T08:34:33Z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