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2.23-12.25数据情况表" sheetId="1" r:id="rId1"/>
    <sheet name="片长奖罚" sheetId="2" r:id="rId2"/>
    <sheet name="考试成绩" sheetId="3" r:id="rId3"/>
  </sheets>
  <definedNames>
    <definedName name="_xlnm._FilterDatabase" localSheetId="0" hidden="1">'12.23-12.25数据情况表'!$A$2:$Z$112</definedName>
  </definedNames>
  <calcPr calcId="144525"/>
</workbook>
</file>

<file path=xl/sharedStrings.xml><?xml version="1.0" encoding="utf-8"?>
<sst xmlns="http://schemas.openxmlformats.org/spreadsheetml/2006/main" count="1091" uniqueCount="428">
  <si>
    <t>12.21-12.23 圣诞节活动考核目标</t>
  </si>
  <si>
    <t>考核目标</t>
  </si>
  <si>
    <t>活动期间</t>
  </si>
  <si>
    <t>对比数据</t>
  </si>
  <si>
    <t>奖罚情况</t>
  </si>
  <si>
    <t>序号</t>
  </si>
  <si>
    <t>门店ID</t>
  </si>
  <si>
    <t>门店名称</t>
  </si>
  <si>
    <t>片名称</t>
  </si>
  <si>
    <t>1档销售</t>
  </si>
  <si>
    <t>1档3天销售</t>
  </si>
  <si>
    <t>毛利</t>
  </si>
  <si>
    <t>1档3天毛利</t>
  </si>
  <si>
    <t>毛利率</t>
  </si>
  <si>
    <t>2档销售</t>
  </si>
  <si>
    <t>2档3天销售</t>
  </si>
  <si>
    <t>2档3天毛利</t>
  </si>
  <si>
    <t>销售</t>
  </si>
  <si>
    <t>1档销售完成率</t>
  </si>
  <si>
    <t xml:space="preserve">1档毛利完成率 </t>
  </si>
  <si>
    <t>2档销售完成率</t>
  </si>
  <si>
    <t xml:space="preserve">2档毛利完成率 </t>
  </si>
  <si>
    <t>定额 奖励</t>
  </si>
  <si>
    <t>超毛   奖励</t>
  </si>
  <si>
    <t>合计 奖励</t>
  </si>
  <si>
    <t>处罚金额</t>
  </si>
  <si>
    <t>处罚比例</t>
  </si>
  <si>
    <t>新怡路店</t>
  </si>
  <si>
    <t>西北片</t>
  </si>
  <si>
    <t>双流区东升街道三强西路药店</t>
  </si>
  <si>
    <t>东南片</t>
  </si>
  <si>
    <t>成华杉板桥南一路店</t>
  </si>
  <si>
    <t>城中片</t>
  </si>
  <si>
    <t>北东街店</t>
  </si>
  <si>
    <t>新津邓双镇岷江店</t>
  </si>
  <si>
    <t>城郊一片</t>
  </si>
  <si>
    <t>温江店</t>
  </si>
  <si>
    <t>城郊二片</t>
  </si>
  <si>
    <t>大源北街药店</t>
  </si>
  <si>
    <t>都江堰聚源镇药店</t>
  </si>
  <si>
    <t>蜀辉路药店</t>
  </si>
  <si>
    <t>郫县郫筒镇一环路东南段药店</t>
  </si>
  <si>
    <t>崇州市崇阳镇尚贤坊街药店</t>
  </si>
  <si>
    <t>成都元华二巷药店</t>
  </si>
  <si>
    <t xml:space="preserve">崇州市崇阳镇永康东路药店 </t>
  </si>
  <si>
    <t>郫县郫筒镇东大街药店</t>
  </si>
  <si>
    <t>新都区新都街道万和北路药店</t>
  </si>
  <si>
    <t>黄苑东街药店</t>
  </si>
  <si>
    <t>邛崃市羊安镇永康大道药店</t>
  </si>
  <si>
    <t>劼人路药店</t>
  </si>
  <si>
    <t>都江堰景中路店</t>
  </si>
  <si>
    <t>二环路北四段药店（汇融名城）</t>
  </si>
  <si>
    <t>大邑县晋原镇内蒙古大道桃源药店</t>
  </si>
  <si>
    <t>紫薇东路药店</t>
  </si>
  <si>
    <t>新都区马超东路店</t>
  </si>
  <si>
    <t>邛崃市临邛镇洪川小区药店</t>
  </si>
  <si>
    <t>榕声路店</t>
  </si>
  <si>
    <t>崇州市崇阳镇蜀州中路药店</t>
  </si>
  <si>
    <t>双林路药店</t>
  </si>
  <si>
    <t>新津县五津镇五津西路二药房</t>
  </si>
  <si>
    <t>中和大道药店</t>
  </si>
  <si>
    <t>土龙路药店</t>
  </si>
  <si>
    <t>都江堰市蒲阳镇堰问道西路药店</t>
  </si>
  <si>
    <t>新下街药店</t>
  </si>
  <si>
    <t>清江东路药店</t>
  </si>
  <si>
    <t>都江堰幸福镇翔凤路药店</t>
  </si>
  <si>
    <t>顺和街店</t>
  </si>
  <si>
    <t>羊子山西路药店（兴元华盛）</t>
  </si>
  <si>
    <t>邛崃中心药店</t>
  </si>
  <si>
    <t>新乐中街药店</t>
  </si>
  <si>
    <t>金丝街药店（12.23-12.25）</t>
  </si>
  <si>
    <t>低于上周末</t>
  </si>
  <si>
    <t>双流县西航港街道锦华路一段药店</t>
  </si>
  <si>
    <t>大邑县沙渠镇方圆路药店</t>
  </si>
  <si>
    <t>大华街药店</t>
  </si>
  <si>
    <t>大药房连锁有限公司聚萃街药店</t>
  </si>
  <si>
    <t>大邑县晋原镇通达东路五段药店</t>
  </si>
  <si>
    <t>成都成汉太极大药房有限公司（12.23-12.25）</t>
  </si>
  <si>
    <t>万宇路药店</t>
  </si>
  <si>
    <t>观音桥街药店</t>
  </si>
  <si>
    <t>西林一街药店</t>
  </si>
  <si>
    <t>十二桥药店（12.23-12.25）</t>
  </si>
  <si>
    <t>都江堰药店</t>
  </si>
  <si>
    <t>温江区公平街道江安路药店</t>
  </si>
  <si>
    <t>新园大道药店</t>
  </si>
  <si>
    <t>金带街药店</t>
  </si>
  <si>
    <t>解放路药店</t>
  </si>
  <si>
    <t>浆洗街药店（12.23-12.25）</t>
  </si>
  <si>
    <t>龙潭西路店</t>
  </si>
  <si>
    <t>华康路药店</t>
  </si>
  <si>
    <t>大邑县晋原镇潘家街药店</t>
  </si>
  <si>
    <t>三江店</t>
  </si>
  <si>
    <t>华油路药店</t>
  </si>
  <si>
    <t>金马河路药店</t>
  </si>
  <si>
    <t>大邑县晋原镇子龙路店</t>
  </si>
  <si>
    <t>蜀汉路药店</t>
  </si>
  <si>
    <t>静明路药店</t>
  </si>
  <si>
    <t>光华村街药店</t>
  </si>
  <si>
    <t>沙河源药店</t>
  </si>
  <si>
    <t>大悦路药店</t>
  </si>
  <si>
    <t>五津西路药店</t>
  </si>
  <si>
    <t>大邑县晋源镇东壕沟段药店</t>
  </si>
  <si>
    <t>光华药店</t>
  </si>
  <si>
    <t>怀远店</t>
  </si>
  <si>
    <t>邛崃市临邛镇翠荫街药店</t>
  </si>
  <si>
    <t>通盈街药店</t>
  </si>
  <si>
    <t>贝森北路药店</t>
  </si>
  <si>
    <t>梨花街药店</t>
  </si>
  <si>
    <t>旗舰片</t>
  </si>
  <si>
    <t>佳灵路药店</t>
  </si>
  <si>
    <t>大邑县安仁镇千禧街药店</t>
  </si>
  <si>
    <t>中和公济桥路药店</t>
  </si>
  <si>
    <t>大石西路药店</t>
  </si>
  <si>
    <t>大邑县晋原镇东街药店</t>
  </si>
  <si>
    <t>银河北街药店</t>
  </si>
  <si>
    <t>丝竹路药店</t>
  </si>
  <si>
    <t>民丰大道西段药店</t>
  </si>
  <si>
    <t>大邑县新场镇文昌街药店</t>
  </si>
  <si>
    <t>万科路药店</t>
  </si>
  <si>
    <t>天久北巷药店</t>
  </si>
  <si>
    <t>邛崃市临邛镇长安大道药店</t>
  </si>
  <si>
    <t>合欢树街药店</t>
  </si>
  <si>
    <t>大邑县晋原镇北街药店</t>
  </si>
  <si>
    <t>柳翠路药店</t>
  </si>
  <si>
    <t>交大路第三药店</t>
  </si>
  <si>
    <t>科华街药店</t>
  </si>
  <si>
    <t>华泰路药店</t>
  </si>
  <si>
    <t>红星店</t>
  </si>
  <si>
    <t>水杉街药店</t>
  </si>
  <si>
    <t>枣子巷药店</t>
  </si>
  <si>
    <t>新都区新繁镇繁江北路药店</t>
  </si>
  <si>
    <t>旗舰店</t>
  </si>
  <si>
    <t>定额</t>
  </si>
  <si>
    <t>人民中路店（12.23-12.25）</t>
  </si>
  <si>
    <t>崇州中心店</t>
  </si>
  <si>
    <t>崔家店路药店</t>
  </si>
  <si>
    <t>兴义镇万兴路药店</t>
  </si>
  <si>
    <t>金沙路药店</t>
  </si>
  <si>
    <t>童子街药店</t>
  </si>
  <si>
    <t>银沙路药店</t>
  </si>
  <si>
    <t>清江东路2药店</t>
  </si>
  <si>
    <t>新津县五津镇武阳西路药店</t>
  </si>
  <si>
    <t>航中街药店（12.23-12.25）</t>
  </si>
  <si>
    <t>都江堰奎光路中段药店</t>
  </si>
  <si>
    <t>圣诞节活动数据情况表（12.21-12.23）</t>
  </si>
  <si>
    <t>片区名称</t>
  </si>
  <si>
    <t>管辖门店</t>
  </si>
  <si>
    <t>未达标门店</t>
  </si>
  <si>
    <t>1档目标</t>
  </si>
  <si>
    <t>2档目标</t>
  </si>
  <si>
    <t>1档</t>
  </si>
  <si>
    <t>2档</t>
  </si>
  <si>
    <t>奖励</t>
  </si>
  <si>
    <t>扣分</t>
  </si>
  <si>
    <t>3天销售</t>
  </si>
  <si>
    <t>3天毛利</t>
  </si>
  <si>
    <t>3天销售2</t>
  </si>
  <si>
    <t>3天毛利2</t>
  </si>
  <si>
    <t>活动销售</t>
  </si>
  <si>
    <t>活动毛利</t>
  </si>
  <si>
    <t>销售完成率</t>
  </si>
  <si>
    <t>毛利完成率</t>
  </si>
  <si>
    <t>城郊二片区</t>
  </si>
  <si>
    <t>城郊一片区</t>
  </si>
  <si>
    <t>城中片区</t>
  </si>
  <si>
    <t>东南片区</t>
  </si>
  <si>
    <t>西北片区</t>
  </si>
  <si>
    <t>门店编码</t>
  </si>
  <si>
    <t>所属门店</t>
  </si>
  <si>
    <r>
      <rPr>
        <b/>
        <sz val="12"/>
        <color rgb="FF800080"/>
        <rFont val="宋体"/>
        <charset val="0"/>
      </rPr>
      <t>个人</t>
    </r>
    <r>
      <rPr>
        <b/>
        <sz val="12"/>
        <color rgb="FF800080"/>
        <rFont val="Arial"/>
        <charset val="0"/>
      </rPr>
      <t>ID</t>
    </r>
  </si>
  <si>
    <t>店员姓名</t>
  </si>
  <si>
    <t>账号状态</t>
  </si>
  <si>
    <t>职位</t>
  </si>
  <si>
    <t>所属片区</t>
  </si>
  <si>
    <t>联系方式</t>
  </si>
  <si>
    <t>考试状态</t>
  </si>
  <si>
    <t>考试次数</t>
  </si>
  <si>
    <t>最高分数</t>
  </si>
  <si>
    <t>张丽莎</t>
  </si>
  <si>
    <t>正常</t>
  </si>
  <si>
    <t>营业员</t>
  </si>
  <si>
    <t>城中片区&gt;川太极分公司&gt;周日（城中片区）</t>
  </si>
  <si>
    <t>18090194328</t>
  </si>
  <si>
    <t>未参与</t>
  </si>
  <si>
    <t>0</t>
  </si>
  <si>
    <t>--</t>
  </si>
  <si>
    <t>胡华</t>
  </si>
  <si>
    <t>实习生</t>
  </si>
  <si>
    <t>西北片区&gt;川太极分公司&gt;周三（西北片区）</t>
  </si>
  <si>
    <t>13608170241</t>
  </si>
  <si>
    <t>杨沙艳</t>
  </si>
  <si>
    <t>城中片区&gt;川太极分公司&gt;周六（城中片区）</t>
  </si>
  <si>
    <t>15756369859</t>
  </si>
  <si>
    <t>郭吉娜</t>
  </si>
  <si>
    <t>18280721659</t>
  </si>
  <si>
    <t>锦江区东大街药店</t>
  </si>
  <si>
    <t>毛茜</t>
  </si>
  <si>
    <t>川太极分公司&gt;旗舰片（周六）</t>
  </si>
  <si>
    <t>18583963997</t>
  </si>
  <si>
    <t xml:space="preserve"> 新乐中街药店</t>
  </si>
  <si>
    <t>李润霞</t>
  </si>
  <si>
    <t>东南片区&gt;川太极分公司&gt;周日（东南片区）</t>
  </si>
  <si>
    <t>18782437329</t>
  </si>
  <si>
    <t>夏燕</t>
  </si>
  <si>
    <t>13219086102</t>
  </si>
  <si>
    <t>都江堰奎光店</t>
  </si>
  <si>
    <t>熊祎</t>
  </si>
  <si>
    <t>城郊二片&gt;川太极分公司&gt;周日（城郊2）</t>
  </si>
  <si>
    <t>18781424646</t>
  </si>
  <si>
    <t>吴佩芸</t>
  </si>
  <si>
    <t>18483280194</t>
  </si>
  <si>
    <t xml:space="preserve"> 光华村街药店</t>
  </si>
  <si>
    <t>陈春花</t>
  </si>
  <si>
    <t>店长</t>
  </si>
  <si>
    <t>18100802030</t>
  </si>
  <si>
    <t>王燕</t>
  </si>
  <si>
    <t>东南片区&gt;川太极分公司&gt;周三（东南片区）</t>
  </si>
  <si>
    <t>13678179683</t>
  </si>
  <si>
    <t>李昌梅</t>
  </si>
  <si>
    <t>18349201534</t>
  </si>
  <si>
    <t xml:space="preserve"> 顺和街店</t>
  </si>
  <si>
    <t>王琴</t>
  </si>
  <si>
    <t>西北片区&gt;川太极分公司&gt;周日（西北片区）</t>
  </si>
  <si>
    <t>18328313421</t>
  </si>
  <si>
    <t>公济桥店</t>
  </si>
  <si>
    <t>黄鑫</t>
  </si>
  <si>
    <t>13540653306</t>
  </si>
  <si>
    <t>陈维婷</t>
  </si>
  <si>
    <t>15760442622</t>
  </si>
  <si>
    <t xml:space="preserve"> 人民中路店</t>
  </si>
  <si>
    <t>斯蕊</t>
  </si>
  <si>
    <t>城中片区&gt;川太极分公司&gt;周三（城中片区）</t>
  </si>
  <si>
    <t>18108097971</t>
  </si>
  <si>
    <t xml:space="preserve"> 新怡路店</t>
  </si>
  <si>
    <t>王三佳</t>
  </si>
  <si>
    <t>18284228889</t>
  </si>
  <si>
    <t>聚萃街药店</t>
  </si>
  <si>
    <t>徐昌宁</t>
  </si>
  <si>
    <t>18200121013</t>
  </si>
  <si>
    <t>张杰</t>
  </si>
  <si>
    <t>18284587590</t>
  </si>
  <si>
    <t xml:space="preserve"> 红星店</t>
  </si>
  <si>
    <t>段文秀</t>
  </si>
  <si>
    <t>18980933527</t>
  </si>
  <si>
    <t>陈会</t>
  </si>
  <si>
    <t>13684051510</t>
  </si>
  <si>
    <t>曾巧玲</t>
  </si>
  <si>
    <t>15884578592</t>
  </si>
  <si>
    <t>冯洁</t>
  </si>
  <si>
    <t>18728944203</t>
  </si>
  <si>
    <t>刁文芳</t>
  </si>
  <si>
    <t>17311236943</t>
  </si>
  <si>
    <t>李蕊如</t>
  </si>
  <si>
    <t>13980763267</t>
  </si>
  <si>
    <t>张美顺</t>
  </si>
  <si>
    <t>17761249584</t>
  </si>
  <si>
    <t>李明磊</t>
  </si>
  <si>
    <t>18384177668</t>
  </si>
  <si>
    <t>银河北街店</t>
  </si>
  <si>
    <t>唐璇</t>
  </si>
  <si>
    <t>13281133726</t>
  </si>
  <si>
    <t>江安路店</t>
  </si>
  <si>
    <t>王馨</t>
  </si>
  <si>
    <t>18482181765</t>
  </si>
  <si>
    <t>李海燕</t>
  </si>
  <si>
    <t>15982078771</t>
  </si>
  <si>
    <t>中和大道店</t>
  </si>
  <si>
    <t>何海燕</t>
  </si>
  <si>
    <t>13408502968</t>
  </si>
  <si>
    <t>李俊俐</t>
  </si>
  <si>
    <t>营业员,实习生</t>
  </si>
  <si>
    <t>15008111371</t>
  </si>
  <si>
    <t>黄瑞玉</t>
  </si>
  <si>
    <t>15397605758</t>
  </si>
  <si>
    <t>浆洗街药店</t>
  </si>
  <si>
    <t>王海英</t>
  </si>
  <si>
    <t>18380166191</t>
  </si>
  <si>
    <t>贝森路店</t>
  </si>
  <si>
    <t>何倩</t>
  </si>
  <si>
    <t>18084927926</t>
  </si>
  <si>
    <t xml:space="preserve">  崇州中心店</t>
  </si>
  <si>
    <t>黄敏</t>
  </si>
  <si>
    <t>试用期人员</t>
  </si>
  <si>
    <t>13880843228</t>
  </si>
  <si>
    <t>紫薇东路店</t>
  </si>
  <si>
    <t>周红梅</t>
  </si>
  <si>
    <t>18280347612</t>
  </si>
  <si>
    <t>胡康员</t>
  </si>
  <si>
    <t>15708459652</t>
  </si>
  <si>
    <t xml:space="preserve">  三江店</t>
  </si>
  <si>
    <t>雷鑫梅</t>
  </si>
  <si>
    <t>城郊二片&gt;川太极分公司&gt;0、6（2片三江店）</t>
  </si>
  <si>
    <t>15828376039</t>
  </si>
  <si>
    <t>崔露</t>
  </si>
  <si>
    <t>18382480784</t>
  </si>
  <si>
    <t>李巧</t>
  </si>
  <si>
    <t>城郊一片&gt;川太极分公司&gt;周日（城郊一片）</t>
  </si>
  <si>
    <t>18352455141</t>
  </si>
  <si>
    <t>宋婷婷</t>
  </si>
  <si>
    <t>15983804730</t>
  </si>
  <si>
    <t>朱平</t>
  </si>
  <si>
    <t>13540358306</t>
  </si>
  <si>
    <t xml:space="preserve"> 羊子山西路药店</t>
  </si>
  <si>
    <t>周旭</t>
  </si>
  <si>
    <t>17302838027</t>
  </si>
  <si>
    <t>席梦琳</t>
  </si>
  <si>
    <t>13008162625</t>
  </si>
  <si>
    <t>刘茹溢</t>
  </si>
  <si>
    <t>15984371223</t>
  </si>
  <si>
    <t>陈本静</t>
  </si>
  <si>
    <t>18228635375</t>
  </si>
  <si>
    <t xml:space="preserve"> 金带街药店</t>
  </si>
  <si>
    <t>王依纯</t>
  </si>
  <si>
    <t>15828527522</t>
  </si>
  <si>
    <t>未通过</t>
  </si>
  <si>
    <t>1</t>
  </si>
  <si>
    <t>50.00</t>
  </si>
  <si>
    <t>青羊区北东街店</t>
  </si>
  <si>
    <t>刘银花</t>
  </si>
  <si>
    <t>18408291883</t>
  </si>
  <si>
    <t>55.00</t>
  </si>
  <si>
    <t>龙利</t>
  </si>
  <si>
    <t>15583399116</t>
  </si>
  <si>
    <t>65.00</t>
  </si>
  <si>
    <t>彭勤</t>
  </si>
  <si>
    <t>13550168988</t>
  </si>
  <si>
    <t>70.00</t>
  </si>
  <si>
    <t>双流锦华路一段药店</t>
  </si>
  <si>
    <t>邹惠</t>
  </si>
  <si>
    <t>13709010460</t>
  </si>
  <si>
    <t>75.00</t>
  </si>
  <si>
    <t>罗霞</t>
  </si>
  <si>
    <t>18584899005</t>
  </si>
  <si>
    <t>80.00</t>
  </si>
  <si>
    <t>任情</t>
  </si>
  <si>
    <t>17828811098</t>
  </si>
  <si>
    <t xml:space="preserve"> 民丰大道西段药店</t>
  </si>
  <si>
    <t>杨秀娟</t>
  </si>
  <si>
    <t>15982087497</t>
  </si>
  <si>
    <t>安仁镇千禧街药店</t>
  </si>
  <si>
    <t>李莎</t>
  </si>
  <si>
    <t>城郊一片&gt;川太极分公司&gt;3/9(城郊一片）</t>
  </si>
  <si>
    <t>18080126221</t>
  </si>
  <si>
    <t>马超东路店</t>
  </si>
  <si>
    <t>廖红</t>
  </si>
  <si>
    <t>15928928200</t>
  </si>
  <si>
    <t>唐冬芳</t>
  </si>
  <si>
    <t>15108359504</t>
  </si>
  <si>
    <t xml:space="preserve"> 光华药店</t>
  </si>
  <si>
    <t>黄淑琴</t>
  </si>
  <si>
    <t>15390194619</t>
  </si>
  <si>
    <t>永康东路店</t>
  </si>
  <si>
    <t>邓洋</t>
  </si>
  <si>
    <t>城郊二片&gt;川太极分公司&gt;周三（城郊2）</t>
  </si>
  <si>
    <t>13808075394</t>
  </si>
  <si>
    <t>85.00</t>
  </si>
  <si>
    <t xml:space="preserve"> 庆云南街药店</t>
  </si>
  <si>
    <t>赖千禧</t>
  </si>
  <si>
    <t>13541080866</t>
  </si>
  <si>
    <t>龚玉林</t>
  </si>
  <si>
    <t>15308064084</t>
  </si>
  <si>
    <t>覃顺红</t>
  </si>
  <si>
    <t>17780332209</t>
  </si>
  <si>
    <t>刘学兰</t>
  </si>
  <si>
    <t>18190607157</t>
  </si>
  <si>
    <t>胡艳弘</t>
  </si>
  <si>
    <t>18080925676</t>
  </si>
  <si>
    <t>郫县二店</t>
  </si>
  <si>
    <t>邓红梅</t>
  </si>
  <si>
    <t>13980868547</t>
  </si>
  <si>
    <t>双流三强西路店</t>
  </si>
  <si>
    <t>汤艺</t>
  </si>
  <si>
    <t>15760247040</t>
  </si>
  <si>
    <t>代茜澜</t>
  </si>
  <si>
    <t>18715881523</t>
  </si>
  <si>
    <t>新都新繁店</t>
  </si>
  <si>
    <t>冯静</t>
  </si>
  <si>
    <t>18011308605</t>
  </si>
  <si>
    <t>王芳</t>
  </si>
  <si>
    <t>副店长</t>
  </si>
  <si>
    <t>13541052208</t>
  </si>
  <si>
    <t xml:space="preserve"> 都江堰景中路店</t>
  </si>
  <si>
    <t>晏祥春</t>
  </si>
  <si>
    <t>18728458610</t>
  </si>
  <si>
    <t>陈丽梅</t>
  </si>
  <si>
    <t>13438387396</t>
  </si>
  <si>
    <t>于春莲</t>
  </si>
  <si>
    <t>13880274200</t>
  </si>
  <si>
    <t xml:space="preserve">  怀远店</t>
  </si>
  <si>
    <t>窦潘</t>
  </si>
  <si>
    <t>城郊二片&gt;川太极分公司&gt;1.5（2片怀远店）</t>
  </si>
  <si>
    <t>13980802247</t>
  </si>
  <si>
    <t>李苗</t>
  </si>
  <si>
    <t>15676008528</t>
  </si>
  <si>
    <t>林玲</t>
  </si>
  <si>
    <t>促销</t>
  </si>
  <si>
    <t>13458617630</t>
  </si>
  <si>
    <t>韩艳梅</t>
  </si>
  <si>
    <t>13548007758</t>
  </si>
  <si>
    <t>甘俊莉</t>
  </si>
  <si>
    <t>18980197878</t>
  </si>
  <si>
    <t>大邑子龙路店</t>
  </si>
  <si>
    <t>熊小玲</t>
  </si>
  <si>
    <t>13518183885</t>
  </si>
  <si>
    <t>林霞2</t>
  </si>
  <si>
    <t>17358665200</t>
  </si>
  <si>
    <t>江元梅</t>
  </si>
  <si>
    <t>15928173256</t>
  </si>
  <si>
    <t>大邑新场镇店</t>
  </si>
  <si>
    <t>胡永丽</t>
  </si>
  <si>
    <t>城郊一片&gt;川太极分公司&gt;7/0（城郊一片新场）</t>
  </si>
  <si>
    <t>18981941765</t>
  </si>
  <si>
    <t>林巧</t>
  </si>
  <si>
    <t>18780255835</t>
  </si>
  <si>
    <t xml:space="preserve"> 温江店</t>
  </si>
  <si>
    <t>夏彩红</t>
  </si>
  <si>
    <t>13980528826</t>
  </si>
  <si>
    <t>周美仙</t>
  </si>
  <si>
    <t>18113291701</t>
  </si>
  <si>
    <t>沈长英</t>
  </si>
  <si>
    <t>19983812891</t>
  </si>
  <si>
    <t>成华区万科路药店</t>
  </si>
  <si>
    <t>梁景瑞</t>
  </si>
  <si>
    <t>18280512921</t>
  </si>
  <si>
    <t>廖欣雨</t>
  </si>
  <si>
    <t>18111670838</t>
  </si>
  <si>
    <t>李莹</t>
  </si>
  <si>
    <t>15528057023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</si>
</sst>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EA2DD6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134"/>
      <scheme val="minor"/>
    </font>
    <font>
      <b/>
      <sz val="8"/>
      <name val="Arial"/>
      <charset val="0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7" fillId="21" borderId="14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6" fontId="6" fillId="6" borderId="3" xfId="0" applyNumberFormat="1" applyFont="1" applyFill="1" applyBorder="1" applyAlignment="1">
      <alignment horizontal="center" vertical="center" wrapText="1"/>
    </xf>
    <xf numFmtId="176" fontId="6" fillId="7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0" fontId="6" fillId="5" borderId="3" xfId="0" applyNumberFormat="1" applyFont="1" applyFill="1" applyBorder="1" applyAlignment="1">
      <alignment horizontal="center" vertical="center"/>
    </xf>
    <xf numFmtId="10" fontId="6" fillId="6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176" fontId="6" fillId="7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176" fontId="7" fillId="7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10" fontId="6" fillId="7" borderId="3" xfId="0" applyNumberFormat="1" applyFont="1" applyFill="1" applyBorder="1" applyAlignment="1">
      <alignment horizontal="center" vertical="center"/>
    </xf>
    <xf numFmtId="176" fontId="6" fillId="5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0" fontId="7" fillId="7" borderId="3" xfId="0" applyNumberFormat="1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10" fontId="7" fillId="5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6" fillId="8" borderId="4" xfId="0" applyNumberFormat="1" applyFont="1" applyFill="1" applyBorder="1" applyAlignment="1">
      <alignment horizontal="center" vertical="center"/>
    </xf>
    <xf numFmtId="176" fontId="6" fillId="8" borderId="5" xfId="0" applyNumberFormat="1" applyFont="1" applyFill="1" applyBorder="1" applyAlignment="1">
      <alignment horizontal="center" vertical="center"/>
    </xf>
    <xf numFmtId="176" fontId="6" fillId="8" borderId="6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0" fontId="11" fillId="8" borderId="3" xfId="0" applyNumberFormat="1" applyFont="1" applyFill="1" applyBorder="1" applyAlignment="1">
      <alignment horizontal="center" vertical="center" wrapText="1"/>
    </xf>
    <xf numFmtId="10" fontId="6" fillId="8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0" fontId="10" fillId="8" borderId="3" xfId="0" applyNumberFormat="1" applyFont="1" applyFill="1" applyBorder="1" applyAlignment="1">
      <alignment horizontal="center" vertical="center" wrapText="1"/>
    </xf>
    <xf numFmtId="10" fontId="7" fillId="8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0" fontId="16" fillId="8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176" fontId="9" fillId="7" borderId="3" xfId="0" applyNumberFormat="1" applyFont="1" applyFill="1" applyBorder="1" applyAlignment="1">
      <alignment horizontal="center" vertical="center"/>
    </xf>
    <xf numFmtId="10" fontId="9" fillId="7" borderId="3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0" fontId="9" fillId="5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9" fillId="8" borderId="3" xfId="0" applyNumberFormat="1" applyFont="1" applyFill="1" applyBorder="1" applyAlignment="1">
      <alignment horizontal="center" vertical="center" wrapText="1"/>
    </xf>
    <xf numFmtId="10" fontId="18" fillId="8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2"/>
  <sheetViews>
    <sheetView tabSelected="1" topLeftCell="A79" workbookViewId="0">
      <selection activeCell="Z97" sqref="Z97"/>
    </sheetView>
  </sheetViews>
  <sheetFormatPr defaultColWidth="9" defaultRowHeight="14" customHeight="1"/>
  <cols>
    <col min="1" max="1" width="3.875" style="1" customWidth="1"/>
    <col min="2" max="2" width="6.5" style="1" customWidth="1"/>
    <col min="3" max="3" width="21.5" style="31" customWidth="1"/>
    <col min="4" max="4" width="8.25" style="1" customWidth="1"/>
    <col min="5" max="5" width="10.5" style="32" hidden="1" customWidth="1"/>
    <col min="6" max="6" width="10.5" style="32" customWidth="1"/>
    <col min="7" max="7" width="9.375" style="32" hidden="1" customWidth="1"/>
    <col min="8" max="8" width="9.75" style="32" customWidth="1"/>
    <col min="9" max="9" width="7.375" style="33" hidden="1" customWidth="1"/>
    <col min="10" max="10" width="10.375" style="32" hidden="1" customWidth="1"/>
    <col min="11" max="11" width="10.5" style="32" customWidth="1"/>
    <col min="12" max="12" width="9.375" style="32" hidden="1" customWidth="1"/>
    <col min="13" max="13" width="9.75" style="32" customWidth="1"/>
    <col min="14" max="14" width="7.625" style="33" hidden="1" customWidth="1"/>
    <col min="15" max="16" width="9.375" style="34" customWidth="1"/>
    <col min="17" max="18" width="7.375" style="35" customWidth="1"/>
    <col min="19" max="20" width="8" style="35" customWidth="1"/>
    <col min="21" max="21" width="5.5" style="36" customWidth="1"/>
    <col min="22" max="22" width="8.125" style="37" customWidth="1"/>
    <col min="23" max="23" width="5.875" style="36" customWidth="1"/>
    <col min="24" max="24" width="8.25" style="38" customWidth="1"/>
    <col min="25" max="25" width="5" style="39" customWidth="1"/>
    <col min="26" max="26" width="9.875" style="40" customWidth="1"/>
    <col min="27" max="16384" width="9" style="41"/>
  </cols>
  <sheetData>
    <row r="1" ht="19" customHeight="1" spans="1:25">
      <c r="A1" s="42" t="s">
        <v>0</v>
      </c>
      <c r="B1" s="43"/>
      <c r="C1" s="43"/>
      <c r="D1" s="44"/>
      <c r="E1" s="45"/>
      <c r="F1" s="46" t="s">
        <v>1</v>
      </c>
      <c r="G1" s="43"/>
      <c r="H1" s="43"/>
      <c r="I1" s="43"/>
      <c r="J1" s="43"/>
      <c r="K1" s="43"/>
      <c r="L1" s="43"/>
      <c r="M1" s="44"/>
      <c r="N1" s="45"/>
      <c r="O1" s="11" t="s">
        <v>2</v>
      </c>
      <c r="P1" s="24"/>
      <c r="Q1" s="62" t="s">
        <v>3</v>
      </c>
      <c r="R1" s="63"/>
      <c r="S1" s="63"/>
      <c r="T1" s="64"/>
      <c r="U1" s="65" t="s">
        <v>4</v>
      </c>
      <c r="V1" s="65"/>
      <c r="W1" s="65"/>
      <c r="X1" s="65"/>
      <c r="Y1" s="65"/>
    </row>
    <row r="2" ht="26" customHeight="1" spans="1:25">
      <c r="A2" s="47" t="s">
        <v>5</v>
      </c>
      <c r="B2" s="47" t="s">
        <v>6</v>
      </c>
      <c r="C2" s="48" t="s">
        <v>7</v>
      </c>
      <c r="D2" s="47" t="s">
        <v>8</v>
      </c>
      <c r="E2" s="49" t="s">
        <v>9</v>
      </c>
      <c r="F2" s="49" t="s">
        <v>10</v>
      </c>
      <c r="G2" s="49" t="s">
        <v>11</v>
      </c>
      <c r="H2" s="49" t="s">
        <v>12</v>
      </c>
      <c r="I2" s="54" t="s">
        <v>13</v>
      </c>
      <c r="J2" s="55" t="s">
        <v>14</v>
      </c>
      <c r="K2" s="55" t="s">
        <v>15</v>
      </c>
      <c r="L2" s="55" t="s">
        <v>11</v>
      </c>
      <c r="M2" s="55" t="s">
        <v>16</v>
      </c>
      <c r="N2" s="26" t="s">
        <v>13</v>
      </c>
      <c r="O2" s="56" t="s">
        <v>17</v>
      </c>
      <c r="P2" s="56" t="s">
        <v>11</v>
      </c>
      <c r="Q2" s="66" t="s">
        <v>18</v>
      </c>
      <c r="R2" s="66" t="s">
        <v>19</v>
      </c>
      <c r="S2" s="66" t="s">
        <v>20</v>
      </c>
      <c r="T2" s="67" t="s">
        <v>21</v>
      </c>
      <c r="U2" s="65" t="s">
        <v>22</v>
      </c>
      <c r="V2" s="65" t="s">
        <v>23</v>
      </c>
      <c r="W2" s="65" t="s">
        <v>24</v>
      </c>
      <c r="X2" s="68" t="s">
        <v>25</v>
      </c>
      <c r="Y2" s="14" t="s">
        <v>26</v>
      </c>
    </row>
    <row r="3" customHeight="1" spans="1:26">
      <c r="A3" s="50">
        <v>1</v>
      </c>
      <c r="B3" s="50">
        <v>741</v>
      </c>
      <c r="C3" s="51" t="s">
        <v>27</v>
      </c>
      <c r="D3" s="50" t="s">
        <v>28</v>
      </c>
      <c r="E3" s="52">
        <v>3923.35971428571</v>
      </c>
      <c r="F3" s="52">
        <f t="shared" ref="F3:F66" si="0">E3*3</f>
        <v>11770.0791428571</v>
      </c>
      <c r="G3" s="52">
        <v>792.160236</v>
      </c>
      <c r="H3" s="52">
        <f t="shared" ref="H3:H66" si="1">G3*3</f>
        <v>2376.480708</v>
      </c>
      <c r="I3" s="57">
        <v>0.201908643022354</v>
      </c>
      <c r="J3" s="58">
        <v>4708.03165714286</v>
      </c>
      <c r="K3" s="58">
        <f t="shared" ref="K3:K66" si="2">J3*3</f>
        <v>14124.0949714286</v>
      </c>
      <c r="L3" s="58">
        <v>898.519021714286</v>
      </c>
      <c r="M3" s="58">
        <f t="shared" ref="M3:M66" si="3">L3*3</f>
        <v>2695.55706514286</v>
      </c>
      <c r="N3" s="59">
        <v>0.190848126594706</v>
      </c>
      <c r="O3" s="60">
        <v>17117</v>
      </c>
      <c r="P3" s="60">
        <v>2489.75</v>
      </c>
      <c r="Q3" s="69">
        <f t="shared" ref="Q3:Q66" si="4">O3/F3</f>
        <v>1.45428079048965</v>
      </c>
      <c r="R3" s="69">
        <f>P3/H3</f>
        <v>1.04766261792856</v>
      </c>
      <c r="S3" s="69">
        <f>O3/K3</f>
        <v>1.21190065874137</v>
      </c>
      <c r="T3" s="70">
        <f>P3/M3</f>
        <v>0.923649523950275</v>
      </c>
      <c r="U3" s="61">
        <v>400</v>
      </c>
      <c r="V3" s="71"/>
      <c r="W3" s="61">
        <f>U3+V3</f>
        <v>400</v>
      </c>
      <c r="X3" s="68"/>
      <c r="Y3" s="19"/>
      <c r="Z3" s="41"/>
    </row>
    <row r="4" customHeight="1" spans="1:26">
      <c r="A4" s="50">
        <v>2</v>
      </c>
      <c r="B4" s="50">
        <v>733</v>
      </c>
      <c r="C4" s="51" t="s">
        <v>29</v>
      </c>
      <c r="D4" s="50" t="s">
        <v>30</v>
      </c>
      <c r="E4" s="52">
        <v>5572.42714285714</v>
      </c>
      <c r="F4" s="52">
        <f t="shared" si="0"/>
        <v>16717.2814285714</v>
      </c>
      <c r="G4" s="52">
        <v>1682.689932</v>
      </c>
      <c r="H4" s="52">
        <f t="shared" si="1"/>
        <v>5048.069796</v>
      </c>
      <c r="I4" s="57">
        <v>0.301967148041928</v>
      </c>
      <c r="J4" s="58">
        <v>6686.91257142857</v>
      </c>
      <c r="K4" s="58">
        <f t="shared" si="2"/>
        <v>20060.7377142857</v>
      </c>
      <c r="L4" s="58">
        <v>1908.61500342857</v>
      </c>
      <c r="M4" s="58">
        <f t="shared" si="3"/>
        <v>5725.84501028571</v>
      </c>
      <c r="N4" s="59">
        <v>0.285425446054669</v>
      </c>
      <c r="O4" s="60">
        <v>20227.61</v>
      </c>
      <c r="P4" s="60">
        <v>7165.22</v>
      </c>
      <c r="Q4" s="69">
        <f t="shared" si="4"/>
        <v>1.20998202288017</v>
      </c>
      <c r="R4" s="69">
        <f t="shared" ref="R4:R35" si="5">P4/H4</f>
        <v>1.41939796586759</v>
      </c>
      <c r="S4" s="69">
        <f t="shared" ref="S4:S35" si="6">O4/K4</f>
        <v>1.00831835240014</v>
      </c>
      <c r="T4" s="69">
        <f t="shared" ref="T4:T35" si="7">P4/M4</f>
        <v>1.25138210816546</v>
      </c>
      <c r="U4" s="61">
        <v>400</v>
      </c>
      <c r="V4" s="61">
        <f>(P4-H4)*0.2</f>
        <v>423.4300408</v>
      </c>
      <c r="W4" s="61">
        <f t="shared" ref="W4:W21" si="8">U4+V4</f>
        <v>823.4300408</v>
      </c>
      <c r="X4" s="68"/>
      <c r="Y4" s="19"/>
      <c r="Z4" s="41"/>
    </row>
    <row r="5" customHeight="1" spans="1:25">
      <c r="A5" s="50">
        <v>3</v>
      </c>
      <c r="B5" s="50">
        <v>511</v>
      </c>
      <c r="C5" s="51" t="s">
        <v>31</v>
      </c>
      <c r="D5" s="50" t="s">
        <v>32</v>
      </c>
      <c r="E5" s="52">
        <v>8834.775</v>
      </c>
      <c r="F5" s="52">
        <f t="shared" si="0"/>
        <v>26504.325</v>
      </c>
      <c r="G5" s="52">
        <v>2491.062735</v>
      </c>
      <c r="H5" s="52">
        <f t="shared" si="1"/>
        <v>7473.188205</v>
      </c>
      <c r="I5" s="57">
        <v>0.281961083898571</v>
      </c>
      <c r="J5" s="58">
        <v>10601.73</v>
      </c>
      <c r="K5" s="58">
        <f t="shared" si="2"/>
        <v>31805.19</v>
      </c>
      <c r="L5" s="58">
        <v>2825.52336</v>
      </c>
      <c r="M5" s="58">
        <f t="shared" si="3"/>
        <v>8476.57008</v>
      </c>
      <c r="N5" s="59">
        <v>0.266515310237103</v>
      </c>
      <c r="O5" s="60">
        <v>30050.67</v>
      </c>
      <c r="P5" s="60">
        <v>8925.34</v>
      </c>
      <c r="Q5" s="69">
        <f t="shared" si="4"/>
        <v>1.13380250204448</v>
      </c>
      <c r="R5" s="69">
        <f t="shared" si="5"/>
        <v>1.19431489682388</v>
      </c>
      <c r="S5" s="70">
        <f t="shared" si="6"/>
        <v>0.944835418370398</v>
      </c>
      <c r="T5" s="70">
        <f t="shared" si="7"/>
        <v>1.05294239483242</v>
      </c>
      <c r="U5" s="72">
        <v>400</v>
      </c>
      <c r="V5" s="65"/>
      <c r="W5" s="72">
        <f t="shared" si="8"/>
        <v>400</v>
      </c>
      <c r="X5" s="68"/>
      <c r="Y5" s="19"/>
    </row>
    <row r="6" customHeight="1" spans="1:25">
      <c r="A6" s="50">
        <v>4</v>
      </c>
      <c r="B6" s="50">
        <v>517</v>
      </c>
      <c r="C6" s="51" t="s">
        <v>33</v>
      </c>
      <c r="D6" s="50" t="s">
        <v>32</v>
      </c>
      <c r="E6" s="52">
        <v>26387.8875</v>
      </c>
      <c r="F6" s="52">
        <f t="shared" si="0"/>
        <v>79163.6625</v>
      </c>
      <c r="G6" s="52">
        <v>6253.1263375</v>
      </c>
      <c r="H6" s="52">
        <f t="shared" si="1"/>
        <v>18759.3790125</v>
      </c>
      <c r="I6" s="57">
        <v>0.236969569371554</v>
      </c>
      <c r="J6" s="58">
        <v>31137.70725</v>
      </c>
      <c r="K6" s="58">
        <f t="shared" si="2"/>
        <v>93413.12175</v>
      </c>
      <c r="L6" s="58">
        <v>6974.48591714286</v>
      </c>
      <c r="M6" s="58">
        <f t="shared" si="3"/>
        <v>20923.4577514286</v>
      </c>
      <c r="N6" s="59">
        <v>0.223988422177193</v>
      </c>
      <c r="O6" s="60">
        <v>87734.16</v>
      </c>
      <c r="P6" s="60">
        <v>20266.02</v>
      </c>
      <c r="Q6" s="69">
        <f t="shared" si="4"/>
        <v>1.10826302408633</v>
      </c>
      <c r="R6" s="69">
        <f t="shared" si="5"/>
        <v>1.0803140118069</v>
      </c>
      <c r="S6" s="70">
        <f t="shared" si="6"/>
        <v>0.939205952615538</v>
      </c>
      <c r="T6" s="70">
        <f t="shared" si="7"/>
        <v>0.968578914668935</v>
      </c>
      <c r="U6" s="72">
        <v>400</v>
      </c>
      <c r="V6" s="65"/>
      <c r="W6" s="72">
        <f t="shared" si="8"/>
        <v>400</v>
      </c>
      <c r="X6" s="68"/>
      <c r="Y6" s="19"/>
    </row>
    <row r="7" customHeight="1" spans="1:26">
      <c r="A7" s="50">
        <v>5</v>
      </c>
      <c r="B7" s="50">
        <v>514</v>
      </c>
      <c r="C7" s="51" t="s">
        <v>34</v>
      </c>
      <c r="D7" s="50" t="s">
        <v>35</v>
      </c>
      <c r="E7" s="52">
        <v>10238.17</v>
      </c>
      <c r="F7" s="52">
        <f t="shared" si="0"/>
        <v>30714.51</v>
      </c>
      <c r="G7" s="52">
        <v>2552.859722</v>
      </c>
      <c r="H7" s="52">
        <f t="shared" si="1"/>
        <v>7658.579166</v>
      </c>
      <c r="I7" s="57">
        <v>0.249347268310645</v>
      </c>
      <c r="J7" s="58">
        <v>12285.804</v>
      </c>
      <c r="K7" s="58">
        <f t="shared" si="2"/>
        <v>36857.412</v>
      </c>
      <c r="L7" s="58">
        <v>2895.617472</v>
      </c>
      <c r="M7" s="58">
        <f t="shared" si="3"/>
        <v>8686.852416</v>
      </c>
      <c r="N7" s="59">
        <v>0.235688073161512</v>
      </c>
      <c r="O7" s="60">
        <v>33323.83</v>
      </c>
      <c r="P7" s="60">
        <v>6226.63</v>
      </c>
      <c r="Q7" s="69">
        <f t="shared" si="4"/>
        <v>1.08495398428951</v>
      </c>
      <c r="R7" s="73">
        <f t="shared" si="5"/>
        <v>0.813026785391592</v>
      </c>
      <c r="S7" s="70">
        <f t="shared" si="6"/>
        <v>0.904128320241259</v>
      </c>
      <c r="T7" s="70">
        <f t="shared" si="7"/>
        <v>0.716787819317777</v>
      </c>
      <c r="U7" s="61"/>
      <c r="V7" s="71"/>
      <c r="W7" s="61">
        <f t="shared" si="8"/>
        <v>0</v>
      </c>
      <c r="X7" s="68"/>
      <c r="Y7" s="19"/>
      <c r="Z7" s="41"/>
    </row>
    <row r="8" customHeight="1" spans="1:26">
      <c r="A8" s="50">
        <v>6</v>
      </c>
      <c r="B8" s="50">
        <v>329</v>
      </c>
      <c r="C8" s="51" t="s">
        <v>36</v>
      </c>
      <c r="D8" s="50" t="s">
        <v>37</v>
      </c>
      <c r="E8" s="52">
        <v>6540.61028571429</v>
      </c>
      <c r="F8" s="52">
        <f t="shared" si="0"/>
        <v>19621.8308571429</v>
      </c>
      <c r="G8" s="52">
        <v>1577.005472</v>
      </c>
      <c r="H8" s="52">
        <f t="shared" si="1"/>
        <v>4731.016416</v>
      </c>
      <c r="I8" s="57">
        <v>0.241109835796887</v>
      </c>
      <c r="J8" s="58">
        <v>7848.73234285714</v>
      </c>
      <c r="K8" s="58">
        <f t="shared" si="2"/>
        <v>23546.1970285714</v>
      </c>
      <c r="L8" s="58">
        <v>1788.74090057143</v>
      </c>
      <c r="M8" s="58">
        <f t="shared" si="3"/>
        <v>5366.22270171429</v>
      </c>
      <c r="N8" s="59">
        <v>0.227901885608228</v>
      </c>
      <c r="O8" s="60">
        <v>21047.12</v>
      </c>
      <c r="P8" s="60">
        <v>4275.47</v>
      </c>
      <c r="Q8" s="69">
        <f t="shared" si="4"/>
        <v>1.07263792829701</v>
      </c>
      <c r="R8" s="73">
        <f t="shared" si="5"/>
        <v>0.903710666811603</v>
      </c>
      <c r="S8" s="70">
        <f t="shared" si="6"/>
        <v>0.893864940247506</v>
      </c>
      <c r="T8" s="70">
        <f t="shared" si="7"/>
        <v>0.796737339774244</v>
      </c>
      <c r="U8" s="61"/>
      <c r="V8" s="71"/>
      <c r="W8" s="61">
        <f t="shared" si="8"/>
        <v>0</v>
      </c>
      <c r="X8" s="68"/>
      <c r="Y8" s="19"/>
      <c r="Z8" s="41"/>
    </row>
    <row r="9" customHeight="1" spans="1:26">
      <c r="A9" s="50">
        <v>7</v>
      </c>
      <c r="B9" s="50">
        <v>737</v>
      </c>
      <c r="C9" s="51" t="s">
        <v>38</v>
      </c>
      <c r="D9" s="50" t="s">
        <v>30</v>
      </c>
      <c r="E9" s="52">
        <v>9498.99214285714</v>
      </c>
      <c r="F9" s="52">
        <f t="shared" si="0"/>
        <v>28496.9764285714</v>
      </c>
      <c r="G9" s="52">
        <v>2378.04</v>
      </c>
      <c r="H9" s="52">
        <f t="shared" si="1"/>
        <v>7134.12</v>
      </c>
      <c r="I9" s="57">
        <v>0.250346559322948</v>
      </c>
      <c r="J9" s="58">
        <v>11398.7905714286</v>
      </c>
      <c r="K9" s="58">
        <f t="shared" si="2"/>
        <v>34196.3717142858</v>
      </c>
      <c r="L9" s="58">
        <v>2697.32571428571</v>
      </c>
      <c r="M9" s="58">
        <f t="shared" si="3"/>
        <v>8091.97714285713</v>
      </c>
      <c r="N9" s="59">
        <v>0.236632623205364</v>
      </c>
      <c r="O9" s="60">
        <v>30282.84</v>
      </c>
      <c r="P9" s="60">
        <v>8691</v>
      </c>
      <c r="Q9" s="69">
        <f t="shared" si="4"/>
        <v>1.06266852821754</v>
      </c>
      <c r="R9" s="69">
        <f t="shared" si="5"/>
        <v>1.21823013910615</v>
      </c>
      <c r="S9" s="70">
        <f t="shared" si="6"/>
        <v>0.88555710684795</v>
      </c>
      <c r="T9" s="70">
        <f t="shared" si="7"/>
        <v>1.07402676089757</v>
      </c>
      <c r="U9" s="61">
        <v>400</v>
      </c>
      <c r="V9" s="71"/>
      <c r="W9" s="61">
        <f t="shared" si="8"/>
        <v>400</v>
      </c>
      <c r="X9" s="68"/>
      <c r="Y9" s="19"/>
      <c r="Z9" s="41"/>
    </row>
    <row r="10" customHeight="1" spans="1:26">
      <c r="A10" s="50">
        <v>8</v>
      </c>
      <c r="B10" s="50">
        <v>713</v>
      </c>
      <c r="C10" s="51" t="s">
        <v>39</v>
      </c>
      <c r="D10" s="50" t="s">
        <v>37</v>
      </c>
      <c r="E10" s="52">
        <v>4759.944</v>
      </c>
      <c r="F10" s="52">
        <f t="shared" si="0"/>
        <v>14279.832</v>
      </c>
      <c r="G10" s="52">
        <v>925.868328</v>
      </c>
      <c r="H10" s="52">
        <f t="shared" si="1"/>
        <v>2777.604984</v>
      </c>
      <c r="I10" s="57">
        <v>0.194512441322839</v>
      </c>
      <c r="J10" s="58">
        <v>5711.9328</v>
      </c>
      <c r="K10" s="58">
        <f t="shared" si="2"/>
        <v>17135.7984</v>
      </c>
      <c r="L10" s="58">
        <v>1050.179328</v>
      </c>
      <c r="M10" s="58">
        <f t="shared" si="3"/>
        <v>3150.537984</v>
      </c>
      <c r="N10" s="59">
        <v>0.183857087394305</v>
      </c>
      <c r="O10" s="60">
        <v>14827.14</v>
      </c>
      <c r="P10" s="60">
        <v>3459.23</v>
      </c>
      <c r="Q10" s="69">
        <f t="shared" si="4"/>
        <v>1.0383273416662</v>
      </c>
      <c r="R10" s="69">
        <f t="shared" si="5"/>
        <v>1.24540027107037</v>
      </c>
      <c r="S10" s="70">
        <f t="shared" si="6"/>
        <v>0.865272784721837</v>
      </c>
      <c r="T10" s="70">
        <f t="shared" si="7"/>
        <v>1.09798073140768</v>
      </c>
      <c r="U10" s="61">
        <v>400</v>
      </c>
      <c r="V10" s="71"/>
      <c r="W10" s="61">
        <f t="shared" si="8"/>
        <v>400</v>
      </c>
      <c r="X10" s="68"/>
      <c r="Y10" s="19"/>
      <c r="Z10" s="41"/>
    </row>
    <row r="11" customHeight="1" spans="1:26">
      <c r="A11" s="50">
        <v>9</v>
      </c>
      <c r="B11" s="50">
        <v>106399</v>
      </c>
      <c r="C11" s="51" t="s">
        <v>40</v>
      </c>
      <c r="D11" s="50" t="s">
        <v>28</v>
      </c>
      <c r="E11" s="52">
        <v>6624.30228571429</v>
      </c>
      <c r="F11" s="52">
        <f t="shared" si="0"/>
        <v>19872.9068571429</v>
      </c>
      <c r="G11" s="52">
        <v>1764.975303</v>
      </c>
      <c r="H11" s="52">
        <f t="shared" si="1"/>
        <v>5294.925909</v>
      </c>
      <c r="I11" s="57">
        <v>0.266439426655737</v>
      </c>
      <c r="J11" s="58">
        <v>7949.16274285714</v>
      </c>
      <c r="K11" s="58">
        <f t="shared" si="2"/>
        <v>23847.4882285714</v>
      </c>
      <c r="L11" s="58">
        <v>2001.94835657143</v>
      </c>
      <c r="M11" s="58">
        <f t="shared" si="3"/>
        <v>6005.84506971429</v>
      </c>
      <c r="N11" s="59">
        <v>0.251843926377066</v>
      </c>
      <c r="O11" s="60">
        <v>20326.44</v>
      </c>
      <c r="P11" s="60">
        <v>5311.18</v>
      </c>
      <c r="Q11" s="69">
        <f t="shared" si="4"/>
        <v>1.02282168110168</v>
      </c>
      <c r="R11" s="69">
        <f t="shared" si="5"/>
        <v>1.00306974852516</v>
      </c>
      <c r="S11" s="70">
        <f t="shared" si="6"/>
        <v>0.852351400918069</v>
      </c>
      <c r="T11" s="70">
        <f t="shared" si="7"/>
        <v>0.884335166550119</v>
      </c>
      <c r="U11" s="61">
        <v>400</v>
      </c>
      <c r="V11" s="71"/>
      <c r="W11" s="61">
        <f t="shared" si="8"/>
        <v>400</v>
      </c>
      <c r="X11" s="68"/>
      <c r="Y11" s="19"/>
      <c r="Z11" s="41"/>
    </row>
    <row r="12" customHeight="1" spans="1:25">
      <c r="A12" s="50">
        <v>10</v>
      </c>
      <c r="B12" s="50">
        <v>747</v>
      </c>
      <c r="C12" s="51" t="s">
        <v>41</v>
      </c>
      <c r="D12" s="50" t="s">
        <v>32</v>
      </c>
      <c r="E12" s="52">
        <v>9827.592</v>
      </c>
      <c r="F12" s="52">
        <f t="shared" si="0"/>
        <v>29482.776</v>
      </c>
      <c r="G12" s="52">
        <v>1843.331588</v>
      </c>
      <c r="H12" s="52">
        <f t="shared" si="1"/>
        <v>5529.994764</v>
      </c>
      <c r="I12" s="57">
        <v>0.187566963300878</v>
      </c>
      <c r="J12" s="58">
        <v>11793.1104</v>
      </c>
      <c r="K12" s="58">
        <f t="shared" si="2"/>
        <v>35379.3312</v>
      </c>
      <c r="L12" s="58">
        <v>2090.825088</v>
      </c>
      <c r="M12" s="58">
        <f t="shared" si="3"/>
        <v>6272.475264</v>
      </c>
      <c r="N12" s="59">
        <v>0.177292081315545</v>
      </c>
      <c r="O12" s="60">
        <v>30143.78</v>
      </c>
      <c r="P12" s="60">
        <v>5537.92</v>
      </c>
      <c r="Q12" s="69">
        <f t="shared" si="4"/>
        <v>1.02242000549745</v>
      </c>
      <c r="R12" s="69">
        <f t="shared" si="5"/>
        <v>1.00143313625749</v>
      </c>
      <c r="S12" s="70">
        <f t="shared" si="6"/>
        <v>0.852016671247873</v>
      </c>
      <c r="T12" s="70">
        <f t="shared" si="7"/>
        <v>0.882892282060341</v>
      </c>
      <c r="U12" s="72">
        <v>400</v>
      </c>
      <c r="V12" s="65"/>
      <c r="W12" s="72">
        <f t="shared" si="8"/>
        <v>400</v>
      </c>
      <c r="X12" s="68"/>
      <c r="Y12" s="19"/>
    </row>
    <row r="13" customHeight="1" spans="1:26">
      <c r="A13" s="50">
        <v>11</v>
      </c>
      <c r="B13" s="50">
        <v>754</v>
      </c>
      <c r="C13" s="51" t="s">
        <v>42</v>
      </c>
      <c r="D13" s="50" t="s">
        <v>37</v>
      </c>
      <c r="E13" s="52">
        <v>9657.59851428571</v>
      </c>
      <c r="F13" s="52">
        <f t="shared" si="0"/>
        <v>28972.7955428571</v>
      </c>
      <c r="G13" s="52">
        <v>2014.7433712</v>
      </c>
      <c r="H13" s="52">
        <f t="shared" si="1"/>
        <v>6044.2301136</v>
      </c>
      <c r="I13" s="57">
        <v>0.208617428879421</v>
      </c>
      <c r="J13" s="58">
        <v>11589.1182171429</v>
      </c>
      <c r="K13" s="58">
        <f t="shared" si="2"/>
        <v>34767.3546514287</v>
      </c>
      <c r="L13" s="58">
        <v>2285.25134262857</v>
      </c>
      <c r="M13" s="58">
        <f t="shared" si="3"/>
        <v>6855.75402788571</v>
      </c>
      <c r="N13" s="59">
        <v>0.197189406459603</v>
      </c>
      <c r="O13" s="60">
        <v>29463.39</v>
      </c>
      <c r="P13" s="60">
        <v>7970.03</v>
      </c>
      <c r="Q13" s="69">
        <f t="shared" si="4"/>
        <v>1.01693293477384</v>
      </c>
      <c r="R13" s="69">
        <f t="shared" si="5"/>
        <v>1.3186178967718</v>
      </c>
      <c r="S13" s="70">
        <f t="shared" si="6"/>
        <v>0.847444112311526</v>
      </c>
      <c r="T13" s="70">
        <f t="shared" si="7"/>
        <v>1.1625314980062</v>
      </c>
      <c r="U13" s="61">
        <v>400</v>
      </c>
      <c r="V13" s="71"/>
      <c r="W13" s="61">
        <f t="shared" si="8"/>
        <v>400</v>
      </c>
      <c r="X13" s="68"/>
      <c r="Y13" s="19"/>
      <c r="Z13" s="41"/>
    </row>
    <row r="14" customHeight="1" spans="1:26">
      <c r="A14" s="50">
        <v>12</v>
      </c>
      <c r="B14" s="50">
        <v>106485</v>
      </c>
      <c r="C14" s="51" t="s">
        <v>43</v>
      </c>
      <c r="D14" s="50" t="s">
        <v>30</v>
      </c>
      <c r="E14" s="52">
        <v>5729.068</v>
      </c>
      <c r="F14" s="52">
        <f t="shared" si="0"/>
        <v>17187.204</v>
      </c>
      <c r="G14" s="52">
        <v>1118.406576</v>
      </c>
      <c r="H14" s="52">
        <f t="shared" si="1"/>
        <v>3355.219728</v>
      </c>
      <c r="I14" s="57">
        <v>0.195216146151521</v>
      </c>
      <c r="J14" s="58">
        <v>6874.8816</v>
      </c>
      <c r="K14" s="58">
        <f t="shared" si="2"/>
        <v>20624.6448</v>
      </c>
      <c r="L14" s="58">
        <v>1268.568576</v>
      </c>
      <c r="M14" s="58">
        <f t="shared" si="3"/>
        <v>3805.705728</v>
      </c>
      <c r="N14" s="59">
        <v>0.184522243408526</v>
      </c>
      <c r="O14" s="60">
        <v>17426.86</v>
      </c>
      <c r="P14" s="60">
        <v>3724.94</v>
      </c>
      <c r="Q14" s="69">
        <f t="shared" si="4"/>
        <v>1.01394386195684</v>
      </c>
      <c r="R14" s="69">
        <f t="shared" si="5"/>
        <v>1.11019256620203</v>
      </c>
      <c r="S14" s="70">
        <f t="shared" si="6"/>
        <v>0.844953218297364</v>
      </c>
      <c r="T14" s="70">
        <f t="shared" si="7"/>
        <v>0.978777726452738</v>
      </c>
      <c r="U14" s="61">
        <v>400</v>
      </c>
      <c r="V14" s="71"/>
      <c r="W14" s="61">
        <f t="shared" si="8"/>
        <v>400</v>
      </c>
      <c r="X14" s="68"/>
      <c r="Y14" s="19"/>
      <c r="Z14" s="41"/>
    </row>
    <row r="15" customHeight="1" spans="1:26">
      <c r="A15" s="50">
        <v>13</v>
      </c>
      <c r="B15" s="50">
        <v>104428</v>
      </c>
      <c r="C15" s="51" t="s">
        <v>44</v>
      </c>
      <c r="D15" s="50" t="s">
        <v>37</v>
      </c>
      <c r="E15" s="52">
        <v>7458.306</v>
      </c>
      <c r="F15" s="52">
        <f t="shared" si="0"/>
        <v>22374.918</v>
      </c>
      <c r="G15" s="52">
        <v>1752.976176</v>
      </c>
      <c r="H15" s="52">
        <f t="shared" si="1"/>
        <v>5258.928528</v>
      </c>
      <c r="I15" s="57">
        <v>0.235036773229739</v>
      </c>
      <c r="J15" s="58">
        <v>8949.9672</v>
      </c>
      <c r="K15" s="58">
        <f t="shared" si="2"/>
        <v>26849.9016</v>
      </c>
      <c r="L15" s="58">
        <v>1988.338176</v>
      </c>
      <c r="M15" s="58">
        <f t="shared" si="3"/>
        <v>5965.014528</v>
      </c>
      <c r="N15" s="59">
        <v>0.22216150423434</v>
      </c>
      <c r="O15" s="60">
        <v>22603.66</v>
      </c>
      <c r="P15" s="60">
        <v>5077.89</v>
      </c>
      <c r="Q15" s="69">
        <f t="shared" si="4"/>
        <v>1.01022314361107</v>
      </c>
      <c r="R15" s="73">
        <f t="shared" si="5"/>
        <v>0.965575016462745</v>
      </c>
      <c r="S15" s="70">
        <f t="shared" si="6"/>
        <v>0.841852619675895</v>
      </c>
      <c r="T15" s="70">
        <f t="shared" si="7"/>
        <v>0.851278731370091</v>
      </c>
      <c r="U15" s="61"/>
      <c r="V15" s="71"/>
      <c r="W15" s="61">
        <f t="shared" si="8"/>
        <v>0</v>
      </c>
      <c r="X15" s="68"/>
      <c r="Y15" s="19"/>
      <c r="Z15" s="41"/>
    </row>
    <row r="16" customHeight="1" spans="1:25">
      <c r="A16" s="50">
        <v>14</v>
      </c>
      <c r="B16" s="50">
        <v>572</v>
      </c>
      <c r="C16" s="51" t="s">
        <v>45</v>
      </c>
      <c r="D16" s="50" t="s">
        <v>32</v>
      </c>
      <c r="E16" s="52">
        <v>8622.27657142857</v>
      </c>
      <c r="F16" s="52">
        <f t="shared" si="0"/>
        <v>25866.8297142857</v>
      </c>
      <c r="G16" s="52">
        <v>2389.565248</v>
      </c>
      <c r="H16" s="52">
        <f t="shared" si="1"/>
        <v>7168.695744</v>
      </c>
      <c r="I16" s="57">
        <v>0.277138552469802</v>
      </c>
      <c r="J16" s="58">
        <v>10346.7318857143</v>
      </c>
      <c r="K16" s="58">
        <f t="shared" si="2"/>
        <v>31040.1956571429</v>
      </c>
      <c r="L16" s="58">
        <v>2710.39839085714</v>
      </c>
      <c r="M16" s="58">
        <f t="shared" si="3"/>
        <v>8131.19517257142</v>
      </c>
      <c r="N16" s="59">
        <v>0.261956956147611</v>
      </c>
      <c r="O16" s="60">
        <v>26070.75</v>
      </c>
      <c r="P16" s="60">
        <v>5832.59</v>
      </c>
      <c r="Q16" s="69">
        <f t="shared" si="4"/>
        <v>1.00788346650775</v>
      </c>
      <c r="R16" s="73">
        <f t="shared" si="5"/>
        <v>0.813619409762469</v>
      </c>
      <c r="S16" s="70">
        <f t="shared" si="6"/>
        <v>0.839902888756458</v>
      </c>
      <c r="T16" s="70">
        <f t="shared" si="7"/>
        <v>0.717310294023541</v>
      </c>
      <c r="U16" s="72"/>
      <c r="V16" s="65"/>
      <c r="W16" s="72">
        <f t="shared" si="8"/>
        <v>0</v>
      </c>
      <c r="X16" s="68"/>
      <c r="Y16" s="19"/>
    </row>
    <row r="17" customHeight="1" spans="1:26">
      <c r="A17" s="50">
        <v>15</v>
      </c>
      <c r="B17" s="50">
        <v>107658</v>
      </c>
      <c r="C17" s="51" t="s">
        <v>46</v>
      </c>
      <c r="D17" s="50" t="s">
        <v>28</v>
      </c>
      <c r="E17" s="52">
        <v>5190.15214285714</v>
      </c>
      <c r="F17" s="52">
        <f t="shared" si="0"/>
        <v>15570.4564285714</v>
      </c>
      <c r="G17" s="52">
        <v>1215.966465</v>
      </c>
      <c r="H17" s="52">
        <f t="shared" si="1"/>
        <v>3647.899395</v>
      </c>
      <c r="I17" s="57">
        <v>0.234283395078014</v>
      </c>
      <c r="J17" s="58">
        <v>6228.18257142857</v>
      </c>
      <c r="K17" s="58">
        <f t="shared" si="2"/>
        <v>18684.5477142857</v>
      </c>
      <c r="L17" s="58">
        <v>1379.22726857143</v>
      </c>
      <c r="M17" s="58">
        <f t="shared" si="3"/>
        <v>4137.68180571429</v>
      </c>
      <c r="N17" s="59">
        <v>0.221449395992108</v>
      </c>
      <c r="O17" s="60">
        <v>15668.65</v>
      </c>
      <c r="P17" s="60">
        <v>4549.54</v>
      </c>
      <c r="Q17" s="69">
        <f t="shared" si="4"/>
        <v>1.00630640289057</v>
      </c>
      <c r="R17" s="69">
        <f t="shared" si="5"/>
        <v>1.24716706996795</v>
      </c>
      <c r="S17" s="70">
        <f t="shared" si="6"/>
        <v>0.838588669075472</v>
      </c>
      <c r="T17" s="70">
        <f t="shared" si="7"/>
        <v>1.09953839217818</v>
      </c>
      <c r="U17" s="61">
        <v>400</v>
      </c>
      <c r="V17" s="71"/>
      <c r="W17" s="61">
        <f t="shared" si="8"/>
        <v>400</v>
      </c>
      <c r="X17" s="68"/>
      <c r="Y17" s="19"/>
      <c r="Z17" s="41"/>
    </row>
    <row r="18" customHeight="1" spans="1:26">
      <c r="A18" s="50">
        <v>16</v>
      </c>
      <c r="B18" s="50">
        <v>727</v>
      </c>
      <c r="C18" s="51" t="s">
        <v>47</v>
      </c>
      <c r="D18" s="50" t="s">
        <v>28</v>
      </c>
      <c r="E18" s="52">
        <v>6328.43657142857</v>
      </c>
      <c r="F18" s="52">
        <f t="shared" si="0"/>
        <v>18985.3097142857</v>
      </c>
      <c r="G18" s="52">
        <v>1957.266304</v>
      </c>
      <c r="H18" s="52">
        <f t="shared" si="1"/>
        <v>5871.798912</v>
      </c>
      <c r="I18" s="57">
        <v>0.309281175833634</v>
      </c>
      <c r="J18" s="58">
        <v>7594.12388571429</v>
      </c>
      <c r="K18" s="58">
        <f t="shared" si="2"/>
        <v>22782.3716571429</v>
      </c>
      <c r="L18" s="58">
        <v>2220.05716114286</v>
      </c>
      <c r="M18" s="58">
        <f t="shared" si="3"/>
        <v>6660.17148342858</v>
      </c>
      <c r="N18" s="59">
        <v>0.292338812818043</v>
      </c>
      <c r="O18" s="60">
        <v>19059.44</v>
      </c>
      <c r="P18" s="60">
        <v>5149.09</v>
      </c>
      <c r="Q18" s="69">
        <f t="shared" si="4"/>
        <v>1.00390461292599</v>
      </c>
      <c r="R18" s="73">
        <f t="shared" si="5"/>
        <v>0.876918654260618</v>
      </c>
      <c r="S18" s="70">
        <f t="shared" si="6"/>
        <v>0.836587177438323</v>
      </c>
      <c r="T18" s="70">
        <f t="shared" si="7"/>
        <v>0.773116730224085</v>
      </c>
      <c r="U18" s="61"/>
      <c r="V18" s="71"/>
      <c r="W18" s="61">
        <f t="shared" si="8"/>
        <v>0</v>
      </c>
      <c r="X18" s="68"/>
      <c r="Y18" s="19"/>
      <c r="Z18" s="41"/>
    </row>
    <row r="19" customHeight="1" spans="1:26">
      <c r="A19" s="50">
        <v>17</v>
      </c>
      <c r="B19" s="50">
        <v>732</v>
      </c>
      <c r="C19" s="51" t="s">
        <v>48</v>
      </c>
      <c r="D19" s="50" t="s">
        <v>35</v>
      </c>
      <c r="E19" s="52">
        <v>5407.77828571429</v>
      </c>
      <c r="F19" s="52">
        <f t="shared" si="0"/>
        <v>16223.3348571429</v>
      </c>
      <c r="G19" s="52">
        <v>1436.770272</v>
      </c>
      <c r="H19" s="52">
        <f t="shared" si="1"/>
        <v>4310.310816</v>
      </c>
      <c r="I19" s="57">
        <v>0.265685868778221</v>
      </c>
      <c r="J19" s="58">
        <v>6489.33394285714</v>
      </c>
      <c r="K19" s="58">
        <f t="shared" si="2"/>
        <v>19468.0018285714</v>
      </c>
      <c r="L19" s="58">
        <v>1629.67712914286</v>
      </c>
      <c r="M19" s="58">
        <f t="shared" si="3"/>
        <v>4889.03138742858</v>
      </c>
      <c r="N19" s="59">
        <v>0.251131648254387</v>
      </c>
      <c r="O19" s="60">
        <v>16262.6</v>
      </c>
      <c r="P19" s="60">
        <v>4850.73</v>
      </c>
      <c r="Q19" s="69">
        <f t="shared" si="4"/>
        <v>1.00242028801124</v>
      </c>
      <c r="R19" s="69">
        <f t="shared" si="5"/>
        <v>1.12537824000857</v>
      </c>
      <c r="S19" s="70">
        <f t="shared" si="6"/>
        <v>0.835350240009371</v>
      </c>
      <c r="T19" s="70">
        <f t="shared" si="7"/>
        <v>0.992165853643921</v>
      </c>
      <c r="U19" s="61">
        <v>400</v>
      </c>
      <c r="V19" s="71"/>
      <c r="W19" s="61">
        <f t="shared" si="8"/>
        <v>400</v>
      </c>
      <c r="X19" s="68"/>
      <c r="Y19" s="19"/>
      <c r="Z19" s="41"/>
    </row>
    <row r="20" customHeight="1" spans="1:25">
      <c r="A20" s="50">
        <v>18</v>
      </c>
      <c r="B20" s="50">
        <v>102479</v>
      </c>
      <c r="C20" s="51" t="s">
        <v>49</v>
      </c>
      <c r="D20" s="50" t="s">
        <v>32</v>
      </c>
      <c r="E20" s="52">
        <v>7306.984</v>
      </c>
      <c r="F20" s="52">
        <f t="shared" si="0"/>
        <v>21920.952</v>
      </c>
      <c r="G20" s="52">
        <v>1989.124326</v>
      </c>
      <c r="H20" s="52">
        <f t="shared" si="1"/>
        <v>5967.372978</v>
      </c>
      <c r="I20" s="57">
        <v>0.272222345909065</v>
      </c>
      <c r="J20" s="58">
        <v>8768.3808</v>
      </c>
      <c r="K20" s="58">
        <f t="shared" si="2"/>
        <v>26305.1424</v>
      </c>
      <c r="L20" s="58">
        <v>2256.192576</v>
      </c>
      <c r="M20" s="58">
        <f t="shared" si="3"/>
        <v>6768.577728</v>
      </c>
      <c r="N20" s="59">
        <v>0.257310058431769</v>
      </c>
      <c r="O20" s="60">
        <v>21961.46</v>
      </c>
      <c r="P20" s="60">
        <v>6962.31</v>
      </c>
      <c r="Q20" s="69">
        <f t="shared" si="4"/>
        <v>1.00184791244468</v>
      </c>
      <c r="R20" s="69">
        <f t="shared" si="5"/>
        <v>1.16672948476123</v>
      </c>
      <c r="S20" s="70">
        <f t="shared" si="6"/>
        <v>0.834873260370565</v>
      </c>
      <c r="T20" s="70">
        <f t="shared" si="7"/>
        <v>1.02862230143248</v>
      </c>
      <c r="U20" s="72">
        <v>400</v>
      </c>
      <c r="V20" s="65"/>
      <c r="W20" s="72">
        <f t="shared" si="8"/>
        <v>400</v>
      </c>
      <c r="X20" s="68"/>
      <c r="Y20" s="19"/>
    </row>
    <row r="21" customHeight="1" spans="1:26">
      <c r="A21" s="50">
        <v>19</v>
      </c>
      <c r="B21" s="50">
        <v>587</v>
      </c>
      <c r="C21" s="51" t="s">
        <v>50</v>
      </c>
      <c r="D21" s="50" t="s">
        <v>37</v>
      </c>
      <c r="E21" s="52">
        <v>8008.99971428571</v>
      </c>
      <c r="F21" s="52">
        <f t="shared" si="0"/>
        <v>24026.9991428571</v>
      </c>
      <c r="G21" s="52">
        <v>2003.531418</v>
      </c>
      <c r="H21" s="52">
        <f t="shared" si="1"/>
        <v>6010.594254</v>
      </c>
      <c r="I21" s="57">
        <v>0.250160006177336</v>
      </c>
      <c r="J21" s="58">
        <v>9610.79965714286</v>
      </c>
      <c r="K21" s="58">
        <f t="shared" si="2"/>
        <v>28832.3989714286</v>
      </c>
      <c r="L21" s="58">
        <v>2272.53402514286</v>
      </c>
      <c r="M21" s="58">
        <f t="shared" si="3"/>
        <v>6817.60207542858</v>
      </c>
      <c r="N21" s="59">
        <v>0.236456289405001</v>
      </c>
      <c r="O21" s="60">
        <v>24061.83</v>
      </c>
      <c r="P21" s="60">
        <v>6382.12</v>
      </c>
      <c r="Q21" s="69">
        <f t="shared" si="4"/>
        <v>1.00144965490429</v>
      </c>
      <c r="R21" s="69">
        <f t="shared" si="5"/>
        <v>1.06181181598687</v>
      </c>
      <c r="S21" s="70">
        <f t="shared" si="6"/>
        <v>0.83454137908691</v>
      </c>
      <c r="T21" s="70">
        <f t="shared" si="7"/>
        <v>0.93612386428388</v>
      </c>
      <c r="U21" s="61">
        <v>400</v>
      </c>
      <c r="V21" s="71"/>
      <c r="W21" s="61">
        <f t="shared" si="8"/>
        <v>400</v>
      </c>
      <c r="X21" s="68"/>
      <c r="Y21" s="19"/>
      <c r="Z21" s="41"/>
    </row>
    <row r="22" customHeight="1" spans="1:26">
      <c r="A22" s="50">
        <v>20</v>
      </c>
      <c r="B22" s="50">
        <v>581</v>
      </c>
      <c r="C22" s="51" t="s">
        <v>51</v>
      </c>
      <c r="D22" s="50" t="s">
        <v>28</v>
      </c>
      <c r="E22" s="52">
        <v>13650.148</v>
      </c>
      <c r="F22" s="52">
        <f t="shared" si="0"/>
        <v>40950.444</v>
      </c>
      <c r="G22" s="52">
        <v>4148.537862</v>
      </c>
      <c r="H22" s="52">
        <f t="shared" si="1"/>
        <v>12445.613586</v>
      </c>
      <c r="I22" s="57">
        <v>0.303918892454499</v>
      </c>
      <c r="J22" s="58">
        <v>16380.1776</v>
      </c>
      <c r="K22" s="58">
        <f t="shared" si="2"/>
        <v>49140.5328</v>
      </c>
      <c r="L22" s="58">
        <v>4705.538112</v>
      </c>
      <c r="M22" s="58">
        <f t="shared" si="3"/>
        <v>14116.614336</v>
      </c>
      <c r="N22" s="59">
        <v>0.287270274285671</v>
      </c>
      <c r="O22" s="60">
        <v>40572.32</v>
      </c>
      <c r="P22" s="60">
        <v>11841.78</v>
      </c>
      <c r="Q22" s="70">
        <f t="shared" si="4"/>
        <v>0.99076630280248</v>
      </c>
      <c r="R22" s="73">
        <f t="shared" si="5"/>
        <v>0.951482216459038</v>
      </c>
      <c r="S22" s="70">
        <f t="shared" si="6"/>
        <v>0.825638585668733</v>
      </c>
      <c r="T22" s="70">
        <f t="shared" si="7"/>
        <v>0.838854113185004</v>
      </c>
      <c r="U22" s="61"/>
      <c r="V22" s="71"/>
      <c r="W22" s="61"/>
      <c r="X22" s="20">
        <f>(O22-F22)*0.01</f>
        <v>-3.78123999999996</v>
      </c>
      <c r="Y22" s="76">
        <v>0.01</v>
      </c>
      <c r="Z22" s="41"/>
    </row>
    <row r="23" customHeight="1" spans="1:26">
      <c r="A23" s="50">
        <v>21</v>
      </c>
      <c r="B23" s="50">
        <v>746</v>
      </c>
      <c r="C23" s="51" t="s">
        <v>52</v>
      </c>
      <c r="D23" s="50" t="s">
        <v>35</v>
      </c>
      <c r="E23" s="52">
        <v>10279.8392142857</v>
      </c>
      <c r="F23" s="52">
        <f t="shared" si="0"/>
        <v>30839.5176428571</v>
      </c>
      <c r="G23" s="52">
        <v>3067.684235</v>
      </c>
      <c r="H23" s="52">
        <f t="shared" si="1"/>
        <v>9203.052705</v>
      </c>
      <c r="I23" s="57">
        <v>0.298417530766132</v>
      </c>
      <c r="J23" s="58">
        <v>12335.8070571429</v>
      </c>
      <c r="K23" s="58">
        <f t="shared" si="2"/>
        <v>37007.4211714287</v>
      </c>
      <c r="L23" s="58">
        <v>3479.56450285714</v>
      </c>
      <c r="M23" s="58">
        <f t="shared" si="3"/>
        <v>10438.6935085714</v>
      </c>
      <c r="N23" s="59">
        <v>0.282070276126956</v>
      </c>
      <c r="O23" s="60">
        <v>30380.19</v>
      </c>
      <c r="P23" s="60">
        <v>8098.69</v>
      </c>
      <c r="Q23" s="70">
        <f t="shared" si="4"/>
        <v>0.985105874606197</v>
      </c>
      <c r="R23" s="73">
        <f t="shared" si="5"/>
        <v>0.880000393304278</v>
      </c>
      <c r="S23" s="70">
        <f t="shared" si="6"/>
        <v>0.820921562171827</v>
      </c>
      <c r="T23" s="70">
        <f t="shared" si="7"/>
        <v>0.775833680081708</v>
      </c>
      <c r="U23" s="61"/>
      <c r="V23" s="71"/>
      <c r="W23" s="61"/>
      <c r="X23" s="20">
        <f t="shared" ref="X23:X54" si="9">(O23-F23)*0.01</f>
        <v>-4.59327642857101</v>
      </c>
      <c r="Y23" s="76">
        <v>0.01</v>
      </c>
      <c r="Z23" s="41"/>
    </row>
    <row r="24" customHeight="1" spans="1:26">
      <c r="A24" s="50">
        <v>22</v>
      </c>
      <c r="B24" s="50">
        <v>105910</v>
      </c>
      <c r="C24" s="51" t="s">
        <v>53</v>
      </c>
      <c r="D24" s="50" t="s">
        <v>30</v>
      </c>
      <c r="E24" s="52">
        <v>4090.1165</v>
      </c>
      <c r="F24" s="52">
        <f t="shared" si="0"/>
        <v>12270.3495</v>
      </c>
      <c r="G24" s="52">
        <v>1091.681423</v>
      </c>
      <c r="H24" s="52">
        <f t="shared" si="1"/>
        <v>3275.044269</v>
      </c>
      <c r="I24" s="57">
        <v>0.266907170737068</v>
      </c>
      <c r="J24" s="58">
        <v>4908.1398</v>
      </c>
      <c r="K24" s="58">
        <f t="shared" si="2"/>
        <v>14724.4194</v>
      </c>
      <c r="L24" s="58">
        <v>1238.25519085714</v>
      </c>
      <c r="M24" s="58">
        <f t="shared" si="3"/>
        <v>3714.76557257142</v>
      </c>
      <c r="N24" s="59">
        <v>0.252286047528056</v>
      </c>
      <c r="O24" s="60">
        <v>12019.73</v>
      </c>
      <c r="P24" s="60">
        <v>3058.9</v>
      </c>
      <c r="Q24" s="70">
        <f t="shared" si="4"/>
        <v>0.979575194659288</v>
      </c>
      <c r="R24" s="73">
        <f t="shared" si="5"/>
        <v>0.934002642026577</v>
      </c>
      <c r="S24" s="70">
        <f t="shared" si="6"/>
        <v>0.816312662216074</v>
      </c>
      <c r="T24" s="70">
        <f t="shared" si="7"/>
        <v>0.823443617165479</v>
      </c>
      <c r="U24" s="61"/>
      <c r="V24" s="71"/>
      <c r="W24" s="61"/>
      <c r="X24" s="20">
        <f t="shared" si="9"/>
        <v>-2.50619500000001</v>
      </c>
      <c r="Y24" s="76">
        <v>0.01</v>
      </c>
      <c r="Z24" s="41"/>
    </row>
    <row r="25" customHeight="1" spans="1:26">
      <c r="A25" s="50">
        <v>23</v>
      </c>
      <c r="B25" s="50">
        <v>709</v>
      </c>
      <c r="C25" s="51" t="s">
        <v>54</v>
      </c>
      <c r="D25" s="50" t="s">
        <v>28</v>
      </c>
      <c r="E25" s="52">
        <v>11543.1874285714</v>
      </c>
      <c r="F25" s="52">
        <f t="shared" si="0"/>
        <v>34629.5622857142</v>
      </c>
      <c r="G25" s="52">
        <v>3103.236864</v>
      </c>
      <c r="H25" s="52">
        <f t="shared" si="1"/>
        <v>9309.710592</v>
      </c>
      <c r="I25" s="57">
        <v>0.268837085354686</v>
      </c>
      <c r="J25" s="58">
        <v>13851.8249142857</v>
      </c>
      <c r="K25" s="58">
        <f t="shared" si="2"/>
        <v>41555.4747428571</v>
      </c>
      <c r="L25" s="58">
        <v>3519.89057828571</v>
      </c>
      <c r="M25" s="58">
        <f t="shared" si="3"/>
        <v>10559.6717348571</v>
      </c>
      <c r="N25" s="59">
        <v>0.254110241796052</v>
      </c>
      <c r="O25" s="60">
        <v>33743.78</v>
      </c>
      <c r="P25" s="60">
        <v>9233.88</v>
      </c>
      <c r="Q25" s="70">
        <f t="shared" si="4"/>
        <v>0.974421210455796</v>
      </c>
      <c r="R25" s="73">
        <f t="shared" si="5"/>
        <v>0.991854677838733</v>
      </c>
      <c r="S25" s="70">
        <f t="shared" si="6"/>
        <v>0.812017675379828</v>
      </c>
      <c r="T25" s="70">
        <f t="shared" si="7"/>
        <v>0.874447637374869</v>
      </c>
      <c r="U25" s="61"/>
      <c r="V25" s="71"/>
      <c r="W25" s="61"/>
      <c r="X25" s="20">
        <f t="shared" si="9"/>
        <v>-8.85782285714202</v>
      </c>
      <c r="Y25" s="76">
        <v>0.01</v>
      </c>
      <c r="Z25" s="41"/>
    </row>
    <row r="26" customHeight="1" spans="1:26">
      <c r="A26" s="50">
        <v>24</v>
      </c>
      <c r="B26" s="50">
        <v>721</v>
      </c>
      <c r="C26" s="51" t="s">
        <v>55</v>
      </c>
      <c r="D26" s="50" t="s">
        <v>35</v>
      </c>
      <c r="E26" s="52">
        <v>7826.49142857143</v>
      </c>
      <c r="F26" s="52">
        <f t="shared" si="0"/>
        <v>23479.4742857143</v>
      </c>
      <c r="G26" s="52">
        <v>2425.024112</v>
      </c>
      <c r="H26" s="52">
        <f t="shared" si="1"/>
        <v>7275.072336</v>
      </c>
      <c r="I26" s="57">
        <v>0.309848178348116</v>
      </c>
      <c r="J26" s="58">
        <v>9391.78971428571</v>
      </c>
      <c r="K26" s="58">
        <f t="shared" si="2"/>
        <v>28175.3691428571</v>
      </c>
      <c r="L26" s="58">
        <v>2750.618112</v>
      </c>
      <c r="M26" s="58">
        <f t="shared" si="3"/>
        <v>8251.854336</v>
      </c>
      <c r="N26" s="59">
        <v>0.292874755044406</v>
      </c>
      <c r="O26" s="60">
        <v>22408.44</v>
      </c>
      <c r="P26" s="60">
        <v>6440.48</v>
      </c>
      <c r="Q26" s="70">
        <f t="shared" si="4"/>
        <v>0.954384230554687</v>
      </c>
      <c r="R26" s="73">
        <f t="shared" si="5"/>
        <v>0.885280544652443</v>
      </c>
      <c r="S26" s="70">
        <f t="shared" si="6"/>
        <v>0.795320192128907</v>
      </c>
      <c r="T26" s="70">
        <f t="shared" si="7"/>
        <v>0.780488813514606</v>
      </c>
      <c r="U26" s="61"/>
      <c r="V26" s="71"/>
      <c r="W26" s="61"/>
      <c r="X26" s="20">
        <f t="shared" si="9"/>
        <v>-10.710342857143</v>
      </c>
      <c r="Y26" s="76">
        <v>0.01</v>
      </c>
      <c r="Z26" s="41"/>
    </row>
    <row r="27" customHeight="1" spans="1:26">
      <c r="A27" s="50">
        <v>25</v>
      </c>
      <c r="B27" s="50">
        <v>546</v>
      </c>
      <c r="C27" s="51" t="s">
        <v>56</v>
      </c>
      <c r="D27" s="50" t="s">
        <v>30</v>
      </c>
      <c r="E27" s="52">
        <v>12615.4702142857</v>
      </c>
      <c r="F27" s="52">
        <f t="shared" si="0"/>
        <v>37846.4106428571</v>
      </c>
      <c r="G27" s="52">
        <v>3982.7864125</v>
      </c>
      <c r="H27" s="52">
        <f t="shared" si="1"/>
        <v>11948.3592375</v>
      </c>
      <c r="I27" s="57">
        <v>0.31570653688278</v>
      </c>
      <c r="J27" s="58">
        <v>15138.5642571429</v>
      </c>
      <c r="K27" s="58">
        <f t="shared" si="2"/>
        <v>45415.6927714287</v>
      </c>
      <c r="L27" s="58">
        <v>4517.53217142857</v>
      </c>
      <c r="M27" s="58">
        <f t="shared" si="3"/>
        <v>13552.5965142857</v>
      </c>
      <c r="N27" s="59">
        <v>0.298412193831199</v>
      </c>
      <c r="O27" s="60">
        <v>35815.03</v>
      </c>
      <c r="P27" s="60">
        <v>9366.61</v>
      </c>
      <c r="Q27" s="70">
        <f t="shared" si="4"/>
        <v>0.946325672412464</v>
      </c>
      <c r="R27" s="73">
        <f t="shared" si="5"/>
        <v>0.783924371021825</v>
      </c>
      <c r="S27" s="70">
        <f t="shared" si="6"/>
        <v>0.788604727010384</v>
      </c>
      <c r="T27" s="70">
        <f t="shared" si="7"/>
        <v>0.691130293012613</v>
      </c>
      <c r="U27" s="61"/>
      <c r="V27" s="71"/>
      <c r="W27" s="61"/>
      <c r="X27" s="20">
        <f t="shared" si="9"/>
        <v>-20.313806428571</v>
      </c>
      <c r="Y27" s="76">
        <v>0.01</v>
      </c>
      <c r="Z27" s="41"/>
    </row>
    <row r="28" customHeight="1" spans="1:26">
      <c r="A28" s="50">
        <v>26</v>
      </c>
      <c r="B28" s="50">
        <v>104838</v>
      </c>
      <c r="C28" s="51" t="s">
        <v>57</v>
      </c>
      <c r="D28" s="50" t="s">
        <v>37</v>
      </c>
      <c r="E28" s="52">
        <v>5725.63885714286</v>
      </c>
      <c r="F28" s="52">
        <f t="shared" si="0"/>
        <v>17176.9165714286</v>
      </c>
      <c r="G28" s="52">
        <v>1366.914416</v>
      </c>
      <c r="H28" s="52">
        <f t="shared" si="1"/>
        <v>4100.743248</v>
      </c>
      <c r="I28" s="57">
        <v>0.238735702705864</v>
      </c>
      <c r="J28" s="58">
        <v>6870.76662857143</v>
      </c>
      <c r="K28" s="58">
        <f t="shared" si="2"/>
        <v>20612.2998857143</v>
      </c>
      <c r="L28" s="58">
        <v>1550.44213028571</v>
      </c>
      <c r="M28" s="58">
        <f t="shared" si="3"/>
        <v>4651.32639085713</v>
      </c>
      <c r="N28" s="59">
        <v>0.225657807068916</v>
      </c>
      <c r="O28" s="60">
        <v>16217.54</v>
      </c>
      <c r="P28" s="60">
        <v>4352.7</v>
      </c>
      <c r="Q28" s="70">
        <f t="shared" si="4"/>
        <v>0.944147334742001</v>
      </c>
      <c r="R28" s="73">
        <f t="shared" si="5"/>
        <v>1.06144172818498</v>
      </c>
      <c r="S28" s="70">
        <f t="shared" si="6"/>
        <v>0.786789445618334</v>
      </c>
      <c r="T28" s="70">
        <f t="shared" si="7"/>
        <v>0.935797584223691</v>
      </c>
      <c r="U28" s="61"/>
      <c r="V28" s="71"/>
      <c r="W28" s="61"/>
      <c r="X28" s="20">
        <f t="shared" si="9"/>
        <v>-9.59376571428598</v>
      </c>
      <c r="Y28" s="76">
        <v>0.01</v>
      </c>
      <c r="Z28" s="41"/>
    </row>
    <row r="29" customHeight="1" spans="1:25">
      <c r="A29" s="50">
        <v>27</v>
      </c>
      <c r="B29" s="50">
        <v>355</v>
      </c>
      <c r="C29" s="51" t="s">
        <v>58</v>
      </c>
      <c r="D29" s="50" t="s">
        <v>32</v>
      </c>
      <c r="E29" s="52">
        <v>9716.202</v>
      </c>
      <c r="F29" s="52">
        <f t="shared" si="0"/>
        <v>29148.606</v>
      </c>
      <c r="G29" s="52">
        <v>2574.976824</v>
      </c>
      <c r="H29" s="52">
        <f t="shared" si="1"/>
        <v>7724.930472</v>
      </c>
      <c r="I29" s="57">
        <v>0.265018864778645</v>
      </c>
      <c r="J29" s="58">
        <v>11659.4424</v>
      </c>
      <c r="K29" s="58">
        <f t="shared" si="2"/>
        <v>34978.3272</v>
      </c>
      <c r="L29" s="58">
        <v>2920.70410971429</v>
      </c>
      <c r="M29" s="58">
        <f t="shared" si="3"/>
        <v>8762.11232914287</v>
      </c>
      <c r="N29" s="59">
        <v>0.250501182604949</v>
      </c>
      <c r="O29" s="60">
        <v>27347.48</v>
      </c>
      <c r="P29" s="60">
        <v>6315.03</v>
      </c>
      <c r="Q29" s="70">
        <f t="shared" si="4"/>
        <v>0.93820884607655</v>
      </c>
      <c r="R29" s="73">
        <f t="shared" si="5"/>
        <v>0.81748696935068</v>
      </c>
      <c r="S29" s="70">
        <f t="shared" si="6"/>
        <v>0.781840705063792</v>
      </c>
      <c r="T29" s="70">
        <f t="shared" si="7"/>
        <v>0.720720045895343</v>
      </c>
      <c r="U29" s="72"/>
      <c r="V29" s="65"/>
      <c r="W29" s="72"/>
      <c r="X29" s="20">
        <f t="shared" si="9"/>
        <v>-18.01126</v>
      </c>
      <c r="Y29" s="76">
        <v>0.01</v>
      </c>
    </row>
    <row r="30" customHeight="1" spans="1:26">
      <c r="A30" s="50">
        <v>28</v>
      </c>
      <c r="B30" s="50">
        <v>108656</v>
      </c>
      <c r="C30" s="51" t="s">
        <v>59</v>
      </c>
      <c r="D30" s="50" t="s">
        <v>35</v>
      </c>
      <c r="E30" s="52">
        <v>7601.16728571429</v>
      </c>
      <c r="F30" s="52">
        <f t="shared" si="0"/>
        <v>22803.5018571429</v>
      </c>
      <c r="G30" s="52">
        <v>1395.6906285</v>
      </c>
      <c r="H30" s="52">
        <f t="shared" si="1"/>
        <v>4187.0718855</v>
      </c>
      <c r="I30" s="57">
        <v>0.183615302234313</v>
      </c>
      <c r="J30" s="58">
        <v>9121.40074285714</v>
      </c>
      <c r="K30" s="58">
        <f t="shared" si="2"/>
        <v>27364.2022285714</v>
      </c>
      <c r="L30" s="58">
        <v>1583.08195885714</v>
      </c>
      <c r="M30" s="58">
        <f t="shared" si="3"/>
        <v>4749.24587657142</v>
      </c>
      <c r="N30" s="59">
        <v>0.17355689147819</v>
      </c>
      <c r="O30" s="60">
        <v>21345.98</v>
      </c>
      <c r="P30" s="60">
        <v>3039.55</v>
      </c>
      <c r="Q30" s="70">
        <f t="shared" si="4"/>
        <v>0.936083419718874</v>
      </c>
      <c r="R30" s="73">
        <f t="shared" si="5"/>
        <v>0.725936903669145</v>
      </c>
      <c r="S30" s="70">
        <f t="shared" si="6"/>
        <v>0.780069516432396</v>
      </c>
      <c r="T30" s="70">
        <f t="shared" si="7"/>
        <v>0.64000687245831</v>
      </c>
      <c r="U30" s="61"/>
      <c r="V30" s="71"/>
      <c r="W30" s="61"/>
      <c r="X30" s="20">
        <f t="shared" si="9"/>
        <v>-14.575218571429</v>
      </c>
      <c r="Y30" s="76">
        <v>0.01</v>
      </c>
      <c r="Z30" s="41"/>
    </row>
    <row r="31" customHeight="1" spans="1:26">
      <c r="A31" s="50">
        <v>29</v>
      </c>
      <c r="B31" s="50">
        <v>104430</v>
      </c>
      <c r="C31" s="51" t="s">
        <v>60</v>
      </c>
      <c r="D31" s="50" t="s">
        <v>30</v>
      </c>
      <c r="E31" s="52">
        <v>4963.11042857143</v>
      </c>
      <c r="F31" s="52">
        <f t="shared" si="0"/>
        <v>14889.3312857143</v>
      </c>
      <c r="G31" s="52">
        <v>1330.973028</v>
      </c>
      <c r="H31" s="52">
        <f t="shared" si="1"/>
        <v>3992.919084</v>
      </c>
      <c r="I31" s="57">
        <v>0.268173164219339</v>
      </c>
      <c r="J31" s="58">
        <v>5955.73251428571</v>
      </c>
      <c r="K31" s="58">
        <f t="shared" si="2"/>
        <v>17867.1975428571</v>
      </c>
      <c r="L31" s="58">
        <v>1509.67509942857</v>
      </c>
      <c r="M31" s="58">
        <f t="shared" si="3"/>
        <v>4529.02529828571</v>
      </c>
      <c r="N31" s="59">
        <v>0.253482690132136</v>
      </c>
      <c r="O31" s="60">
        <v>13914.8</v>
      </c>
      <c r="P31" s="60">
        <v>3546.83</v>
      </c>
      <c r="Q31" s="70">
        <f t="shared" si="4"/>
        <v>0.934548350962591</v>
      </c>
      <c r="R31" s="73">
        <f t="shared" si="5"/>
        <v>0.88827995894344</v>
      </c>
      <c r="S31" s="70">
        <f t="shared" si="6"/>
        <v>0.778790292468826</v>
      </c>
      <c r="T31" s="70">
        <f t="shared" si="7"/>
        <v>0.783133183500326</v>
      </c>
      <c r="U31" s="61"/>
      <c r="V31" s="71"/>
      <c r="W31" s="61"/>
      <c r="X31" s="20">
        <f t="shared" si="9"/>
        <v>-9.745312857143</v>
      </c>
      <c r="Y31" s="76">
        <v>0.01</v>
      </c>
      <c r="Z31" s="41"/>
    </row>
    <row r="32" customHeight="1" spans="1:26">
      <c r="A32" s="50">
        <v>30</v>
      </c>
      <c r="B32" s="50">
        <v>379</v>
      </c>
      <c r="C32" s="51" t="s">
        <v>61</v>
      </c>
      <c r="D32" s="50" t="s">
        <v>28</v>
      </c>
      <c r="E32" s="52">
        <v>11013.01</v>
      </c>
      <c r="F32" s="52">
        <f t="shared" si="0"/>
        <v>33039.03</v>
      </c>
      <c r="G32" s="52">
        <v>2262.689366</v>
      </c>
      <c r="H32" s="52">
        <f t="shared" si="1"/>
        <v>6788.068098</v>
      </c>
      <c r="I32" s="57">
        <v>0.205456034817003</v>
      </c>
      <c r="J32" s="58">
        <v>13215.612</v>
      </c>
      <c r="K32" s="58">
        <f t="shared" si="2"/>
        <v>39646.836</v>
      </c>
      <c r="L32" s="58">
        <v>2566.487616</v>
      </c>
      <c r="M32" s="58">
        <f t="shared" si="3"/>
        <v>7699.462848</v>
      </c>
      <c r="N32" s="59">
        <v>0.194201192952699</v>
      </c>
      <c r="O32" s="60">
        <v>30834.14</v>
      </c>
      <c r="P32" s="60">
        <v>7986.71</v>
      </c>
      <c r="Q32" s="70">
        <f t="shared" si="4"/>
        <v>0.933264081905552</v>
      </c>
      <c r="R32" s="73">
        <f t="shared" si="5"/>
        <v>1.17658071261147</v>
      </c>
      <c r="S32" s="70">
        <f t="shared" si="6"/>
        <v>0.777720068254627</v>
      </c>
      <c r="T32" s="70">
        <f t="shared" si="7"/>
        <v>1.03730742750121</v>
      </c>
      <c r="U32" s="61"/>
      <c r="V32" s="71"/>
      <c r="W32" s="61"/>
      <c r="X32" s="20">
        <f t="shared" si="9"/>
        <v>-22.0489</v>
      </c>
      <c r="Y32" s="76">
        <v>0.01</v>
      </c>
      <c r="Z32" s="41"/>
    </row>
    <row r="33" customHeight="1" spans="1:26">
      <c r="A33" s="50">
        <v>31</v>
      </c>
      <c r="B33" s="50">
        <v>710</v>
      </c>
      <c r="C33" s="51" t="s">
        <v>62</v>
      </c>
      <c r="D33" s="50" t="s">
        <v>37</v>
      </c>
      <c r="E33" s="52">
        <v>5346.21028571429</v>
      </c>
      <c r="F33" s="52">
        <f t="shared" si="0"/>
        <v>16038.6308571429</v>
      </c>
      <c r="G33" s="52">
        <v>1693.864592</v>
      </c>
      <c r="H33" s="52">
        <f t="shared" si="1"/>
        <v>5081.593776</v>
      </c>
      <c r="I33" s="57">
        <v>0.316834636401454</v>
      </c>
      <c r="J33" s="58">
        <v>6415.45234285714</v>
      </c>
      <c r="K33" s="58">
        <f t="shared" si="2"/>
        <v>19246.3570285714</v>
      </c>
      <c r="L33" s="58">
        <v>1921.29002057143</v>
      </c>
      <c r="M33" s="58">
        <f t="shared" si="3"/>
        <v>5763.87006171429</v>
      </c>
      <c r="N33" s="59">
        <v>0.299478496276348</v>
      </c>
      <c r="O33" s="60">
        <v>14958.48</v>
      </c>
      <c r="P33" s="60">
        <v>4338.18</v>
      </c>
      <c r="Q33" s="70">
        <f t="shared" si="4"/>
        <v>0.932653175525776</v>
      </c>
      <c r="R33" s="73">
        <f t="shared" si="5"/>
        <v>0.853704603561369</v>
      </c>
      <c r="S33" s="70">
        <f t="shared" si="6"/>
        <v>0.777210979604814</v>
      </c>
      <c r="T33" s="70">
        <f t="shared" si="7"/>
        <v>0.75265055484435</v>
      </c>
      <c r="U33" s="61"/>
      <c r="V33" s="71"/>
      <c r="W33" s="61"/>
      <c r="X33" s="20">
        <f t="shared" si="9"/>
        <v>-10.801508571429</v>
      </c>
      <c r="Y33" s="76">
        <v>0.01</v>
      </c>
      <c r="Z33" s="41"/>
    </row>
    <row r="34" customHeight="1" spans="1:26">
      <c r="A34" s="50">
        <v>32</v>
      </c>
      <c r="B34" s="50">
        <v>105751</v>
      </c>
      <c r="C34" s="51" t="s">
        <v>63</v>
      </c>
      <c r="D34" s="50" t="s">
        <v>30</v>
      </c>
      <c r="E34" s="52">
        <v>8261.403</v>
      </c>
      <c r="F34" s="52">
        <f t="shared" si="0"/>
        <v>24784.209</v>
      </c>
      <c r="G34" s="52">
        <v>2471.020167</v>
      </c>
      <c r="H34" s="52">
        <f t="shared" si="1"/>
        <v>7413.060501</v>
      </c>
      <c r="I34" s="57">
        <v>0.299104179641158</v>
      </c>
      <c r="J34" s="58">
        <v>9913.6836</v>
      </c>
      <c r="K34" s="58">
        <f t="shared" si="2"/>
        <v>29741.0508</v>
      </c>
      <c r="L34" s="58">
        <v>2802.789792</v>
      </c>
      <c r="M34" s="58">
        <f t="shared" si="3"/>
        <v>8408.369376</v>
      </c>
      <c r="N34" s="59">
        <v>0.282719310509365</v>
      </c>
      <c r="O34" s="60">
        <v>23059.74</v>
      </c>
      <c r="P34" s="60">
        <v>7693.55</v>
      </c>
      <c r="Q34" s="70">
        <f t="shared" si="4"/>
        <v>0.930420656152472</v>
      </c>
      <c r="R34" s="73">
        <f t="shared" si="5"/>
        <v>1.0378372062338</v>
      </c>
      <c r="S34" s="70">
        <f t="shared" si="6"/>
        <v>0.775350546793727</v>
      </c>
      <c r="T34" s="70">
        <f t="shared" si="7"/>
        <v>0.914987158147416</v>
      </c>
      <c r="U34" s="61"/>
      <c r="V34" s="71"/>
      <c r="W34" s="61"/>
      <c r="X34" s="20">
        <f t="shared" si="9"/>
        <v>-17.24469</v>
      </c>
      <c r="Y34" s="76">
        <v>0.01</v>
      </c>
      <c r="Z34" s="41"/>
    </row>
    <row r="35" customHeight="1" spans="1:26">
      <c r="A35" s="50">
        <v>33</v>
      </c>
      <c r="B35" s="50">
        <v>357</v>
      </c>
      <c r="C35" s="51" t="s">
        <v>64</v>
      </c>
      <c r="D35" s="50" t="s">
        <v>28</v>
      </c>
      <c r="E35" s="52">
        <v>10268.9160714286</v>
      </c>
      <c r="F35" s="52">
        <f t="shared" si="0"/>
        <v>30806.7482142858</v>
      </c>
      <c r="G35" s="52">
        <v>2695.50435</v>
      </c>
      <c r="H35" s="52">
        <f t="shared" si="1"/>
        <v>8086.51305</v>
      </c>
      <c r="I35" s="57">
        <v>0.262491613647497</v>
      </c>
      <c r="J35" s="58">
        <v>12322.6992857143</v>
      </c>
      <c r="K35" s="58">
        <f t="shared" si="2"/>
        <v>36968.0978571429</v>
      </c>
      <c r="L35" s="58">
        <v>3057.41417142857</v>
      </c>
      <c r="M35" s="58">
        <f t="shared" si="3"/>
        <v>9172.24251428571</v>
      </c>
      <c r="N35" s="59">
        <v>0.248112373802145</v>
      </c>
      <c r="O35" s="60">
        <v>28454.25</v>
      </c>
      <c r="P35" s="60">
        <v>5492.7</v>
      </c>
      <c r="Q35" s="70">
        <f t="shared" si="4"/>
        <v>0.92363691883602</v>
      </c>
      <c r="R35" s="73">
        <f t="shared" si="5"/>
        <v>0.679242086921507</v>
      </c>
      <c r="S35" s="70">
        <f t="shared" si="6"/>
        <v>0.769697432363351</v>
      </c>
      <c r="T35" s="70">
        <f t="shared" si="7"/>
        <v>0.598839377768867</v>
      </c>
      <c r="U35" s="61"/>
      <c r="V35" s="71"/>
      <c r="W35" s="61"/>
      <c r="X35" s="20">
        <f t="shared" si="9"/>
        <v>-23.524982142858</v>
      </c>
      <c r="Y35" s="76">
        <v>0.01</v>
      </c>
      <c r="Z35" s="41"/>
    </row>
    <row r="36" customHeight="1" spans="1:26">
      <c r="A36" s="50">
        <v>34</v>
      </c>
      <c r="B36" s="50">
        <v>706</v>
      </c>
      <c r="C36" s="51" t="s">
        <v>65</v>
      </c>
      <c r="D36" s="50" t="s">
        <v>37</v>
      </c>
      <c r="E36" s="52">
        <v>5446.73564285714</v>
      </c>
      <c r="F36" s="52">
        <f t="shared" si="0"/>
        <v>16340.2069285714</v>
      </c>
      <c r="G36" s="52">
        <v>1816.8553445</v>
      </c>
      <c r="H36" s="52">
        <f t="shared" si="1"/>
        <v>5450.5660335</v>
      </c>
      <c r="I36" s="57">
        <v>0.333567748396717</v>
      </c>
      <c r="J36" s="58">
        <v>6536.08277142857</v>
      </c>
      <c r="K36" s="58">
        <f t="shared" si="2"/>
        <v>19608.2483142857</v>
      </c>
      <c r="L36" s="58">
        <v>2060.794032</v>
      </c>
      <c r="M36" s="58">
        <f t="shared" si="3"/>
        <v>6182.382096</v>
      </c>
      <c r="N36" s="59">
        <v>0.315294971631698</v>
      </c>
      <c r="O36" s="60">
        <v>14842.85</v>
      </c>
      <c r="P36" s="60">
        <v>4250.01</v>
      </c>
      <c r="Q36" s="70">
        <f t="shared" si="4"/>
        <v>0.908363649547593</v>
      </c>
      <c r="R36" s="73">
        <f t="shared" ref="R36:R67" si="10">P36/H36</f>
        <v>0.779737365601811</v>
      </c>
      <c r="S36" s="70">
        <f t="shared" ref="S36:S67" si="11">O36/K36</f>
        <v>0.756969707956327</v>
      </c>
      <c r="T36" s="70">
        <f t="shared" ref="T36:T67" si="12">P36/M36</f>
        <v>0.687438908499324</v>
      </c>
      <c r="U36" s="61"/>
      <c r="V36" s="71"/>
      <c r="W36" s="61"/>
      <c r="X36" s="20">
        <f t="shared" si="9"/>
        <v>-14.973569285714</v>
      </c>
      <c r="Y36" s="76">
        <v>0.01</v>
      </c>
      <c r="Z36" s="41"/>
    </row>
    <row r="37" customHeight="1" spans="1:26">
      <c r="A37" s="50">
        <v>35</v>
      </c>
      <c r="B37" s="50">
        <v>513</v>
      </c>
      <c r="C37" s="51" t="s">
        <v>66</v>
      </c>
      <c r="D37" s="50" t="s">
        <v>28</v>
      </c>
      <c r="E37" s="52">
        <v>11627.496</v>
      </c>
      <c r="F37" s="52">
        <f t="shared" si="0"/>
        <v>34882.488</v>
      </c>
      <c r="G37" s="52">
        <v>3259.65444</v>
      </c>
      <c r="H37" s="52">
        <f t="shared" si="1"/>
        <v>9778.96332</v>
      </c>
      <c r="I37" s="57">
        <v>0.280340190183682</v>
      </c>
      <c r="J37" s="58">
        <v>13952.9952</v>
      </c>
      <c r="K37" s="58">
        <f t="shared" si="2"/>
        <v>41858.9856</v>
      </c>
      <c r="L37" s="58">
        <v>3697.30944</v>
      </c>
      <c r="M37" s="58">
        <f t="shared" si="3"/>
        <v>11091.92832</v>
      </c>
      <c r="N37" s="59">
        <v>0.264983208766531</v>
      </c>
      <c r="O37" s="60">
        <v>31447.35</v>
      </c>
      <c r="P37" s="60">
        <v>9201.3</v>
      </c>
      <c r="Q37" s="70">
        <f t="shared" si="4"/>
        <v>0.901522563413481</v>
      </c>
      <c r="R37" s="73">
        <f t="shared" si="10"/>
        <v>0.940927959222573</v>
      </c>
      <c r="S37" s="70">
        <f t="shared" si="11"/>
        <v>0.751268802844568</v>
      </c>
      <c r="T37" s="70">
        <f t="shared" si="12"/>
        <v>0.829549176170659</v>
      </c>
      <c r="U37" s="61"/>
      <c r="V37" s="71"/>
      <c r="W37" s="61"/>
      <c r="X37" s="20">
        <f t="shared" si="9"/>
        <v>-34.35138</v>
      </c>
      <c r="Y37" s="76">
        <v>0.01</v>
      </c>
      <c r="Z37" s="41"/>
    </row>
    <row r="38" customHeight="1" spans="1:26">
      <c r="A38" s="50">
        <v>36</v>
      </c>
      <c r="B38" s="50">
        <v>585</v>
      </c>
      <c r="C38" s="51" t="s">
        <v>67</v>
      </c>
      <c r="D38" s="50" t="s">
        <v>28</v>
      </c>
      <c r="E38" s="52">
        <v>12769.3414285714</v>
      </c>
      <c r="F38" s="52">
        <f t="shared" si="0"/>
        <v>38308.0242857142</v>
      </c>
      <c r="G38" s="52">
        <v>3701.43123</v>
      </c>
      <c r="H38" s="52">
        <f t="shared" si="1"/>
        <v>11104.29369</v>
      </c>
      <c r="I38" s="57">
        <v>0.289868608393385</v>
      </c>
      <c r="J38" s="58">
        <v>15323.2097142857</v>
      </c>
      <c r="K38" s="58">
        <f t="shared" si="2"/>
        <v>45969.6291428571</v>
      </c>
      <c r="L38" s="58">
        <v>4198.40105142857</v>
      </c>
      <c r="M38" s="58">
        <f t="shared" si="3"/>
        <v>12595.2031542857</v>
      </c>
      <c r="N38" s="59">
        <v>0.273989662068935</v>
      </c>
      <c r="O38" s="60">
        <v>34381.43</v>
      </c>
      <c r="P38" s="60">
        <v>9155.31</v>
      </c>
      <c r="Q38" s="70">
        <f t="shared" si="4"/>
        <v>0.897499431021858</v>
      </c>
      <c r="R38" s="73">
        <f t="shared" si="10"/>
        <v>0.824483776779503</v>
      </c>
      <c r="S38" s="70">
        <f t="shared" si="11"/>
        <v>0.747916192518214</v>
      </c>
      <c r="T38" s="70">
        <f t="shared" si="12"/>
        <v>0.726888632747838</v>
      </c>
      <c r="U38" s="61"/>
      <c r="V38" s="71"/>
      <c r="W38" s="61"/>
      <c r="X38" s="20">
        <f t="shared" si="9"/>
        <v>-39.265942857142</v>
      </c>
      <c r="Y38" s="76">
        <v>0.01</v>
      </c>
      <c r="Z38" s="41"/>
    </row>
    <row r="39" customHeight="1" spans="1:26">
      <c r="A39" s="50">
        <v>37</v>
      </c>
      <c r="B39" s="50">
        <v>341</v>
      </c>
      <c r="C39" s="51" t="s">
        <v>68</v>
      </c>
      <c r="D39" s="50" t="s">
        <v>35</v>
      </c>
      <c r="E39" s="52">
        <v>25429.7678571429</v>
      </c>
      <c r="F39" s="52">
        <f t="shared" si="0"/>
        <v>76289.3035714287</v>
      </c>
      <c r="G39" s="52">
        <v>7331.511285</v>
      </c>
      <c r="H39" s="52">
        <f t="shared" si="1"/>
        <v>21994.533855</v>
      </c>
      <c r="I39" s="57">
        <v>0.28830429464344</v>
      </c>
      <c r="J39" s="58">
        <v>30007.1260714286</v>
      </c>
      <c r="K39" s="58">
        <f t="shared" si="2"/>
        <v>90021.3782142858</v>
      </c>
      <c r="L39" s="58">
        <v>8177.27316685714</v>
      </c>
      <c r="M39" s="58">
        <f t="shared" si="3"/>
        <v>24531.8195005714</v>
      </c>
      <c r="N39" s="59">
        <v>0.272511041123767</v>
      </c>
      <c r="O39" s="60">
        <v>68182.88</v>
      </c>
      <c r="P39" s="60">
        <v>16989.76</v>
      </c>
      <c r="Q39" s="70">
        <f t="shared" si="4"/>
        <v>0.893741020143948</v>
      </c>
      <c r="R39" s="73">
        <f t="shared" si="10"/>
        <v>0.772453742916572</v>
      </c>
      <c r="S39" s="70">
        <f t="shared" si="11"/>
        <v>0.757407644189787</v>
      </c>
      <c r="T39" s="70">
        <f t="shared" si="12"/>
        <v>0.692560125823698</v>
      </c>
      <c r="U39" s="61"/>
      <c r="V39" s="71"/>
      <c r="W39" s="61"/>
      <c r="X39" s="20">
        <f t="shared" si="9"/>
        <v>-81.0642357142869</v>
      </c>
      <c r="Y39" s="76">
        <v>0.01</v>
      </c>
      <c r="Z39" s="41"/>
    </row>
    <row r="40" customHeight="1" spans="1:26">
      <c r="A40" s="50">
        <v>38</v>
      </c>
      <c r="B40" s="50">
        <v>387</v>
      </c>
      <c r="C40" s="51" t="s">
        <v>69</v>
      </c>
      <c r="D40" s="50" t="s">
        <v>30</v>
      </c>
      <c r="E40" s="52">
        <v>12557.6691428571</v>
      </c>
      <c r="F40" s="52">
        <f t="shared" si="0"/>
        <v>37673.0074285713</v>
      </c>
      <c r="G40" s="52">
        <v>3042.3341025</v>
      </c>
      <c r="H40" s="52">
        <f t="shared" si="1"/>
        <v>9127.0023075</v>
      </c>
      <c r="I40" s="57">
        <v>0.242269012496678</v>
      </c>
      <c r="J40" s="58">
        <v>15069.2029714286</v>
      </c>
      <c r="K40" s="58">
        <f t="shared" si="2"/>
        <v>45207.6089142858</v>
      </c>
      <c r="L40" s="58">
        <v>3450.81075428571</v>
      </c>
      <c r="M40" s="58">
        <f t="shared" si="3"/>
        <v>10352.4322628571</v>
      </c>
      <c r="N40" s="59">
        <v>0.22899756283252</v>
      </c>
      <c r="O40" s="60">
        <v>33616.35</v>
      </c>
      <c r="P40" s="60">
        <v>6221.76</v>
      </c>
      <c r="Q40" s="70">
        <f t="shared" si="4"/>
        <v>0.892319257063222</v>
      </c>
      <c r="R40" s="73">
        <f t="shared" si="10"/>
        <v>0.681687129068363</v>
      </c>
      <c r="S40" s="70">
        <f t="shared" si="11"/>
        <v>0.743599380886015</v>
      </c>
      <c r="T40" s="70">
        <f t="shared" si="12"/>
        <v>0.600994997313113</v>
      </c>
      <c r="U40" s="61"/>
      <c r="V40" s="71"/>
      <c r="W40" s="61"/>
      <c r="X40" s="20">
        <f t="shared" si="9"/>
        <v>-40.566574285713</v>
      </c>
      <c r="Y40" s="76">
        <v>0.01</v>
      </c>
      <c r="Z40" s="41"/>
    </row>
    <row r="41" customHeight="1" spans="1:26">
      <c r="A41" s="50">
        <v>39</v>
      </c>
      <c r="B41" s="50">
        <v>391</v>
      </c>
      <c r="C41" s="53" t="s">
        <v>70</v>
      </c>
      <c r="D41" s="50" t="s">
        <v>32</v>
      </c>
      <c r="E41" s="52">
        <v>9022.67292857143</v>
      </c>
      <c r="F41" s="52">
        <f t="shared" si="0"/>
        <v>27068.0187857143</v>
      </c>
      <c r="G41" s="52">
        <v>2895.0157215</v>
      </c>
      <c r="H41" s="52">
        <f t="shared" si="1"/>
        <v>8685.0471645</v>
      </c>
      <c r="I41" s="57">
        <v>0.320860098157007</v>
      </c>
      <c r="J41" s="58">
        <v>10827.2075142857</v>
      </c>
      <c r="K41" s="58">
        <f t="shared" si="2"/>
        <v>32481.6225428571</v>
      </c>
      <c r="L41" s="58">
        <v>3283.712784</v>
      </c>
      <c r="M41" s="58">
        <f t="shared" si="3"/>
        <v>9851.138352</v>
      </c>
      <c r="N41" s="59">
        <v>0.303283444015216</v>
      </c>
      <c r="O41" s="61">
        <v>31219.6</v>
      </c>
      <c r="P41" s="61">
        <v>9653.28</v>
      </c>
      <c r="Q41" s="69">
        <f t="shared" si="4"/>
        <v>1.15337588048656</v>
      </c>
      <c r="R41" s="69">
        <f t="shared" si="10"/>
        <v>1.11148273776309</v>
      </c>
      <c r="S41" s="70">
        <f t="shared" si="11"/>
        <v>0.961146567072136</v>
      </c>
      <c r="T41" s="70">
        <f t="shared" si="12"/>
        <v>0.979915178842268</v>
      </c>
      <c r="U41" s="72"/>
      <c r="V41" s="65"/>
      <c r="W41" s="72"/>
      <c r="X41" s="20">
        <v>0</v>
      </c>
      <c r="Y41" s="76">
        <v>0.01</v>
      </c>
      <c r="Z41" s="40" t="s">
        <v>71</v>
      </c>
    </row>
    <row r="42" customHeight="1" spans="1:26">
      <c r="A42" s="50">
        <v>40</v>
      </c>
      <c r="B42" s="50">
        <v>573</v>
      </c>
      <c r="C42" s="51" t="s">
        <v>72</v>
      </c>
      <c r="D42" s="50" t="s">
        <v>30</v>
      </c>
      <c r="E42" s="52">
        <v>6748.34971428571</v>
      </c>
      <c r="F42" s="52">
        <f t="shared" si="0"/>
        <v>20245.0491428571</v>
      </c>
      <c r="G42" s="52">
        <v>1451.313024</v>
      </c>
      <c r="H42" s="52">
        <f t="shared" si="1"/>
        <v>4353.939072</v>
      </c>
      <c r="I42" s="57">
        <v>0.215061916682783</v>
      </c>
      <c r="J42" s="58">
        <v>8098.01965714286</v>
      </c>
      <c r="K42" s="58">
        <f t="shared" si="2"/>
        <v>24294.0589714286</v>
      </c>
      <c r="L42" s="58">
        <v>1646.17245257143</v>
      </c>
      <c r="M42" s="58">
        <f t="shared" si="3"/>
        <v>4938.51735771429</v>
      </c>
      <c r="N42" s="59">
        <v>0.203280866467078</v>
      </c>
      <c r="O42" s="60">
        <v>17965.61</v>
      </c>
      <c r="P42" s="60">
        <v>3441.55</v>
      </c>
      <c r="Q42" s="70">
        <f t="shared" si="4"/>
        <v>0.887407576698258</v>
      </c>
      <c r="R42" s="73">
        <f t="shared" si="10"/>
        <v>0.790445144750064</v>
      </c>
      <c r="S42" s="70">
        <f t="shared" si="11"/>
        <v>0.739506313915215</v>
      </c>
      <c r="T42" s="70">
        <f t="shared" si="12"/>
        <v>0.696879194850671</v>
      </c>
      <c r="U42" s="61"/>
      <c r="V42" s="71"/>
      <c r="W42" s="61"/>
      <c r="X42" s="20">
        <f t="shared" si="9"/>
        <v>-22.794391428571</v>
      </c>
      <c r="Y42" s="76">
        <v>0.01</v>
      </c>
      <c r="Z42" s="41"/>
    </row>
    <row r="43" customHeight="1" spans="1:26">
      <c r="A43" s="50">
        <v>41</v>
      </c>
      <c r="B43" s="50">
        <v>716</v>
      </c>
      <c r="C43" s="51" t="s">
        <v>73</v>
      </c>
      <c r="D43" s="50" t="s">
        <v>35</v>
      </c>
      <c r="E43" s="52">
        <v>8521.55678571429</v>
      </c>
      <c r="F43" s="52">
        <f t="shared" si="0"/>
        <v>25564.6703571429</v>
      </c>
      <c r="G43" s="52">
        <v>2572.0077985</v>
      </c>
      <c r="H43" s="52">
        <f t="shared" si="1"/>
        <v>7716.0233955</v>
      </c>
      <c r="I43" s="57">
        <v>0.301823699961933</v>
      </c>
      <c r="J43" s="58">
        <v>10225.8681428571</v>
      </c>
      <c r="K43" s="58">
        <f t="shared" si="2"/>
        <v>30677.6044285713</v>
      </c>
      <c r="L43" s="58">
        <v>2917.33645028571</v>
      </c>
      <c r="M43" s="58">
        <f t="shared" si="3"/>
        <v>8752.00935085713</v>
      </c>
      <c r="N43" s="59">
        <v>0.285289856032761</v>
      </c>
      <c r="O43" s="60">
        <v>22633.31</v>
      </c>
      <c r="P43" s="60">
        <v>6445.59</v>
      </c>
      <c r="Q43" s="70">
        <f t="shared" si="4"/>
        <v>0.885335491669118</v>
      </c>
      <c r="R43" s="73">
        <f t="shared" si="10"/>
        <v>0.835351277415655</v>
      </c>
      <c r="S43" s="70">
        <f t="shared" si="11"/>
        <v>0.737779576390935</v>
      </c>
      <c r="T43" s="70">
        <f t="shared" si="12"/>
        <v>0.736469734160962</v>
      </c>
      <c r="U43" s="61"/>
      <c r="V43" s="71"/>
      <c r="W43" s="61"/>
      <c r="X43" s="20">
        <f t="shared" si="9"/>
        <v>-29.313603571429</v>
      </c>
      <c r="Y43" s="76">
        <v>0.01</v>
      </c>
      <c r="Z43" s="41"/>
    </row>
    <row r="44" customHeight="1" spans="1:26">
      <c r="A44" s="50">
        <v>42</v>
      </c>
      <c r="B44" s="50">
        <v>104429</v>
      </c>
      <c r="C44" s="51" t="s">
        <v>74</v>
      </c>
      <c r="D44" s="50" t="s">
        <v>28</v>
      </c>
      <c r="E44" s="52">
        <v>4802.50892857143</v>
      </c>
      <c r="F44" s="52">
        <f t="shared" si="0"/>
        <v>14407.5267857143</v>
      </c>
      <c r="G44" s="52">
        <v>838.641475</v>
      </c>
      <c r="H44" s="52">
        <f t="shared" si="1"/>
        <v>2515.924425</v>
      </c>
      <c r="I44" s="57">
        <v>0.174625698249241</v>
      </c>
      <c r="J44" s="58">
        <v>5763.01071428571</v>
      </c>
      <c r="K44" s="58">
        <f t="shared" si="2"/>
        <v>17289.0321428571</v>
      </c>
      <c r="L44" s="58">
        <v>951.241028571429</v>
      </c>
      <c r="M44" s="58">
        <f t="shared" si="3"/>
        <v>2853.72308571429</v>
      </c>
      <c r="N44" s="59">
        <v>0.165059736261366</v>
      </c>
      <c r="O44" s="60">
        <v>12732.48</v>
      </c>
      <c r="P44" s="60">
        <v>2606.47</v>
      </c>
      <c r="Q44" s="70">
        <f t="shared" si="4"/>
        <v>0.88373807589411</v>
      </c>
      <c r="R44" s="73">
        <f t="shared" si="10"/>
        <v>1.03598898842122</v>
      </c>
      <c r="S44" s="70">
        <f t="shared" si="11"/>
        <v>0.736448396578426</v>
      </c>
      <c r="T44" s="70">
        <f t="shared" si="12"/>
        <v>0.913357716117575</v>
      </c>
      <c r="U44" s="61"/>
      <c r="V44" s="71"/>
      <c r="W44" s="61"/>
      <c r="X44" s="20">
        <f t="shared" si="9"/>
        <v>-16.750467857143</v>
      </c>
      <c r="Y44" s="76">
        <v>0.01</v>
      </c>
      <c r="Z44" s="41"/>
    </row>
    <row r="45" customHeight="1" spans="1:26">
      <c r="A45" s="50">
        <v>43</v>
      </c>
      <c r="B45" s="50">
        <v>752</v>
      </c>
      <c r="C45" s="51" t="s">
        <v>75</v>
      </c>
      <c r="D45" s="50" t="s">
        <v>28</v>
      </c>
      <c r="E45" s="52">
        <v>5468.3965</v>
      </c>
      <c r="F45" s="52">
        <f t="shared" si="0"/>
        <v>16405.1895</v>
      </c>
      <c r="G45" s="52">
        <v>1024.2594005</v>
      </c>
      <c r="H45" s="52">
        <f t="shared" si="1"/>
        <v>3072.7782015</v>
      </c>
      <c r="I45" s="57">
        <v>0.187305254931679</v>
      </c>
      <c r="J45" s="58">
        <v>6562.0758</v>
      </c>
      <c r="K45" s="58">
        <f t="shared" si="2"/>
        <v>19686.2274</v>
      </c>
      <c r="L45" s="58">
        <v>1161.78080228571</v>
      </c>
      <c r="M45" s="58">
        <f t="shared" si="3"/>
        <v>3485.34240685713</v>
      </c>
      <c r="N45" s="59">
        <v>0.177044709280212</v>
      </c>
      <c r="O45" s="60">
        <v>14489.97</v>
      </c>
      <c r="P45" s="60">
        <v>3195.14</v>
      </c>
      <c r="Q45" s="70">
        <f t="shared" si="4"/>
        <v>0.883255265048904</v>
      </c>
      <c r="R45" s="73">
        <f t="shared" si="10"/>
        <v>1.03982122707076</v>
      </c>
      <c r="S45" s="70">
        <f t="shared" si="11"/>
        <v>0.73604605420742</v>
      </c>
      <c r="T45" s="70">
        <f t="shared" si="12"/>
        <v>0.916736328033028</v>
      </c>
      <c r="U45" s="61"/>
      <c r="V45" s="71"/>
      <c r="W45" s="61"/>
      <c r="X45" s="20">
        <f t="shared" si="9"/>
        <v>-19.152195</v>
      </c>
      <c r="Y45" s="76">
        <v>0.01</v>
      </c>
      <c r="Z45" s="41"/>
    </row>
    <row r="46" customHeight="1" spans="1:26">
      <c r="A46" s="50">
        <v>44</v>
      </c>
      <c r="B46" s="50">
        <v>717</v>
      </c>
      <c r="C46" s="51" t="s">
        <v>76</v>
      </c>
      <c r="D46" s="50" t="s">
        <v>35</v>
      </c>
      <c r="E46" s="52">
        <v>7429.67142857143</v>
      </c>
      <c r="F46" s="52">
        <f t="shared" si="0"/>
        <v>22289.0142857143</v>
      </c>
      <c r="G46" s="52">
        <v>1981.20657</v>
      </c>
      <c r="H46" s="52">
        <f t="shared" si="1"/>
        <v>5943.61971</v>
      </c>
      <c r="I46" s="57">
        <v>0.266661398023754</v>
      </c>
      <c r="J46" s="58">
        <v>8915.60571428571</v>
      </c>
      <c r="K46" s="58">
        <f t="shared" si="2"/>
        <v>26746.8171428571</v>
      </c>
      <c r="L46" s="58">
        <v>2247.21174857143</v>
      </c>
      <c r="M46" s="58">
        <f t="shared" si="3"/>
        <v>6741.63524571429</v>
      </c>
      <c r="N46" s="59">
        <v>0.252053738196459</v>
      </c>
      <c r="O46" s="60">
        <v>19566.55</v>
      </c>
      <c r="P46" s="60">
        <v>5827.87</v>
      </c>
      <c r="Q46" s="70">
        <f t="shared" si="4"/>
        <v>0.877856227699616</v>
      </c>
      <c r="R46" s="73">
        <f t="shared" si="10"/>
        <v>0.980525384252755</v>
      </c>
      <c r="S46" s="70">
        <f t="shared" si="11"/>
        <v>0.731546856416347</v>
      </c>
      <c r="T46" s="70">
        <f t="shared" si="12"/>
        <v>0.864459406003139</v>
      </c>
      <c r="U46" s="61"/>
      <c r="V46" s="71"/>
      <c r="W46" s="61"/>
      <c r="X46" s="20">
        <f t="shared" si="9"/>
        <v>-27.224642857143</v>
      </c>
      <c r="Y46" s="76">
        <v>0.01</v>
      </c>
      <c r="Z46" s="41"/>
    </row>
    <row r="47" customHeight="1" spans="1:26">
      <c r="A47" s="50">
        <v>45</v>
      </c>
      <c r="B47" s="50">
        <v>750</v>
      </c>
      <c r="C47" s="53" t="s">
        <v>77</v>
      </c>
      <c r="D47" s="50" t="s">
        <v>30</v>
      </c>
      <c r="E47" s="52">
        <v>30592.221</v>
      </c>
      <c r="F47" s="52">
        <f t="shared" si="0"/>
        <v>91776.663</v>
      </c>
      <c r="G47" s="52">
        <v>8959.937217</v>
      </c>
      <c r="H47" s="52">
        <f t="shared" si="1"/>
        <v>26879.811651</v>
      </c>
      <c r="I47" s="57">
        <v>0.292882861201872</v>
      </c>
      <c r="J47" s="58">
        <v>36098.82078</v>
      </c>
      <c r="K47" s="58">
        <f t="shared" si="2"/>
        <v>108296.46234</v>
      </c>
      <c r="L47" s="58">
        <v>9993.55403451429</v>
      </c>
      <c r="M47" s="58">
        <f t="shared" si="3"/>
        <v>29980.6621035429</v>
      </c>
      <c r="N47" s="59">
        <v>0.276838794691351</v>
      </c>
      <c r="O47" s="61">
        <v>96068.79</v>
      </c>
      <c r="P47" s="61">
        <v>28057.67</v>
      </c>
      <c r="Q47" s="69">
        <f t="shared" si="4"/>
        <v>1.04676708500504</v>
      </c>
      <c r="R47" s="69">
        <f t="shared" si="10"/>
        <v>1.04381944205164</v>
      </c>
      <c r="S47" s="70">
        <f t="shared" si="11"/>
        <v>0.887090750004272</v>
      </c>
      <c r="T47" s="70">
        <f t="shared" si="12"/>
        <v>0.93585891809522</v>
      </c>
      <c r="U47" s="61"/>
      <c r="V47" s="71"/>
      <c r="W47" s="61"/>
      <c r="X47" s="20">
        <v>0</v>
      </c>
      <c r="Y47" s="76">
        <v>0.01</v>
      </c>
      <c r="Z47" s="40" t="s">
        <v>71</v>
      </c>
    </row>
    <row r="48" customHeight="1" spans="1:26">
      <c r="A48" s="50">
        <v>46</v>
      </c>
      <c r="B48" s="50">
        <v>743</v>
      </c>
      <c r="C48" s="51" t="s">
        <v>78</v>
      </c>
      <c r="D48" s="50" t="s">
        <v>30</v>
      </c>
      <c r="E48" s="52">
        <v>6386.50742857143</v>
      </c>
      <c r="F48" s="52">
        <f t="shared" si="0"/>
        <v>19159.5222857143</v>
      </c>
      <c r="G48" s="52">
        <v>1467.177264</v>
      </c>
      <c r="H48" s="52">
        <f t="shared" si="1"/>
        <v>4401.531792</v>
      </c>
      <c r="I48" s="57">
        <v>0.229730769189473</v>
      </c>
      <c r="J48" s="58">
        <v>7663.80891428571</v>
      </c>
      <c r="K48" s="58">
        <f t="shared" si="2"/>
        <v>22991.4267428571</v>
      </c>
      <c r="L48" s="58">
        <v>1664.16669257143</v>
      </c>
      <c r="M48" s="58">
        <f t="shared" si="3"/>
        <v>4992.50007771429</v>
      </c>
      <c r="N48" s="59">
        <v>0.217146162069534</v>
      </c>
      <c r="O48" s="60">
        <v>16642.61</v>
      </c>
      <c r="P48" s="60">
        <v>4524.8</v>
      </c>
      <c r="Q48" s="70">
        <f t="shared" si="4"/>
        <v>0.868633870501513</v>
      </c>
      <c r="R48" s="73">
        <f t="shared" si="10"/>
        <v>1.02800575204842</v>
      </c>
      <c r="S48" s="70">
        <f t="shared" si="11"/>
        <v>0.723861558751261</v>
      </c>
      <c r="T48" s="70">
        <f t="shared" si="12"/>
        <v>0.906319465110871</v>
      </c>
      <c r="U48" s="61"/>
      <c r="V48" s="71"/>
      <c r="W48" s="61"/>
      <c r="X48" s="20">
        <f t="shared" si="9"/>
        <v>-25.169122857143</v>
      </c>
      <c r="Y48" s="76">
        <v>0.01</v>
      </c>
      <c r="Z48" s="41"/>
    </row>
    <row r="49" customHeight="1" spans="1:26">
      <c r="A49" s="50">
        <v>47</v>
      </c>
      <c r="B49" s="50">
        <v>724</v>
      </c>
      <c r="C49" s="51" t="s">
        <v>79</v>
      </c>
      <c r="D49" s="50" t="s">
        <v>30</v>
      </c>
      <c r="E49" s="52">
        <v>10736.5778571429</v>
      </c>
      <c r="F49" s="52">
        <f t="shared" si="0"/>
        <v>32209.7335714287</v>
      </c>
      <c r="G49" s="52">
        <v>2374.598625</v>
      </c>
      <c r="H49" s="52">
        <f t="shared" si="1"/>
        <v>7123.795875</v>
      </c>
      <c r="I49" s="57">
        <v>0.221169040693932</v>
      </c>
      <c r="J49" s="58">
        <v>12883.8934285714</v>
      </c>
      <c r="K49" s="58">
        <f t="shared" si="2"/>
        <v>38651.6802857142</v>
      </c>
      <c r="L49" s="58">
        <v>2693.42228571429</v>
      </c>
      <c r="M49" s="58">
        <f t="shared" si="3"/>
        <v>8080.26685714287</v>
      </c>
      <c r="N49" s="59">
        <v>0.20905344340565</v>
      </c>
      <c r="O49" s="60">
        <v>27852.43</v>
      </c>
      <c r="P49" s="60">
        <v>7014.96</v>
      </c>
      <c r="Q49" s="70">
        <f t="shared" si="4"/>
        <v>0.864720906127153</v>
      </c>
      <c r="R49" s="73">
        <f t="shared" si="10"/>
        <v>0.984722207526756</v>
      </c>
      <c r="S49" s="70">
        <f t="shared" si="11"/>
        <v>0.720600755105965</v>
      </c>
      <c r="T49" s="70">
        <f t="shared" si="12"/>
        <v>0.868159446219137</v>
      </c>
      <c r="U49" s="61"/>
      <c r="V49" s="71"/>
      <c r="W49" s="61"/>
      <c r="X49" s="20">
        <f t="shared" si="9"/>
        <v>-43.573035714287</v>
      </c>
      <c r="Y49" s="76">
        <v>0.01</v>
      </c>
      <c r="Z49" s="41"/>
    </row>
    <row r="50" customHeight="1" spans="1:26">
      <c r="A50" s="50">
        <v>48</v>
      </c>
      <c r="B50" s="50">
        <v>103199</v>
      </c>
      <c r="C50" s="51" t="s">
        <v>80</v>
      </c>
      <c r="D50" s="50" t="s">
        <v>28</v>
      </c>
      <c r="E50" s="52">
        <v>7809.112</v>
      </c>
      <c r="F50" s="52">
        <f t="shared" si="0"/>
        <v>23427.336</v>
      </c>
      <c r="G50" s="52">
        <v>2374.076068</v>
      </c>
      <c r="H50" s="52">
        <f t="shared" si="1"/>
        <v>7122.228204</v>
      </c>
      <c r="I50" s="57">
        <v>0.304013576447617</v>
      </c>
      <c r="J50" s="58">
        <v>9370.9344</v>
      </c>
      <c r="K50" s="58">
        <f t="shared" si="2"/>
        <v>28112.8032</v>
      </c>
      <c r="L50" s="58">
        <v>2692.829568</v>
      </c>
      <c r="M50" s="58">
        <f t="shared" si="3"/>
        <v>8078.488704</v>
      </c>
      <c r="N50" s="59">
        <v>0.287359771507951</v>
      </c>
      <c r="O50" s="60">
        <v>20239.47</v>
      </c>
      <c r="P50" s="60">
        <v>6113.92</v>
      </c>
      <c r="Q50" s="70">
        <f t="shared" si="4"/>
        <v>0.863925373333101</v>
      </c>
      <c r="R50" s="73">
        <f t="shared" si="10"/>
        <v>0.858427984175835</v>
      </c>
      <c r="S50" s="70">
        <f t="shared" si="11"/>
        <v>0.719937811110918</v>
      </c>
      <c r="T50" s="70">
        <f t="shared" si="12"/>
        <v>0.756814823170173</v>
      </c>
      <c r="U50" s="61"/>
      <c r="V50" s="71"/>
      <c r="W50" s="61"/>
      <c r="X50" s="20">
        <f t="shared" si="9"/>
        <v>-31.87866</v>
      </c>
      <c r="Y50" s="76">
        <v>0.01</v>
      </c>
      <c r="Z50" s="41"/>
    </row>
    <row r="51" customHeight="1" spans="1:26">
      <c r="A51" s="50">
        <v>49</v>
      </c>
      <c r="B51" s="50">
        <v>582</v>
      </c>
      <c r="C51" s="53" t="s">
        <v>81</v>
      </c>
      <c r="D51" s="50" t="s">
        <v>28</v>
      </c>
      <c r="E51" s="52">
        <v>38555.9107285714</v>
      </c>
      <c r="F51" s="52">
        <f t="shared" si="0"/>
        <v>115667.732185714</v>
      </c>
      <c r="G51" s="52">
        <v>7539.427259</v>
      </c>
      <c r="H51" s="52">
        <f t="shared" si="1"/>
        <v>22618.281777</v>
      </c>
      <c r="I51" s="57">
        <v>0.195545303340818</v>
      </c>
      <c r="J51" s="58">
        <v>44724.8564451429</v>
      </c>
      <c r="K51" s="58">
        <f t="shared" si="2"/>
        <v>134174.569335429</v>
      </c>
      <c r="L51" s="58">
        <v>8266.64591405714</v>
      </c>
      <c r="M51" s="58">
        <f t="shared" si="3"/>
        <v>24799.9377421714</v>
      </c>
      <c r="N51" s="59">
        <v>0.184833369430634</v>
      </c>
      <c r="O51" s="61">
        <v>143830.76</v>
      </c>
      <c r="P51" s="61">
        <v>25411.98</v>
      </c>
      <c r="Q51" s="69">
        <f t="shared" si="4"/>
        <v>1.24348214737251</v>
      </c>
      <c r="R51" s="69">
        <f t="shared" si="10"/>
        <v>1.12351505081349</v>
      </c>
      <c r="S51" s="69">
        <f t="shared" si="11"/>
        <v>1.07196736842457</v>
      </c>
      <c r="T51" s="69">
        <f t="shared" si="12"/>
        <v>1.02467918525408</v>
      </c>
      <c r="U51" s="61">
        <v>400</v>
      </c>
      <c r="V51" s="74">
        <f>(P51-H51)*0.2</f>
        <v>558.7396446</v>
      </c>
      <c r="W51" s="61">
        <f>U51+V51</f>
        <v>958.7396446</v>
      </c>
      <c r="X51" s="20">
        <v>0</v>
      </c>
      <c r="Y51" s="76">
        <v>0.01</v>
      </c>
      <c r="Z51" s="41"/>
    </row>
    <row r="52" customHeight="1" spans="1:26">
      <c r="A52" s="50">
        <v>50</v>
      </c>
      <c r="B52" s="50">
        <v>351</v>
      </c>
      <c r="C52" s="51" t="s">
        <v>82</v>
      </c>
      <c r="D52" s="50" t="s">
        <v>37</v>
      </c>
      <c r="E52" s="52">
        <v>8521.75657142857</v>
      </c>
      <c r="F52" s="52">
        <f t="shared" si="0"/>
        <v>25565.2697142857</v>
      </c>
      <c r="G52" s="52">
        <v>2219.212996</v>
      </c>
      <c r="H52" s="52">
        <f t="shared" si="1"/>
        <v>6657.638988</v>
      </c>
      <c r="I52" s="57">
        <v>0.260417318589045</v>
      </c>
      <c r="J52" s="58">
        <v>10226.1078857143</v>
      </c>
      <c r="K52" s="58">
        <f t="shared" si="2"/>
        <v>30678.3236571429</v>
      </c>
      <c r="L52" s="58">
        <v>2517.17392457143</v>
      </c>
      <c r="M52" s="58">
        <f t="shared" si="3"/>
        <v>7551.52177371429</v>
      </c>
      <c r="N52" s="59">
        <v>0.24615170822595</v>
      </c>
      <c r="O52" s="60">
        <v>22039.24</v>
      </c>
      <c r="P52" s="60">
        <v>5772.91</v>
      </c>
      <c r="Q52" s="70">
        <f t="shared" si="4"/>
        <v>0.862077351278035</v>
      </c>
      <c r="R52" s="73">
        <f t="shared" si="10"/>
        <v>0.867110699514547</v>
      </c>
      <c r="S52" s="70">
        <f t="shared" si="11"/>
        <v>0.718397792731695</v>
      </c>
      <c r="T52" s="70">
        <f t="shared" si="12"/>
        <v>0.764469754969737</v>
      </c>
      <c r="U52" s="61"/>
      <c r="V52" s="71"/>
      <c r="W52" s="61"/>
      <c r="X52" s="20">
        <f t="shared" si="9"/>
        <v>-35.260297142857</v>
      </c>
      <c r="Y52" s="76">
        <v>0.01</v>
      </c>
      <c r="Z52" s="41"/>
    </row>
    <row r="53" customHeight="1" spans="1:26">
      <c r="A53" s="50">
        <v>51</v>
      </c>
      <c r="B53" s="50">
        <v>101453</v>
      </c>
      <c r="C53" s="51" t="s">
        <v>83</v>
      </c>
      <c r="D53" s="50" t="s">
        <v>37</v>
      </c>
      <c r="E53" s="52">
        <v>9279.44785714286</v>
      </c>
      <c r="F53" s="52">
        <f t="shared" si="0"/>
        <v>27838.3435714286</v>
      </c>
      <c r="G53" s="52">
        <v>2816.2218</v>
      </c>
      <c r="H53" s="52">
        <f t="shared" si="1"/>
        <v>8448.6654</v>
      </c>
      <c r="I53" s="57">
        <v>0.303490233832416</v>
      </c>
      <c r="J53" s="58">
        <v>11135.3374285714</v>
      </c>
      <c r="K53" s="58">
        <f t="shared" si="2"/>
        <v>33406.0122857142</v>
      </c>
      <c r="L53" s="58">
        <v>3194.33965714286</v>
      </c>
      <c r="M53" s="58">
        <f t="shared" si="3"/>
        <v>9583.01897142858</v>
      </c>
      <c r="N53" s="59">
        <v>0.286865097500028</v>
      </c>
      <c r="O53" s="60">
        <v>23984.79</v>
      </c>
      <c r="P53" s="60">
        <v>7614.05</v>
      </c>
      <c r="Q53" s="70">
        <f t="shared" si="4"/>
        <v>0.861573891365303</v>
      </c>
      <c r="R53" s="73">
        <f t="shared" si="10"/>
        <v>0.901213344299326</v>
      </c>
      <c r="S53" s="70">
        <f t="shared" si="11"/>
        <v>0.717978242804422</v>
      </c>
      <c r="T53" s="70">
        <f t="shared" si="12"/>
        <v>0.794535628354803</v>
      </c>
      <c r="U53" s="61"/>
      <c r="V53" s="71"/>
      <c r="W53" s="61"/>
      <c r="X53" s="20">
        <f t="shared" si="9"/>
        <v>-38.535535714286</v>
      </c>
      <c r="Y53" s="76">
        <v>0.01</v>
      </c>
      <c r="Z53" s="41"/>
    </row>
    <row r="54" customHeight="1" spans="1:26">
      <c r="A54" s="50">
        <v>52</v>
      </c>
      <c r="B54" s="50">
        <v>377</v>
      </c>
      <c r="C54" s="51" t="s">
        <v>84</v>
      </c>
      <c r="D54" s="50" t="s">
        <v>30</v>
      </c>
      <c r="E54" s="52">
        <v>10333.33</v>
      </c>
      <c r="F54" s="52">
        <f t="shared" si="0"/>
        <v>30999.99</v>
      </c>
      <c r="G54" s="52">
        <v>2974.472382</v>
      </c>
      <c r="H54" s="52">
        <f t="shared" si="1"/>
        <v>8923.417146</v>
      </c>
      <c r="I54" s="57">
        <v>0.287852258855567</v>
      </c>
      <c r="J54" s="58">
        <v>12399.996</v>
      </c>
      <c r="K54" s="58">
        <f t="shared" si="2"/>
        <v>37199.988</v>
      </c>
      <c r="L54" s="58">
        <v>3373.837632</v>
      </c>
      <c r="M54" s="58">
        <f t="shared" si="3"/>
        <v>10121.512896</v>
      </c>
      <c r="N54" s="59">
        <v>0.272083767768957</v>
      </c>
      <c r="O54" s="60">
        <v>26677.14</v>
      </c>
      <c r="P54" s="60">
        <v>7698.24</v>
      </c>
      <c r="Q54" s="70">
        <f t="shared" si="4"/>
        <v>0.860553180823607</v>
      </c>
      <c r="R54" s="73">
        <f t="shared" si="10"/>
        <v>0.862700899671692</v>
      </c>
      <c r="S54" s="70">
        <f t="shared" si="11"/>
        <v>0.717127650686339</v>
      </c>
      <c r="T54" s="70">
        <f t="shared" si="12"/>
        <v>0.760581948479493</v>
      </c>
      <c r="U54" s="61"/>
      <c r="V54" s="71"/>
      <c r="W54" s="61"/>
      <c r="X54" s="20">
        <f t="shared" si="9"/>
        <v>-43.2285</v>
      </c>
      <c r="Y54" s="76">
        <v>0.01</v>
      </c>
      <c r="Z54" s="41"/>
    </row>
    <row r="55" customHeight="1" spans="1:26">
      <c r="A55" s="50">
        <v>53</v>
      </c>
      <c r="B55" s="50">
        <v>367</v>
      </c>
      <c r="C55" s="51" t="s">
        <v>85</v>
      </c>
      <c r="D55" s="50" t="s">
        <v>37</v>
      </c>
      <c r="E55" s="52">
        <v>8035.18178571429</v>
      </c>
      <c r="F55" s="52">
        <f t="shared" si="0"/>
        <v>24105.5453571429</v>
      </c>
      <c r="G55" s="52">
        <v>2136.411585</v>
      </c>
      <c r="H55" s="52">
        <f t="shared" si="1"/>
        <v>6409.234755</v>
      </c>
      <c r="I55" s="57">
        <v>0.26588217192526</v>
      </c>
      <c r="J55" s="58">
        <v>9642.21814285714</v>
      </c>
      <c r="K55" s="58">
        <f t="shared" si="2"/>
        <v>28926.6544285714</v>
      </c>
      <c r="L55" s="58">
        <v>2423.25524571429</v>
      </c>
      <c r="M55" s="58">
        <f t="shared" si="3"/>
        <v>7269.76573714287</v>
      </c>
      <c r="N55" s="59">
        <v>0.251317197952984</v>
      </c>
      <c r="O55" s="60">
        <v>20730.36</v>
      </c>
      <c r="P55" s="60">
        <v>5452.33</v>
      </c>
      <c r="Q55" s="70">
        <f t="shared" si="4"/>
        <v>0.859983032653408</v>
      </c>
      <c r="R55" s="73">
        <f t="shared" si="10"/>
        <v>0.850699062902401</v>
      </c>
      <c r="S55" s="70">
        <f t="shared" si="11"/>
        <v>0.716652527211174</v>
      </c>
      <c r="T55" s="70">
        <f t="shared" si="12"/>
        <v>0.750000783676263</v>
      </c>
      <c r="U55" s="61"/>
      <c r="V55" s="71"/>
      <c r="W55" s="61"/>
      <c r="X55" s="20">
        <f t="shared" ref="X55:X86" si="13">(O55-F55)*0.01</f>
        <v>-33.751853571429</v>
      </c>
      <c r="Y55" s="76">
        <v>0.01</v>
      </c>
      <c r="Z55" s="41"/>
    </row>
    <row r="56" customHeight="1" spans="1:25">
      <c r="A56" s="50">
        <v>54</v>
      </c>
      <c r="B56" s="50">
        <v>107829</v>
      </c>
      <c r="C56" s="51" t="s">
        <v>86</v>
      </c>
      <c r="D56" s="50" t="s">
        <v>32</v>
      </c>
      <c r="E56" s="52">
        <v>4008.11428571429</v>
      </c>
      <c r="F56" s="52">
        <f t="shared" si="0"/>
        <v>12024.3428571429</v>
      </c>
      <c r="G56" s="52">
        <v>1016.4658</v>
      </c>
      <c r="H56" s="52">
        <f t="shared" si="1"/>
        <v>3049.3974</v>
      </c>
      <c r="I56" s="57">
        <v>0.253602000228109</v>
      </c>
      <c r="J56" s="58">
        <v>4809.73714285714</v>
      </c>
      <c r="K56" s="58">
        <f t="shared" si="2"/>
        <v>14429.2114285714</v>
      </c>
      <c r="L56" s="58">
        <v>1152.9408</v>
      </c>
      <c r="M56" s="58">
        <f t="shared" si="3"/>
        <v>3458.8224</v>
      </c>
      <c r="N56" s="59">
        <v>0.239709731687149</v>
      </c>
      <c r="O56" s="60">
        <v>10303.89</v>
      </c>
      <c r="P56" s="60">
        <v>2562.2</v>
      </c>
      <c r="Q56" s="70">
        <f t="shared" si="4"/>
        <v>0.85691917823843</v>
      </c>
      <c r="R56" s="73">
        <f t="shared" si="10"/>
        <v>0.840231581492134</v>
      </c>
      <c r="S56" s="70">
        <f t="shared" si="11"/>
        <v>0.714099315198693</v>
      </c>
      <c r="T56" s="70">
        <f t="shared" si="12"/>
        <v>0.740772350728387</v>
      </c>
      <c r="U56" s="72"/>
      <c r="V56" s="65"/>
      <c r="W56" s="72"/>
      <c r="X56" s="20">
        <f t="shared" si="13"/>
        <v>-17.204528571429</v>
      </c>
      <c r="Y56" s="76">
        <v>0.01</v>
      </c>
    </row>
    <row r="57" customHeight="1" spans="1:25">
      <c r="A57" s="50">
        <v>55</v>
      </c>
      <c r="B57" s="50">
        <v>337</v>
      </c>
      <c r="C57" s="53" t="s">
        <v>87</v>
      </c>
      <c r="D57" s="50" t="s">
        <v>32</v>
      </c>
      <c r="E57" s="52">
        <v>35177.4685714286</v>
      </c>
      <c r="F57" s="52">
        <f t="shared" si="0"/>
        <v>105532.405714286</v>
      </c>
      <c r="G57" s="52">
        <v>7242.7191018</v>
      </c>
      <c r="H57" s="52">
        <f t="shared" si="1"/>
        <v>21728.1573054</v>
      </c>
      <c r="I57" s="57">
        <v>0.20589085559393</v>
      </c>
      <c r="J57" s="58">
        <v>40805.8635428571</v>
      </c>
      <c r="K57" s="58">
        <f t="shared" si="2"/>
        <v>122417.590628571</v>
      </c>
      <c r="L57" s="58">
        <v>7941.31864566857</v>
      </c>
      <c r="M57" s="58">
        <f t="shared" si="3"/>
        <v>23823.9559370057</v>
      </c>
      <c r="N57" s="59">
        <v>0.194612194331534</v>
      </c>
      <c r="O57" s="61">
        <v>133806.79</v>
      </c>
      <c r="P57" s="61">
        <v>27453.67</v>
      </c>
      <c r="Q57" s="69">
        <f t="shared" si="4"/>
        <v>1.26792134694876</v>
      </c>
      <c r="R57" s="69">
        <f t="shared" si="10"/>
        <v>1.26350659258054</v>
      </c>
      <c r="S57" s="69">
        <f t="shared" si="11"/>
        <v>1.09303564392134</v>
      </c>
      <c r="T57" s="69">
        <f t="shared" si="12"/>
        <v>1.15235564037273</v>
      </c>
      <c r="U57" s="72">
        <v>400</v>
      </c>
      <c r="V57" s="75">
        <f>(P57-H57)*0.2</f>
        <v>1145.10253892</v>
      </c>
      <c r="W57" s="72">
        <f>U57+V57</f>
        <v>1545.10253892</v>
      </c>
      <c r="X57" s="20">
        <v>0</v>
      </c>
      <c r="Y57" s="76">
        <v>0.01</v>
      </c>
    </row>
    <row r="58" customHeight="1" spans="1:26">
      <c r="A58" s="50">
        <v>56</v>
      </c>
      <c r="B58" s="50">
        <v>545</v>
      </c>
      <c r="C58" s="51" t="s">
        <v>88</v>
      </c>
      <c r="D58" s="50" t="s">
        <v>30</v>
      </c>
      <c r="E58" s="52">
        <v>4111.26285714286</v>
      </c>
      <c r="F58" s="52">
        <f t="shared" si="0"/>
        <v>12333.7885714286</v>
      </c>
      <c r="G58" s="52">
        <v>1290.0069</v>
      </c>
      <c r="H58" s="52">
        <f t="shared" si="1"/>
        <v>3870.0207</v>
      </c>
      <c r="I58" s="57">
        <v>0.313773880392677</v>
      </c>
      <c r="J58" s="58">
        <v>4933.51542857143</v>
      </c>
      <c r="K58" s="58">
        <f t="shared" si="2"/>
        <v>14800.5462857143</v>
      </c>
      <c r="L58" s="58">
        <v>1463.20868571429</v>
      </c>
      <c r="M58" s="58">
        <f t="shared" si="3"/>
        <v>4389.62605714287</v>
      </c>
      <c r="N58" s="59">
        <v>0.296585407889964</v>
      </c>
      <c r="O58" s="60">
        <v>10469.09</v>
      </c>
      <c r="P58" s="60">
        <v>2856.26</v>
      </c>
      <c r="Q58" s="70">
        <f t="shared" si="4"/>
        <v>0.848813804401659</v>
      </c>
      <c r="R58" s="73">
        <f t="shared" si="10"/>
        <v>0.738047731889393</v>
      </c>
      <c r="S58" s="70">
        <f t="shared" si="11"/>
        <v>0.707344837001383</v>
      </c>
      <c r="T58" s="70">
        <f t="shared" si="12"/>
        <v>0.650684127262332</v>
      </c>
      <c r="U58" s="61"/>
      <c r="V58" s="71"/>
      <c r="W58" s="61"/>
      <c r="X58" s="20">
        <f t="shared" si="13"/>
        <v>-18.646985714286</v>
      </c>
      <c r="Y58" s="76">
        <v>0.01</v>
      </c>
      <c r="Z58" s="41"/>
    </row>
    <row r="59" customHeight="1" spans="1:26">
      <c r="A59" s="50">
        <v>57</v>
      </c>
      <c r="B59" s="50">
        <v>740</v>
      </c>
      <c r="C59" s="51" t="s">
        <v>89</v>
      </c>
      <c r="D59" s="50" t="s">
        <v>30</v>
      </c>
      <c r="E59" s="52">
        <v>5509.98171428571</v>
      </c>
      <c r="F59" s="52">
        <f t="shared" si="0"/>
        <v>16529.9451428571</v>
      </c>
      <c r="G59" s="52">
        <v>1760.136896</v>
      </c>
      <c r="H59" s="52">
        <f t="shared" si="1"/>
        <v>5280.410688</v>
      </c>
      <c r="I59" s="57">
        <v>0.319445142882507</v>
      </c>
      <c r="J59" s="58">
        <v>6611.97805714286</v>
      </c>
      <c r="K59" s="58">
        <f t="shared" si="2"/>
        <v>19835.9341714286</v>
      </c>
      <c r="L59" s="58">
        <v>1996.46032457143</v>
      </c>
      <c r="M59" s="58">
        <f t="shared" si="3"/>
        <v>5989.38097371429</v>
      </c>
      <c r="N59" s="59">
        <v>0.301945999717085</v>
      </c>
      <c r="O59" s="60">
        <v>14009.46</v>
      </c>
      <c r="P59" s="60">
        <v>4186.78</v>
      </c>
      <c r="Q59" s="70">
        <f t="shared" si="4"/>
        <v>0.847520053994476</v>
      </c>
      <c r="R59" s="73">
        <f t="shared" si="10"/>
        <v>0.792889085221092</v>
      </c>
      <c r="S59" s="70">
        <f t="shared" si="11"/>
        <v>0.706266711662062</v>
      </c>
      <c r="T59" s="70">
        <f t="shared" si="12"/>
        <v>0.699033843125792</v>
      </c>
      <c r="U59" s="61"/>
      <c r="V59" s="71"/>
      <c r="W59" s="61"/>
      <c r="X59" s="20">
        <f t="shared" si="13"/>
        <v>-25.204851428571</v>
      </c>
      <c r="Y59" s="76">
        <v>0.01</v>
      </c>
      <c r="Z59" s="41"/>
    </row>
    <row r="60" customHeight="1" spans="1:26">
      <c r="A60" s="50">
        <v>58</v>
      </c>
      <c r="B60" s="50">
        <v>104533</v>
      </c>
      <c r="C60" s="51" t="s">
        <v>90</v>
      </c>
      <c r="D60" s="50" t="s">
        <v>35</v>
      </c>
      <c r="E60" s="52">
        <v>5369.22057142857</v>
      </c>
      <c r="F60" s="52">
        <f t="shared" si="0"/>
        <v>16107.6617142857</v>
      </c>
      <c r="G60" s="52">
        <v>1416.798992</v>
      </c>
      <c r="H60" s="52">
        <f t="shared" si="1"/>
        <v>4250.396976</v>
      </c>
      <c r="I60" s="57">
        <v>0.263874238942476</v>
      </c>
      <c r="J60" s="58">
        <v>6443.06468571429</v>
      </c>
      <c r="K60" s="58">
        <f t="shared" si="2"/>
        <v>19329.1940571429</v>
      </c>
      <c r="L60" s="58">
        <v>1607.02442057143</v>
      </c>
      <c r="M60" s="58">
        <f t="shared" si="3"/>
        <v>4821.07326171429</v>
      </c>
      <c r="N60" s="59">
        <v>0.249419259150783</v>
      </c>
      <c r="O60" s="60">
        <v>13590.64</v>
      </c>
      <c r="P60" s="60">
        <v>3505.04</v>
      </c>
      <c r="Q60" s="70">
        <f t="shared" si="4"/>
        <v>0.84373761015521</v>
      </c>
      <c r="R60" s="73">
        <f t="shared" si="10"/>
        <v>0.824638267858583</v>
      </c>
      <c r="S60" s="70">
        <f t="shared" si="11"/>
        <v>0.703114675129341</v>
      </c>
      <c r="T60" s="70">
        <f t="shared" si="12"/>
        <v>0.727024836530625</v>
      </c>
      <c r="U60" s="61"/>
      <c r="V60" s="71"/>
      <c r="W60" s="61"/>
      <c r="X60" s="20">
        <f t="shared" si="13"/>
        <v>-25.170217142857</v>
      </c>
      <c r="Y60" s="76">
        <v>0.01</v>
      </c>
      <c r="Z60" s="41"/>
    </row>
    <row r="61" customHeight="1" spans="1:26">
      <c r="A61" s="50">
        <v>59</v>
      </c>
      <c r="B61" s="50">
        <v>56</v>
      </c>
      <c r="C61" s="51" t="s">
        <v>91</v>
      </c>
      <c r="D61" s="50" t="s">
        <v>37</v>
      </c>
      <c r="E61" s="52">
        <v>5190.912</v>
      </c>
      <c r="F61" s="52">
        <f t="shared" si="0"/>
        <v>15572.736</v>
      </c>
      <c r="G61" s="52">
        <v>1467.691974</v>
      </c>
      <c r="H61" s="52">
        <f t="shared" si="1"/>
        <v>4403.075922</v>
      </c>
      <c r="I61" s="57">
        <v>0.282742603611851</v>
      </c>
      <c r="J61" s="58">
        <v>6229.0944</v>
      </c>
      <c r="K61" s="58">
        <f t="shared" si="2"/>
        <v>18687.2832</v>
      </c>
      <c r="L61" s="58">
        <v>1664.75050971429</v>
      </c>
      <c r="M61" s="58">
        <f t="shared" si="3"/>
        <v>4994.25152914287</v>
      </c>
      <c r="N61" s="59">
        <v>0.267254018451588</v>
      </c>
      <c r="O61" s="60">
        <v>13136.03</v>
      </c>
      <c r="P61" s="60">
        <v>4136.81</v>
      </c>
      <c r="Q61" s="70">
        <f t="shared" si="4"/>
        <v>0.84352743153162</v>
      </c>
      <c r="R61" s="73">
        <f t="shared" si="10"/>
        <v>0.939527292575265</v>
      </c>
      <c r="S61" s="70">
        <f t="shared" si="11"/>
        <v>0.70293952627635</v>
      </c>
      <c r="T61" s="70">
        <f t="shared" si="12"/>
        <v>0.828314308132168</v>
      </c>
      <c r="U61" s="61"/>
      <c r="V61" s="71"/>
      <c r="W61" s="61"/>
      <c r="X61" s="20">
        <f t="shared" si="13"/>
        <v>-24.36706</v>
      </c>
      <c r="Y61" s="76">
        <v>0.01</v>
      </c>
      <c r="Z61" s="41"/>
    </row>
    <row r="62" customHeight="1" spans="1:25">
      <c r="A62" s="50">
        <v>60</v>
      </c>
      <c r="B62" s="50">
        <v>578</v>
      </c>
      <c r="C62" s="51" t="s">
        <v>92</v>
      </c>
      <c r="D62" s="50" t="s">
        <v>32</v>
      </c>
      <c r="E62" s="52">
        <v>10477.8495714286</v>
      </c>
      <c r="F62" s="52">
        <f t="shared" si="0"/>
        <v>31433.5487142858</v>
      </c>
      <c r="G62" s="52">
        <v>3289.671476</v>
      </c>
      <c r="H62" s="52">
        <f t="shared" si="1"/>
        <v>9869.014428</v>
      </c>
      <c r="I62" s="57">
        <v>0.313964373469382</v>
      </c>
      <c r="J62" s="58">
        <v>12573.4194857143</v>
      </c>
      <c r="K62" s="58">
        <f t="shared" si="2"/>
        <v>37720.2584571429</v>
      </c>
      <c r="L62" s="58">
        <v>3731.35669028571</v>
      </c>
      <c r="M62" s="58">
        <f t="shared" si="3"/>
        <v>11194.0700708571</v>
      </c>
      <c r="N62" s="59">
        <v>0.296765465792756</v>
      </c>
      <c r="O62" s="60">
        <v>26490.25</v>
      </c>
      <c r="P62" s="60">
        <v>7760.17</v>
      </c>
      <c r="Q62" s="70">
        <f t="shared" si="4"/>
        <v>0.842738128004008</v>
      </c>
      <c r="R62" s="73">
        <f t="shared" si="10"/>
        <v>0.786316613134452</v>
      </c>
      <c r="S62" s="70">
        <f t="shared" si="11"/>
        <v>0.702281773336674</v>
      </c>
      <c r="T62" s="70">
        <f t="shared" si="12"/>
        <v>0.693239362526681</v>
      </c>
      <c r="U62" s="72"/>
      <c r="V62" s="65"/>
      <c r="W62" s="72"/>
      <c r="X62" s="20">
        <f t="shared" si="13"/>
        <v>-49.432987142858</v>
      </c>
      <c r="Y62" s="76">
        <v>0.01</v>
      </c>
    </row>
    <row r="63" customHeight="1" spans="1:26">
      <c r="A63" s="50">
        <v>61</v>
      </c>
      <c r="B63" s="50">
        <v>103639</v>
      </c>
      <c r="C63" s="51" t="s">
        <v>93</v>
      </c>
      <c r="D63" s="50" t="s">
        <v>30</v>
      </c>
      <c r="E63" s="52">
        <v>8786.57914285714</v>
      </c>
      <c r="F63" s="52">
        <f t="shared" si="0"/>
        <v>26359.7374285714</v>
      </c>
      <c r="G63" s="52">
        <v>2568.667437</v>
      </c>
      <c r="H63" s="52">
        <f t="shared" si="1"/>
        <v>7706.002311</v>
      </c>
      <c r="I63" s="57">
        <v>0.292339873713895</v>
      </c>
      <c r="J63" s="58">
        <v>10543.8949714286</v>
      </c>
      <c r="K63" s="58">
        <f t="shared" si="2"/>
        <v>31631.6849142858</v>
      </c>
      <c r="L63" s="58">
        <v>2913.54759771429</v>
      </c>
      <c r="M63" s="58">
        <f t="shared" si="3"/>
        <v>8740.64279314287</v>
      </c>
      <c r="N63" s="59">
        <v>0.276325551952983</v>
      </c>
      <c r="O63" s="60">
        <v>21724.16</v>
      </c>
      <c r="P63" s="60">
        <v>6169.8</v>
      </c>
      <c r="Q63" s="70">
        <f t="shared" si="4"/>
        <v>0.824141744919398</v>
      </c>
      <c r="R63" s="73">
        <f t="shared" si="10"/>
        <v>0.800648604944339</v>
      </c>
      <c r="S63" s="70">
        <f t="shared" si="11"/>
        <v>0.686784787432829</v>
      </c>
      <c r="T63" s="70">
        <f t="shared" si="12"/>
        <v>0.705874859093919</v>
      </c>
      <c r="U63" s="61"/>
      <c r="V63" s="71"/>
      <c r="W63" s="61"/>
      <c r="X63" s="20">
        <f t="shared" si="13"/>
        <v>-46.355774285714</v>
      </c>
      <c r="Y63" s="76">
        <v>0.01</v>
      </c>
      <c r="Z63" s="41"/>
    </row>
    <row r="64" customHeight="1" spans="1:26">
      <c r="A64" s="50">
        <v>62</v>
      </c>
      <c r="B64" s="50">
        <v>539</v>
      </c>
      <c r="C64" s="51" t="s">
        <v>94</v>
      </c>
      <c r="D64" s="50" t="s">
        <v>35</v>
      </c>
      <c r="E64" s="52">
        <v>6645.52607142857</v>
      </c>
      <c r="F64" s="52">
        <f t="shared" si="0"/>
        <v>19936.5782142857</v>
      </c>
      <c r="G64" s="52">
        <v>1674.366127</v>
      </c>
      <c r="H64" s="52">
        <f t="shared" si="1"/>
        <v>5023.098381</v>
      </c>
      <c r="I64" s="57">
        <v>0.251953887322583</v>
      </c>
      <c r="J64" s="58">
        <v>7974.63128571429</v>
      </c>
      <c r="K64" s="58">
        <f t="shared" si="2"/>
        <v>23923.8938571429</v>
      </c>
      <c r="L64" s="58">
        <v>1899.17360914286</v>
      </c>
      <c r="M64" s="58">
        <f t="shared" si="3"/>
        <v>5697.52082742858</v>
      </c>
      <c r="N64" s="59">
        <v>0.238151902087941</v>
      </c>
      <c r="O64" s="60">
        <v>16406.71</v>
      </c>
      <c r="P64" s="60">
        <v>4139.74</v>
      </c>
      <c r="Q64" s="70">
        <f t="shared" si="4"/>
        <v>0.822945132492377</v>
      </c>
      <c r="R64" s="73">
        <f t="shared" si="10"/>
        <v>0.824140736653432</v>
      </c>
      <c r="S64" s="70">
        <f t="shared" si="11"/>
        <v>0.685787610410314</v>
      </c>
      <c r="T64" s="70">
        <f t="shared" si="12"/>
        <v>0.726586198697295</v>
      </c>
      <c r="U64" s="61"/>
      <c r="V64" s="71"/>
      <c r="W64" s="61"/>
      <c r="X64" s="20">
        <f t="shared" si="13"/>
        <v>-35.298682142857</v>
      </c>
      <c r="Y64" s="76">
        <v>0.01</v>
      </c>
      <c r="Z64" s="41"/>
    </row>
    <row r="65" customHeight="1" spans="1:26">
      <c r="A65" s="50">
        <v>63</v>
      </c>
      <c r="B65" s="50">
        <v>105267</v>
      </c>
      <c r="C65" s="51" t="s">
        <v>95</v>
      </c>
      <c r="D65" s="50" t="s">
        <v>28</v>
      </c>
      <c r="E65" s="52">
        <v>6915.152</v>
      </c>
      <c r="F65" s="52">
        <f t="shared" si="0"/>
        <v>20745.456</v>
      </c>
      <c r="G65" s="52">
        <v>1876.804496</v>
      </c>
      <c r="H65" s="52">
        <f t="shared" si="1"/>
        <v>5630.413488</v>
      </c>
      <c r="I65" s="57">
        <v>0.271404662688542</v>
      </c>
      <c r="J65" s="58">
        <v>8298.1824</v>
      </c>
      <c r="K65" s="58">
        <f t="shared" si="2"/>
        <v>24894.5472</v>
      </c>
      <c r="L65" s="58">
        <v>2128.79221028571</v>
      </c>
      <c r="M65" s="58">
        <f t="shared" si="3"/>
        <v>6386.37663085713</v>
      </c>
      <c r="N65" s="59">
        <v>0.256537167739976</v>
      </c>
      <c r="O65" s="60">
        <v>16872.89</v>
      </c>
      <c r="P65" s="60">
        <v>4701.45</v>
      </c>
      <c r="Q65" s="70">
        <f t="shared" si="4"/>
        <v>0.813329434648243</v>
      </c>
      <c r="R65" s="73">
        <f t="shared" si="10"/>
        <v>0.835009721758467</v>
      </c>
      <c r="S65" s="70">
        <f t="shared" si="11"/>
        <v>0.677774528873536</v>
      </c>
      <c r="T65" s="70">
        <f t="shared" si="12"/>
        <v>0.736168608860923</v>
      </c>
      <c r="U65" s="61"/>
      <c r="V65" s="71"/>
      <c r="W65" s="61"/>
      <c r="X65" s="20">
        <f t="shared" si="13"/>
        <v>-38.72566</v>
      </c>
      <c r="Y65" s="76">
        <v>0.01</v>
      </c>
      <c r="Z65" s="41"/>
    </row>
    <row r="66" customHeight="1" spans="1:25">
      <c r="A66" s="50">
        <v>64</v>
      </c>
      <c r="B66" s="50">
        <v>102478</v>
      </c>
      <c r="C66" s="51" t="s">
        <v>96</v>
      </c>
      <c r="D66" s="50" t="s">
        <v>32</v>
      </c>
      <c r="E66" s="52">
        <v>3759.48</v>
      </c>
      <c r="F66" s="52">
        <f t="shared" si="0"/>
        <v>11278.44</v>
      </c>
      <c r="G66" s="52">
        <v>1101.220316</v>
      </c>
      <c r="H66" s="52">
        <f t="shared" si="1"/>
        <v>3303.660948</v>
      </c>
      <c r="I66" s="57">
        <v>0.292918253588262</v>
      </c>
      <c r="J66" s="58">
        <v>4511.376</v>
      </c>
      <c r="K66" s="58">
        <f t="shared" si="2"/>
        <v>13534.128</v>
      </c>
      <c r="L66" s="58">
        <v>1249.074816</v>
      </c>
      <c r="M66" s="58">
        <f t="shared" si="3"/>
        <v>3747.224448</v>
      </c>
      <c r="N66" s="59">
        <v>0.276872248289657</v>
      </c>
      <c r="O66" s="60">
        <v>9159.18</v>
      </c>
      <c r="P66" s="60">
        <v>2488.77</v>
      </c>
      <c r="Q66" s="70">
        <f t="shared" si="4"/>
        <v>0.812096353751051</v>
      </c>
      <c r="R66" s="73">
        <f t="shared" si="10"/>
        <v>0.753336991650634</v>
      </c>
      <c r="S66" s="70">
        <f t="shared" si="11"/>
        <v>0.676746961459209</v>
      </c>
      <c r="T66" s="70">
        <f t="shared" si="12"/>
        <v>0.664163578813201</v>
      </c>
      <c r="U66" s="72"/>
      <c r="V66" s="65"/>
      <c r="W66" s="72"/>
      <c r="X66" s="20">
        <f t="shared" si="13"/>
        <v>-21.1926</v>
      </c>
      <c r="Y66" s="76">
        <v>0.01</v>
      </c>
    </row>
    <row r="67" customHeight="1" spans="1:26">
      <c r="A67" s="50">
        <v>65</v>
      </c>
      <c r="B67" s="50">
        <v>365</v>
      </c>
      <c r="C67" s="51" t="s">
        <v>97</v>
      </c>
      <c r="D67" s="50" t="s">
        <v>28</v>
      </c>
      <c r="E67" s="52">
        <v>13714.7213571429</v>
      </c>
      <c r="F67" s="52">
        <f t="shared" ref="F67:F111" si="14">E67*3</f>
        <v>41144.1640714287</v>
      </c>
      <c r="G67" s="52">
        <v>4014.576405</v>
      </c>
      <c r="H67" s="52">
        <f t="shared" ref="H67:H111" si="15">G67*3</f>
        <v>12043.729215</v>
      </c>
      <c r="I67" s="57">
        <v>0.292720231090159</v>
      </c>
      <c r="J67" s="58">
        <v>16183.3712014286</v>
      </c>
      <c r="K67" s="58">
        <f t="shared" ref="K67:K111" si="16">J67*3</f>
        <v>48550.1136042858</v>
      </c>
      <c r="L67" s="58">
        <v>4477.69724914286</v>
      </c>
      <c r="M67" s="58">
        <f t="shared" ref="M67:M111" si="17">L67*3</f>
        <v>13433.0917474286</v>
      </c>
      <c r="N67" s="59">
        <v>0.276685073425714</v>
      </c>
      <c r="O67" s="60">
        <v>33315.6</v>
      </c>
      <c r="P67" s="60">
        <v>8067.73</v>
      </c>
      <c r="Q67" s="70">
        <f t="shared" ref="Q67:Q112" si="18">O67/F67</f>
        <v>0.809728445136524</v>
      </c>
      <c r="R67" s="73">
        <f t="shared" si="10"/>
        <v>0.669869760103204</v>
      </c>
      <c r="S67" s="70">
        <f t="shared" ref="S67:S112" si="19">O67/K67</f>
        <v>0.686210546725869</v>
      </c>
      <c r="T67" s="70">
        <f t="shared" si="12"/>
        <v>0.6005862352235</v>
      </c>
      <c r="U67" s="61"/>
      <c r="V67" s="71"/>
      <c r="W67" s="61"/>
      <c r="X67" s="20">
        <f t="shared" si="13"/>
        <v>-78.285640714287</v>
      </c>
      <c r="Y67" s="76">
        <v>0.01</v>
      </c>
      <c r="Z67" s="41"/>
    </row>
    <row r="68" customHeight="1" spans="1:26">
      <c r="A68" s="50">
        <v>66</v>
      </c>
      <c r="B68" s="50">
        <v>339</v>
      </c>
      <c r="C68" s="51" t="s">
        <v>98</v>
      </c>
      <c r="D68" s="50" t="s">
        <v>28</v>
      </c>
      <c r="E68" s="52">
        <v>6761.92242857143</v>
      </c>
      <c r="F68" s="52">
        <f t="shared" si="14"/>
        <v>20285.7672857143</v>
      </c>
      <c r="G68" s="52">
        <v>1678.875093</v>
      </c>
      <c r="H68" s="52">
        <f t="shared" si="15"/>
        <v>5036.625279</v>
      </c>
      <c r="I68" s="57">
        <v>0.248283696054569</v>
      </c>
      <c r="J68" s="58">
        <v>8114.30691428571</v>
      </c>
      <c r="K68" s="58">
        <f t="shared" si="16"/>
        <v>24342.9207428571</v>
      </c>
      <c r="L68" s="58">
        <v>1904.287968</v>
      </c>
      <c r="M68" s="58">
        <f t="shared" si="17"/>
        <v>5712.863904</v>
      </c>
      <c r="N68" s="59">
        <v>0.234682763187992</v>
      </c>
      <c r="O68" s="60">
        <v>16244.29</v>
      </c>
      <c r="P68" s="60">
        <v>4761.76</v>
      </c>
      <c r="Q68" s="70">
        <f t="shared" si="18"/>
        <v>0.800772766995095</v>
      </c>
      <c r="R68" s="73">
        <f t="shared" ref="R68:R112" si="20">P68/H68</f>
        <v>0.945426696691922</v>
      </c>
      <c r="S68" s="70">
        <f t="shared" si="19"/>
        <v>0.667310639162579</v>
      </c>
      <c r="T68" s="70">
        <f t="shared" ref="T68:T112" si="21">P68/M68</f>
        <v>0.833515392632746</v>
      </c>
      <c r="U68" s="61"/>
      <c r="V68" s="71"/>
      <c r="W68" s="61"/>
      <c r="X68" s="20">
        <f t="shared" si="13"/>
        <v>-40.414772857143</v>
      </c>
      <c r="Y68" s="76">
        <v>0.01</v>
      </c>
      <c r="Z68" s="41"/>
    </row>
    <row r="69" customHeight="1" spans="1:26">
      <c r="A69" s="50">
        <v>67</v>
      </c>
      <c r="B69" s="50">
        <v>106569</v>
      </c>
      <c r="C69" s="51" t="s">
        <v>99</v>
      </c>
      <c r="D69" s="50" t="s">
        <v>28</v>
      </c>
      <c r="E69" s="52">
        <v>7293.70878571429</v>
      </c>
      <c r="F69" s="52">
        <f t="shared" si="14"/>
        <v>21881.1263571429</v>
      </c>
      <c r="G69" s="52">
        <v>2049.8958165</v>
      </c>
      <c r="H69" s="52">
        <f t="shared" si="15"/>
        <v>6149.6874495</v>
      </c>
      <c r="I69" s="57">
        <v>0.281049857723275</v>
      </c>
      <c r="J69" s="58">
        <v>8752.45054285714</v>
      </c>
      <c r="K69" s="58">
        <f t="shared" si="16"/>
        <v>26257.3516285714</v>
      </c>
      <c r="L69" s="58">
        <v>2325.123504</v>
      </c>
      <c r="M69" s="58">
        <f t="shared" si="17"/>
        <v>6975.370512</v>
      </c>
      <c r="N69" s="59">
        <v>0.265654000855512</v>
      </c>
      <c r="O69" s="60">
        <v>17334.44</v>
      </c>
      <c r="P69" s="60">
        <v>4844.68</v>
      </c>
      <c r="Q69" s="70">
        <f t="shared" si="18"/>
        <v>0.792209674998808</v>
      </c>
      <c r="R69" s="73">
        <f t="shared" si="20"/>
        <v>0.787792882123448</v>
      </c>
      <c r="S69" s="70">
        <f t="shared" si="19"/>
        <v>0.660174729165674</v>
      </c>
      <c r="T69" s="70">
        <f t="shared" si="21"/>
        <v>0.694540883766032</v>
      </c>
      <c r="U69" s="61"/>
      <c r="V69" s="71"/>
      <c r="W69" s="61"/>
      <c r="X69" s="20">
        <f t="shared" si="13"/>
        <v>-45.466863571429</v>
      </c>
      <c r="Y69" s="76">
        <v>0.01</v>
      </c>
      <c r="Z69" s="41"/>
    </row>
    <row r="70" customHeight="1" spans="1:26">
      <c r="A70" s="50">
        <v>68</v>
      </c>
      <c r="B70" s="50">
        <v>385</v>
      </c>
      <c r="C70" s="51" t="s">
        <v>100</v>
      </c>
      <c r="D70" s="50" t="s">
        <v>35</v>
      </c>
      <c r="E70" s="52">
        <v>14744.7171428571</v>
      </c>
      <c r="F70" s="52">
        <f t="shared" si="14"/>
        <v>44234.1514285713</v>
      </c>
      <c r="G70" s="52">
        <v>3291.468705</v>
      </c>
      <c r="H70" s="52">
        <f t="shared" si="15"/>
        <v>9874.406115</v>
      </c>
      <c r="I70" s="57">
        <v>0.223230372825056</v>
      </c>
      <c r="J70" s="58">
        <v>17693.6605714286</v>
      </c>
      <c r="K70" s="58">
        <f t="shared" si="16"/>
        <v>53080.9817142858</v>
      </c>
      <c r="L70" s="58">
        <v>3733.39522285714</v>
      </c>
      <c r="M70" s="58">
        <f t="shared" si="17"/>
        <v>11200.1856685714</v>
      </c>
      <c r="N70" s="59">
        <v>0.21100185616117</v>
      </c>
      <c r="O70" s="60">
        <v>35007.53</v>
      </c>
      <c r="P70" s="60">
        <v>7710.27</v>
      </c>
      <c r="Q70" s="70">
        <f t="shared" si="18"/>
        <v>0.791414074180437</v>
      </c>
      <c r="R70" s="73">
        <f t="shared" si="20"/>
        <v>0.780833794985148</v>
      </c>
      <c r="S70" s="70">
        <f t="shared" si="19"/>
        <v>0.659511728483694</v>
      </c>
      <c r="T70" s="70">
        <f t="shared" si="21"/>
        <v>0.68840555220755</v>
      </c>
      <c r="U70" s="61"/>
      <c r="V70" s="71"/>
      <c r="W70" s="61"/>
      <c r="X70" s="20">
        <f t="shared" si="13"/>
        <v>-92.266214285713</v>
      </c>
      <c r="Y70" s="76">
        <v>0.01</v>
      </c>
      <c r="Z70" s="41"/>
    </row>
    <row r="71" customHeight="1" spans="1:26">
      <c r="A71" s="50">
        <v>69</v>
      </c>
      <c r="B71" s="50">
        <v>549</v>
      </c>
      <c r="C71" s="51" t="s">
        <v>101</v>
      </c>
      <c r="D71" s="50" t="s">
        <v>35</v>
      </c>
      <c r="E71" s="52">
        <v>6145.61014285714</v>
      </c>
      <c r="F71" s="52">
        <f t="shared" si="14"/>
        <v>18436.8304285714</v>
      </c>
      <c r="G71" s="52">
        <v>1561.861427</v>
      </c>
      <c r="H71" s="52">
        <f t="shared" si="15"/>
        <v>4685.584281</v>
      </c>
      <c r="I71" s="57">
        <v>0.254142614108919</v>
      </c>
      <c r="J71" s="58">
        <v>7374.73217142857</v>
      </c>
      <c r="K71" s="58">
        <f t="shared" si="16"/>
        <v>22124.1965142857</v>
      </c>
      <c r="L71" s="58">
        <v>1771.563552</v>
      </c>
      <c r="M71" s="58">
        <f t="shared" si="17"/>
        <v>5314.690656</v>
      </c>
      <c r="N71" s="59">
        <v>0.240220730844091</v>
      </c>
      <c r="O71" s="60">
        <v>14583.78</v>
      </c>
      <c r="P71" s="60">
        <v>3672.71</v>
      </c>
      <c r="Q71" s="70">
        <f t="shared" si="18"/>
        <v>0.791013404202038</v>
      </c>
      <c r="R71" s="73">
        <f t="shared" si="20"/>
        <v>0.783831808317439</v>
      </c>
      <c r="S71" s="70">
        <f t="shared" si="19"/>
        <v>0.659177836835032</v>
      </c>
      <c r="T71" s="70">
        <f t="shared" si="21"/>
        <v>0.691048687067743</v>
      </c>
      <c r="U71" s="61"/>
      <c r="V71" s="71"/>
      <c r="W71" s="61"/>
      <c r="X71" s="20">
        <f t="shared" si="13"/>
        <v>-38.530504285714</v>
      </c>
      <c r="Y71" s="76">
        <v>0.01</v>
      </c>
      <c r="Z71" s="41"/>
    </row>
    <row r="72" customHeight="1" spans="1:26">
      <c r="A72" s="50">
        <v>70</v>
      </c>
      <c r="B72" s="50">
        <v>343</v>
      </c>
      <c r="C72" s="51" t="s">
        <v>102</v>
      </c>
      <c r="D72" s="50" t="s">
        <v>28</v>
      </c>
      <c r="E72" s="52">
        <v>23299.7571428571</v>
      </c>
      <c r="F72" s="52">
        <f t="shared" si="14"/>
        <v>69899.2714285713</v>
      </c>
      <c r="G72" s="52">
        <v>5909.375535</v>
      </c>
      <c r="H72" s="52">
        <f t="shared" si="15"/>
        <v>17728.126605</v>
      </c>
      <c r="I72" s="57">
        <v>0.253623911132121</v>
      </c>
      <c r="J72" s="58">
        <v>27493.7134285714</v>
      </c>
      <c r="K72" s="58">
        <f t="shared" si="16"/>
        <v>82481.1402857142</v>
      </c>
      <c r="L72" s="58">
        <v>6591.08008114286</v>
      </c>
      <c r="M72" s="58">
        <f t="shared" si="17"/>
        <v>19773.2402434286</v>
      </c>
      <c r="N72" s="59">
        <v>0.239730442316076</v>
      </c>
      <c r="O72" s="60">
        <v>54942.31</v>
      </c>
      <c r="P72" s="60">
        <v>11708.7</v>
      </c>
      <c r="Q72" s="70">
        <f t="shared" si="18"/>
        <v>0.786021211339012</v>
      </c>
      <c r="R72" s="73">
        <f t="shared" si="20"/>
        <v>0.660458956599379</v>
      </c>
      <c r="S72" s="70">
        <f t="shared" si="19"/>
        <v>0.666119670626281</v>
      </c>
      <c r="T72" s="70">
        <f t="shared" si="21"/>
        <v>0.592148775610576</v>
      </c>
      <c r="U72" s="61"/>
      <c r="V72" s="71"/>
      <c r="W72" s="61"/>
      <c r="X72" s="20">
        <f t="shared" si="13"/>
        <v>-149.569614285713</v>
      </c>
      <c r="Y72" s="76">
        <v>0.01</v>
      </c>
      <c r="Z72" s="41"/>
    </row>
    <row r="73" customHeight="1" spans="1:26">
      <c r="A73" s="50">
        <v>71</v>
      </c>
      <c r="B73" s="50">
        <v>54</v>
      </c>
      <c r="C73" s="51" t="s">
        <v>103</v>
      </c>
      <c r="D73" s="50" t="s">
        <v>37</v>
      </c>
      <c r="E73" s="52">
        <v>8970.15192857143</v>
      </c>
      <c r="F73" s="52">
        <f t="shared" si="14"/>
        <v>26910.4557857143</v>
      </c>
      <c r="G73" s="52">
        <v>2469.8109975</v>
      </c>
      <c r="H73" s="52">
        <f t="shared" si="15"/>
        <v>7409.4329925</v>
      </c>
      <c r="I73" s="57">
        <v>0.275336584839019</v>
      </c>
      <c r="J73" s="58">
        <v>10764.1823142857</v>
      </c>
      <c r="K73" s="58">
        <f t="shared" si="16"/>
        <v>32292.5469428571</v>
      </c>
      <c r="L73" s="58">
        <v>2801.41827428571</v>
      </c>
      <c r="M73" s="58">
        <f t="shared" si="17"/>
        <v>8404.25482285713</v>
      </c>
      <c r="N73" s="59">
        <v>0.260253699955249</v>
      </c>
      <c r="O73" s="60">
        <v>21129.75</v>
      </c>
      <c r="P73" s="60">
        <v>6418.57</v>
      </c>
      <c r="Q73" s="70">
        <f t="shared" si="18"/>
        <v>0.785187369855585</v>
      </c>
      <c r="R73" s="73">
        <f t="shared" si="20"/>
        <v>0.866270064996475</v>
      </c>
      <c r="S73" s="70">
        <f t="shared" si="19"/>
        <v>0.654322808212988</v>
      </c>
      <c r="T73" s="70">
        <f t="shared" si="21"/>
        <v>0.763728627378522</v>
      </c>
      <c r="U73" s="61"/>
      <c r="V73" s="71"/>
      <c r="W73" s="61"/>
      <c r="X73" s="20">
        <f t="shared" si="13"/>
        <v>-57.807057857143</v>
      </c>
      <c r="Y73" s="76">
        <v>0.01</v>
      </c>
      <c r="Z73" s="41"/>
    </row>
    <row r="74" customHeight="1" spans="1:26">
      <c r="A74" s="50">
        <v>72</v>
      </c>
      <c r="B74" s="50">
        <v>102564</v>
      </c>
      <c r="C74" s="51" t="s">
        <v>104</v>
      </c>
      <c r="D74" s="50" t="s">
        <v>35</v>
      </c>
      <c r="E74" s="52">
        <v>6553.22514285714</v>
      </c>
      <c r="F74" s="52">
        <f t="shared" si="14"/>
        <v>19659.6754285714</v>
      </c>
      <c r="G74" s="52">
        <v>1960.99456</v>
      </c>
      <c r="H74" s="52">
        <f t="shared" si="15"/>
        <v>5882.98368</v>
      </c>
      <c r="I74" s="57">
        <v>0.299241139629917</v>
      </c>
      <c r="J74" s="58">
        <v>7863.87017142857</v>
      </c>
      <c r="K74" s="58">
        <f t="shared" si="16"/>
        <v>23591.6105142857</v>
      </c>
      <c r="L74" s="58">
        <v>2224.28598857143</v>
      </c>
      <c r="M74" s="58">
        <f t="shared" si="17"/>
        <v>6672.85796571429</v>
      </c>
      <c r="N74" s="59">
        <v>0.28284876785642</v>
      </c>
      <c r="O74" s="60">
        <v>15356.55</v>
      </c>
      <c r="P74" s="60">
        <v>4221.33</v>
      </c>
      <c r="Q74" s="70">
        <f t="shared" si="18"/>
        <v>0.781119202898046</v>
      </c>
      <c r="R74" s="73">
        <f t="shared" si="20"/>
        <v>0.717549160360751</v>
      </c>
      <c r="S74" s="70">
        <f t="shared" si="19"/>
        <v>0.650932669081704</v>
      </c>
      <c r="T74" s="70">
        <f t="shared" si="21"/>
        <v>0.63261199649229</v>
      </c>
      <c r="U74" s="61"/>
      <c r="V74" s="71"/>
      <c r="W74" s="61"/>
      <c r="X74" s="20">
        <f t="shared" si="13"/>
        <v>-43.031254285714</v>
      </c>
      <c r="Y74" s="76">
        <v>0.01</v>
      </c>
      <c r="Z74" s="41"/>
    </row>
    <row r="75" customHeight="1" spans="1:25">
      <c r="A75" s="50">
        <v>73</v>
      </c>
      <c r="B75" s="50">
        <v>373</v>
      </c>
      <c r="C75" s="51" t="s">
        <v>105</v>
      </c>
      <c r="D75" s="50" t="s">
        <v>32</v>
      </c>
      <c r="E75" s="52">
        <v>11959.022</v>
      </c>
      <c r="F75" s="52">
        <f t="shared" si="14"/>
        <v>35877.066</v>
      </c>
      <c r="G75" s="52">
        <v>3509.920274</v>
      </c>
      <c r="H75" s="52">
        <f t="shared" si="15"/>
        <v>10529.760822</v>
      </c>
      <c r="I75" s="57">
        <v>0.293495594706657</v>
      </c>
      <c r="J75" s="58">
        <v>14350.8264</v>
      </c>
      <c r="K75" s="58">
        <f t="shared" si="16"/>
        <v>43052.4792</v>
      </c>
      <c r="L75" s="58">
        <v>3981.177024</v>
      </c>
      <c r="M75" s="58">
        <f t="shared" si="17"/>
        <v>11943.531072</v>
      </c>
      <c r="N75" s="59">
        <v>0.27741796277321</v>
      </c>
      <c r="O75" s="60">
        <v>28018.49</v>
      </c>
      <c r="P75" s="60">
        <v>6430.47</v>
      </c>
      <c r="Q75" s="70">
        <f t="shared" si="18"/>
        <v>0.78095823108835</v>
      </c>
      <c r="R75" s="73">
        <f t="shared" si="20"/>
        <v>0.610694782977854</v>
      </c>
      <c r="S75" s="70">
        <f t="shared" si="19"/>
        <v>0.650798525906959</v>
      </c>
      <c r="T75" s="70">
        <f t="shared" si="21"/>
        <v>0.538406101280665</v>
      </c>
      <c r="U75" s="72"/>
      <c r="V75" s="65"/>
      <c r="W75" s="72"/>
      <c r="X75" s="20">
        <f t="shared" si="13"/>
        <v>-78.58576</v>
      </c>
      <c r="Y75" s="76">
        <v>0.01</v>
      </c>
    </row>
    <row r="76" customHeight="1" spans="1:26">
      <c r="A76" s="50">
        <v>74</v>
      </c>
      <c r="B76" s="50">
        <v>103198</v>
      </c>
      <c r="C76" s="51" t="s">
        <v>106</v>
      </c>
      <c r="D76" s="50" t="s">
        <v>28</v>
      </c>
      <c r="E76" s="52">
        <v>9317.76171428572</v>
      </c>
      <c r="F76" s="52">
        <f t="shared" si="14"/>
        <v>27953.2851428572</v>
      </c>
      <c r="G76" s="52">
        <v>2091.1527756</v>
      </c>
      <c r="H76" s="52">
        <f t="shared" si="15"/>
        <v>6273.4583268</v>
      </c>
      <c r="I76" s="57">
        <v>0.224426513547122</v>
      </c>
      <c r="J76" s="58">
        <v>11181.3140571429</v>
      </c>
      <c r="K76" s="58">
        <f t="shared" si="16"/>
        <v>33543.9421714287</v>
      </c>
      <c r="L76" s="58">
        <v>2371.91979702857</v>
      </c>
      <c r="M76" s="58">
        <f t="shared" si="17"/>
        <v>7115.75939108571</v>
      </c>
      <c r="N76" s="59">
        <v>0.212132472525744</v>
      </c>
      <c r="O76" s="60">
        <v>21577.04</v>
      </c>
      <c r="P76" s="60">
        <v>5118.72</v>
      </c>
      <c r="Q76" s="70">
        <f t="shared" si="18"/>
        <v>0.771896393920395</v>
      </c>
      <c r="R76" s="73">
        <f t="shared" si="20"/>
        <v>0.815932733327167</v>
      </c>
      <c r="S76" s="70">
        <f t="shared" si="19"/>
        <v>0.643246994933661</v>
      </c>
      <c r="T76" s="70">
        <f t="shared" si="21"/>
        <v>0.719349786673857</v>
      </c>
      <c r="U76" s="61"/>
      <c r="V76" s="71"/>
      <c r="W76" s="61"/>
      <c r="X76" s="20">
        <f t="shared" si="13"/>
        <v>-63.762451428572</v>
      </c>
      <c r="Y76" s="76">
        <v>0.01</v>
      </c>
      <c r="Z76" s="41"/>
    </row>
    <row r="77" customHeight="1" spans="1:26">
      <c r="A77" s="50">
        <v>75</v>
      </c>
      <c r="B77" s="50">
        <v>106066</v>
      </c>
      <c r="C77" s="51" t="s">
        <v>107</v>
      </c>
      <c r="D77" s="50" t="s">
        <v>108</v>
      </c>
      <c r="E77" s="52">
        <v>8064.82851428571</v>
      </c>
      <c r="F77" s="52">
        <f t="shared" si="14"/>
        <v>24194.4855428571</v>
      </c>
      <c r="G77" s="52">
        <v>2864.0928624</v>
      </c>
      <c r="H77" s="52">
        <f t="shared" si="15"/>
        <v>8592.2785872</v>
      </c>
      <c r="I77" s="57">
        <v>0.355133758557502</v>
      </c>
      <c r="J77" s="58">
        <v>9677.79421714286</v>
      </c>
      <c r="K77" s="58">
        <f t="shared" si="16"/>
        <v>29033.3826514286</v>
      </c>
      <c r="L77" s="58">
        <v>3248.63809097143</v>
      </c>
      <c r="M77" s="58">
        <f t="shared" si="17"/>
        <v>9745.91427291429</v>
      </c>
      <c r="N77" s="59">
        <v>0.335679599925458</v>
      </c>
      <c r="O77" s="60">
        <v>18669.62</v>
      </c>
      <c r="P77" s="60">
        <v>6455.44</v>
      </c>
      <c r="Q77" s="70">
        <f t="shared" si="18"/>
        <v>0.77164773629633</v>
      </c>
      <c r="R77" s="73">
        <f t="shared" si="20"/>
        <v>0.751307110737393</v>
      </c>
      <c r="S77" s="70">
        <f t="shared" si="19"/>
        <v>0.643039780246942</v>
      </c>
      <c r="T77" s="70">
        <f t="shared" si="21"/>
        <v>0.662373977364122</v>
      </c>
      <c r="U77" s="61"/>
      <c r="V77" s="71"/>
      <c r="W77" s="61"/>
      <c r="X77" s="20">
        <f t="shared" si="13"/>
        <v>-55.248655428571</v>
      </c>
      <c r="Y77" s="76">
        <v>0.01</v>
      </c>
      <c r="Z77" s="41"/>
    </row>
    <row r="78" customHeight="1" spans="1:26">
      <c r="A78" s="50">
        <v>76</v>
      </c>
      <c r="B78" s="50">
        <v>102565</v>
      </c>
      <c r="C78" s="51" t="s">
        <v>109</v>
      </c>
      <c r="D78" s="50" t="s">
        <v>28</v>
      </c>
      <c r="E78" s="52">
        <v>8417.87428571428</v>
      </c>
      <c r="F78" s="52">
        <f t="shared" si="14"/>
        <v>25253.6228571428</v>
      </c>
      <c r="G78" s="52">
        <v>2106.398672</v>
      </c>
      <c r="H78" s="52">
        <f t="shared" si="15"/>
        <v>6319.196016</v>
      </c>
      <c r="I78" s="57">
        <v>0.250229285981938</v>
      </c>
      <c r="J78" s="58">
        <v>10101.4491428571</v>
      </c>
      <c r="K78" s="58">
        <f t="shared" si="16"/>
        <v>30304.3474285713</v>
      </c>
      <c r="L78" s="58">
        <v>2389.212672</v>
      </c>
      <c r="M78" s="58">
        <f t="shared" si="17"/>
        <v>7167.638016</v>
      </c>
      <c r="N78" s="59">
        <v>0.236521774075301</v>
      </c>
      <c r="O78" s="60">
        <v>19455.11</v>
      </c>
      <c r="P78" s="60">
        <v>5813.4</v>
      </c>
      <c r="Q78" s="70">
        <f t="shared" si="18"/>
        <v>0.77038887093767</v>
      </c>
      <c r="R78" s="73">
        <f t="shared" si="20"/>
        <v>0.919958802556632</v>
      </c>
      <c r="S78" s="70">
        <f t="shared" si="19"/>
        <v>0.641990725781394</v>
      </c>
      <c r="T78" s="70">
        <f t="shared" si="21"/>
        <v>0.811062163996425</v>
      </c>
      <c r="U78" s="61"/>
      <c r="V78" s="71"/>
      <c r="W78" s="61"/>
      <c r="X78" s="20">
        <f t="shared" si="13"/>
        <v>-57.985128571428</v>
      </c>
      <c r="Y78" s="76">
        <v>0.01</v>
      </c>
      <c r="Z78" s="41"/>
    </row>
    <row r="79" customHeight="1" spans="1:26">
      <c r="A79" s="50">
        <v>77</v>
      </c>
      <c r="B79" s="50">
        <v>594</v>
      </c>
      <c r="C79" s="51" t="s">
        <v>110</v>
      </c>
      <c r="D79" s="50" t="s">
        <v>35</v>
      </c>
      <c r="E79" s="52">
        <v>5830.67314285714</v>
      </c>
      <c r="F79" s="52">
        <f t="shared" si="14"/>
        <v>17492.0194285714</v>
      </c>
      <c r="G79" s="52">
        <v>1541.609118</v>
      </c>
      <c r="H79" s="52">
        <f t="shared" si="15"/>
        <v>4624.827354</v>
      </c>
      <c r="I79" s="57">
        <v>0.264396422201877</v>
      </c>
      <c r="J79" s="58">
        <v>6996.80777142857</v>
      </c>
      <c r="K79" s="58">
        <f t="shared" si="16"/>
        <v>20990.4233142857</v>
      </c>
      <c r="L79" s="58">
        <v>1748.59208228571</v>
      </c>
      <c r="M79" s="58">
        <f t="shared" si="17"/>
        <v>5245.77624685713</v>
      </c>
      <c r="N79" s="59">
        <v>0.249912837312193</v>
      </c>
      <c r="O79" s="60">
        <v>13378.15</v>
      </c>
      <c r="P79" s="60">
        <v>3243.04</v>
      </c>
      <c r="Q79" s="70">
        <f t="shared" si="18"/>
        <v>0.764814494668818</v>
      </c>
      <c r="R79" s="73">
        <f t="shared" si="20"/>
        <v>0.701224013734287</v>
      </c>
      <c r="S79" s="70">
        <f t="shared" si="19"/>
        <v>0.637345412224015</v>
      </c>
      <c r="T79" s="70">
        <f t="shared" si="21"/>
        <v>0.618219277260059</v>
      </c>
      <c r="U79" s="61"/>
      <c r="V79" s="71"/>
      <c r="W79" s="61"/>
      <c r="X79" s="20">
        <f t="shared" si="13"/>
        <v>-41.138694285714</v>
      </c>
      <c r="Y79" s="76">
        <v>0.01</v>
      </c>
      <c r="Z79" s="41"/>
    </row>
    <row r="80" customHeight="1" spans="1:26">
      <c r="A80" s="50">
        <v>78</v>
      </c>
      <c r="B80" s="50">
        <v>106568</v>
      </c>
      <c r="C80" s="51" t="s">
        <v>111</v>
      </c>
      <c r="D80" s="50" t="s">
        <v>30</v>
      </c>
      <c r="E80" s="52">
        <v>3689.10857142857</v>
      </c>
      <c r="F80" s="52">
        <f t="shared" si="14"/>
        <v>11067.3257142857</v>
      </c>
      <c r="G80" s="52">
        <v>1018.241616</v>
      </c>
      <c r="H80" s="52">
        <f t="shared" si="15"/>
        <v>3054.724848</v>
      </c>
      <c r="I80" s="57">
        <v>0.276012916476919</v>
      </c>
      <c r="J80" s="58">
        <v>4426.93028571429</v>
      </c>
      <c r="K80" s="58">
        <f t="shared" si="16"/>
        <v>13280.7908571429</v>
      </c>
      <c r="L80" s="58">
        <v>1154.95504457143</v>
      </c>
      <c r="M80" s="58">
        <f t="shared" si="17"/>
        <v>3464.86513371429</v>
      </c>
      <c r="N80" s="59">
        <v>0.260892982276787</v>
      </c>
      <c r="O80" s="60">
        <v>8451.94</v>
      </c>
      <c r="P80" s="60">
        <v>2851.03</v>
      </c>
      <c r="Q80" s="70">
        <f t="shared" si="18"/>
        <v>0.763684038781856</v>
      </c>
      <c r="R80" s="73">
        <f t="shared" si="20"/>
        <v>0.933318102894484</v>
      </c>
      <c r="S80" s="70">
        <f t="shared" si="19"/>
        <v>0.636403365651546</v>
      </c>
      <c r="T80" s="70">
        <f t="shared" si="21"/>
        <v>0.822840107760192</v>
      </c>
      <c r="U80" s="61"/>
      <c r="V80" s="71"/>
      <c r="W80" s="61"/>
      <c r="X80" s="20">
        <f t="shared" si="13"/>
        <v>-26.153857142857</v>
      </c>
      <c r="Y80" s="76">
        <v>0.01</v>
      </c>
      <c r="Z80" s="41"/>
    </row>
    <row r="81" customHeight="1" spans="1:26">
      <c r="A81" s="50">
        <v>79</v>
      </c>
      <c r="B81" s="50">
        <v>570</v>
      </c>
      <c r="C81" s="51" t="s">
        <v>112</v>
      </c>
      <c r="D81" s="50" t="s">
        <v>28</v>
      </c>
      <c r="E81" s="52">
        <v>6158.55314285714</v>
      </c>
      <c r="F81" s="52">
        <f t="shared" si="14"/>
        <v>18475.6594285714</v>
      </c>
      <c r="G81" s="52">
        <v>1334.196416</v>
      </c>
      <c r="H81" s="52">
        <f t="shared" si="15"/>
        <v>4002.589248</v>
      </c>
      <c r="I81" s="57">
        <v>0.216641211831944</v>
      </c>
      <c r="J81" s="58">
        <v>7390.26377142857</v>
      </c>
      <c r="K81" s="58">
        <f t="shared" si="16"/>
        <v>22170.7913142857</v>
      </c>
      <c r="L81" s="58">
        <v>1513.33127314286</v>
      </c>
      <c r="M81" s="58">
        <f t="shared" si="17"/>
        <v>4539.99381942858</v>
      </c>
      <c r="N81" s="59">
        <v>0.204773648133309</v>
      </c>
      <c r="O81" s="60">
        <v>14084.17</v>
      </c>
      <c r="P81" s="60">
        <v>3680.88</v>
      </c>
      <c r="Q81" s="70">
        <f t="shared" si="18"/>
        <v>0.762309462049281</v>
      </c>
      <c r="R81" s="73">
        <f t="shared" si="20"/>
        <v>0.91962471588591</v>
      </c>
      <c r="S81" s="70">
        <f t="shared" si="19"/>
        <v>0.635257885041067</v>
      </c>
      <c r="T81" s="70">
        <f t="shared" si="21"/>
        <v>0.810767623569868</v>
      </c>
      <c r="U81" s="61"/>
      <c r="V81" s="71"/>
      <c r="W81" s="61"/>
      <c r="X81" s="20">
        <f t="shared" si="13"/>
        <v>-43.914894285714</v>
      </c>
      <c r="Y81" s="76">
        <v>0.01</v>
      </c>
      <c r="Z81" s="41"/>
    </row>
    <row r="82" customHeight="1" spans="1:26">
      <c r="A82" s="50">
        <v>80</v>
      </c>
      <c r="B82" s="50">
        <v>748</v>
      </c>
      <c r="C82" s="51" t="s">
        <v>113</v>
      </c>
      <c r="D82" s="50" t="s">
        <v>35</v>
      </c>
      <c r="E82" s="52">
        <v>7771.31571428571</v>
      </c>
      <c r="F82" s="52">
        <f t="shared" si="14"/>
        <v>23313.9471428571</v>
      </c>
      <c r="G82" s="52">
        <v>2159.006955</v>
      </c>
      <c r="H82" s="52">
        <f t="shared" si="15"/>
        <v>6477.020865</v>
      </c>
      <c r="I82" s="57">
        <v>0.277817429425905</v>
      </c>
      <c r="J82" s="58">
        <v>9325.57885714286</v>
      </c>
      <c r="K82" s="58">
        <f t="shared" si="16"/>
        <v>27976.7365714286</v>
      </c>
      <c r="L82" s="58">
        <v>2448.88436571429</v>
      </c>
      <c r="M82" s="58">
        <f t="shared" si="17"/>
        <v>7346.65309714287</v>
      </c>
      <c r="N82" s="59">
        <v>0.262598644355313</v>
      </c>
      <c r="O82" s="60">
        <v>17757.11</v>
      </c>
      <c r="P82" s="60">
        <v>4155.05</v>
      </c>
      <c r="Q82" s="70">
        <f t="shared" si="18"/>
        <v>0.761651808301383</v>
      </c>
      <c r="R82" s="73">
        <f t="shared" si="20"/>
        <v>0.641506347841601</v>
      </c>
      <c r="S82" s="70">
        <f t="shared" si="19"/>
        <v>0.634709840251152</v>
      </c>
      <c r="T82" s="70">
        <f t="shared" si="21"/>
        <v>0.565570463864138</v>
      </c>
      <c r="U82" s="61"/>
      <c r="V82" s="71"/>
      <c r="W82" s="61"/>
      <c r="X82" s="20">
        <f t="shared" si="13"/>
        <v>-55.568371428571</v>
      </c>
      <c r="Y82" s="76">
        <v>0.01</v>
      </c>
      <c r="Z82" s="41"/>
    </row>
    <row r="83" customHeight="1" spans="1:26">
      <c r="A83" s="50">
        <v>81</v>
      </c>
      <c r="B83" s="50">
        <v>102934</v>
      </c>
      <c r="C83" s="51" t="s">
        <v>114</v>
      </c>
      <c r="D83" s="50" t="s">
        <v>28</v>
      </c>
      <c r="E83" s="52">
        <v>11805.8144285714</v>
      </c>
      <c r="F83" s="52">
        <f t="shared" si="14"/>
        <v>35417.4432857142</v>
      </c>
      <c r="G83" s="52">
        <v>2850.344679</v>
      </c>
      <c r="H83" s="52">
        <f t="shared" si="15"/>
        <v>8551.034037</v>
      </c>
      <c r="I83" s="57">
        <v>0.241435666827173</v>
      </c>
      <c r="J83" s="58">
        <v>14166.9773142857</v>
      </c>
      <c r="K83" s="58">
        <f t="shared" si="16"/>
        <v>42500.9319428571</v>
      </c>
      <c r="L83" s="58">
        <v>3233.04401828571</v>
      </c>
      <c r="M83" s="58">
        <f t="shared" si="17"/>
        <v>9699.13205485713</v>
      </c>
      <c r="N83" s="59">
        <v>0.228209867677671</v>
      </c>
      <c r="O83" s="60">
        <v>26630.98</v>
      </c>
      <c r="P83" s="60">
        <v>6932.66</v>
      </c>
      <c r="Q83" s="70">
        <f t="shared" si="18"/>
        <v>0.751917064853231</v>
      </c>
      <c r="R83" s="73">
        <f t="shared" si="20"/>
        <v>0.810739376080442</v>
      </c>
      <c r="S83" s="70">
        <f t="shared" si="19"/>
        <v>0.626597554044358</v>
      </c>
      <c r="T83" s="70">
        <f t="shared" si="21"/>
        <v>0.714771173419405</v>
      </c>
      <c r="U83" s="61"/>
      <c r="V83" s="71"/>
      <c r="W83" s="61"/>
      <c r="X83" s="20">
        <f t="shared" si="13"/>
        <v>-87.864632857142</v>
      </c>
      <c r="Y83" s="76">
        <v>0.01</v>
      </c>
      <c r="Z83" s="41"/>
    </row>
    <row r="84" customHeight="1" spans="1:25">
      <c r="A84" s="50">
        <v>82</v>
      </c>
      <c r="B84" s="50">
        <v>106865</v>
      </c>
      <c r="C84" s="51" t="s">
        <v>115</v>
      </c>
      <c r="D84" s="50" t="s">
        <v>32</v>
      </c>
      <c r="E84" s="52">
        <v>5077.64057142857</v>
      </c>
      <c r="F84" s="52">
        <f t="shared" si="14"/>
        <v>15232.9217142857</v>
      </c>
      <c r="G84" s="52">
        <v>1179.286794</v>
      </c>
      <c r="H84" s="52">
        <f t="shared" si="15"/>
        <v>3537.860382</v>
      </c>
      <c r="I84" s="57">
        <v>0.232250939665903</v>
      </c>
      <c r="J84" s="58">
        <v>6093.16868571429</v>
      </c>
      <c r="K84" s="58">
        <f t="shared" si="16"/>
        <v>18279.5060571429</v>
      </c>
      <c r="L84" s="58">
        <v>1337.62282971429</v>
      </c>
      <c r="M84" s="58">
        <f t="shared" si="17"/>
        <v>4012.86848914287</v>
      </c>
      <c r="N84" s="59">
        <v>0.219528278094517</v>
      </c>
      <c r="O84" s="60">
        <v>11390.81</v>
      </c>
      <c r="P84" s="60">
        <v>2655.17</v>
      </c>
      <c r="Q84" s="70">
        <f t="shared" si="18"/>
        <v>0.747775785476367</v>
      </c>
      <c r="R84" s="73">
        <f t="shared" si="20"/>
        <v>0.750501634691134</v>
      </c>
      <c r="S84" s="70">
        <f t="shared" si="19"/>
        <v>0.623146487896972</v>
      </c>
      <c r="T84" s="70">
        <f t="shared" si="21"/>
        <v>0.661663846493791</v>
      </c>
      <c r="U84" s="72"/>
      <c r="V84" s="65"/>
      <c r="W84" s="72"/>
      <c r="X84" s="20">
        <f t="shared" si="13"/>
        <v>-38.421117142857</v>
      </c>
      <c r="Y84" s="76">
        <v>0.01</v>
      </c>
    </row>
    <row r="85" customHeight="1" spans="1:26">
      <c r="A85" s="50">
        <v>83</v>
      </c>
      <c r="B85" s="50">
        <v>571</v>
      </c>
      <c r="C85" s="51" t="s">
        <v>116</v>
      </c>
      <c r="D85" s="50" t="s">
        <v>30</v>
      </c>
      <c r="E85" s="52">
        <v>22432.782</v>
      </c>
      <c r="F85" s="52">
        <f t="shared" si="14"/>
        <v>67298.346</v>
      </c>
      <c r="G85" s="52">
        <v>5865.893978</v>
      </c>
      <c r="H85" s="52">
        <f t="shared" si="15"/>
        <v>17597.681934</v>
      </c>
      <c r="I85" s="57">
        <v>0.261487584464557</v>
      </c>
      <c r="J85" s="58">
        <v>26470.68276</v>
      </c>
      <c r="K85" s="58">
        <f t="shared" si="16"/>
        <v>79412.04828</v>
      </c>
      <c r="L85" s="58">
        <v>6542.5824992</v>
      </c>
      <c r="M85" s="58">
        <f t="shared" si="17"/>
        <v>19627.7474976</v>
      </c>
      <c r="N85" s="59">
        <v>0.247163345143728</v>
      </c>
      <c r="O85" s="60">
        <v>49280.21</v>
      </c>
      <c r="P85" s="60">
        <v>12871.15</v>
      </c>
      <c r="Q85" s="70">
        <f t="shared" si="18"/>
        <v>0.732264801871951</v>
      </c>
      <c r="R85" s="73">
        <f t="shared" si="20"/>
        <v>0.731411673893935</v>
      </c>
      <c r="S85" s="70">
        <f t="shared" si="19"/>
        <v>0.620563391416908</v>
      </c>
      <c r="T85" s="70">
        <f t="shared" si="21"/>
        <v>0.655762970334412</v>
      </c>
      <c r="U85" s="61"/>
      <c r="V85" s="71"/>
      <c r="W85" s="61"/>
      <c r="X85" s="20">
        <f t="shared" si="13"/>
        <v>-180.18136</v>
      </c>
      <c r="Y85" s="76">
        <v>0.01</v>
      </c>
      <c r="Z85" s="41"/>
    </row>
    <row r="86" customHeight="1" spans="1:26">
      <c r="A86" s="50">
        <v>84</v>
      </c>
      <c r="B86" s="50">
        <v>720</v>
      </c>
      <c r="C86" s="51" t="s">
        <v>117</v>
      </c>
      <c r="D86" s="50" t="s">
        <v>35</v>
      </c>
      <c r="E86" s="52">
        <v>5904.468</v>
      </c>
      <c r="F86" s="52">
        <f t="shared" si="14"/>
        <v>17713.404</v>
      </c>
      <c r="G86" s="52">
        <v>1586.51577</v>
      </c>
      <c r="H86" s="52">
        <f t="shared" si="15"/>
        <v>4759.54731</v>
      </c>
      <c r="I86" s="57">
        <v>0.268697496539908</v>
      </c>
      <c r="J86" s="58">
        <v>7085.3616</v>
      </c>
      <c r="K86" s="58">
        <f t="shared" si="16"/>
        <v>21256.0848</v>
      </c>
      <c r="L86" s="58">
        <v>1799.52809142857</v>
      </c>
      <c r="M86" s="58">
        <f t="shared" si="17"/>
        <v>5398.58427428571</v>
      </c>
      <c r="N86" s="59">
        <v>0.253978299629559</v>
      </c>
      <c r="O86" s="60">
        <v>12970.9</v>
      </c>
      <c r="P86" s="60">
        <v>3229.9</v>
      </c>
      <c r="Q86" s="70">
        <f t="shared" si="18"/>
        <v>0.732264673690049</v>
      </c>
      <c r="R86" s="73">
        <f t="shared" si="20"/>
        <v>0.678614958446542</v>
      </c>
      <c r="S86" s="70">
        <f t="shared" si="19"/>
        <v>0.610220561408374</v>
      </c>
      <c r="T86" s="70">
        <f t="shared" si="21"/>
        <v>0.598286483251639</v>
      </c>
      <c r="U86" s="61"/>
      <c r="V86" s="71"/>
      <c r="W86" s="61"/>
      <c r="X86" s="20">
        <f t="shared" si="13"/>
        <v>-47.42504</v>
      </c>
      <c r="Y86" s="76">
        <v>0.01</v>
      </c>
      <c r="Z86" s="41"/>
    </row>
    <row r="87" customHeight="1" spans="1:26">
      <c r="A87" s="50">
        <v>85</v>
      </c>
      <c r="B87" s="50">
        <v>707</v>
      </c>
      <c r="C87" s="51" t="s">
        <v>118</v>
      </c>
      <c r="D87" s="50" t="s">
        <v>30</v>
      </c>
      <c r="E87" s="52">
        <v>12912.2868571429</v>
      </c>
      <c r="F87" s="52">
        <f t="shared" si="14"/>
        <v>38736.8605714287</v>
      </c>
      <c r="G87" s="52">
        <v>3046.152599</v>
      </c>
      <c r="H87" s="52">
        <f t="shared" si="15"/>
        <v>9138.457797</v>
      </c>
      <c r="I87" s="57">
        <v>0.235911162190059</v>
      </c>
      <c r="J87" s="58">
        <v>15494.7442285714</v>
      </c>
      <c r="K87" s="58">
        <f t="shared" si="16"/>
        <v>46484.2326857142</v>
      </c>
      <c r="L87" s="58">
        <v>3455.14193828571</v>
      </c>
      <c r="M87" s="58">
        <f t="shared" si="17"/>
        <v>10365.4258148571</v>
      </c>
      <c r="N87" s="59">
        <v>0.222987994336469</v>
      </c>
      <c r="O87" s="60">
        <v>28076.7</v>
      </c>
      <c r="P87" s="60">
        <v>8619.46</v>
      </c>
      <c r="Q87" s="70">
        <f t="shared" si="18"/>
        <v>0.72480576860967</v>
      </c>
      <c r="R87" s="73">
        <f t="shared" si="20"/>
        <v>0.943207288524068</v>
      </c>
      <c r="S87" s="70">
        <f t="shared" si="19"/>
        <v>0.604004807174728</v>
      </c>
      <c r="T87" s="70">
        <f t="shared" si="21"/>
        <v>0.831558698499913</v>
      </c>
      <c r="U87" s="61"/>
      <c r="V87" s="71"/>
      <c r="W87" s="61"/>
      <c r="X87" s="20">
        <f t="shared" ref="X87:X111" si="22">(O87-F87)*0.01</f>
        <v>-106.601605714287</v>
      </c>
      <c r="Y87" s="76">
        <v>0.01</v>
      </c>
      <c r="Z87" s="41"/>
    </row>
    <row r="88" customHeight="1" spans="1:26">
      <c r="A88" s="50">
        <v>86</v>
      </c>
      <c r="B88" s="50">
        <v>399</v>
      </c>
      <c r="C88" s="51" t="s">
        <v>119</v>
      </c>
      <c r="D88" s="50" t="s">
        <v>30</v>
      </c>
      <c r="E88" s="52">
        <v>10317.3874285714</v>
      </c>
      <c r="F88" s="52">
        <f t="shared" si="14"/>
        <v>30952.1622857142</v>
      </c>
      <c r="G88" s="52">
        <v>2887.172512</v>
      </c>
      <c r="H88" s="52">
        <f t="shared" si="15"/>
        <v>8661.517536</v>
      </c>
      <c r="I88" s="57">
        <v>0.279835620401798</v>
      </c>
      <c r="J88" s="58">
        <v>12380.8649142857</v>
      </c>
      <c r="K88" s="58">
        <f t="shared" si="16"/>
        <v>37142.5947428571</v>
      </c>
      <c r="L88" s="58">
        <v>3274.816512</v>
      </c>
      <c r="M88" s="58">
        <f t="shared" si="17"/>
        <v>9824.449536</v>
      </c>
      <c r="N88" s="59">
        <v>0.264506279219745</v>
      </c>
      <c r="O88" s="60">
        <v>22418.63</v>
      </c>
      <c r="P88" s="60">
        <v>6922.06</v>
      </c>
      <c r="Q88" s="70">
        <f t="shared" si="18"/>
        <v>0.724299316896099</v>
      </c>
      <c r="R88" s="73">
        <f t="shared" si="20"/>
        <v>0.799174044413088</v>
      </c>
      <c r="S88" s="70">
        <f t="shared" si="19"/>
        <v>0.603582764080082</v>
      </c>
      <c r="T88" s="70">
        <f t="shared" si="21"/>
        <v>0.704574844080099</v>
      </c>
      <c r="U88" s="61"/>
      <c r="V88" s="71"/>
      <c r="W88" s="61"/>
      <c r="X88" s="20">
        <f t="shared" si="22"/>
        <v>-85.335322857142</v>
      </c>
      <c r="Y88" s="76">
        <v>0.01</v>
      </c>
      <c r="Z88" s="41"/>
    </row>
    <row r="89" customHeight="1" spans="1:26">
      <c r="A89" s="50">
        <v>87</v>
      </c>
      <c r="B89" s="50">
        <v>591</v>
      </c>
      <c r="C89" s="51" t="s">
        <v>120</v>
      </c>
      <c r="D89" s="50" t="s">
        <v>35</v>
      </c>
      <c r="E89" s="52">
        <v>6097.17871428571</v>
      </c>
      <c r="F89" s="52">
        <f t="shared" si="14"/>
        <v>18291.5361428571</v>
      </c>
      <c r="G89" s="52">
        <v>1986.088069</v>
      </c>
      <c r="H89" s="52">
        <f t="shared" si="15"/>
        <v>5958.264207</v>
      </c>
      <c r="I89" s="57">
        <v>0.325738864164599</v>
      </c>
      <c r="J89" s="58">
        <v>7316.61445714286</v>
      </c>
      <c r="K89" s="58">
        <f t="shared" si="16"/>
        <v>21949.8433714286</v>
      </c>
      <c r="L89" s="58">
        <v>2252.74865828571</v>
      </c>
      <c r="M89" s="58">
        <f t="shared" si="17"/>
        <v>6758.24597485713</v>
      </c>
      <c r="N89" s="59">
        <v>0.307894952164175</v>
      </c>
      <c r="O89" s="60">
        <v>13190.95</v>
      </c>
      <c r="P89" s="60">
        <v>4131.98</v>
      </c>
      <c r="Q89" s="70">
        <f t="shared" si="18"/>
        <v>0.72115047620815</v>
      </c>
      <c r="R89" s="73">
        <f t="shared" si="20"/>
        <v>0.693487206415853</v>
      </c>
      <c r="S89" s="70">
        <f t="shared" si="19"/>
        <v>0.600958730173457</v>
      </c>
      <c r="T89" s="70">
        <f t="shared" si="21"/>
        <v>0.611398285201857</v>
      </c>
      <c r="U89" s="61"/>
      <c r="V89" s="71"/>
      <c r="W89" s="61"/>
      <c r="X89" s="20">
        <f t="shared" si="22"/>
        <v>-51.005861428571</v>
      </c>
      <c r="Y89" s="76">
        <v>0.01</v>
      </c>
      <c r="Z89" s="41"/>
    </row>
    <row r="90" customHeight="1" spans="1:26">
      <c r="A90" s="50">
        <v>88</v>
      </c>
      <c r="B90" s="50">
        <v>753</v>
      </c>
      <c r="C90" s="51" t="s">
        <v>121</v>
      </c>
      <c r="D90" s="50" t="s">
        <v>30</v>
      </c>
      <c r="E90" s="52">
        <v>4260.96257142857</v>
      </c>
      <c r="F90" s="52">
        <f t="shared" si="14"/>
        <v>12782.8877142857</v>
      </c>
      <c r="G90" s="52">
        <v>1170.065239</v>
      </c>
      <c r="H90" s="52">
        <f t="shared" si="15"/>
        <v>3510.195717</v>
      </c>
      <c r="I90" s="57">
        <v>0.274601153937786</v>
      </c>
      <c r="J90" s="58">
        <v>5113.15508571429</v>
      </c>
      <c r="K90" s="58">
        <f t="shared" si="16"/>
        <v>15339.4652571429</v>
      </c>
      <c r="L90" s="58">
        <v>1327.16314971429</v>
      </c>
      <c r="M90" s="58">
        <f t="shared" si="17"/>
        <v>3981.48944914287</v>
      </c>
      <c r="N90" s="59">
        <v>0.259558555816596</v>
      </c>
      <c r="O90" s="60">
        <v>9174.29</v>
      </c>
      <c r="P90" s="60">
        <v>2598.84</v>
      </c>
      <c r="Q90" s="70">
        <f t="shared" si="18"/>
        <v>0.717700898659004</v>
      </c>
      <c r="R90" s="73">
        <f t="shared" si="20"/>
        <v>0.740368973562849</v>
      </c>
      <c r="S90" s="70">
        <f t="shared" si="19"/>
        <v>0.598084082215836</v>
      </c>
      <c r="T90" s="70">
        <f t="shared" si="21"/>
        <v>0.652730600745275</v>
      </c>
      <c r="U90" s="61"/>
      <c r="V90" s="71"/>
      <c r="W90" s="61"/>
      <c r="X90" s="20">
        <f t="shared" si="22"/>
        <v>-36.085977142857</v>
      </c>
      <c r="Y90" s="76">
        <v>0.01</v>
      </c>
      <c r="Z90" s="41"/>
    </row>
    <row r="91" customHeight="1" spans="1:26">
      <c r="A91" s="50">
        <v>89</v>
      </c>
      <c r="B91" s="50">
        <v>107728</v>
      </c>
      <c r="C91" s="51" t="s">
        <v>122</v>
      </c>
      <c r="D91" s="50" t="s">
        <v>35</v>
      </c>
      <c r="E91" s="52">
        <v>5746.60542857143</v>
      </c>
      <c r="F91" s="52">
        <f t="shared" si="14"/>
        <v>17239.8162857143</v>
      </c>
      <c r="G91" s="52">
        <v>1412.826415</v>
      </c>
      <c r="H91" s="52">
        <f t="shared" si="15"/>
        <v>4238.479245</v>
      </c>
      <c r="I91" s="57">
        <v>0.245854084217371</v>
      </c>
      <c r="J91" s="58">
        <v>6895.92651428571</v>
      </c>
      <c r="K91" s="58">
        <f t="shared" si="16"/>
        <v>20687.7795428571</v>
      </c>
      <c r="L91" s="58">
        <v>1602.51846857143</v>
      </c>
      <c r="M91" s="58">
        <f t="shared" si="17"/>
        <v>4807.55540571429</v>
      </c>
      <c r="N91" s="59">
        <v>0.232386245017493</v>
      </c>
      <c r="O91" s="60">
        <v>12160.21</v>
      </c>
      <c r="P91" s="60">
        <v>2550.34</v>
      </c>
      <c r="Q91" s="70">
        <f t="shared" si="18"/>
        <v>0.705356124361749</v>
      </c>
      <c r="R91" s="73">
        <f t="shared" si="20"/>
        <v>0.601711097915262</v>
      </c>
      <c r="S91" s="70">
        <f t="shared" si="19"/>
        <v>0.587796770301458</v>
      </c>
      <c r="T91" s="70">
        <f t="shared" si="21"/>
        <v>0.530485825908246</v>
      </c>
      <c r="U91" s="61"/>
      <c r="V91" s="71"/>
      <c r="W91" s="61"/>
      <c r="X91" s="20">
        <f t="shared" si="22"/>
        <v>-50.796062857143</v>
      </c>
      <c r="Y91" s="76">
        <v>0.01</v>
      </c>
      <c r="Z91" s="41"/>
    </row>
    <row r="92" customHeight="1" spans="1:25">
      <c r="A92" s="50">
        <v>90</v>
      </c>
      <c r="B92" s="50">
        <v>723</v>
      </c>
      <c r="C92" s="51" t="s">
        <v>123</v>
      </c>
      <c r="D92" s="50" t="s">
        <v>32</v>
      </c>
      <c r="E92" s="52">
        <v>5966.48457142857</v>
      </c>
      <c r="F92" s="52">
        <f t="shared" si="14"/>
        <v>17899.4537142857</v>
      </c>
      <c r="G92" s="52">
        <v>1706.224016</v>
      </c>
      <c r="H92" s="52">
        <f t="shared" si="15"/>
        <v>5118.672048</v>
      </c>
      <c r="I92" s="57">
        <v>0.285968059679651</v>
      </c>
      <c r="J92" s="58">
        <v>7159.78148571429</v>
      </c>
      <c r="K92" s="58">
        <f t="shared" si="16"/>
        <v>21479.3444571429</v>
      </c>
      <c r="L92" s="58">
        <v>1935.30887314286</v>
      </c>
      <c r="M92" s="58">
        <f t="shared" si="17"/>
        <v>5805.92661942858</v>
      </c>
      <c r="N92" s="59">
        <v>0.270302784659605</v>
      </c>
      <c r="O92" s="60">
        <v>12590.91</v>
      </c>
      <c r="P92" s="60">
        <v>3198.86</v>
      </c>
      <c r="Q92" s="70">
        <f t="shared" si="18"/>
        <v>0.703424260928761</v>
      </c>
      <c r="R92" s="73">
        <f t="shared" si="20"/>
        <v>0.624939431556253</v>
      </c>
      <c r="S92" s="70">
        <f t="shared" si="19"/>
        <v>0.586186884107301</v>
      </c>
      <c r="T92" s="70">
        <f t="shared" si="21"/>
        <v>0.550964593540597</v>
      </c>
      <c r="U92" s="72"/>
      <c r="V92" s="65"/>
      <c r="W92" s="72"/>
      <c r="X92" s="20">
        <f t="shared" si="22"/>
        <v>-53.085437142857</v>
      </c>
      <c r="Y92" s="76">
        <v>0.01</v>
      </c>
    </row>
    <row r="93" customHeight="1" spans="1:26">
      <c r="A93" s="50">
        <v>91</v>
      </c>
      <c r="B93" s="50">
        <v>726</v>
      </c>
      <c r="C93" s="51" t="s">
        <v>124</v>
      </c>
      <c r="D93" s="50" t="s">
        <v>28</v>
      </c>
      <c r="E93" s="52">
        <v>10762.752</v>
      </c>
      <c r="F93" s="52">
        <f t="shared" si="14"/>
        <v>32288.256</v>
      </c>
      <c r="G93" s="52">
        <v>2854.8272445</v>
      </c>
      <c r="H93" s="52">
        <f t="shared" si="15"/>
        <v>8564.4817335</v>
      </c>
      <c r="I93" s="57">
        <v>0.265250676081731</v>
      </c>
      <c r="J93" s="58">
        <v>12915.3024</v>
      </c>
      <c r="K93" s="58">
        <f t="shared" si="16"/>
        <v>38745.9072</v>
      </c>
      <c r="L93" s="58">
        <v>3238.128432</v>
      </c>
      <c r="M93" s="58">
        <f t="shared" si="17"/>
        <v>9714.385296</v>
      </c>
      <c r="N93" s="59">
        <v>0.25072029532967</v>
      </c>
      <c r="O93" s="60">
        <v>22549.27</v>
      </c>
      <c r="P93" s="60">
        <v>6510.86</v>
      </c>
      <c r="Q93" s="70">
        <f t="shared" si="18"/>
        <v>0.698373736878201</v>
      </c>
      <c r="R93" s="73">
        <f t="shared" si="20"/>
        <v>0.760216461730866</v>
      </c>
      <c r="S93" s="70">
        <f t="shared" si="19"/>
        <v>0.581978114065168</v>
      </c>
      <c r="T93" s="70">
        <f t="shared" si="21"/>
        <v>0.670228717681284</v>
      </c>
      <c r="U93" s="61"/>
      <c r="V93" s="71"/>
      <c r="W93" s="61"/>
      <c r="X93" s="20">
        <f t="shared" si="22"/>
        <v>-97.38986</v>
      </c>
      <c r="Y93" s="76">
        <v>0.01</v>
      </c>
      <c r="Z93" s="41"/>
    </row>
    <row r="94" customHeight="1" spans="1:25">
      <c r="A94" s="50">
        <v>92</v>
      </c>
      <c r="B94" s="50">
        <v>744</v>
      </c>
      <c r="C94" s="51" t="s">
        <v>125</v>
      </c>
      <c r="D94" s="50" t="s">
        <v>32</v>
      </c>
      <c r="E94" s="52">
        <v>11456.632</v>
      </c>
      <c r="F94" s="52">
        <f t="shared" si="14"/>
        <v>34369.896</v>
      </c>
      <c r="G94" s="52">
        <v>2548.889938</v>
      </c>
      <c r="H94" s="52">
        <f t="shared" si="15"/>
        <v>7646.669814</v>
      </c>
      <c r="I94" s="57">
        <v>0.222481610476796</v>
      </c>
      <c r="J94" s="58">
        <v>13747.9584</v>
      </c>
      <c r="K94" s="58">
        <f t="shared" si="16"/>
        <v>41243.8752</v>
      </c>
      <c r="L94" s="58">
        <v>2891.114688</v>
      </c>
      <c r="M94" s="58">
        <f t="shared" si="17"/>
        <v>8673.344064</v>
      </c>
      <c r="N94" s="59">
        <v>0.210294110869582</v>
      </c>
      <c r="O94" s="60">
        <v>23700.03</v>
      </c>
      <c r="P94" s="60">
        <v>6028.78</v>
      </c>
      <c r="Q94" s="70">
        <f t="shared" si="18"/>
        <v>0.689557803724515</v>
      </c>
      <c r="R94" s="73">
        <f t="shared" si="20"/>
        <v>0.788419030329011</v>
      </c>
      <c r="S94" s="70">
        <f t="shared" si="19"/>
        <v>0.574631503103763</v>
      </c>
      <c r="T94" s="70">
        <f t="shared" si="21"/>
        <v>0.695092914049535</v>
      </c>
      <c r="U94" s="72"/>
      <c r="V94" s="65"/>
      <c r="W94" s="72"/>
      <c r="X94" s="20">
        <f t="shared" si="22"/>
        <v>-106.69866</v>
      </c>
      <c r="Y94" s="76">
        <v>0.01</v>
      </c>
    </row>
    <row r="95" customHeight="1" spans="1:26">
      <c r="A95" s="50">
        <v>93</v>
      </c>
      <c r="B95" s="50">
        <v>712</v>
      </c>
      <c r="C95" s="51" t="s">
        <v>126</v>
      </c>
      <c r="D95" s="50" t="s">
        <v>30</v>
      </c>
      <c r="E95" s="52">
        <v>15043.6456571429</v>
      </c>
      <c r="F95" s="52">
        <f t="shared" si="14"/>
        <v>45130.9369714287</v>
      </c>
      <c r="G95" s="52">
        <v>4547.4983876</v>
      </c>
      <c r="H95" s="52">
        <f t="shared" si="15"/>
        <v>13642.4951628</v>
      </c>
      <c r="I95" s="57">
        <v>0.302286991547212</v>
      </c>
      <c r="J95" s="58">
        <v>18052.3747885714</v>
      </c>
      <c r="K95" s="58">
        <f t="shared" si="16"/>
        <v>54157.1243657142</v>
      </c>
      <c r="L95" s="58">
        <v>5158.06476617143</v>
      </c>
      <c r="M95" s="58">
        <f t="shared" si="17"/>
        <v>15474.1942985143</v>
      </c>
      <c r="N95" s="59">
        <v>0.285727768594572</v>
      </c>
      <c r="O95" s="60">
        <v>30969.11</v>
      </c>
      <c r="P95" s="60">
        <v>9919.78</v>
      </c>
      <c r="Q95" s="70">
        <f t="shared" si="18"/>
        <v>0.686205784285086</v>
      </c>
      <c r="R95" s="73">
        <f t="shared" si="20"/>
        <v>0.727123585650886</v>
      </c>
      <c r="S95" s="70">
        <f t="shared" si="19"/>
        <v>0.571838153570907</v>
      </c>
      <c r="T95" s="70">
        <f t="shared" si="21"/>
        <v>0.641053085455468</v>
      </c>
      <c r="U95" s="61"/>
      <c r="V95" s="71"/>
      <c r="W95" s="61"/>
      <c r="X95" s="20">
        <f t="shared" si="22"/>
        <v>-141.618269714287</v>
      </c>
      <c r="Y95" s="76">
        <v>0.01</v>
      </c>
      <c r="Z95" s="41"/>
    </row>
    <row r="96" customHeight="1" spans="1:25">
      <c r="A96" s="50">
        <v>94</v>
      </c>
      <c r="B96" s="50">
        <v>308</v>
      </c>
      <c r="C96" s="51" t="s">
        <v>127</v>
      </c>
      <c r="D96" s="50" t="s">
        <v>32</v>
      </c>
      <c r="E96" s="52">
        <v>9967.68228571429</v>
      </c>
      <c r="F96" s="52">
        <f t="shared" si="14"/>
        <v>29903.0468571429</v>
      </c>
      <c r="G96" s="52">
        <v>3440.397184</v>
      </c>
      <c r="H96" s="52">
        <f t="shared" si="15"/>
        <v>10321.191552</v>
      </c>
      <c r="I96" s="57">
        <v>0.345155181052549</v>
      </c>
      <c r="J96" s="58">
        <v>11961.2187428571</v>
      </c>
      <c r="K96" s="58">
        <f t="shared" si="16"/>
        <v>35883.6562285713</v>
      </c>
      <c r="L96" s="58">
        <v>3902.31946971429</v>
      </c>
      <c r="M96" s="58">
        <f t="shared" si="17"/>
        <v>11706.9584091429</v>
      </c>
      <c r="N96" s="59">
        <v>0.326247646966964</v>
      </c>
      <c r="O96" s="60">
        <v>19893.15</v>
      </c>
      <c r="P96" s="60">
        <v>6432.29</v>
      </c>
      <c r="Q96" s="70">
        <f t="shared" si="18"/>
        <v>0.665254951946416</v>
      </c>
      <c r="R96" s="73">
        <f t="shared" si="20"/>
        <v>0.623211958386101</v>
      </c>
      <c r="S96" s="70">
        <f t="shared" si="19"/>
        <v>0.554379126622015</v>
      </c>
      <c r="T96" s="70">
        <f t="shared" si="21"/>
        <v>0.549441603463503</v>
      </c>
      <c r="U96" s="72"/>
      <c r="V96" s="65"/>
      <c r="W96" s="72"/>
      <c r="X96" s="20">
        <f t="shared" si="22"/>
        <v>-100.098968571429</v>
      </c>
      <c r="Y96" s="76">
        <v>0.01</v>
      </c>
    </row>
    <row r="97" customHeight="1" spans="1:26">
      <c r="A97" s="50">
        <v>95</v>
      </c>
      <c r="B97" s="50">
        <v>598</v>
      </c>
      <c r="C97" s="51" t="s">
        <v>128</v>
      </c>
      <c r="D97" s="50" t="s">
        <v>30</v>
      </c>
      <c r="E97" s="52">
        <v>9172.02707142857</v>
      </c>
      <c r="F97" s="52">
        <f t="shared" si="14"/>
        <v>27516.0812142857</v>
      </c>
      <c r="G97" s="52">
        <v>2960.762343</v>
      </c>
      <c r="H97" s="52">
        <f t="shared" si="15"/>
        <v>8882.287029</v>
      </c>
      <c r="I97" s="57">
        <v>0.322803489342389</v>
      </c>
      <c r="J97" s="58">
        <v>11006.4324857143</v>
      </c>
      <c r="K97" s="58">
        <f t="shared" si="16"/>
        <v>33019.2974571429</v>
      </c>
      <c r="L97" s="58">
        <v>3358.28682514286</v>
      </c>
      <c r="M97" s="58">
        <f t="shared" si="17"/>
        <v>10074.8604754286</v>
      </c>
      <c r="N97" s="59">
        <v>0.305120376607199</v>
      </c>
      <c r="O97" s="60">
        <v>17933.81</v>
      </c>
      <c r="P97" s="60">
        <v>5556.02</v>
      </c>
      <c r="Q97" s="70">
        <f t="shared" si="18"/>
        <v>0.651757416339111</v>
      </c>
      <c r="R97" s="73">
        <f t="shared" si="20"/>
        <v>0.625516827125718</v>
      </c>
      <c r="S97" s="70">
        <f t="shared" si="19"/>
        <v>0.543131180282592</v>
      </c>
      <c r="T97" s="70">
        <f t="shared" si="21"/>
        <v>0.551473642096632</v>
      </c>
      <c r="U97" s="61"/>
      <c r="V97" s="71"/>
      <c r="W97" s="61"/>
      <c r="X97" s="20">
        <f t="shared" si="22"/>
        <v>-95.822712142857</v>
      </c>
      <c r="Y97" s="76">
        <v>0.01</v>
      </c>
      <c r="Z97" s="41"/>
    </row>
    <row r="98" customHeight="1" spans="1:26">
      <c r="A98" s="50">
        <v>96</v>
      </c>
      <c r="B98" s="50">
        <v>359</v>
      </c>
      <c r="C98" s="51" t="s">
        <v>129</v>
      </c>
      <c r="D98" s="50" t="s">
        <v>28</v>
      </c>
      <c r="E98" s="52">
        <v>8589.06642857143</v>
      </c>
      <c r="F98" s="52">
        <f t="shared" si="14"/>
        <v>25767.1992857143</v>
      </c>
      <c r="G98" s="52">
        <v>2421.75444</v>
      </c>
      <c r="H98" s="52">
        <f t="shared" si="15"/>
        <v>7265.26332</v>
      </c>
      <c r="I98" s="57">
        <v>0.281957819297341</v>
      </c>
      <c r="J98" s="58">
        <v>10306.8797142857</v>
      </c>
      <c r="K98" s="58">
        <f t="shared" si="16"/>
        <v>30920.6391428571</v>
      </c>
      <c r="L98" s="58">
        <v>2746.90944</v>
      </c>
      <c r="M98" s="58">
        <f t="shared" si="17"/>
        <v>8240.72832</v>
      </c>
      <c r="N98" s="59">
        <v>0.266512224470097</v>
      </c>
      <c r="O98" s="60">
        <v>16700.55</v>
      </c>
      <c r="P98" s="60">
        <v>4438.02</v>
      </c>
      <c r="Q98" s="70">
        <f t="shared" si="18"/>
        <v>0.648132139423435</v>
      </c>
      <c r="R98" s="73">
        <f t="shared" si="20"/>
        <v>0.610854666173338</v>
      </c>
      <c r="S98" s="70">
        <f t="shared" si="19"/>
        <v>0.540110116186196</v>
      </c>
      <c r="T98" s="70">
        <f t="shared" si="21"/>
        <v>0.538547058908502</v>
      </c>
      <c r="U98" s="61"/>
      <c r="V98" s="71"/>
      <c r="W98" s="61"/>
      <c r="X98" s="20">
        <f t="shared" si="22"/>
        <v>-90.666492857143</v>
      </c>
      <c r="Y98" s="76">
        <v>0.01</v>
      </c>
      <c r="Z98" s="41"/>
    </row>
    <row r="99" customHeight="1" spans="1:26">
      <c r="A99" s="50">
        <v>97</v>
      </c>
      <c r="B99" s="50">
        <v>730</v>
      </c>
      <c r="C99" s="51" t="s">
        <v>130</v>
      </c>
      <c r="D99" s="50" t="s">
        <v>28</v>
      </c>
      <c r="E99" s="52">
        <v>14081.7805714286</v>
      </c>
      <c r="F99" s="52">
        <f t="shared" si="14"/>
        <v>42245.3417142858</v>
      </c>
      <c r="G99" s="52">
        <v>3959.642484</v>
      </c>
      <c r="H99" s="52">
        <f t="shared" si="15"/>
        <v>11878.927452</v>
      </c>
      <c r="I99" s="57">
        <v>0.281189048779383</v>
      </c>
      <c r="J99" s="58">
        <v>16898.1366857143</v>
      </c>
      <c r="K99" s="58">
        <f t="shared" si="16"/>
        <v>50694.4100571429</v>
      </c>
      <c r="L99" s="58">
        <v>4491.28084114286</v>
      </c>
      <c r="M99" s="58">
        <f t="shared" si="17"/>
        <v>13473.8425234286</v>
      </c>
      <c r="N99" s="59">
        <v>0.265785567052478</v>
      </c>
      <c r="O99" s="60">
        <v>27321.73</v>
      </c>
      <c r="P99" s="60">
        <v>8032.18</v>
      </c>
      <c r="Q99" s="70">
        <f t="shared" si="18"/>
        <v>0.646739472124114</v>
      </c>
      <c r="R99" s="73">
        <f t="shared" si="20"/>
        <v>0.676170473509177</v>
      </c>
      <c r="S99" s="70">
        <f t="shared" si="19"/>
        <v>0.538949560103429</v>
      </c>
      <c r="T99" s="70">
        <f t="shared" si="21"/>
        <v>0.596131354959321</v>
      </c>
      <c r="U99" s="61"/>
      <c r="V99" s="71"/>
      <c r="W99" s="61"/>
      <c r="X99" s="20">
        <f t="shared" si="22"/>
        <v>-149.236117142858</v>
      </c>
      <c r="Y99" s="76">
        <v>0.01</v>
      </c>
      <c r="Z99" s="41"/>
    </row>
    <row r="100" customHeight="1" spans="1:26">
      <c r="A100" s="50">
        <v>98</v>
      </c>
      <c r="B100" s="50">
        <v>307</v>
      </c>
      <c r="C100" s="51" t="s">
        <v>131</v>
      </c>
      <c r="D100" s="50" t="s">
        <v>108</v>
      </c>
      <c r="E100" s="52">
        <v>81474.4149428571</v>
      </c>
      <c r="F100" s="52">
        <f t="shared" si="14"/>
        <v>244423.244828571</v>
      </c>
      <c r="G100" s="52">
        <v>20199.0783036</v>
      </c>
      <c r="H100" s="52">
        <f t="shared" si="15"/>
        <v>60597.2349108</v>
      </c>
      <c r="I100" s="57">
        <v>0.247919280153982</v>
      </c>
      <c r="J100" s="58">
        <v>95325.0654831429</v>
      </c>
      <c r="K100" s="58">
        <f t="shared" si="16"/>
        <v>285975.196449429</v>
      </c>
      <c r="L100" s="58">
        <v>22338.3147383314</v>
      </c>
      <c r="M100" s="58">
        <f t="shared" si="17"/>
        <v>67014.9442149942</v>
      </c>
      <c r="N100" s="59">
        <v>0.234338309919983</v>
      </c>
      <c r="O100" s="60">
        <v>157010.31</v>
      </c>
      <c r="P100" s="60">
        <v>34077.39</v>
      </c>
      <c r="Q100" s="70">
        <f t="shared" si="18"/>
        <v>0.642370614587499</v>
      </c>
      <c r="R100" s="73">
        <f t="shared" si="20"/>
        <v>0.562358827926099</v>
      </c>
      <c r="S100" s="70">
        <f t="shared" si="19"/>
        <v>0.549034713322648</v>
      </c>
      <c r="T100" s="70">
        <f t="shared" si="21"/>
        <v>0.508504340325562</v>
      </c>
      <c r="U100" s="61"/>
      <c r="V100" s="71"/>
      <c r="W100" s="61"/>
      <c r="X100" s="20">
        <v>-200</v>
      </c>
      <c r="Y100" s="76" t="s">
        <v>132</v>
      </c>
      <c r="Z100" s="41"/>
    </row>
    <row r="101" customHeight="1" spans="1:25">
      <c r="A101" s="50">
        <v>99</v>
      </c>
      <c r="B101" s="50">
        <v>349</v>
      </c>
      <c r="C101" s="53" t="s">
        <v>133</v>
      </c>
      <c r="D101" s="50" t="s">
        <v>32</v>
      </c>
      <c r="E101" s="52">
        <v>8208.40914285714</v>
      </c>
      <c r="F101" s="52">
        <f t="shared" si="14"/>
        <v>24625.2274285714</v>
      </c>
      <c r="G101" s="52">
        <v>2700.2192</v>
      </c>
      <c r="H101" s="52">
        <f t="shared" si="15"/>
        <v>8100.6576</v>
      </c>
      <c r="I101" s="57">
        <v>0.328957676573627</v>
      </c>
      <c r="J101" s="58">
        <v>9850.09097142857</v>
      </c>
      <c r="K101" s="58">
        <f t="shared" si="16"/>
        <v>29550.2729142857</v>
      </c>
      <c r="L101" s="58">
        <v>3062.76205714286</v>
      </c>
      <c r="M101" s="58">
        <f t="shared" si="17"/>
        <v>9188.28617142858</v>
      </c>
      <c r="N101" s="59">
        <v>0.310937438651763</v>
      </c>
      <c r="O101" s="61">
        <v>20610.53</v>
      </c>
      <c r="P101" s="61">
        <v>6461.41</v>
      </c>
      <c r="Q101" s="69">
        <f t="shared" si="18"/>
        <v>0.836968107595491</v>
      </c>
      <c r="R101" s="69">
        <f t="shared" si="20"/>
        <v>0.797640181705742</v>
      </c>
      <c r="S101" s="69">
        <f t="shared" si="19"/>
        <v>0.697473422996242</v>
      </c>
      <c r="T101" s="69">
        <f t="shared" si="21"/>
        <v>0.703222546560649</v>
      </c>
      <c r="U101" s="72"/>
      <c r="V101" s="65"/>
      <c r="W101" s="72"/>
      <c r="X101" s="20">
        <v>0</v>
      </c>
      <c r="Y101" s="76">
        <v>0.01</v>
      </c>
    </row>
    <row r="102" customHeight="1" spans="1:26">
      <c r="A102" s="50">
        <v>100</v>
      </c>
      <c r="B102" s="50">
        <v>52</v>
      </c>
      <c r="C102" s="51" t="s">
        <v>134</v>
      </c>
      <c r="D102" s="50" t="s">
        <v>37</v>
      </c>
      <c r="E102" s="52">
        <v>7499.13942857143</v>
      </c>
      <c r="F102" s="52">
        <f t="shared" si="14"/>
        <v>22497.4182857143</v>
      </c>
      <c r="G102" s="52">
        <v>1882.347138</v>
      </c>
      <c r="H102" s="52">
        <f t="shared" si="15"/>
        <v>5647.041414</v>
      </c>
      <c r="I102" s="57">
        <v>0.251008419823257</v>
      </c>
      <c r="J102" s="58">
        <v>8998.96731428572</v>
      </c>
      <c r="K102" s="58">
        <f t="shared" si="16"/>
        <v>26996.9019428572</v>
      </c>
      <c r="L102" s="58">
        <v>2135.07903085714</v>
      </c>
      <c r="M102" s="58">
        <f t="shared" si="17"/>
        <v>6405.23709257142</v>
      </c>
      <c r="N102" s="59">
        <v>0.237258227115431</v>
      </c>
      <c r="O102" s="60">
        <v>13654.38</v>
      </c>
      <c r="P102" s="60">
        <v>3651.06</v>
      </c>
      <c r="Q102" s="70">
        <f t="shared" si="18"/>
        <v>0.606930974327416</v>
      </c>
      <c r="R102" s="73">
        <f t="shared" si="20"/>
        <v>0.646543868254337</v>
      </c>
      <c r="S102" s="70">
        <f t="shared" si="19"/>
        <v>0.505775811939513</v>
      </c>
      <c r="T102" s="70">
        <f t="shared" si="21"/>
        <v>0.570011686879534</v>
      </c>
      <c r="U102" s="61"/>
      <c r="V102" s="71"/>
      <c r="W102" s="61"/>
      <c r="X102" s="20">
        <f t="shared" si="22"/>
        <v>-88.430382857143</v>
      </c>
      <c r="Y102" s="76">
        <v>0.01</v>
      </c>
      <c r="Z102" s="41"/>
    </row>
    <row r="103" customHeight="1" spans="1:25">
      <c r="A103" s="50">
        <v>101</v>
      </c>
      <c r="B103" s="50">
        <v>515</v>
      </c>
      <c r="C103" s="51" t="s">
        <v>135</v>
      </c>
      <c r="D103" s="50" t="s">
        <v>32</v>
      </c>
      <c r="E103" s="52">
        <v>9309.466</v>
      </c>
      <c r="F103" s="52">
        <f t="shared" si="14"/>
        <v>27928.398</v>
      </c>
      <c r="G103" s="52">
        <v>2081.97668</v>
      </c>
      <c r="H103" s="52">
        <f t="shared" si="15"/>
        <v>6245.93004</v>
      </c>
      <c r="I103" s="57">
        <v>0.223640827519001</v>
      </c>
      <c r="J103" s="58">
        <v>11171.3592</v>
      </c>
      <c r="K103" s="58">
        <f t="shared" si="16"/>
        <v>33514.0776</v>
      </c>
      <c r="L103" s="58">
        <v>2361.51168</v>
      </c>
      <c r="M103" s="58">
        <f t="shared" si="17"/>
        <v>7084.53504</v>
      </c>
      <c r="N103" s="59">
        <v>0.211389826226338</v>
      </c>
      <c r="O103" s="60">
        <v>16878.48</v>
      </c>
      <c r="P103" s="60">
        <v>4568.97</v>
      </c>
      <c r="Q103" s="70">
        <f t="shared" si="18"/>
        <v>0.604348305262622</v>
      </c>
      <c r="R103" s="73">
        <f t="shared" si="20"/>
        <v>0.731511555643361</v>
      </c>
      <c r="S103" s="70">
        <f t="shared" si="19"/>
        <v>0.503623587718852</v>
      </c>
      <c r="T103" s="70">
        <f t="shared" si="21"/>
        <v>0.644921646121183</v>
      </c>
      <c r="U103" s="72"/>
      <c r="V103" s="65"/>
      <c r="W103" s="72"/>
      <c r="X103" s="20">
        <f t="shared" si="22"/>
        <v>-110.49918</v>
      </c>
      <c r="Y103" s="76">
        <v>0.01</v>
      </c>
    </row>
    <row r="104" customHeight="1" spans="1:26">
      <c r="A104" s="50">
        <v>102</v>
      </c>
      <c r="B104" s="50">
        <v>371</v>
      </c>
      <c r="C104" s="51" t="s">
        <v>136</v>
      </c>
      <c r="D104" s="50" t="s">
        <v>35</v>
      </c>
      <c r="E104" s="52">
        <v>5820.23314285714</v>
      </c>
      <c r="F104" s="52">
        <f t="shared" si="14"/>
        <v>17460.6994285714</v>
      </c>
      <c r="G104" s="52">
        <v>1772.417052</v>
      </c>
      <c r="H104" s="52">
        <f t="shared" si="15"/>
        <v>5317.251156</v>
      </c>
      <c r="I104" s="57">
        <v>0.304526813358876</v>
      </c>
      <c r="J104" s="58">
        <v>6984.27977142857</v>
      </c>
      <c r="K104" s="58">
        <f t="shared" si="16"/>
        <v>20952.8393142857</v>
      </c>
      <c r="L104" s="58">
        <v>2010.38926628571</v>
      </c>
      <c r="M104" s="58">
        <f t="shared" si="17"/>
        <v>6031.16779885713</v>
      </c>
      <c r="N104" s="59">
        <v>0.287844893400441</v>
      </c>
      <c r="O104" s="60">
        <v>10393.33</v>
      </c>
      <c r="P104" s="60">
        <v>3411.51</v>
      </c>
      <c r="Q104" s="70">
        <f t="shared" si="18"/>
        <v>0.595241332829607</v>
      </c>
      <c r="R104" s="73">
        <f t="shared" si="20"/>
        <v>0.641592789189663</v>
      </c>
      <c r="S104" s="70">
        <f t="shared" si="19"/>
        <v>0.496034444024672</v>
      </c>
      <c r="T104" s="70">
        <f t="shared" si="21"/>
        <v>0.565646673045055</v>
      </c>
      <c r="U104" s="61"/>
      <c r="V104" s="71"/>
      <c r="W104" s="61"/>
      <c r="X104" s="20">
        <f t="shared" si="22"/>
        <v>-70.673694285714</v>
      </c>
      <c r="Y104" s="76">
        <v>0.01</v>
      </c>
      <c r="Z104" s="41"/>
    </row>
    <row r="105" customHeight="1" spans="1:26">
      <c r="A105" s="50">
        <v>103</v>
      </c>
      <c r="B105" s="50">
        <v>745</v>
      </c>
      <c r="C105" s="51" t="s">
        <v>137</v>
      </c>
      <c r="D105" s="50" t="s">
        <v>28</v>
      </c>
      <c r="E105" s="52">
        <v>6143.83</v>
      </c>
      <c r="F105" s="52">
        <f t="shared" si="14"/>
        <v>18431.49</v>
      </c>
      <c r="G105" s="52">
        <v>1466.22259</v>
      </c>
      <c r="H105" s="52">
        <f t="shared" si="15"/>
        <v>4398.66777</v>
      </c>
      <c r="I105" s="57">
        <v>0.238649602934977</v>
      </c>
      <c r="J105" s="58">
        <v>7372.596</v>
      </c>
      <c r="K105" s="58">
        <f t="shared" si="16"/>
        <v>22117.788</v>
      </c>
      <c r="L105" s="58">
        <v>1663.08384</v>
      </c>
      <c r="M105" s="58">
        <f t="shared" si="17"/>
        <v>4989.25152</v>
      </c>
      <c r="N105" s="59">
        <v>0.225576423826831</v>
      </c>
      <c r="O105" s="60">
        <v>10931.48</v>
      </c>
      <c r="P105" s="60">
        <v>3088.67</v>
      </c>
      <c r="Q105" s="70">
        <f t="shared" si="18"/>
        <v>0.593087156816948</v>
      </c>
      <c r="R105" s="73">
        <f t="shared" si="20"/>
        <v>0.702183061213555</v>
      </c>
      <c r="S105" s="70">
        <f t="shared" si="19"/>
        <v>0.494239297347456</v>
      </c>
      <c r="T105" s="70">
        <f t="shared" si="21"/>
        <v>0.619064801126723</v>
      </c>
      <c r="U105" s="61"/>
      <c r="V105" s="71"/>
      <c r="W105" s="61"/>
      <c r="X105" s="20">
        <f t="shared" si="22"/>
        <v>-75.0001</v>
      </c>
      <c r="Y105" s="76">
        <v>0.01</v>
      </c>
      <c r="Z105" s="41"/>
    </row>
    <row r="106" customHeight="1" spans="1:25">
      <c r="A106" s="50">
        <v>104</v>
      </c>
      <c r="B106" s="50">
        <v>102935</v>
      </c>
      <c r="C106" s="51" t="s">
        <v>138</v>
      </c>
      <c r="D106" s="50" t="s">
        <v>32</v>
      </c>
      <c r="E106" s="52">
        <v>7523.05714285714</v>
      </c>
      <c r="F106" s="52">
        <f t="shared" si="14"/>
        <v>22569.1714285714</v>
      </c>
      <c r="G106" s="52">
        <v>2463.156675</v>
      </c>
      <c r="H106" s="52">
        <f t="shared" si="15"/>
        <v>7389.470025</v>
      </c>
      <c r="I106" s="57">
        <v>0.327414324818558</v>
      </c>
      <c r="J106" s="58">
        <v>9027.66857142857</v>
      </c>
      <c r="K106" s="58">
        <f t="shared" si="16"/>
        <v>27083.0057142857</v>
      </c>
      <c r="L106" s="58">
        <v>2793.87051428571</v>
      </c>
      <c r="M106" s="58">
        <f t="shared" si="17"/>
        <v>8381.61154285713</v>
      </c>
      <c r="N106" s="59">
        <v>0.309478631407445</v>
      </c>
      <c r="O106" s="60">
        <v>12500.95</v>
      </c>
      <c r="P106" s="60">
        <v>3639.37</v>
      </c>
      <c r="Q106" s="70">
        <f t="shared" si="18"/>
        <v>0.553894946456671</v>
      </c>
      <c r="R106" s="73">
        <f t="shared" si="20"/>
        <v>0.492507580068301</v>
      </c>
      <c r="S106" s="70">
        <f t="shared" si="19"/>
        <v>0.461579122047226</v>
      </c>
      <c r="T106" s="70">
        <f t="shared" si="21"/>
        <v>0.434208860836732</v>
      </c>
      <c r="U106" s="72"/>
      <c r="V106" s="65"/>
      <c r="W106" s="72"/>
      <c r="X106" s="20">
        <f t="shared" si="22"/>
        <v>-100.682214285714</v>
      </c>
      <c r="Y106" s="76">
        <v>0.01</v>
      </c>
    </row>
    <row r="107" customHeight="1" spans="1:26">
      <c r="A107" s="50">
        <v>105</v>
      </c>
      <c r="B107" s="50">
        <v>108277</v>
      </c>
      <c r="C107" s="51" t="s">
        <v>139</v>
      </c>
      <c r="D107" s="50" t="s">
        <v>28</v>
      </c>
      <c r="E107" s="52">
        <v>5594.328</v>
      </c>
      <c r="F107" s="52">
        <f t="shared" si="14"/>
        <v>16782.984</v>
      </c>
      <c r="G107" s="52">
        <v>1399.992048</v>
      </c>
      <c r="H107" s="52">
        <f t="shared" si="15"/>
        <v>4199.976144</v>
      </c>
      <c r="I107" s="57">
        <v>0.250252049575928</v>
      </c>
      <c r="J107" s="58">
        <v>6713.1936</v>
      </c>
      <c r="K107" s="58">
        <f t="shared" si="16"/>
        <v>20139.5808</v>
      </c>
      <c r="L107" s="58">
        <v>1587.96090514286</v>
      </c>
      <c r="M107" s="58">
        <f t="shared" si="17"/>
        <v>4763.88271542858</v>
      </c>
      <c r="N107" s="59">
        <v>0.236543290684013</v>
      </c>
      <c r="O107" s="60">
        <v>7950.45</v>
      </c>
      <c r="P107" s="60">
        <v>1817.38</v>
      </c>
      <c r="Q107" s="70">
        <f t="shared" si="18"/>
        <v>0.473720883008647</v>
      </c>
      <c r="R107" s="73">
        <f t="shared" si="20"/>
        <v>0.432711981613579</v>
      </c>
      <c r="S107" s="70">
        <f t="shared" si="19"/>
        <v>0.394767402507206</v>
      </c>
      <c r="T107" s="70">
        <f t="shared" si="21"/>
        <v>0.381491339850608</v>
      </c>
      <c r="U107" s="61"/>
      <c r="V107" s="71"/>
      <c r="W107" s="61"/>
      <c r="X107" s="20">
        <f t="shared" si="22"/>
        <v>-88.32534</v>
      </c>
      <c r="Y107" s="76">
        <v>0.01</v>
      </c>
      <c r="Z107" s="41"/>
    </row>
    <row r="108" customHeight="1" spans="1:26">
      <c r="A108" s="50">
        <v>106</v>
      </c>
      <c r="B108" s="50">
        <v>347</v>
      </c>
      <c r="C108" s="51" t="s">
        <v>140</v>
      </c>
      <c r="D108" s="50" t="s">
        <v>28</v>
      </c>
      <c r="E108" s="52">
        <v>7764.49821428571</v>
      </c>
      <c r="F108" s="52">
        <f t="shared" si="14"/>
        <v>23293.4946428571</v>
      </c>
      <c r="G108" s="52">
        <v>2165.4976875</v>
      </c>
      <c r="H108" s="52">
        <f t="shared" si="15"/>
        <v>6496.4930625</v>
      </c>
      <c r="I108" s="57">
        <v>0.278897312838034</v>
      </c>
      <c r="J108" s="58">
        <v>9317.39785714286</v>
      </c>
      <c r="K108" s="58">
        <f t="shared" si="16"/>
        <v>27952.1935714286</v>
      </c>
      <c r="L108" s="58">
        <v>2456.24657142857</v>
      </c>
      <c r="M108" s="58">
        <f t="shared" si="17"/>
        <v>7368.73971428571</v>
      </c>
      <c r="N108" s="59">
        <v>0.263619371962911</v>
      </c>
      <c r="O108" s="60">
        <v>10998.1</v>
      </c>
      <c r="P108" s="60">
        <v>3846.22</v>
      </c>
      <c r="Q108" s="70">
        <f t="shared" si="18"/>
        <v>0.472153284366566</v>
      </c>
      <c r="R108" s="73">
        <f t="shared" si="20"/>
        <v>0.59204557951454</v>
      </c>
      <c r="S108" s="70">
        <f t="shared" si="19"/>
        <v>0.393461070305471</v>
      </c>
      <c r="T108" s="70">
        <f t="shared" si="21"/>
        <v>0.521964426636399</v>
      </c>
      <c r="U108" s="61"/>
      <c r="V108" s="71"/>
      <c r="W108" s="61"/>
      <c r="X108" s="20">
        <f t="shared" si="22"/>
        <v>-122.953946428571</v>
      </c>
      <c r="Y108" s="76">
        <v>0.01</v>
      </c>
      <c r="Z108" s="41"/>
    </row>
    <row r="109" customHeight="1" spans="1:26">
      <c r="A109" s="50">
        <v>107</v>
      </c>
      <c r="B109" s="50">
        <v>102567</v>
      </c>
      <c r="C109" s="51" t="s">
        <v>141</v>
      </c>
      <c r="D109" s="50" t="s">
        <v>35</v>
      </c>
      <c r="E109" s="52">
        <v>4108.64142857143</v>
      </c>
      <c r="F109" s="52">
        <f t="shared" si="14"/>
        <v>12325.9242857143</v>
      </c>
      <c r="G109" s="52">
        <v>1240.595272</v>
      </c>
      <c r="H109" s="52">
        <f t="shared" si="15"/>
        <v>3721.785816</v>
      </c>
      <c r="I109" s="57">
        <v>0.30194780770425</v>
      </c>
      <c r="J109" s="58">
        <v>4930.36971428571</v>
      </c>
      <c r="K109" s="58">
        <f t="shared" si="16"/>
        <v>14791.1091428571</v>
      </c>
      <c r="L109" s="58">
        <v>1407.16284342857</v>
      </c>
      <c r="M109" s="58">
        <f t="shared" si="17"/>
        <v>4221.48853028571</v>
      </c>
      <c r="N109" s="59">
        <v>0.285407165176949</v>
      </c>
      <c r="O109" s="60">
        <v>5760.72</v>
      </c>
      <c r="P109" s="60">
        <v>1129.97</v>
      </c>
      <c r="Q109" s="70">
        <f t="shared" si="18"/>
        <v>0.467366167961672</v>
      </c>
      <c r="R109" s="73">
        <f t="shared" si="20"/>
        <v>0.303609626094615</v>
      </c>
      <c r="S109" s="70">
        <f t="shared" si="19"/>
        <v>0.389471806634727</v>
      </c>
      <c r="T109" s="70">
        <f t="shared" si="21"/>
        <v>0.267670986642127</v>
      </c>
      <c r="U109" s="61"/>
      <c r="V109" s="71"/>
      <c r="W109" s="61"/>
      <c r="X109" s="20">
        <f t="shared" si="22"/>
        <v>-65.652042857143</v>
      </c>
      <c r="Y109" s="76">
        <v>0.01</v>
      </c>
      <c r="Z109" s="41"/>
    </row>
    <row r="110" customHeight="1" spans="1:26">
      <c r="A110" s="50">
        <v>108</v>
      </c>
      <c r="B110" s="50">
        <v>105396</v>
      </c>
      <c r="C110" s="53" t="s">
        <v>142</v>
      </c>
      <c r="D110" s="50" t="s">
        <v>30</v>
      </c>
      <c r="E110" s="52">
        <v>5727.02914285714</v>
      </c>
      <c r="F110" s="52">
        <f t="shared" si="14"/>
        <v>17181.0874285714</v>
      </c>
      <c r="G110" s="52">
        <v>1786.984542</v>
      </c>
      <c r="H110" s="52">
        <f t="shared" si="15"/>
        <v>5360.953626</v>
      </c>
      <c r="I110" s="57">
        <v>0.312026444675729</v>
      </c>
      <c r="J110" s="58">
        <v>6872.43497142857</v>
      </c>
      <c r="K110" s="58">
        <f t="shared" si="16"/>
        <v>20617.3049142857</v>
      </c>
      <c r="L110" s="58">
        <v>2026.91264914286</v>
      </c>
      <c r="M110" s="58">
        <f t="shared" si="17"/>
        <v>6080.73794742858</v>
      </c>
      <c r="N110" s="59">
        <v>0.294933696363739</v>
      </c>
      <c r="O110" s="61">
        <v>15016.25</v>
      </c>
      <c r="P110" s="61">
        <v>4861.58</v>
      </c>
      <c r="Q110" s="69">
        <f t="shared" si="18"/>
        <v>0.873998811916213</v>
      </c>
      <c r="R110" s="69">
        <f t="shared" si="20"/>
        <v>0.906849851567808</v>
      </c>
      <c r="S110" s="69">
        <f t="shared" si="19"/>
        <v>0.72833234326351</v>
      </c>
      <c r="T110" s="69">
        <f t="shared" si="21"/>
        <v>0.799504935425784</v>
      </c>
      <c r="U110" s="61"/>
      <c r="V110" s="71"/>
      <c r="W110" s="61"/>
      <c r="X110" s="20">
        <f t="shared" si="22"/>
        <v>-21.648374285714</v>
      </c>
      <c r="Y110" s="76">
        <v>0.01</v>
      </c>
      <c r="Z110" s="41"/>
    </row>
    <row r="111" customHeight="1" spans="1:26">
      <c r="A111" s="50">
        <v>109</v>
      </c>
      <c r="B111" s="50">
        <v>704</v>
      </c>
      <c r="C111" s="51" t="s">
        <v>143</v>
      </c>
      <c r="D111" s="50" t="s">
        <v>37</v>
      </c>
      <c r="E111" s="52">
        <v>7101.75714285714</v>
      </c>
      <c r="F111" s="52">
        <f t="shared" si="14"/>
        <v>21305.2714285714</v>
      </c>
      <c r="G111" s="52">
        <v>1760.16456</v>
      </c>
      <c r="H111" s="52">
        <f t="shared" si="15"/>
        <v>5280.49368</v>
      </c>
      <c r="I111" s="57">
        <v>0.247849162480915</v>
      </c>
      <c r="J111" s="58">
        <v>8522.10857142857</v>
      </c>
      <c r="K111" s="58">
        <f t="shared" si="16"/>
        <v>25566.3257142857</v>
      </c>
      <c r="L111" s="58">
        <v>1996.49170285714</v>
      </c>
      <c r="M111" s="58">
        <f t="shared" si="17"/>
        <v>5989.47510857142</v>
      </c>
      <c r="N111" s="59">
        <v>0.23427203327949</v>
      </c>
      <c r="O111" s="60">
        <v>9420.08</v>
      </c>
      <c r="P111" s="60">
        <v>2515.32</v>
      </c>
      <c r="Q111" s="70">
        <f t="shared" si="18"/>
        <v>0.442147852074168</v>
      </c>
      <c r="R111" s="73">
        <f t="shared" si="20"/>
        <v>0.476341825675663</v>
      </c>
      <c r="S111" s="70">
        <f t="shared" si="19"/>
        <v>0.36845654339514</v>
      </c>
      <c r="T111" s="70">
        <f t="shared" si="21"/>
        <v>0.419956666386404</v>
      </c>
      <c r="U111" s="61"/>
      <c r="V111" s="71"/>
      <c r="W111" s="61"/>
      <c r="X111" s="20">
        <f t="shared" si="22"/>
        <v>-118.851914285714</v>
      </c>
      <c r="Y111" s="76">
        <v>0.01</v>
      </c>
      <c r="Z111" s="41"/>
    </row>
    <row r="112" s="30" customFormat="1" customHeight="1" spans="1:25">
      <c r="A112" s="77"/>
      <c r="B112" s="77"/>
      <c r="C112" s="78"/>
      <c r="D112" s="77"/>
      <c r="E112" s="79">
        <v>1100504.17442857</v>
      </c>
      <c r="F112" s="79">
        <f>SUM(F3:F111)</f>
        <v>3268221.84128572</v>
      </c>
      <c r="G112" s="79">
        <v>287930.3426552</v>
      </c>
      <c r="H112" s="79">
        <f>SUM(H3:H111)</f>
        <v>858404.5207836</v>
      </c>
      <c r="I112" s="80">
        <v>0.260005587837849</v>
      </c>
      <c r="J112" s="81">
        <v>1312374.29895686</v>
      </c>
      <c r="K112" s="81">
        <f>SUM(K3:K111)</f>
        <v>3897174.07847057</v>
      </c>
      <c r="L112" s="81">
        <v>324732.726981143</v>
      </c>
      <c r="M112" s="81">
        <f>SUM(M3:M111)</f>
        <v>968088.458511429</v>
      </c>
      <c r="N112" s="82">
        <v>0.245762532005701</v>
      </c>
      <c r="O112" s="83">
        <f>SUM(O3:O111)</f>
        <v>2831227.37</v>
      </c>
      <c r="P112" s="83">
        <f>SUM(P3:P111)</f>
        <v>721113.16</v>
      </c>
      <c r="Q112" s="84">
        <f t="shared" si="18"/>
        <v>0.866289838172735</v>
      </c>
      <c r="R112" s="85">
        <f t="shared" si="20"/>
        <v>0.840062164795833</v>
      </c>
      <c r="S112" s="84">
        <f t="shared" si="19"/>
        <v>0.726482141416455</v>
      </c>
      <c r="T112" s="84">
        <f t="shared" si="21"/>
        <v>0.74488354205649</v>
      </c>
      <c r="U112" s="86"/>
      <c r="V112" s="86"/>
      <c r="W112" s="86"/>
      <c r="X112" s="87"/>
      <c r="Y112" s="88"/>
    </row>
  </sheetData>
  <sortState ref="A3:V113">
    <sortCondition ref="Q3" descending="1"/>
  </sortState>
  <mergeCells count="5">
    <mergeCell ref="A1:D1"/>
    <mergeCell ref="F1:M1"/>
    <mergeCell ref="O1:P1"/>
    <mergeCell ref="Q1:T1"/>
    <mergeCell ref="U1:Y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D10" sqref="D10"/>
    </sheetView>
  </sheetViews>
  <sheetFormatPr defaultColWidth="9" defaultRowHeight="25" customHeight="1"/>
  <cols>
    <col min="1" max="1" width="10.375" customWidth="1"/>
    <col min="2" max="2" width="5.375" customWidth="1"/>
    <col min="3" max="3" width="6.625" customWidth="1"/>
    <col min="4" max="5" width="11.75" customWidth="1"/>
    <col min="6" max="6" width="12" customWidth="1"/>
    <col min="7" max="8" width="11.25" customWidth="1"/>
    <col min="9" max="9" width="11" customWidth="1"/>
    <col min="10" max="10" width="10.875" customWidth="1"/>
    <col min="11" max="11" width="10.75" customWidth="1"/>
    <col min="12" max="12" width="11.125" customWidth="1"/>
    <col min="13" max="13" width="12.625"/>
  </cols>
  <sheetData>
    <row r="1" s="10" customFormat="1" customHeight="1" spans="1:18">
      <c r="A1" s="11" t="s">
        <v>144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4"/>
      <c r="P1" s="25"/>
      <c r="Q1" s="25"/>
      <c r="R1" s="25"/>
    </row>
    <row r="2" customHeight="1" spans="1:15">
      <c r="A2" s="13" t="s">
        <v>145</v>
      </c>
      <c r="B2" s="14" t="s">
        <v>146</v>
      </c>
      <c r="C2" s="14" t="s">
        <v>147</v>
      </c>
      <c r="D2" s="15" t="s">
        <v>148</v>
      </c>
      <c r="E2" s="15"/>
      <c r="F2" s="16" t="s">
        <v>149</v>
      </c>
      <c r="G2" s="16"/>
      <c r="H2" s="17" t="s">
        <v>2</v>
      </c>
      <c r="I2" s="17"/>
      <c r="J2" s="26" t="s">
        <v>150</v>
      </c>
      <c r="K2" s="26"/>
      <c r="L2" s="27" t="s">
        <v>151</v>
      </c>
      <c r="M2" s="27"/>
      <c r="N2" s="28" t="s">
        <v>152</v>
      </c>
      <c r="O2" s="28" t="s">
        <v>153</v>
      </c>
    </row>
    <row r="3" customHeight="1" spans="1:15">
      <c r="A3" s="13"/>
      <c r="B3" s="14"/>
      <c r="C3" s="14"/>
      <c r="D3" s="15" t="s">
        <v>154</v>
      </c>
      <c r="E3" s="15" t="s">
        <v>155</v>
      </c>
      <c r="F3" s="16" t="s">
        <v>156</v>
      </c>
      <c r="G3" s="16" t="s">
        <v>157</v>
      </c>
      <c r="H3" s="17" t="s">
        <v>158</v>
      </c>
      <c r="I3" s="17" t="s">
        <v>159</v>
      </c>
      <c r="J3" s="26" t="s">
        <v>160</v>
      </c>
      <c r="K3" s="26" t="s">
        <v>161</v>
      </c>
      <c r="L3" s="27" t="s">
        <v>160</v>
      </c>
      <c r="M3" s="27" t="s">
        <v>161</v>
      </c>
      <c r="N3" s="28"/>
      <c r="O3" s="28"/>
    </row>
    <row r="4" customHeight="1" spans="1:15">
      <c r="A4" s="18" t="s">
        <v>162</v>
      </c>
      <c r="B4" s="19">
        <v>15</v>
      </c>
      <c r="C4" s="19">
        <v>5</v>
      </c>
      <c r="D4" s="20">
        <v>322627.170042857</v>
      </c>
      <c r="E4" s="20">
        <v>83710.8605046</v>
      </c>
      <c r="F4" s="20">
        <v>387152.604051429</v>
      </c>
      <c r="G4" s="20">
        <v>94950.2349010286</v>
      </c>
      <c r="H4" s="20">
        <v>282116.64</v>
      </c>
      <c r="I4" s="20">
        <v>75666.68</v>
      </c>
      <c r="J4" s="29">
        <f t="shared" ref="J4:J10" si="0">H4/D4</f>
        <v>0.874435466679773</v>
      </c>
      <c r="K4" s="29">
        <f t="shared" ref="K4:K10" si="1">I4/E4</f>
        <v>0.903905174835015</v>
      </c>
      <c r="L4" s="29">
        <f t="shared" ref="L4:L10" si="2">H4/F4</f>
        <v>0.728696222233143</v>
      </c>
      <c r="M4" s="29">
        <f t="shared" ref="M4:M10" si="3">I4/G4</f>
        <v>0.796908823647158</v>
      </c>
      <c r="N4" s="21"/>
      <c r="O4" s="21"/>
    </row>
    <row r="5" customHeight="1" spans="1:15">
      <c r="A5" s="18" t="s">
        <v>163</v>
      </c>
      <c r="B5" s="19">
        <v>20</v>
      </c>
      <c r="C5" s="19">
        <v>2</v>
      </c>
      <c r="D5" s="20">
        <v>490415.570785714</v>
      </c>
      <c r="E5" s="20">
        <v>133101.909255</v>
      </c>
      <c r="F5" s="20">
        <v>586972.898871429</v>
      </c>
      <c r="G5" s="20">
        <v>150556.941329143</v>
      </c>
      <c r="H5" s="20">
        <v>414660.36</v>
      </c>
      <c r="I5" s="20">
        <v>103020.18</v>
      </c>
      <c r="J5" s="29">
        <f t="shared" si="0"/>
        <v>0.845528536819613</v>
      </c>
      <c r="K5" s="29">
        <f t="shared" si="1"/>
        <v>0.773994757675724</v>
      </c>
      <c r="L5" s="29">
        <f t="shared" si="2"/>
        <v>0.706438680213799</v>
      </c>
      <c r="M5" s="29">
        <f t="shared" si="3"/>
        <v>0.684260580020555</v>
      </c>
      <c r="N5" s="21"/>
      <c r="O5" s="21"/>
    </row>
    <row r="6" customHeight="1" spans="1:15">
      <c r="A6" s="18" t="s">
        <v>164</v>
      </c>
      <c r="B6" s="19">
        <v>19</v>
      </c>
      <c r="C6" s="19">
        <v>7</v>
      </c>
      <c r="D6" s="20">
        <v>607829.088428572</v>
      </c>
      <c r="E6" s="20">
        <v>158149.0507044</v>
      </c>
      <c r="F6" s="20">
        <v>723590.336635714</v>
      </c>
      <c r="G6" s="20">
        <v>178206.660941006</v>
      </c>
      <c r="H6" s="20">
        <v>579871.36</v>
      </c>
      <c r="I6" s="20">
        <v>143172.62</v>
      </c>
      <c r="J6" s="29">
        <f t="shared" si="0"/>
        <v>0.954003964336667</v>
      </c>
      <c r="K6" s="29">
        <f t="shared" si="1"/>
        <v>0.905301798286524</v>
      </c>
      <c r="L6" s="29">
        <f t="shared" si="2"/>
        <v>0.801380740787769</v>
      </c>
      <c r="M6" s="29">
        <f t="shared" si="3"/>
        <v>0.803407792076842</v>
      </c>
      <c r="N6" s="21"/>
      <c r="O6" s="21"/>
    </row>
    <row r="7" customHeight="1" spans="1:15">
      <c r="A7" s="18" t="s">
        <v>165</v>
      </c>
      <c r="B7" s="19">
        <v>24</v>
      </c>
      <c r="C7" s="19">
        <v>4</v>
      </c>
      <c r="D7" s="20">
        <v>690144.886757143</v>
      </c>
      <c r="E7" s="20">
        <v>189681.0378078</v>
      </c>
      <c r="F7" s="20">
        <v>824992.363928572</v>
      </c>
      <c r="G7" s="20">
        <v>214307.596173943</v>
      </c>
      <c r="H7" s="20">
        <v>599093.19</v>
      </c>
      <c r="I7" s="20">
        <v>167618.79</v>
      </c>
      <c r="J7" s="29">
        <f t="shared" si="0"/>
        <v>0.868068722228781</v>
      </c>
      <c r="K7" s="29">
        <f t="shared" si="1"/>
        <v>0.883687647100733</v>
      </c>
      <c r="L7" s="29">
        <f t="shared" si="2"/>
        <v>0.72618028504791</v>
      </c>
      <c r="M7" s="29">
        <f t="shared" si="3"/>
        <v>0.78214115128216</v>
      </c>
      <c r="N7" s="21"/>
      <c r="O7" s="21"/>
    </row>
    <row r="8" customHeight="1" spans="1:15">
      <c r="A8" s="18" t="s">
        <v>108</v>
      </c>
      <c r="B8" s="19">
        <v>2</v>
      </c>
      <c r="C8" s="19">
        <v>0</v>
      </c>
      <c r="D8" s="20">
        <v>268617.730371428</v>
      </c>
      <c r="E8" s="20">
        <v>69189.513498</v>
      </c>
      <c r="F8" s="20">
        <v>315008.579100858</v>
      </c>
      <c r="G8" s="20">
        <v>76760.8584879085</v>
      </c>
      <c r="H8" s="20">
        <v>175679.93</v>
      </c>
      <c r="I8" s="20">
        <v>40532.83</v>
      </c>
      <c r="J8" s="29">
        <f t="shared" si="0"/>
        <v>0.654014646602369</v>
      </c>
      <c r="K8" s="29">
        <f t="shared" si="1"/>
        <v>0.585823312678324</v>
      </c>
      <c r="L8" s="29">
        <f t="shared" si="2"/>
        <v>0.557698874428914</v>
      </c>
      <c r="M8" s="29">
        <f t="shared" si="3"/>
        <v>0.52804034241468</v>
      </c>
      <c r="N8" s="21"/>
      <c r="O8" s="21"/>
    </row>
    <row r="9" customHeight="1" spans="1:15">
      <c r="A9" s="18" t="s">
        <v>166</v>
      </c>
      <c r="B9" s="19">
        <v>29</v>
      </c>
      <c r="C9" s="19">
        <v>5</v>
      </c>
      <c r="D9" s="20">
        <v>888587.3949</v>
      </c>
      <c r="E9" s="20">
        <v>224572.1490138</v>
      </c>
      <c r="F9" s="20">
        <v>1059457.29588257</v>
      </c>
      <c r="G9" s="20">
        <v>253306.1666784</v>
      </c>
      <c r="H9" s="20">
        <v>779805.89</v>
      </c>
      <c r="I9" s="20">
        <v>191102.06</v>
      </c>
      <c r="J9" s="29">
        <f t="shared" si="0"/>
        <v>0.877579284238843</v>
      </c>
      <c r="K9" s="29">
        <f t="shared" si="1"/>
        <v>0.850960641554251</v>
      </c>
      <c r="L9" s="29">
        <f t="shared" si="2"/>
        <v>0.736042776835465</v>
      </c>
      <c r="M9" s="29">
        <f t="shared" si="3"/>
        <v>0.754431139620162</v>
      </c>
      <c r="N9" s="21"/>
      <c r="O9" s="21"/>
    </row>
    <row r="10" customHeight="1" spans="1:15">
      <c r="A10" s="21"/>
      <c r="B10" s="22">
        <f>SUM(B4:B9)</f>
        <v>109</v>
      </c>
      <c r="C10" s="21"/>
      <c r="D10" s="23">
        <f t="shared" ref="D10:I10" si="4">SUM(D4:D9)</f>
        <v>3268221.84128571</v>
      </c>
      <c r="E10" s="23">
        <f t="shared" si="4"/>
        <v>858404.5207836</v>
      </c>
      <c r="F10" s="23">
        <f t="shared" si="4"/>
        <v>3897174.07847057</v>
      </c>
      <c r="G10" s="23">
        <f t="shared" si="4"/>
        <v>968088.458511429</v>
      </c>
      <c r="H10" s="23">
        <f t="shared" si="4"/>
        <v>2831227.37</v>
      </c>
      <c r="I10" s="23">
        <f t="shared" si="4"/>
        <v>721113.16</v>
      </c>
      <c r="J10" s="29">
        <f t="shared" si="0"/>
        <v>0.866289838172735</v>
      </c>
      <c r="K10" s="29">
        <f t="shared" si="1"/>
        <v>0.840062164795832</v>
      </c>
      <c r="L10" s="29">
        <f t="shared" si="2"/>
        <v>0.726482141416455</v>
      </c>
      <c r="M10" s="29">
        <f t="shared" si="3"/>
        <v>0.744883542056489</v>
      </c>
      <c r="N10" s="21"/>
      <c r="O10" s="21"/>
    </row>
  </sheetData>
  <mergeCells count="11">
    <mergeCell ref="A1:O1"/>
    <mergeCell ref="D2:E2"/>
    <mergeCell ref="F2:G2"/>
    <mergeCell ref="H2:I2"/>
    <mergeCell ref="J2:K2"/>
    <mergeCell ref="L2:M2"/>
    <mergeCell ref="A2:A3"/>
    <mergeCell ref="B2:B3"/>
    <mergeCell ref="C2:C3"/>
    <mergeCell ref="N2:N3"/>
    <mergeCell ref="O2:O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opLeftCell="A61" workbookViewId="0">
      <selection activeCell="M71" sqref="M71"/>
    </sheetView>
  </sheetViews>
  <sheetFormatPr defaultColWidth="20" defaultRowHeight="12.75"/>
  <cols>
    <col min="1" max="1" width="9.25" style="1" customWidth="1"/>
    <col min="2" max="2" width="17.375" style="1" customWidth="1"/>
    <col min="3" max="4" width="9.5" style="1" customWidth="1"/>
    <col min="5" max="5" width="9.875" style="1" customWidth="1"/>
    <col min="6" max="6" width="10.875" style="1" customWidth="1"/>
    <col min="7" max="7" width="32.125" style="1" hidden="1" customWidth="1"/>
    <col min="8" max="8" width="13.625" style="1" hidden="1" customWidth="1"/>
    <col min="9" max="9" width="8.375" style="1" customWidth="1"/>
    <col min="10" max="11" width="10.25" style="1" customWidth="1"/>
    <col min="12" max="12" width="8.5" style="2" customWidth="1"/>
    <col min="13" max="16384" width="20" style="1"/>
  </cols>
  <sheetData>
    <row r="1" s="1" customFormat="1" ht="15.75" spans="1:12">
      <c r="A1" s="3" t="s">
        <v>167</v>
      </c>
      <c r="B1" s="3" t="s">
        <v>168</v>
      </c>
      <c r="C1" s="4" t="s">
        <v>169</v>
      </c>
      <c r="D1" s="3" t="s">
        <v>170</v>
      </c>
      <c r="E1" s="3" t="s">
        <v>171</v>
      </c>
      <c r="F1" s="3" t="s">
        <v>172</v>
      </c>
      <c r="G1" s="3" t="s">
        <v>173</v>
      </c>
      <c r="H1" s="3" t="s">
        <v>174</v>
      </c>
      <c r="I1" s="3" t="s">
        <v>175</v>
      </c>
      <c r="J1" s="3" t="s">
        <v>176</v>
      </c>
      <c r="K1" s="6" t="s">
        <v>177</v>
      </c>
      <c r="L1" s="7" t="s">
        <v>25</v>
      </c>
    </row>
    <row r="2" s="1" customFormat="1" spans="1:12">
      <c r="A2" s="5">
        <v>102478</v>
      </c>
      <c r="B2" s="5" t="s">
        <v>96</v>
      </c>
      <c r="C2" s="5">
        <v>12198</v>
      </c>
      <c r="D2" s="5" t="s">
        <v>178</v>
      </c>
      <c r="E2" s="5" t="s">
        <v>179</v>
      </c>
      <c r="F2" s="5" t="s">
        <v>180</v>
      </c>
      <c r="G2" s="5" t="s">
        <v>181</v>
      </c>
      <c r="H2" s="5" t="s">
        <v>182</v>
      </c>
      <c r="I2" s="5" t="s">
        <v>183</v>
      </c>
      <c r="J2" s="5" t="s">
        <v>184</v>
      </c>
      <c r="K2" s="8" t="s">
        <v>185</v>
      </c>
      <c r="L2" s="9">
        <v>-50</v>
      </c>
    </row>
    <row r="3" s="1" customFormat="1" spans="1:12">
      <c r="A3" s="5">
        <v>379</v>
      </c>
      <c r="B3" s="5" t="s">
        <v>61</v>
      </c>
      <c r="C3" s="5">
        <v>12206</v>
      </c>
      <c r="D3" s="5" t="s">
        <v>186</v>
      </c>
      <c r="E3" s="5" t="s">
        <v>179</v>
      </c>
      <c r="F3" s="5" t="s">
        <v>187</v>
      </c>
      <c r="G3" s="5" t="s">
        <v>188</v>
      </c>
      <c r="H3" s="5" t="s">
        <v>189</v>
      </c>
      <c r="I3" s="5" t="s">
        <v>183</v>
      </c>
      <c r="J3" s="5" t="s">
        <v>184</v>
      </c>
      <c r="K3" s="8" t="s">
        <v>185</v>
      </c>
      <c r="L3" s="9">
        <v>-50</v>
      </c>
    </row>
    <row r="4" s="1" customFormat="1" spans="1:12">
      <c r="A4" s="5">
        <v>102479</v>
      </c>
      <c r="B4" s="5" t="s">
        <v>49</v>
      </c>
      <c r="C4" s="5">
        <v>12447</v>
      </c>
      <c r="D4" s="5" t="s">
        <v>190</v>
      </c>
      <c r="E4" s="5" t="s">
        <v>179</v>
      </c>
      <c r="F4" s="5" t="s">
        <v>180</v>
      </c>
      <c r="G4" s="5" t="s">
        <v>191</v>
      </c>
      <c r="H4" s="5" t="s">
        <v>192</v>
      </c>
      <c r="I4" s="5" t="s">
        <v>183</v>
      </c>
      <c r="J4" s="5" t="s">
        <v>184</v>
      </c>
      <c r="K4" s="8" t="s">
        <v>185</v>
      </c>
      <c r="L4" s="9">
        <v>-50</v>
      </c>
    </row>
    <row r="5" s="1" customFormat="1" spans="1:12">
      <c r="A5" s="5">
        <v>379</v>
      </c>
      <c r="B5" s="5" t="s">
        <v>61</v>
      </c>
      <c r="C5" s="5">
        <v>12207</v>
      </c>
      <c r="D5" s="5" t="s">
        <v>193</v>
      </c>
      <c r="E5" s="5" t="s">
        <v>179</v>
      </c>
      <c r="F5" s="5" t="s">
        <v>187</v>
      </c>
      <c r="G5" s="5" t="s">
        <v>188</v>
      </c>
      <c r="H5" s="5" t="s">
        <v>194</v>
      </c>
      <c r="I5" s="5" t="s">
        <v>183</v>
      </c>
      <c r="J5" s="5" t="s">
        <v>184</v>
      </c>
      <c r="K5" s="8" t="s">
        <v>185</v>
      </c>
      <c r="L5" s="9">
        <v>-50</v>
      </c>
    </row>
    <row r="6" s="1" customFormat="1" spans="1:12">
      <c r="A6" s="5">
        <v>307</v>
      </c>
      <c r="B6" s="5" t="s">
        <v>195</v>
      </c>
      <c r="C6" s="5">
        <v>11117</v>
      </c>
      <c r="D6" s="5" t="s">
        <v>196</v>
      </c>
      <c r="E6" s="5" t="s">
        <v>179</v>
      </c>
      <c r="F6" s="5" t="s">
        <v>180</v>
      </c>
      <c r="G6" s="5" t="s">
        <v>197</v>
      </c>
      <c r="H6" s="5" t="s">
        <v>198</v>
      </c>
      <c r="I6" s="5" t="s">
        <v>183</v>
      </c>
      <c r="J6" s="5" t="s">
        <v>184</v>
      </c>
      <c r="K6" s="8" t="s">
        <v>185</v>
      </c>
      <c r="L6" s="9">
        <v>-50</v>
      </c>
    </row>
    <row r="7" s="1" customFormat="1" spans="1:12">
      <c r="A7" s="5">
        <v>387</v>
      </c>
      <c r="B7" s="5" t="s">
        <v>199</v>
      </c>
      <c r="C7" s="5">
        <v>12214</v>
      </c>
      <c r="D7" s="5" t="s">
        <v>200</v>
      </c>
      <c r="E7" s="5" t="s">
        <v>179</v>
      </c>
      <c r="F7" s="5" t="s">
        <v>187</v>
      </c>
      <c r="G7" s="5" t="s">
        <v>201</v>
      </c>
      <c r="H7" s="5" t="s">
        <v>202</v>
      </c>
      <c r="I7" s="5" t="s">
        <v>183</v>
      </c>
      <c r="J7" s="5" t="s">
        <v>184</v>
      </c>
      <c r="K7" s="8" t="s">
        <v>185</v>
      </c>
      <c r="L7" s="9">
        <v>-50</v>
      </c>
    </row>
    <row r="8" s="1" customFormat="1" spans="1:12">
      <c r="A8" s="5">
        <v>546</v>
      </c>
      <c r="B8" s="5" t="s">
        <v>56</v>
      </c>
      <c r="C8" s="5">
        <v>12437</v>
      </c>
      <c r="D8" s="5" t="s">
        <v>203</v>
      </c>
      <c r="E8" s="5" t="s">
        <v>179</v>
      </c>
      <c r="F8" s="5" t="s">
        <v>180</v>
      </c>
      <c r="G8" s="5" t="s">
        <v>201</v>
      </c>
      <c r="H8" s="5" t="s">
        <v>204</v>
      </c>
      <c r="I8" s="5" t="s">
        <v>183</v>
      </c>
      <c r="J8" s="5" t="s">
        <v>184</v>
      </c>
      <c r="K8" s="8" t="s">
        <v>185</v>
      </c>
      <c r="L8" s="9">
        <v>-50</v>
      </c>
    </row>
    <row r="9" s="1" customFormat="1" spans="1:12">
      <c r="A9" s="5">
        <v>704</v>
      </c>
      <c r="B9" s="5" t="s">
        <v>205</v>
      </c>
      <c r="C9" s="5">
        <v>11987</v>
      </c>
      <c r="D9" s="5" t="s">
        <v>206</v>
      </c>
      <c r="E9" s="5" t="s">
        <v>179</v>
      </c>
      <c r="F9" s="5" t="s">
        <v>180</v>
      </c>
      <c r="G9" s="5" t="s">
        <v>207</v>
      </c>
      <c r="H9" s="5" t="s">
        <v>208</v>
      </c>
      <c r="I9" s="5" t="s">
        <v>183</v>
      </c>
      <c r="J9" s="5" t="s">
        <v>184</v>
      </c>
      <c r="K9" s="8" t="s">
        <v>185</v>
      </c>
      <c r="L9" s="9">
        <v>-50</v>
      </c>
    </row>
    <row r="10" s="1" customFormat="1" spans="1:12">
      <c r="A10" s="5">
        <v>743</v>
      </c>
      <c r="B10" s="5" t="s">
        <v>78</v>
      </c>
      <c r="C10" s="5">
        <v>12163</v>
      </c>
      <c r="D10" s="5" t="s">
        <v>209</v>
      </c>
      <c r="E10" s="5" t="s">
        <v>179</v>
      </c>
      <c r="F10" s="5" t="s">
        <v>180</v>
      </c>
      <c r="G10" s="5" t="s">
        <v>201</v>
      </c>
      <c r="H10" s="5" t="s">
        <v>210</v>
      </c>
      <c r="I10" s="5" t="s">
        <v>183</v>
      </c>
      <c r="J10" s="5" t="s">
        <v>184</v>
      </c>
      <c r="K10" s="8" t="s">
        <v>185</v>
      </c>
      <c r="L10" s="9">
        <v>-50</v>
      </c>
    </row>
    <row r="11" s="1" customFormat="1" spans="1:12">
      <c r="A11" s="5">
        <v>365</v>
      </c>
      <c r="B11" s="5" t="s">
        <v>211</v>
      </c>
      <c r="C11" s="5">
        <v>9840</v>
      </c>
      <c r="D11" s="5" t="s">
        <v>212</v>
      </c>
      <c r="E11" s="5" t="s">
        <v>179</v>
      </c>
      <c r="F11" s="5" t="s">
        <v>213</v>
      </c>
      <c r="G11" s="5" t="s">
        <v>188</v>
      </c>
      <c r="H11" s="5" t="s">
        <v>214</v>
      </c>
      <c r="I11" s="5" t="s">
        <v>183</v>
      </c>
      <c r="J11" s="5" t="s">
        <v>184</v>
      </c>
      <c r="K11" s="8" t="s">
        <v>185</v>
      </c>
      <c r="L11" s="9">
        <v>-50</v>
      </c>
    </row>
    <row r="12" s="1" customFormat="1" spans="1:12">
      <c r="A12" s="5">
        <v>399</v>
      </c>
      <c r="B12" s="5" t="s">
        <v>119</v>
      </c>
      <c r="C12" s="5">
        <v>12205</v>
      </c>
      <c r="D12" s="5" t="s">
        <v>215</v>
      </c>
      <c r="E12" s="5" t="s">
        <v>179</v>
      </c>
      <c r="F12" s="5" t="s">
        <v>187</v>
      </c>
      <c r="G12" s="5" t="s">
        <v>216</v>
      </c>
      <c r="H12" s="5" t="s">
        <v>217</v>
      </c>
      <c r="I12" s="5" t="s">
        <v>183</v>
      </c>
      <c r="J12" s="5" t="s">
        <v>184</v>
      </c>
      <c r="K12" s="8" t="s">
        <v>185</v>
      </c>
      <c r="L12" s="9">
        <v>-50</v>
      </c>
    </row>
    <row r="13" s="1" customFormat="1" spans="1:12">
      <c r="A13" s="5">
        <v>753</v>
      </c>
      <c r="B13" s="5" t="s">
        <v>121</v>
      </c>
      <c r="C13" s="5">
        <v>12275</v>
      </c>
      <c r="D13" s="5" t="s">
        <v>218</v>
      </c>
      <c r="E13" s="5" t="s">
        <v>179</v>
      </c>
      <c r="F13" s="5" t="s">
        <v>180</v>
      </c>
      <c r="G13" s="5" t="s">
        <v>201</v>
      </c>
      <c r="H13" s="5" t="s">
        <v>219</v>
      </c>
      <c r="I13" s="5" t="s">
        <v>183</v>
      </c>
      <c r="J13" s="5" t="s">
        <v>184</v>
      </c>
      <c r="K13" s="8" t="s">
        <v>185</v>
      </c>
      <c r="L13" s="9">
        <v>-50</v>
      </c>
    </row>
    <row r="14" s="1" customFormat="1" spans="1:12">
      <c r="A14" s="5">
        <v>513</v>
      </c>
      <c r="B14" s="5" t="s">
        <v>220</v>
      </c>
      <c r="C14" s="5">
        <v>12217</v>
      </c>
      <c r="D14" s="5" t="s">
        <v>221</v>
      </c>
      <c r="E14" s="5" t="s">
        <v>179</v>
      </c>
      <c r="F14" s="5" t="s">
        <v>187</v>
      </c>
      <c r="G14" s="5" t="s">
        <v>222</v>
      </c>
      <c r="H14" s="5" t="s">
        <v>223</v>
      </c>
      <c r="I14" s="5" t="s">
        <v>183</v>
      </c>
      <c r="J14" s="5" t="s">
        <v>184</v>
      </c>
      <c r="K14" s="8" t="s">
        <v>185</v>
      </c>
      <c r="L14" s="9">
        <v>-50</v>
      </c>
    </row>
    <row r="15" s="1" customFormat="1" spans="1:12">
      <c r="A15" s="5">
        <v>106568</v>
      </c>
      <c r="B15" s="5" t="s">
        <v>224</v>
      </c>
      <c r="C15" s="5">
        <v>9689</v>
      </c>
      <c r="D15" s="5" t="s">
        <v>225</v>
      </c>
      <c r="E15" s="5" t="s">
        <v>179</v>
      </c>
      <c r="F15" s="5" t="s">
        <v>180</v>
      </c>
      <c r="G15" s="5" t="s">
        <v>201</v>
      </c>
      <c r="H15" s="5" t="s">
        <v>226</v>
      </c>
      <c r="I15" s="5" t="s">
        <v>183</v>
      </c>
      <c r="J15" s="5" t="s">
        <v>184</v>
      </c>
      <c r="K15" s="8" t="s">
        <v>185</v>
      </c>
      <c r="L15" s="9">
        <v>-50</v>
      </c>
    </row>
    <row r="16" s="1" customFormat="1" spans="1:12">
      <c r="A16" s="5">
        <v>737</v>
      </c>
      <c r="B16" s="5" t="s">
        <v>38</v>
      </c>
      <c r="C16" s="5">
        <v>12218</v>
      </c>
      <c r="D16" s="5" t="s">
        <v>227</v>
      </c>
      <c r="E16" s="5" t="s">
        <v>179</v>
      </c>
      <c r="F16" s="5" t="s">
        <v>187</v>
      </c>
      <c r="G16" s="5" t="s">
        <v>216</v>
      </c>
      <c r="H16" s="5" t="s">
        <v>228</v>
      </c>
      <c r="I16" s="5" t="s">
        <v>183</v>
      </c>
      <c r="J16" s="5" t="s">
        <v>184</v>
      </c>
      <c r="K16" s="8" t="s">
        <v>185</v>
      </c>
      <c r="L16" s="9">
        <v>-50</v>
      </c>
    </row>
    <row r="17" s="1" customFormat="1" spans="1:12">
      <c r="A17" s="5">
        <v>349</v>
      </c>
      <c r="B17" s="5" t="s">
        <v>229</v>
      </c>
      <c r="C17" s="5">
        <v>12200</v>
      </c>
      <c r="D17" s="5" t="s">
        <v>230</v>
      </c>
      <c r="E17" s="5" t="s">
        <v>179</v>
      </c>
      <c r="F17" s="5" t="s">
        <v>180</v>
      </c>
      <c r="G17" s="5" t="s">
        <v>231</v>
      </c>
      <c r="H17" s="5" t="s">
        <v>232</v>
      </c>
      <c r="I17" s="5" t="s">
        <v>183</v>
      </c>
      <c r="J17" s="5" t="s">
        <v>184</v>
      </c>
      <c r="K17" s="8" t="s">
        <v>185</v>
      </c>
      <c r="L17" s="9">
        <v>-50</v>
      </c>
    </row>
    <row r="18" s="1" customFormat="1" spans="1:12">
      <c r="A18" s="5">
        <v>741</v>
      </c>
      <c r="B18" s="5" t="s">
        <v>233</v>
      </c>
      <c r="C18" s="5">
        <v>12204</v>
      </c>
      <c r="D18" s="5" t="s">
        <v>234</v>
      </c>
      <c r="E18" s="5" t="s">
        <v>179</v>
      </c>
      <c r="F18" s="5" t="s">
        <v>187</v>
      </c>
      <c r="G18" s="5" t="s">
        <v>222</v>
      </c>
      <c r="H18" s="5" t="s">
        <v>235</v>
      </c>
      <c r="I18" s="5" t="s">
        <v>183</v>
      </c>
      <c r="J18" s="5" t="s">
        <v>184</v>
      </c>
      <c r="K18" s="8" t="s">
        <v>185</v>
      </c>
      <c r="L18" s="9">
        <v>-50</v>
      </c>
    </row>
    <row r="19" s="1" customFormat="1" spans="1:12">
      <c r="A19" s="5">
        <v>752</v>
      </c>
      <c r="B19" s="5" t="s">
        <v>236</v>
      </c>
      <c r="C19" s="5">
        <v>12226</v>
      </c>
      <c r="D19" s="5" t="s">
        <v>237</v>
      </c>
      <c r="E19" s="5" t="s">
        <v>179</v>
      </c>
      <c r="F19" s="5" t="s">
        <v>187</v>
      </c>
      <c r="G19" s="5" t="s">
        <v>222</v>
      </c>
      <c r="H19" s="5" t="s">
        <v>238</v>
      </c>
      <c r="I19" s="5" t="s">
        <v>183</v>
      </c>
      <c r="J19" s="5" t="s">
        <v>184</v>
      </c>
      <c r="K19" s="8" t="s">
        <v>185</v>
      </c>
      <c r="L19" s="9">
        <v>-50</v>
      </c>
    </row>
    <row r="20" s="1" customFormat="1" spans="1:12">
      <c r="A20" s="5">
        <v>545</v>
      </c>
      <c r="B20" s="5" t="s">
        <v>88</v>
      </c>
      <c r="C20" s="5">
        <v>11143</v>
      </c>
      <c r="D20" s="5" t="s">
        <v>239</v>
      </c>
      <c r="E20" s="5" t="s">
        <v>179</v>
      </c>
      <c r="F20" s="5" t="s">
        <v>213</v>
      </c>
      <c r="G20" s="5" t="s">
        <v>201</v>
      </c>
      <c r="H20" s="5" t="s">
        <v>240</v>
      </c>
      <c r="I20" s="5" t="s">
        <v>183</v>
      </c>
      <c r="J20" s="5" t="s">
        <v>184</v>
      </c>
      <c r="K20" s="8" t="s">
        <v>185</v>
      </c>
      <c r="L20" s="9">
        <v>-50</v>
      </c>
    </row>
    <row r="21" s="1" customFormat="1" spans="1:12">
      <c r="A21" s="5">
        <v>308</v>
      </c>
      <c r="B21" s="5" t="s">
        <v>241</v>
      </c>
      <c r="C21" s="5">
        <v>4089</v>
      </c>
      <c r="D21" s="5" t="s">
        <v>242</v>
      </c>
      <c r="E21" s="5" t="s">
        <v>179</v>
      </c>
      <c r="F21" s="5" t="s">
        <v>213</v>
      </c>
      <c r="G21" s="5" t="s">
        <v>231</v>
      </c>
      <c r="H21" s="5" t="s">
        <v>243</v>
      </c>
      <c r="I21" s="5" t="s">
        <v>183</v>
      </c>
      <c r="J21" s="5" t="s">
        <v>184</v>
      </c>
      <c r="K21" s="8" t="s">
        <v>185</v>
      </c>
      <c r="L21" s="9">
        <v>-50</v>
      </c>
    </row>
    <row r="22" s="1" customFormat="1" spans="1:12">
      <c r="A22" s="5">
        <v>387</v>
      </c>
      <c r="B22" s="5" t="s">
        <v>199</v>
      </c>
      <c r="C22" s="5">
        <v>10856</v>
      </c>
      <c r="D22" s="5" t="s">
        <v>244</v>
      </c>
      <c r="E22" s="5" t="s">
        <v>179</v>
      </c>
      <c r="F22" s="5" t="s">
        <v>180</v>
      </c>
      <c r="G22" s="5" t="s">
        <v>201</v>
      </c>
      <c r="H22" s="5" t="s">
        <v>245</v>
      </c>
      <c r="I22" s="5" t="s">
        <v>183</v>
      </c>
      <c r="J22" s="5" t="s">
        <v>184</v>
      </c>
      <c r="K22" s="8" t="s">
        <v>185</v>
      </c>
      <c r="L22" s="9">
        <v>-50</v>
      </c>
    </row>
    <row r="23" s="1" customFormat="1" spans="1:12">
      <c r="A23" s="5">
        <v>546</v>
      </c>
      <c r="B23" s="5" t="s">
        <v>56</v>
      </c>
      <c r="C23" s="5">
        <v>12211</v>
      </c>
      <c r="D23" s="5" t="s">
        <v>246</v>
      </c>
      <c r="E23" s="5" t="s">
        <v>179</v>
      </c>
      <c r="F23" s="5" t="s">
        <v>187</v>
      </c>
      <c r="G23" s="5" t="s">
        <v>201</v>
      </c>
      <c r="H23" s="5" t="s">
        <v>247</v>
      </c>
      <c r="I23" s="5" t="s">
        <v>183</v>
      </c>
      <c r="J23" s="5" t="s">
        <v>184</v>
      </c>
      <c r="K23" s="8" t="s">
        <v>185</v>
      </c>
      <c r="L23" s="9">
        <v>-50</v>
      </c>
    </row>
    <row r="24" s="1" customFormat="1" spans="1:12">
      <c r="A24" s="5">
        <v>578</v>
      </c>
      <c r="B24" s="5" t="s">
        <v>92</v>
      </c>
      <c r="C24" s="5">
        <v>11779</v>
      </c>
      <c r="D24" s="5" t="s">
        <v>248</v>
      </c>
      <c r="E24" s="5" t="s">
        <v>179</v>
      </c>
      <c r="F24" s="5" t="s">
        <v>187</v>
      </c>
      <c r="G24" s="5" t="s">
        <v>181</v>
      </c>
      <c r="H24" s="5" t="s">
        <v>249</v>
      </c>
      <c r="I24" s="5" t="s">
        <v>183</v>
      </c>
      <c r="J24" s="5" t="s">
        <v>184</v>
      </c>
      <c r="K24" s="8" t="s">
        <v>185</v>
      </c>
      <c r="L24" s="9">
        <v>-50</v>
      </c>
    </row>
    <row r="25" s="1" customFormat="1" spans="1:12">
      <c r="A25" s="5">
        <v>546</v>
      </c>
      <c r="B25" s="5" t="s">
        <v>56</v>
      </c>
      <c r="C25" s="5">
        <v>12227</v>
      </c>
      <c r="D25" s="5" t="s">
        <v>250</v>
      </c>
      <c r="E25" s="5" t="s">
        <v>179</v>
      </c>
      <c r="F25" s="5" t="s">
        <v>187</v>
      </c>
      <c r="G25" s="5" t="s">
        <v>201</v>
      </c>
      <c r="H25" s="5" t="s">
        <v>251</v>
      </c>
      <c r="I25" s="5" t="s">
        <v>183</v>
      </c>
      <c r="J25" s="5" t="s">
        <v>184</v>
      </c>
      <c r="K25" s="8" t="s">
        <v>185</v>
      </c>
      <c r="L25" s="9">
        <v>-50</v>
      </c>
    </row>
    <row r="26" s="1" customFormat="1" spans="1:12">
      <c r="A26" s="5">
        <v>737</v>
      </c>
      <c r="B26" s="5" t="s">
        <v>38</v>
      </c>
      <c r="C26" s="5">
        <v>11109</v>
      </c>
      <c r="D26" s="5" t="s">
        <v>252</v>
      </c>
      <c r="E26" s="5" t="s">
        <v>179</v>
      </c>
      <c r="F26" s="5" t="s">
        <v>187</v>
      </c>
      <c r="G26" s="5" t="s">
        <v>216</v>
      </c>
      <c r="H26" s="5" t="s">
        <v>253</v>
      </c>
      <c r="I26" s="5" t="s">
        <v>183</v>
      </c>
      <c r="J26" s="5" t="s">
        <v>184</v>
      </c>
      <c r="K26" s="8" t="s">
        <v>185</v>
      </c>
      <c r="L26" s="9">
        <v>-50</v>
      </c>
    </row>
    <row r="27" s="1" customFormat="1" spans="1:12">
      <c r="A27" s="5">
        <v>745</v>
      </c>
      <c r="B27" s="5" t="s">
        <v>137</v>
      </c>
      <c r="C27" s="5">
        <v>12460</v>
      </c>
      <c r="D27" s="5" t="s">
        <v>254</v>
      </c>
      <c r="E27" s="5" t="s">
        <v>179</v>
      </c>
      <c r="F27" s="5" t="s">
        <v>180</v>
      </c>
      <c r="G27" s="5" t="s">
        <v>188</v>
      </c>
      <c r="H27" s="5" t="s">
        <v>255</v>
      </c>
      <c r="I27" s="5" t="s">
        <v>183</v>
      </c>
      <c r="J27" s="5" t="s">
        <v>184</v>
      </c>
      <c r="K27" s="8" t="s">
        <v>185</v>
      </c>
      <c r="L27" s="9">
        <v>-50</v>
      </c>
    </row>
    <row r="28" s="1" customFormat="1" spans="1:12">
      <c r="A28" s="5">
        <v>373</v>
      </c>
      <c r="B28" s="5" t="s">
        <v>105</v>
      </c>
      <c r="C28" s="5">
        <v>12507</v>
      </c>
      <c r="D28" s="5" t="s">
        <v>256</v>
      </c>
      <c r="E28" s="5" t="s">
        <v>179</v>
      </c>
      <c r="F28" s="5" t="s">
        <v>180</v>
      </c>
      <c r="G28" s="5" t="s">
        <v>181</v>
      </c>
      <c r="H28" s="5" t="s">
        <v>257</v>
      </c>
      <c r="I28" s="5" t="s">
        <v>183</v>
      </c>
      <c r="J28" s="5" t="s">
        <v>184</v>
      </c>
      <c r="K28" s="8" t="s">
        <v>185</v>
      </c>
      <c r="L28" s="9">
        <v>-50</v>
      </c>
    </row>
    <row r="29" s="1" customFormat="1" spans="1:12">
      <c r="A29" s="5">
        <v>102934</v>
      </c>
      <c r="B29" s="5" t="s">
        <v>258</v>
      </c>
      <c r="C29" s="5">
        <v>12209</v>
      </c>
      <c r="D29" s="5" t="s">
        <v>259</v>
      </c>
      <c r="E29" s="5" t="s">
        <v>179</v>
      </c>
      <c r="F29" s="5" t="s">
        <v>187</v>
      </c>
      <c r="G29" s="5" t="s">
        <v>222</v>
      </c>
      <c r="H29" s="5" t="s">
        <v>260</v>
      </c>
      <c r="I29" s="5" t="s">
        <v>183</v>
      </c>
      <c r="J29" s="5" t="s">
        <v>184</v>
      </c>
      <c r="K29" s="8" t="s">
        <v>185</v>
      </c>
      <c r="L29" s="9">
        <v>-50</v>
      </c>
    </row>
    <row r="30" s="1" customFormat="1" spans="1:12">
      <c r="A30" s="5">
        <v>101453</v>
      </c>
      <c r="B30" s="5" t="s">
        <v>261</v>
      </c>
      <c r="C30" s="5">
        <v>10927</v>
      </c>
      <c r="D30" s="5" t="s">
        <v>262</v>
      </c>
      <c r="E30" s="5" t="s">
        <v>179</v>
      </c>
      <c r="F30" s="5" t="s">
        <v>213</v>
      </c>
      <c r="G30" s="5" t="s">
        <v>207</v>
      </c>
      <c r="H30" s="5" t="s">
        <v>263</v>
      </c>
      <c r="I30" s="5" t="s">
        <v>183</v>
      </c>
      <c r="J30" s="5" t="s">
        <v>184</v>
      </c>
      <c r="K30" s="8" t="s">
        <v>185</v>
      </c>
      <c r="L30" s="9">
        <v>-50</v>
      </c>
    </row>
    <row r="31" s="1" customFormat="1" spans="1:12">
      <c r="A31" s="5">
        <v>752</v>
      </c>
      <c r="B31" s="5" t="s">
        <v>236</v>
      </c>
      <c r="C31" s="5">
        <v>10468</v>
      </c>
      <c r="D31" s="5" t="s">
        <v>264</v>
      </c>
      <c r="E31" s="5" t="s">
        <v>179</v>
      </c>
      <c r="F31" s="5" t="s">
        <v>213</v>
      </c>
      <c r="G31" s="5" t="s">
        <v>222</v>
      </c>
      <c r="H31" s="5" t="s">
        <v>265</v>
      </c>
      <c r="I31" s="5" t="s">
        <v>183</v>
      </c>
      <c r="J31" s="5" t="s">
        <v>184</v>
      </c>
      <c r="K31" s="8" t="s">
        <v>185</v>
      </c>
      <c r="L31" s="9">
        <v>-50</v>
      </c>
    </row>
    <row r="32" s="1" customFormat="1" spans="1:12">
      <c r="A32" s="5">
        <v>104430</v>
      </c>
      <c r="B32" s="5" t="s">
        <v>266</v>
      </c>
      <c r="C32" s="5">
        <v>12220</v>
      </c>
      <c r="D32" s="5" t="s">
        <v>267</v>
      </c>
      <c r="E32" s="5" t="s">
        <v>179</v>
      </c>
      <c r="F32" s="5" t="s">
        <v>187</v>
      </c>
      <c r="G32" s="5" t="s">
        <v>201</v>
      </c>
      <c r="H32" s="5" t="s">
        <v>268</v>
      </c>
      <c r="I32" s="5" t="s">
        <v>183</v>
      </c>
      <c r="J32" s="5" t="s">
        <v>184</v>
      </c>
      <c r="K32" s="8" t="s">
        <v>185</v>
      </c>
      <c r="L32" s="9">
        <v>-50</v>
      </c>
    </row>
    <row r="33" s="1" customFormat="1" spans="1:12">
      <c r="A33" s="5">
        <v>752</v>
      </c>
      <c r="B33" s="5" t="s">
        <v>236</v>
      </c>
      <c r="C33" s="5">
        <v>11318</v>
      </c>
      <c r="D33" s="5" t="s">
        <v>269</v>
      </c>
      <c r="E33" s="5" t="s">
        <v>179</v>
      </c>
      <c r="F33" s="5" t="s">
        <v>270</v>
      </c>
      <c r="G33" s="5" t="s">
        <v>222</v>
      </c>
      <c r="H33" s="5" t="s">
        <v>271</v>
      </c>
      <c r="I33" s="5" t="s">
        <v>183</v>
      </c>
      <c r="J33" s="5" t="s">
        <v>184</v>
      </c>
      <c r="K33" s="8" t="s">
        <v>185</v>
      </c>
      <c r="L33" s="9">
        <v>-50</v>
      </c>
    </row>
    <row r="34" s="1" customFormat="1" spans="1:12">
      <c r="A34" s="5">
        <v>752</v>
      </c>
      <c r="B34" s="5" t="s">
        <v>236</v>
      </c>
      <c r="C34" s="5">
        <v>12448</v>
      </c>
      <c r="D34" s="5" t="s">
        <v>272</v>
      </c>
      <c r="E34" s="5" t="s">
        <v>179</v>
      </c>
      <c r="F34" s="5" t="s">
        <v>180</v>
      </c>
      <c r="G34" s="5" t="s">
        <v>222</v>
      </c>
      <c r="H34" s="5" t="s">
        <v>273</v>
      </c>
      <c r="I34" s="5" t="s">
        <v>183</v>
      </c>
      <c r="J34" s="5" t="s">
        <v>184</v>
      </c>
      <c r="K34" s="8" t="s">
        <v>185</v>
      </c>
      <c r="L34" s="9">
        <v>-50</v>
      </c>
    </row>
    <row r="35" s="1" customFormat="1" spans="1:12">
      <c r="A35" s="5">
        <v>337</v>
      </c>
      <c r="B35" s="5" t="s">
        <v>274</v>
      </c>
      <c r="C35" s="5">
        <v>12210</v>
      </c>
      <c r="D35" s="5" t="s">
        <v>275</v>
      </c>
      <c r="E35" s="5" t="s">
        <v>179</v>
      </c>
      <c r="F35" s="5" t="s">
        <v>187</v>
      </c>
      <c r="G35" s="5" t="s">
        <v>231</v>
      </c>
      <c r="H35" s="5" t="s">
        <v>276</v>
      </c>
      <c r="I35" s="5" t="s">
        <v>183</v>
      </c>
      <c r="J35" s="5" t="s">
        <v>184</v>
      </c>
      <c r="K35" s="8" t="s">
        <v>185</v>
      </c>
      <c r="L35" s="9">
        <v>-50</v>
      </c>
    </row>
    <row r="36" s="1" customFormat="1" spans="1:12">
      <c r="A36" s="5">
        <v>103198</v>
      </c>
      <c r="B36" s="5" t="s">
        <v>277</v>
      </c>
      <c r="C36" s="5">
        <v>12208</v>
      </c>
      <c r="D36" s="5" t="s">
        <v>278</v>
      </c>
      <c r="E36" s="5" t="s">
        <v>179</v>
      </c>
      <c r="F36" s="5" t="s">
        <v>187</v>
      </c>
      <c r="G36" s="5" t="s">
        <v>222</v>
      </c>
      <c r="H36" s="5" t="s">
        <v>279</v>
      </c>
      <c r="I36" s="5" t="s">
        <v>183</v>
      </c>
      <c r="J36" s="5" t="s">
        <v>184</v>
      </c>
      <c r="K36" s="8" t="s">
        <v>185</v>
      </c>
      <c r="L36" s="9">
        <v>-50</v>
      </c>
    </row>
    <row r="37" s="1" customFormat="1" spans="1:12">
      <c r="A37" s="5">
        <v>52</v>
      </c>
      <c r="B37" s="5" t="s">
        <v>280</v>
      </c>
      <c r="C37" s="5">
        <v>6306</v>
      </c>
      <c r="D37" s="5" t="s">
        <v>281</v>
      </c>
      <c r="E37" s="5" t="s">
        <v>179</v>
      </c>
      <c r="F37" s="5" t="s">
        <v>282</v>
      </c>
      <c r="G37" s="5" t="s">
        <v>207</v>
      </c>
      <c r="H37" s="5" t="s">
        <v>283</v>
      </c>
      <c r="I37" s="5" t="s">
        <v>183</v>
      </c>
      <c r="J37" s="5" t="s">
        <v>184</v>
      </c>
      <c r="K37" s="8" t="s">
        <v>185</v>
      </c>
      <c r="L37" s="9">
        <v>-50</v>
      </c>
    </row>
    <row r="38" s="1" customFormat="1" spans="1:12">
      <c r="A38" s="5">
        <v>105910</v>
      </c>
      <c r="B38" s="5" t="s">
        <v>284</v>
      </c>
      <c r="C38" s="5">
        <v>12229</v>
      </c>
      <c r="D38" s="5" t="s">
        <v>285</v>
      </c>
      <c r="E38" s="5" t="s">
        <v>179</v>
      </c>
      <c r="F38" s="5" t="s">
        <v>187</v>
      </c>
      <c r="G38" s="5" t="s">
        <v>216</v>
      </c>
      <c r="H38" s="5" t="s">
        <v>286</v>
      </c>
      <c r="I38" s="5" t="s">
        <v>183</v>
      </c>
      <c r="J38" s="5" t="s">
        <v>184</v>
      </c>
      <c r="K38" s="8" t="s">
        <v>185</v>
      </c>
      <c r="L38" s="9">
        <v>-50</v>
      </c>
    </row>
    <row r="39" s="1" customFormat="1" spans="1:12">
      <c r="A39" s="5">
        <v>753</v>
      </c>
      <c r="B39" s="5" t="s">
        <v>121</v>
      </c>
      <c r="C39" s="5">
        <v>12444</v>
      </c>
      <c r="D39" s="5" t="s">
        <v>287</v>
      </c>
      <c r="E39" s="5" t="s">
        <v>179</v>
      </c>
      <c r="F39" s="5" t="s">
        <v>180</v>
      </c>
      <c r="G39" s="5" t="s">
        <v>201</v>
      </c>
      <c r="H39" s="5" t="s">
        <v>288</v>
      </c>
      <c r="I39" s="5" t="s">
        <v>183</v>
      </c>
      <c r="J39" s="5" t="s">
        <v>184</v>
      </c>
      <c r="K39" s="8" t="s">
        <v>185</v>
      </c>
      <c r="L39" s="9">
        <v>-50</v>
      </c>
    </row>
    <row r="40" s="1" customFormat="1" spans="1:12">
      <c r="A40" s="5">
        <v>56</v>
      </c>
      <c r="B40" s="5" t="s">
        <v>289</v>
      </c>
      <c r="C40" s="5">
        <v>11830</v>
      </c>
      <c r="D40" s="5" t="s">
        <v>290</v>
      </c>
      <c r="E40" s="5" t="s">
        <v>179</v>
      </c>
      <c r="F40" s="5" t="s">
        <v>282</v>
      </c>
      <c r="G40" s="5" t="s">
        <v>291</v>
      </c>
      <c r="H40" s="5" t="s">
        <v>292</v>
      </c>
      <c r="I40" s="5" t="s">
        <v>183</v>
      </c>
      <c r="J40" s="5" t="s">
        <v>184</v>
      </c>
      <c r="K40" s="8" t="s">
        <v>185</v>
      </c>
      <c r="L40" s="9">
        <v>-50</v>
      </c>
    </row>
    <row r="41" s="1" customFormat="1" spans="1:12">
      <c r="A41" s="5">
        <v>106568</v>
      </c>
      <c r="B41" s="5" t="s">
        <v>224</v>
      </c>
      <c r="C41" s="5">
        <v>12222</v>
      </c>
      <c r="D41" s="5" t="s">
        <v>293</v>
      </c>
      <c r="E41" s="5" t="s">
        <v>179</v>
      </c>
      <c r="F41" s="5" t="s">
        <v>187</v>
      </c>
      <c r="G41" s="5" t="s">
        <v>201</v>
      </c>
      <c r="H41" s="5" t="s">
        <v>294</v>
      </c>
      <c r="I41" s="5" t="s">
        <v>183</v>
      </c>
      <c r="J41" s="5" t="s">
        <v>184</v>
      </c>
      <c r="K41" s="8" t="s">
        <v>185</v>
      </c>
      <c r="L41" s="9">
        <v>-50</v>
      </c>
    </row>
    <row r="42" s="1" customFormat="1" spans="1:12">
      <c r="A42" s="5">
        <v>341</v>
      </c>
      <c r="B42" s="5" t="s">
        <v>68</v>
      </c>
      <c r="C42" s="5">
        <v>12535</v>
      </c>
      <c r="D42" s="5" t="s">
        <v>295</v>
      </c>
      <c r="E42" s="5" t="s">
        <v>179</v>
      </c>
      <c r="F42" s="5" t="s">
        <v>180</v>
      </c>
      <c r="G42" s="5" t="s">
        <v>296</v>
      </c>
      <c r="H42" s="5" t="s">
        <v>297</v>
      </c>
      <c r="I42" s="5" t="s">
        <v>183</v>
      </c>
      <c r="J42" s="5" t="s">
        <v>184</v>
      </c>
      <c r="K42" s="8" t="s">
        <v>185</v>
      </c>
      <c r="L42" s="9">
        <v>-50</v>
      </c>
    </row>
    <row r="43" s="1" customFormat="1" spans="1:12">
      <c r="A43" s="5">
        <v>106568</v>
      </c>
      <c r="B43" s="5" t="s">
        <v>224</v>
      </c>
      <c r="C43" s="5">
        <v>12221</v>
      </c>
      <c r="D43" s="5" t="s">
        <v>298</v>
      </c>
      <c r="E43" s="5" t="s">
        <v>179</v>
      </c>
      <c r="F43" s="5" t="s">
        <v>187</v>
      </c>
      <c r="G43" s="5" t="s">
        <v>201</v>
      </c>
      <c r="H43" s="5" t="s">
        <v>299</v>
      </c>
      <c r="I43" s="5" t="s">
        <v>183</v>
      </c>
      <c r="J43" s="5" t="s">
        <v>184</v>
      </c>
      <c r="K43" s="8" t="s">
        <v>185</v>
      </c>
      <c r="L43" s="9">
        <v>-50</v>
      </c>
    </row>
    <row r="44" s="1" customFormat="1" spans="1:12">
      <c r="A44" s="5">
        <v>357</v>
      </c>
      <c r="B44" s="5" t="s">
        <v>64</v>
      </c>
      <c r="C44" s="5">
        <v>12224</v>
      </c>
      <c r="D44" s="5" t="s">
        <v>300</v>
      </c>
      <c r="E44" s="5" t="s">
        <v>179</v>
      </c>
      <c r="F44" s="5" t="s">
        <v>187</v>
      </c>
      <c r="G44" s="5" t="s">
        <v>188</v>
      </c>
      <c r="H44" s="5" t="s">
        <v>301</v>
      </c>
      <c r="I44" s="5" t="s">
        <v>183</v>
      </c>
      <c r="J44" s="5" t="s">
        <v>184</v>
      </c>
      <c r="K44" s="8" t="s">
        <v>185</v>
      </c>
      <c r="L44" s="9">
        <v>-50</v>
      </c>
    </row>
    <row r="45" s="1" customFormat="1" spans="1:12">
      <c r="A45" s="5">
        <v>585</v>
      </c>
      <c r="B45" s="5" t="s">
        <v>302</v>
      </c>
      <c r="C45" s="5">
        <v>12212</v>
      </c>
      <c r="D45" s="5" t="s">
        <v>303</v>
      </c>
      <c r="E45" s="5" t="s">
        <v>179</v>
      </c>
      <c r="F45" s="5" t="s">
        <v>187</v>
      </c>
      <c r="G45" s="5" t="s">
        <v>222</v>
      </c>
      <c r="H45" s="5" t="s">
        <v>304</v>
      </c>
      <c r="I45" s="5" t="s">
        <v>183</v>
      </c>
      <c r="J45" s="5" t="s">
        <v>184</v>
      </c>
      <c r="K45" s="8" t="s">
        <v>185</v>
      </c>
      <c r="L45" s="9">
        <v>-50</v>
      </c>
    </row>
    <row r="46" s="1" customFormat="1" spans="1:12">
      <c r="A46" s="5">
        <v>515</v>
      </c>
      <c r="B46" s="5" t="s">
        <v>135</v>
      </c>
      <c r="C46" s="5">
        <v>12445</v>
      </c>
      <c r="D46" s="5" t="s">
        <v>305</v>
      </c>
      <c r="E46" s="5" t="s">
        <v>179</v>
      </c>
      <c r="F46" s="5" t="s">
        <v>180</v>
      </c>
      <c r="G46" s="5" t="s">
        <v>181</v>
      </c>
      <c r="H46" s="5" t="s">
        <v>306</v>
      </c>
      <c r="I46" s="5" t="s">
        <v>183</v>
      </c>
      <c r="J46" s="5" t="s">
        <v>184</v>
      </c>
      <c r="K46" s="8" t="s">
        <v>185</v>
      </c>
      <c r="L46" s="9">
        <v>-50</v>
      </c>
    </row>
    <row r="47" s="1" customFormat="1" spans="1:12">
      <c r="A47" s="5">
        <v>513</v>
      </c>
      <c r="B47" s="5" t="s">
        <v>220</v>
      </c>
      <c r="C47" s="5">
        <v>12054</v>
      </c>
      <c r="D47" s="5" t="s">
        <v>307</v>
      </c>
      <c r="E47" s="5" t="s">
        <v>179</v>
      </c>
      <c r="F47" s="5" t="s">
        <v>187</v>
      </c>
      <c r="G47" s="5" t="s">
        <v>222</v>
      </c>
      <c r="H47" s="5" t="s">
        <v>308</v>
      </c>
      <c r="I47" s="5" t="s">
        <v>183</v>
      </c>
      <c r="J47" s="5" t="s">
        <v>184</v>
      </c>
      <c r="K47" s="8" t="s">
        <v>185</v>
      </c>
      <c r="L47" s="9">
        <v>-50</v>
      </c>
    </row>
    <row r="48" s="1" customFormat="1" spans="1:12">
      <c r="A48" s="5">
        <v>359</v>
      </c>
      <c r="B48" s="5" t="s">
        <v>129</v>
      </c>
      <c r="C48" s="5">
        <v>12223</v>
      </c>
      <c r="D48" s="5" t="s">
        <v>309</v>
      </c>
      <c r="E48" s="5" t="s">
        <v>179</v>
      </c>
      <c r="F48" s="5" t="s">
        <v>187</v>
      </c>
      <c r="G48" s="5" t="s">
        <v>222</v>
      </c>
      <c r="H48" s="5" t="s">
        <v>310</v>
      </c>
      <c r="I48" s="5" t="s">
        <v>183</v>
      </c>
      <c r="J48" s="5" t="s">
        <v>184</v>
      </c>
      <c r="K48" s="8" t="s">
        <v>185</v>
      </c>
      <c r="L48" s="9">
        <v>-50</v>
      </c>
    </row>
    <row r="49" s="1" customFormat="1" spans="1:12">
      <c r="A49" s="5">
        <v>367</v>
      </c>
      <c r="B49" s="5" t="s">
        <v>311</v>
      </c>
      <c r="C49" s="5">
        <v>11799</v>
      </c>
      <c r="D49" s="5" t="s">
        <v>312</v>
      </c>
      <c r="E49" s="5" t="s">
        <v>179</v>
      </c>
      <c r="F49" s="5" t="s">
        <v>180</v>
      </c>
      <c r="G49" s="5" t="s">
        <v>207</v>
      </c>
      <c r="H49" s="5" t="s">
        <v>313</v>
      </c>
      <c r="I49" s="5" t="s">
        <v>314</v>
      </c>
      <c r="J49" s="5" t="s">
        <v>315</v>
      </c>
      <c r="K49" s="8" t="s">
        <v>316</v>
      </c>
      <c r="L49" s="9">
        <v>-40</v>
      </c>
    </row>
    <row r="50" s="1" customFormat="1" spans="1:12">
      <c r="A50" s="5">
        <v>517</v>
      </c>
      <c r="B50" s="5" t="s">
        <v>317</v>
      </c>
      <c r="C50" s="5">
        <v>11760</v>
      </c>
      <c r="D50" s="5" t="s">
        <v>318</v>
      </c>
      <c r="E50" s="5" t="s">
        <v>179</v>
      </c>
      <c r="F50" s="5" t="s">
        <v>187</v>
      </c>
      <c r="G50" s="5" t="s">
        <v>231</v>
      </c>
      <c r="H50" s="5" t="s">
        <v>319</v>
      </c>
      <c r="I50" s="5" t="s">
        <v>314</v>
      </c>
      <c r="J50" s="5" t="s">
        <v>315</v>
      </c>
      <c r="K50" s="8" t="s">
        <v>320</v>
      </c>
      <c r="L50" s="9">
        <v>-35</v>
      </c>
    </row>
    <row r="51" s="1" customFormat="1" spans="1:12">
      <c r="A51" s="5">
        <v>102934</v>
      </c>
      <c r="B51" s="5" t="s">
        <v>258</v>
      </c>
      <c r="C51" s="5">
        <v>12477</v>
      </c>
      <c r="D51" s="5" t="s">
        <v>321</v>
      </c>
      <c r="E51" s="5" t="s">
        <v>179</v>
      </c>
      <c r="F51" s="5" t="s">
        <v>180</v>
      </c>
      <c r="G51" s="5" t="s">
        <v>222</v>
      </c>
      <c r="H51" s="5" t="s">
        <v>322</v>
      </c>
      <c r="I51" s="5" t="s">
        <v>314</v>
      </c>
      <c r="J51" s="5" t="s">
        <v>315</v>
      </c>
      <c r="K51" s="8" t="s">
        <v>323</v>
      </c>
      <c r="L51" s="9">
        <v>-25</v>
      </c>
    </row>
    <row r="52" s="1" customFormat="1" spans="1:12">
      <c r="A52" s="5">
        <v>367</v>
      </c>
      <c r="B52" s="5" t="s">
        <v>311</v>
      </c>
      <c r="C52" s="5">
        <v>10955</v>
      </c>
      <c r="D52" s="5" t="s">
        <v>324</v>
      </c>
      <c r="E52" s="5" t="s">
        <v>179</v>
      </c>
      <c r="F52" s="5" t="s">
        <v>180</v>
      </c>
      <c r="G52" s="5" t="s">
        <v>207</v>
      </c>
      <c r="H52" s="5" t="s">
        <v>325</v>
      </c>
      <c r="I52" s="5" t="s">
        <v>314</v>
      </c>
      <c r="J52" s="5" t="s">
        <v>315</v>
      </c>
      <c r="K52" s="8" t="s">
        <v>326</v>
      </c>
      <c r="L52" s="9">
        <v>-20</v>
      </c>
    </row>
    <row r="53" s="1" customFormat="1" spans="1:12">
      <c r="A53" s="5">
        <v>573</v>
      </c>
      <c r="B53" s="5" t="s">
        <v>327</v>
      </c>
      <c r="C53" s="5">
        <v>5501</v>
      </c>
      <c r="D53" s="5" t="s">
        <v>328</v>
      </c>
      <c r="E53" s="5" t="s">
        <v>179</v>
      </c>
      <c r="F53" s="5" t="s">
        <v>213</v>
      </c>
      <c r="G53" s="5" t="s">
        <v>201</v>
      </c>
      <c r="H53" s="5" t="s">
        <v>329</v>
      </c>
      <c r="I53" s="5" t="s">
        <v>314</v>
      </c>
      <c r="J53" s="5" t="s">
        <v>315</v>
      </c>
      <c r="K53" s="8" t="s">
        <v>330</v>
      </c>
      <c r="L53" s="9">
        <v>-15</v>
      </c>
    </row>
    <row r="54" s="1" customFormat="1" spans="1:12">
      <c r="A54" s="5">
        <v>102478</v>
      </c>
      <c r="B54" s="5" t="s">
        <v>96</v>
      </c>
      <c r="C54" s="5">
        <v>12519</v>
      </c>
      <c r="D54" s="5" t="s">
        <v>331</v>
      </c>
      <c r="E54" s="5" t="s">
        <v>179</v>
      </c>
      <c r="F54" s="5" t="s">
        <v>180</v>
      </c>
      <c r="G54" s="5" t="s">
        <v>181</v>
      </c>
      <c r="H54" s="5" t="s">
        <v>332</v>
      </c>
      <c r="I54" s="5" t="s">
        <v>314</v>
      </c>
      <c r="J54" s="5" t="s">
        <v>315</v>
      </c>
      <c r="K54" s="8" t="s">
        <v>333</v>
      </c>
      <c r="L54" s="9">
        <v>-10</v>
      </c>
    </row>
    <row r="55" s="1" customFormat="1" spans="1:12">
      <c r="A55" s="5">
        <v>102479</v>
      </c>
      <c r="B55" s="5" t="s">
        <v>49</v>
      </c>
      <c r="C55" s="5">
        <v>12199</v>
      </c>
      <c r="D55" s="5" t="s">
        <v>334</v>
      </c>
      <c r="E55" s="5" t="s">
        <v>179</v>
      </c>
      <c r="F55" s="5" t="s">
        <v>180</v>
      </c>
      <c r="G55" s="5" t="s">
        <v>191</v>
      </c>
      <c r="H55" s="5" t="s">
        <v>335</v>
      </c>
      <c r="I55" s="5" t="s">
        <v>314</v>
      </c>
      <c r="J55" s="5" t="s">
        <v>315</v>
      </c>
      <c r="K55" s="8" t="s">
        <v>333</v>
      </c>
      <c r="L55" s="9">
        <v>-10</v>
      </c>
    </row>
    <row r="56" s="1" customFormat="1" spans="1:12">
      <c r="A56" s="5">
        <v>571</v>
      </c>
      <c r="B56" s="5" t="s">
        <v>336</v>
      </c>
      <c r="C56" s="5">
        <v>6454</v>
      </c>
      <c r="D56" s="5" t="s">
        <v>337</v>
      </c>
      <c r="E56" s="5" t="s">
        <v>179</v>
      </c>
      <c r="F56" s="5" t="s">
        <v>180</v>
      </c>
      <c r="G56" s="5" t="s">
        <v>216</v>
      </c>
      <c r="H56" s="5" t="s">
        <v>338</v>
      </c>
      <c r="I56" s="5" t="s">
        <v>314</v>
      </c>
      <c r="J56" s="5" t="s">
        <v>315</v>
      </c>
      <c r="K56" s="8" t="s">
        <v>333</v>
      </c>
      <c r="L56" s="9">
        <v>-10</v>
      </c>
    </row>
    <row r="57" s="1" customFormat="1" spans="1:12">
      <c r="A57" s="5">
        <v>594</v>
      </c>
      <c r="B57" s="5" t="s">
        <v>339</v>
      </c>
      <c r="C57" s="5">
        <v>11986</v>
      </c>
      <c r="D57" s="5" t="s">
        <v>340</v>
      </c>
      <c r="E57" s="5" t="s">
        <v>179</v>
      </c>
      <c r="F57" s="5" t="s">
        <v>213</v>
      </c>
      <c r="G57" s="5" t="s">
        <v>341</v>
      </c>
      <c r="H57" s="5" t="s">
        <v>342</v>
      </c>
      <c r="I57" s="5" t="s">
        <v>314</v>
      </c>
      <c r="J57" s="5" t="s">
        <v>315</v>
      </c>
      <c r="K57" s="8" t="s">
        <v>333</v>
      </c>
      <c r="L57" s="9">
        <v>-10</v>
      </c>
    </row>
    <row r="58" s="1" customFormat="1" spans="1:12">
      <c r="A58" s="5">
        <v>709</v>
      </c>
      <c r="B58" s="5" t="s">
        <v>343</v>
      </c>
      <c r="C58" s="5">
        <v>7388</v>
      </c>
      <c r="D58" s="5" t="s">
        <v>344</v>
      </c>
      <c r="E58" s="5" t="s">
        <v>179</v>
      </c>
      <c r="F58" s="5" t="s">
        <v>213</v>
      </c>
      <c r="G58" s="5" t="s">
        <v>222</v>
      </c>
      <c r="H58" s="5" t="s">
        <v>345</v>
      </c>
      <c r="I58" s="5" t="s">
        <v>314</v>
      </c>
      <c r="J58" s="5" t="s">
        <v>315</v>
      </c>
      <c r="K58" s="8" t="s">
        <v>333</v>
      </c>
      <c r="L58" s="9">
        <v>-10</v>
      </c>
    </row>
    <row r="59" s="1" customFormat="1" spans="1:12">
      <c r="A59" s="5">
        <v>753</v>
      </c>
      <c r="B59" s="5" t="s">
        <v>121</v>
      </c>
      <c r="C59" s="5">
        <v>11178</v>
      </c>
      <c r="D59" s="5" t="s">
        <v>346</v>
      </c>
      <c r="E59" s="5" t="s">
        <v>179</v>
      </c>
      <c r="F59" s="5" t="s">
        <v>180</v>
      </c>
      <c r="G59" s="5" t="s">
        <v>201</v>
      </c>
      <c r="H59" s="5" t="s">
        <v>347</v>
      </c>
      <c r="I59" s="5" t="s">
        <v>314</v>
      </c>
      <c r="J59" s="5" t="s">
        <v>315</v>
      </c>
      <c r="K59" s="8" t="s">
        <v>333</v>
      </c>
      <c r="L59" s="9">
        <v>-10</v>
      </c>
    </row>
    <row r="60" s="1" customFormat="1" spans="1:12">
      <c r="A60" s="5">
        <v>343</v>
      </c>
      <c r="B60" s="5" t="s">
        <v>348</v>
      </c>
      <c r="C60" s="5">
        <v>12219</v>
      </c>
      <c r="D60" s="5" t="s">
        <v>349</v>
      </c>
      <c r="E60" s="5" t="s">
        <v>179</v>
      </c>
      <c r="F60" s="5" t="s">
        <v>187</v>
      </c>
      <c r="G60" s="5" t="s">
        <v>222</v>
      </c>
      <c r="H60" s="5" t="s">
        <v>350</v>
      </c>
      <c r="I60" s="5" t="s">
        <v>314</v>
      </c>
      <c r="J60" s="5" t="s">
        <v>315</v>
      </c>
      <c r="K60" s="8" t="s">
        <v>333</v>
      </c>
      <c r="L60" s="9">
        <v>-10</v>
      </c>
    </row>
    <row r="61" s="1" customFormat="1" spans="1:12">
      <c r="A61" s="5">
        <v>104428</v>
      </c>
      <c r="B61" s="5" t="s">
        <v>351</v>
      </c>
      <c r="C61" s="5">
        <v>9841</v>
      </c>
      <c r="D61" s="5" t="s">
        <v>352</v>
      </c>
      <c r="E61" s="5" t="s">
        <v>179</v>
      </c>
      <c r="F61" s="5" t="s">
        <v>180</v>
      </c>
      <c r="G61" s="5" t="s">
        <v>353</v>
      </c>
      <c r="H61" s="5" t="s">
        <v>354</v>
      </c>
      <c r="I61" s="5" t="s">
        <v>314</v>
      </c>
      <c r="J61" s="5" t="s">
        <v>315</v>
      </c>
      <c r="K61" s="8" t="s">
        <v>355</v>
      </c>
      <c r="L61" s="9">
        <v>-5</v>
      </c>
    </row>
    <row r="62" s="1" customFormat="1" spans="1:12">
      <c r="A62" s="5">
        <v>742</v>
      </c>
      <c r="B62" s="5" t="s">
        <v>356</v>
      </c>
      <c r="C62" s="5">
        <v>11078</v>
      </c>
      <c r="D62" s="5" t="s">
        <v>357</v>
      </c>
      <c r="E62" s="5" t="s">
        <v>179</v>
      </c>
      <c r="F62" s="5" t="s">
        <v>180</v>
      </c>
      <c r="G62" s="5" t="s">
        <v>231</v>
      </c>
      <c r="H62" s="5" t="s">
        <v>358</v>
      </c>
      <c r="I62" s="5" t="s">
        <v>314</v>
      </c>
      <c r="J62" s="5" t="s">
        <v>315</v>
      </c>
      <c r="K62" s="8" t="s">
        <v>355</v>
      </c>
      <c r="L62" s="9">
        <v>-5</v>
      </c>
    </row>
    <row r="63" s="1" customFormat="1" spans="1:12">
      <c r="A63" s="5">
        <v>349</v>
      </c>
      <c r="B63" s="5" t="s">
        <v>229</v>
      </c>
      <c r="C63" s="5">
        <v>12517</v>
      </c>
      <c r="D63" s="5" t="s">
        <v>359</v>
      </c>
      <c r="E63" s="5" t="s">
        <v>179</v>
      </c>
      <c r="F63" s="5" t="s">
        <v>180</v>
      </c>
      <c r="G63" s="5" t="s">
        <v>231</v>
      </c>
      <c r="H63" s="5" t="s">
        <v>360</v>
      </c>
      <c r="I63" s="5" t="s">
        <v>314</v>
      </c>
      <c r="J63" s="5" t="s">
        <v>315</v>
      </c>
      <c r="K63" s="8" t="s">
        <v>355</v>
      </c>
      <c r="L63" s="9">
        <v>-5</v>
      </c>
    </row>
    <row r="64" s="1" customFormat="1" spans="1:12">
      <c r="A64" s="5">
        <v>359</v>
      </c>
      <c r="B64" s="5" t="s">
        <v>129</v>
      </c>
      <c r="C64" s="5">
        <v>12052</v>
      </c>
      <c r="D64" s="5" t="s">
        <v>361</v>
      </c>
      <c r="E64" s="5" t="s">
        <v>179</v>
      </c>
      <c r="F64" s="5" t="s">
        <v>187</v>
      </c>
      <c r="G64" s="5" t="s">
        <v>222</v>
      </c>
      <c r="H64" s="5" t="s">
        <v>362</v>
      </c>
      <c r="I64" s="5" t="s">
        <v>314</v>
      </c>
      <c r="J64" s="5" t="s">
        <v>315</v>
      </c>
      <c r="K64" s="8" t="s">
        <v>355</v>
      </c>
      <c r="L64" s="9">
        <v>-5</v>
      </c>
    </row>
    <row r="65" s="1" customFormat="1" spans="1:12">
      <c r="A65" s="5">
        <v>365</v>
      </c>
      <c r="B65" s="5" t="s">
        <v>211</v>
      </c>
      <c r="C65" s="5">
        <v>12276</v>
      </c>
      <c r="D65" s="5" t="s">
        <v>363</v>
      </c>
      <c r="E65" s="5" t="s">
        <v>179</v>
      </c>
      <c r="F65" s="5" t="s">
        <v>180</v>
      </c>
      <c r="G65" s="5" t="s">
        <v>188</v>
      </c>
      <c r="H65" s="5" t="s">
        <v>364</v>
      </c>
      <c r="I65" s="5" t="s">
        <v>314</v>
      </c>
      <c r="J65" s="5" t="s">
        <v>315</v>
      </c>
      <c r="K65" s="8" t="s">
        <v>355</v>
      </c>
      <c r="L65" s="9">
        <v>-5</v>
      </c>
    </row>
    <row r="66" s="1" customFormat="1" spans="1:12">
      <c r="A66" s="5">
        <v>357</v>
      </c>
      <c r="B66" s="5" t="s">
        <v>64</v>
      </c>
      <c r="C66" s="5">
        <v>6814</v>
      </c>
      <c r="D66" s="5" t="s">
        <v>365</v>
      </c>
      <c r="E66" s="5" t="s">
        <v>179</v>
      </c>
      <c r="F66" s="5" t="s">
        <v>180</v>
      </c>
      <c r="G66" s="5" t="s">
        <v>188</v>
      </c>
      <c r="H66" s="5" t="s">
        <v>366</v>
      </c>
      <c r="I66" s="5" t="s">
        <v>314</v>
      </c>
      <c r="J66" s="5" t="s">
        <v>315</v>
      </c>
      <c r="K66" s="8" t="s">
        <v>355</v>
      </c>
      <c r="L66" s="9">
        <v>-5</v>
      </c>
    </row>
    <row r="67" s="1" customFormat="1" spans="1:12">
      <c r="A67" s="5">
        <v>747</v>
      </c>
      <c r="B67" s="5" t="s">
        <v>367</v>
      </c>
      <c r="C67" s="5">
        <v>10907</v>
      </c>
      <c r="D67" s="5" t="s">
        <v>368</v>
      </c>
      <c r="E67" s="5" t="s">
        <v>179</v>
      </c>
      <c r="F67" s="5" t="s">
        <v>180</v>
      </c>
      <c r="G67" s="5" t="s">
        <v>181</v>
      </c>
      <c r="H67" s="5" t="s">
        <v>369</v>
      </c>
      <c r="I67" s="5" t="s">
        <v>314</v>
      </c>
      <c r="J67" s="5" t="s">
        <v>315</v>
      </c>
      <c r="K67" s="8" t="s">
        <v>355</v>
      </c>
      <c r="L67" s="9">
        <v>-5</v>
      </c>
    </row>
    <row r="68" s="1" customFormat="1" spans="1:12">
      <c r="A68" s="5">
        <v>733</v>
      </c>
      <c r="B68" s="5" t="s">
        <v>370</v>
      </c>
      <c r="C68" s="5">
        <v>12213</v>
      </c>
      <c r="D68" s="5" t="s">
        <v>371</v>
      </c>
      <c r="E68" s="5" t="s">
        <v>179</v>
      </c>
      <c r="F68" s="5" t="s">
        <v>187</v>
      </c>
      <c r="G68" s="5" t="s">
        <v>216</v>
      </c>
      <c r="H68" s="5" t="s">
        <v>372</v>
      </c>
      <c r="I68" s="5" t="s">
        <v>314</v>
      </c>
      <c r="J68" s="5" t="s">
        <v>315</v>
      </c>
      <c r="K68" s="8" t="s">
        <v>355</v>
      </c>
      <c r="L68" s="9">
        <v>-5</v>
      </c>
    </row>
    <row r="69" s="1" customFormat="1" spans="1:12">
      <c r="A69" s="5">
        <v>349</v>
      </c>
      <c r="B69" s="5" t="s">
        <v>229</v>
      </c>
      <c r="C69" s="5">
        <v>12091</v>
      </c>
      <c r="D69" s="5" t="s">
        <v>373</v>
      </c>
      <c r="E69" s="5" t="s">
        <v>179</v>
      </c>
      <c r="F69" s="5" t="s">
        <v>180</v>
      </c>
      <c r="G69" s="5" t="s">
        <v>231</v>
      </c>
      <c r="H69" s="5" t="s">
        <v>374</v>
      </c>
      <c r="I69" s="5" t="s">
        <v>314</v>
      </c>
      <c r="J69" s="5" t="s">
        <v>315</v>
      </c>
      <c r="K69" s="8" t="s">
        <v>355</v>
      </c>
      <c r="L69" s="9">
        <v>-5</v>
      </c>
    </row>
    <row r="70" s="1" customFormat="1" spans="1:12">
      <c r="A70" s="5">
        <v>730</v>
      </c>
      <c r="B70" s="5" t="s">
        <v>375</v>
      </c>
      <c r="C70" s="5">
        <v>11596</v>
      </c>
      <c r="D70" s="5" t="s">
        <v>376</v>
      </c>
      <c r="E70" s="5" t="s">
        <v>179</v>
      </c>
      <c r="F70" s="5" t="s">
        <v>180</v>
      </c>
      <c r="G70" s="5" t="s">
        <v>222</v>
      </c>
      <c r="H70" s="5" t="s">
        <v>377</v>
      </c>
      <c r="I70" s="5" t="s">
        <v>314</v>
      </c>
      <c r="J70" s="5" t="s">
        <v>315</v>
      </c>
      <c r="K70" s="8" t="s">
        <v>355</v>
      </c>
      <c r="L70" s="9">
        <v>-5</v>
      </c>
    </row>
    <row r="71" s="1" customFormat="1" spans="1:12">
      <c r="A71" s="5">
        <v>546</v>
      </c>
      <c r="B71" s="5" t="s">
        <v>56</v>
      </c>
      <c r="C71" s="5">
        <v>6123</v>
      </c>
      <c r="D71" s="5" t="s">
        <v>378</v>
      </c>
      <c r="E71" s="5" t="s">
        <v>179</v>
      </c>
      <c r="F71" s="5" t="s">
        <v>379</v>
      </c>
      <c r="G71" s="5" t="s">
        <v>201</v>
      </c>
      <c r="H71" s="5" t="s">
        <v>380</v>
      </c>
      <c r="I71" s="5" t="s">
        <v>314</v>
      </c>
      <c r="J71" s="5" t="s">
        <v>315</v>
      </c>
      <c r="K71" s="8" t="s">
        <v>355</v>
      </c>
      <c r="L71" s="9">
        <v>-5</v>
      </c>
    </row>
    <row r="72" s="1" customFormat="1" spans="1:12">
      <c r="A72" s="5">
        <v>587</v>
      </c>
      <c r="B72" s="5" t="s">
        <v>381</v>
      </c>
      <c r="C72" s="5">
        <v>6497</v>
      </c>
      <c r="D72" s="5" t="s">
        <v>382</v>
      </c>
      <c r="E72" s="5" t="s">
        <v>179</v>
      </c>
      <c r="F72" s="5" t="s">
        <v>180</v>
      </c>
      <c r="G72" s="5" t="s">
        <v>207</v>
      </c>
      <c r="H72" s="5" t="s">
        <v>383</v>
      </c>
      <c r="I72" s="5" t="s">
        <v>314</v>
      </c>
      <c r="J72" s="5" t="s">
        <v>315</v>
      </c>
      <c r="K72" s="8" t="s">
        <v>355</v>
      </c>
      <c r="L72" s="9">
        <v>-5</v>
      </c>
    </row>
    <row r="73" s="1" customFormat="1" spans="1:12">
      <c r="A73" s="5">
        <v>740</v>
      </c>
      <c r="B73" s="5" t="s">
        <v>89</v>
      </c>
      <c r="C73" s="5">
        <v>9749</v>
      </c>
      <c r="D73" s="5" t="s">
        <v>384</v>
      </c>
      <c r="E73" s="5" t="s">
        <v>179</v>
      </c>
      <c r="F73" s="5" t="s">
        <v>180</v>
      </c>
      <c r="G73" s="5" t="s">
        <v>201</v>
      </c>
      <c r="H73" s="5" t="s">
        <v>385</v>
      </c>
      <c r="I73" s="5" t="s">
        <v>314</v>
      </c>
      <c r="J73" s="5" t="s">
        <v>315</v>
      </c>
      <c r="K73" s="8" t="s">
        <v>355</v>
      </c>
      <c r="L73" s="9">
        <v>-5</v>
      </c>
    </row>
    <row r="74" s="1" customFormat="1" spans="1:12">
      <c r="A74" s="5">
        <v>571</v>
      </c>
      <c r="B74" s="5" t="s">
        <v>336</v>
      </c>
      <c r="C74" s="5">
        <v>5471</v>
      </c>
      <c r="D74" s="5" t="s">
        <v>386</v>
      </c>
      <c r="E74" s="5" t="s">
        <v>179</v>
      </c>
      <c r="F74" s="5" t="s">
        <v>213</v>
      </c>
      <c r="G74" s="5" t="s">
        <v>216</v>
      </c>
      <c r="H74" s="5" t="s">
        <v>387</v>
      </c>
      <c r="I74" s="5" t="s">
        <v>314</v>
      </c>
      <c r="J74" s="5" t="s">
        <v>315</v>
      </c>
      <c r="K74" s="8" t="s">
        <v>355</v>
      </c>
      <c r="L74" s="9">
        <v>-5</v>
      </c>
    </row>
    <row r="75" s="1" customFormat="1" spans="1:12">
      <c r="A75" s="5">
        <v>54</v>
      </c>
      <c r="B75" s="5" t="s">
        <v>388</v>
      </c>
      <c r="C75" s="5">
        <v>6884</v>
      </c>
      <c r="D75" s="5" t="s">
        <v>389</v>
      </c>
      <c r="E75" s="5" t="s">
        <v>179</v>
      </c>
      <c r="F75" s="5" t="s">
        <v>213</v>
      </c>
      <c r="G75" s="5" t="s">
        <v>390</v>
      </c>
      <c r="H75" s="5" t="s">
        <v>391</v>
      </c>
      <c r="I75" s="5" t="s">
        <v>314</v>
      </c>
      <c r="J75" s="5" t="s">
        <v>315</v>
      </c>
      <c r="K75" s="8" t="s">
        <v>355</v>
      </c>
      <c r="L75" s="9">
        <v>-5</v>
      </c>
    </row>
    <row r="76" s="1" customFormat="1" spans="1:12">
      <c r="A76" s="5">
        <v>307</v>
      </c>
      <c r="B76" s="5" t="s">
        <v>195</v>
      </c>
      <c r="C76" s="5">
        <v>12518</v>
      </c>
      <c r="D76" s="5" t="s">
        <v>392</v>
      </c>
      <c r="E76" s="5" t="s">
        <v>179</v>
      </c>
      <c r="F76" s="5" t="s">
        <v>180</v>
      </c>
      <c r="G76" s="5" t="s">
        <v>197</v>
      </c>
      <c r="H76" s="5" t="s">
        <v>393</v>
      </c>
      <c r="I76" s="5" t="s">
        <v>314</v>
      </c>
      <c r="J76" s="5" t="s">
        <v>315</v>
      </c>
      <c r="K76" s="8" t="s">
        <v>355</v>
      </c>
      <c r="L76" s="9">
        <v>-5</v>
      </c>
    </row>
    <row r="77" s="1" customFormat="1" spans="1:12">
      <c r="A77" s="5">
        <v>571</v>
      </c>
      <c r="B77" s="5" t="s">
        <v>336</v>
      </c>
      <c r="C77" s="5">
        <v>995987</v>
      </c>
      <c r="D77" s="5" t="s">
        <v>394</v>
      </c>
      <c r="E77" s="5" t="s">
        <v>179</v>
      </c>
      <c r="F77" s="5" t="s">
        <v>395</v>
      </c>
      <c r="G77" s="5" t="s">
        <v>216</v>
      </c>
      <c r="H77" s="5" t="s">
        <v>396</v>
      </c>
      <c r="I77" s="5" t="s">
        <v>314</v>
      </c>
      <c r="J77" s="5" t="s">
        <v>315</v>
      </c>
      <c r="K77" s="8" t="s">
        <v>355</v>
      </c>
      <c r="L77" s="9">
        <v>-5</v>
      </c>
    </row>
    <row r="78" s="1" customFormat="1" spans="1:12">
      <c r="A78" s="5">
        <v>54</v>
      </c>
      <c r="B78" s="5" t="s">
        <v>388</v>
      </c>
      <c r="C78" s="5">
        <v>6301</v>
      </c>
      <c r="D78" s="5" t="s">
        <v>397</v>
      </c>
      <c r="E78" s="5" t="s">
        <v>179</v>
      </c>
      <c r="F78" s="5" t="s">
        <v>180</v>
      </c>
      <c r="G78" s="5" t="s">
        <v>390</v>
      </c>
      <c r="H78" s="5" t="s">
        <v>398</v>
      </c>
      <c r="I78" s="5" t="s">
        <v>314</v>
      </c>
      <c r="J78" s="5" t="s">
        <v>315</v>
      </c>
      <c r="K78" s="8" t="s">
        <v>355</v>
      </c>
      <c r="L78" s="9">
        <v>-5</v>
      </c>
    </row>
    <row r="79" s="1" customFormat="1" spans="1:12">
      <c r="A79" s="5">
        <v>307</v>
      </c>
      <c r="B79" s="5" t="s">
        <v>195</v>
      </c>
      <c r="C79" s="5">
        <v>11622</v>
      </c>
      <c r="D79" s="5" t="s">
        <v>399</v>
      </c>
      <c r="E79" s="5" t="s">
        <v>179</v>
      </c>
      <c r="F79" s="5" t="s">
        <v>180</v>
      </c>
      <c r="G79" s="5" t="s">
        <v>197</v>
      </c>
      <c r="H79" s="5" t="s">
        <v>400</v>
      </c>
      <c r="I79" s="5" t="s">
        <v>314</v>
      </c>
      <c r="J79" s="5" t="s">
        <v>315</v>
      </c>
      <c r="K79" s="8" t="s">
        <v>355</v>
      </c>
      <c r="L79" s="9">
        <v>-5</v>
      </c>
    </row>
    <row r="80" s="1" customFormat="1" spans="1:12">
      <c r="A80" s="5">
        <v>539</v>
      </c>
      <c r="B80" s="5" t="s">
        <v>401</v>
      </c>
      <c r="C80" s="5">
        <v>9320</v>
      </c>
      <c r="D80" s="5" t="s">
        <v>402</v>
      </c>
      <c r="E80" s="5" t="s">
        <v>179</v>
      </c>
      <c r="F80" s="5" t="s">
        <v>180</v>
      </c>
      <c r="G80" s="5" t="s">
        <v>296</v>
      </c>
      <c r="H80" s="5" t="s">
        <v>403</v>
      </c>
      <c r="I80" s="5" t="s">
        <v>314</v>
      </c>
      <c r="J80" s="5" t="s">
        <v>315</v>
      </c>
      <c r="K80" s="8" t="s">
        <v>355</v>
      </c>
      <c r="L80" s="9">
        <v>-5</v>
      </c>
    </row>
    <row r="81" s="1" customFormat="1" spans="1:12">
      <c r="A81" s="5">
        <v>587</v>
      </c>
      <c r="B81" s="5" t="s">
        <v>381</v>
      </c>
      <c r="C81" s="5">
        <v>12109</v>
      </c>
      <c r="D81" s="5" t="s">
        <v>404</v>
      </c>
      <c r="E81" s="5" t="s">
        <v>179</v>
      </c>
      <c r="F81" s="5" t="s">
        <v>282</v>
      </c>
      <c r="G81" s="5" t="s">
        <v>207</v>
      </c>
      <c r="H81" s="5" t="s">
        <v>405</v>
      </c>
      <c r="I81" s="5" t="s">
        <v>314</v>
      </c>
      <c r="J81" s="5" t="s">
        <v>315</v>
      </c>
      <c r="K81" s="8" t="s">
        <v>355</v>
      </c>
      <c r="L81" s="9">
        <v>-5</v>
      </c>
    </row>
    <row r="82" s="1" customFormat="1" spans="1:12">
      <c r="A82" s="5">
        <v>337</v>
      </c>
      <c r="B82" s="5" t="s">
        <v>274</v>
      </c>
      <c r="C82" s="5">
        <v>4061</v>
      </c>
      <c r="D82" s="5" t="s">
        <v>406</v>
      </c>
      <c r="E82" s="5" t="s">
        <v>179</v>
      </c>
      <c r="F82" s="5" t="s">
        <v>180</v>
      </c>
      <c r="G82" s="5" t="s">
        <v>231</v>
      </c>
      <c r="H82" s="5" t="s">
        <v>407</v>
      </c>
      <c r="I82" s="5" t="s">
        <v>314</v>
      </c>
      <c r="J82" s="5" t="s">
        <v>315</v>
      </c>
      <c r="K82" s="8" t="s">
        <v>355</v>
      </c>
      <c r="L82" s="9">
        <v>-5</v>
      </c>
    </row>
    <row r="83" s="1" customFormat="1" spans="1:12">
      <c r="A83" s="5">
        <v>720</v>
      </c>
      <c r="B83" s="5" t="s">
        <v>408</v>
      </c>
      <c r="C83" s="5">
        <v>5875</v>
      </c>
      <c r="D83" s="5" t="s">
        <v>409</v>
      </c>
      <c r="E83" s="5" t="s">
        <v>179</v>
      </c>
      <c r="F83" s="5" t="s">
        <v>180</v>
      </c>
      <c r="G83" s="5" t="s">
        <v>410</v>
      </c>
      <c r="H83" s="5" t="s">
        <v>411</v>
      </c>
      <c r="I83" s="5" t="s">
        <v>314</v>
      </c>
      <c r="J83" s="5" t="s">
        <v>315</v>
      </c>
      <c r="K83" s="8" t="s">
        <v>355</v>
      </c>
      <c r="L83" s="9">
        <v>-5</v>
      </c>
    </row>
    <row r="84" s="1" customFormat="1" spans="1:12">
      <c r="A84" s="5">
        <v>102478</v>
      </c>
      <c r="B84" s="5" t="s">
        <v>96</v>
      </c>
      <c r="C84" s="5">
        <v>12536</v>
      </c>
      <c r="D84" s="5" t="s">
        <v>412</v>
      </c>
      <c r="E84" s="5" t="s">
        <v>179</v>
      </c>
      <c r="F84" s="5" t="s">
        <v>180</v>
      </c>
      <c r="G84" s="5" t="s">
        <v>181</v>
      </c>
      <c r="H84" s="5" t="s">
        <v>413</v>
      </c>
      <c r="I84" s="5" t="s">
        <v>314</v>
      </c>
      <c r="J84" s="5" t="s">
        <v>315</v>
      </c>
      <c r="K84" s="8" t="s">
        <v>355</v>
      </c>
      <c r="L84" s="9">
        <v>-5</v>
      </c>
    </row>
    <row r="85" s="1" customFormat="1" spans="1:12">
      <c r="A85" s="5">
        <v>329</v>
      </c>
      <c r="B85" s="5" t="s">
        <v>414</v>
      </c>
      <c r="C85" s="5">
        <v>9988</v>
      </c>
      <c r="D85" s="5" t="s">
        <v>415</v>
      </c>
      <c r="E85" s="5" t="s">
        <v>179</v>
      </c>
      <c r="F85" s="5" t="s">
        <v>213</v>
      </c>
      <c r="G85" s="5" t="s">
        <v>353</v>
      </c>
      <c r="H85" s="5" t="s">
        <v>416</v>
      </c>
      <c r="I85" s="5" t="s">
        <v>314</v>
      </c>
      <c r="J85" s="5" t="s">
        <v>315</v>
      </c>
      <c r="K85" s="8" t="s">
        <v>355</v>
      </c>
      <c r="L85" s="9">
        <v>-5</v>
      </c>
    </row>
    <row r="86" s="1" customFormat="1" spans="1:12">
      <c r="A86" s="5">
        <v>598</v>
      </c>
      <c r="B86" s="5" t="s">
        <v>128</v>
      </c>
      <c r="C86" s="5">
        <v>12274</v>
      </c>
      <c r="D86" s="5" t="s">
        <v>417</v>
      </c>
      <c r="E86" s="5" t="s">
        <v>179</v>
      </c>
      <c r="F86" s="5" t="s">
        <v>180</v>
      </c>
      <c r="G86" s="5" t="s">
        <v>201</v>
      </c>
      <c r="H86" s="5" t="s">
        <v>418</v>
      </c>
      <c r="I86" s="5" t="s">
        <v>314</v>
      </c>
      <c r="J86" s="5" t="s">
        <v>315</v>
      </c>
      <c r="K86" s="8" t="s">
        <v>355</v>
      </c>
      <c r="L86" s="9">
        <v>-5</v>
      </c>
    </row>
    <row r="87" s="1" customFormat="1" spans="1:12">
      <c r="A87" s="5">
        <v>347</v>
      </c>
      <c r="B87" s="5" t="s">
        <v>140</v>
      </c>
      <c r="C87" s="5">
        <v>12147</v>
      </c>
      <c r="D87" s="5" t="s">
        <v>419</v>
      </c>
      <c r="E87" s="5" t="s">
        <v>179</v>
      </c>
      <c r="F87" s="5" t="s">
        <v>180</v>
      </c>
      <c r="G87" s="5" t="s">
        <v>188</v>
      </c>
      <c r="H87" s="5" t="s">
        <v>420</v>
      </c>
      <c r="I87" s="5" t="s">
        <v>314</v>
      </c>
      <c r="J87" s="5" t="s">
        <v>315</v>
      </c>
      <c r="K87" s="8" t="s">
        <v>355</v>
      </c>
      <c r="L87" s="9">
        <v>-5</v>
      </c>
    </row>
    <row r="88" s="1" customFormat="1" spans="1:12">
      <c r="A88" s="5">
        <v>707</v>
      </c>
      <c r="B88" s="5" t="s">
        <v>421</v>
      </c>
      <c r="C88" s="5">
        <v>12490</v>
      </c>
      <c r="D88" s="5" t="s">
        <v>422</v>
      </c>
      <c r="E88" s="5" t="s">
        <v>179</v>
      </c>
      <c r="F88" s="5" t="s">
        <v>180</v>
      </c>
      <c r="G88" s="5" t="s">
        <v>201</v>
      </c>
      <c r="H88" s="5" t="s">
        <v>423</v>
      </c>
      <c r="I88" s="5" t="s">
        <v>314</v>
      </c>
      <c r="J88" s="5" t="s">
        <v>315</v>
      </c>
      <c r="K88" s="8" t="s">
        <v>355</v>
      </c>
      <c r="L88" s="9">
        <v>-5</v>
      </c>
    </row>
    <row r="89" s="1" customFormat="1" spans="1:12">
      <c r="A89" s="5">
        <v>105910</v>
      </c>
      <c r="B89" s="5" t="s">
        <v>284</v>
      </c>
      <c r="C89" s="5">
        <v>12442</v>
      </c>
      <c r="D89" s="5" t="s">
        <v>424</v>
      </c>
      <c r="E89" s="5" t="s">
        <v>179</v>
      </c>
      <c r="F89" s="5" t="s">
        <v>180</v>
      </c>
      <c r="G89" s="5" t="s">
        <v>216</v>
      </c>
      <c r="H89" s="5" t="s">
        <v>425</v>
      </c>
      <c r="I89" s="5" t="s">
        <v>314</v>
      </c>
      <c r="J89" s="5" t="s">
        <v>315</v>
      </c>
      <c r="K89" s="8" t="s">
        <v>355</v>
      </c>
      <c r="L89" s="9">
        <v>-5</v>
      </c>
    </row>
    <row r="90" s="1" customFormat="1" spans="1:12">
      <c r="A90" s="5">
        <v>517</v>
      </c>
      <c r="B90" s="5" t="s">
        <v>317</v>
      </c>
      <c r="C90" s="5">
        <v>12471</v>
      </c>
      <c r="D90" s="5" t="s">
        <v>426</v>
      </c>
      <c r="E90" s="5" t="s">
        <v>179</v>
      </c>
      <c r="F90" s="5" t="s">
        <v>180</v>
      </c>
      <c r="G90" s="5" t="s">
        <v>231</v>
      </c>
      <c r="H90" s="5" t="s">
        <v>427</v>
      </c>
      <c r="I90" s="5" t="s">
        <v>314</v>
      </c>
      <c r="J90" s="5" t="s">
        <v>315</v>
      </c>
      <c r="K90" s="8" t="s">
        <v>355</v>
      </c>
      <c r="L90" s="9">
        <v>-5</v>
      </c>
    </row>
  </sheetData>
  <sortState ref="A2:L90">
    <sortCondition ref="K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12.23-12.25数据情况表</vt:lpstr>
      <vt:lpstr>片长奖罚</vt:lpstr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2019-12-20T01:38:00Z</dcterms:created>
  <dcterms:modified xsi:type="dcterms:W3CDTF">2020-03-04T03:19:38Z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