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 activeTab="1"/>
  </bookViews>
  <sheets>
    <sheet name="个人完成情况" sheetId="4" r:id="rId1"/>
    <sheet name="门店完成情况" sheetId="3" r:id="rId2"/>
    <sheet name="品种清单" sheetId="5" r:id="rId3"/>
  </sheets>
  <externalReferences>
    <externalReference r:id="rId4"/>
  </externalReferences>
  <definedNames>
    <definedName name="_xlnm._FilterDatabase" localSheetId="1" hidden="1">门店完成情况!$A$2:$I$116</definedName>
    <definedName name="_xlnm._FilterDatabase" localSheetId="0" hidden="1">个人完成情况!$3:$436</definedName>
  </definedNames>
  <calcPr calcId="144525"/>
</workbook>
</file>

<file path=xl/sharedStrings.xml><?xml version="1.0" encoding="utf-8"?>
<sst xmlns="http://schemas.openxmlformats.org/spreadsheetml/2006/main" count="1756" uniqueCount="773">
  <si>
    <t>2020年1-2月品牌月惠氏系列个人完成情况、奖励及处罚</t>
  </si>
  <si>
    <t>备注：门店完成可享受相应奖励，个人未完成按处罚规则处罚，门店未完成，个人完成则不处罚</t>
  </si>
  <si>
    <t>序号</t>
  </si>
  <si>
    <t>人员id</t>
  </si>
  <si>
    <t>人员名</t>
  </si>
  <si>
    <t>门店id</t>
  </si>
  <si>
    <t>门店名</t>
  </si>
  <si>
    <t>职务</t>
  </si>
  <si>
    <t>惠氏系列基础档</t>
  </si>
  <si>
    <t>惠氏系列挑战档</t>
  </si>
  <si>
    <t>门店完成档次</t>
  </si>
  <si>
    <t>个人实际销售</t>
  </si>
  <si>
    <t>个人完成情况</t>
  </si>
  <si>
    <t>奖励</t>
  </si>
  <si>
    <t>处罚</t>
  </si>
  <si>
    <r>
      <t>蒋雪琴</t>
    </r>
    <r>
      <rPr>
        <sz val="9"/>
        <rFont val="Arial"/>
        <family val="2"/>
        <charset val="0"/>
      </rPr>
      <t xml:space="preserve"> </t>
    </r>
  </si>
  <si>
    <t>成都成汉太极大药房有限公司</t>
  </si>
  <si>
    <t>店长</t>
  </si>
  <si>
    <t>黄梅</t>
  </si>
  <si>
    <t>营业员</t>
  </si>
  <si>
    <t>黄丹</t>
  </si>
  <si>
    <t>李蕊彤</t>
  </si>
  <si>
    <t>陈阳</t>
  </si>
  <si>
    <t>实习生</t>
  </si>
  <si>
    <t>鞠灵</t>
  </si>
  <si>
    <t>黄飞霞</t>
  </si>
  <si>
    <t>叶娟</t>
  </si>
  <si>
    <t>谭凤旭</t>
  </si>
  <si>
    <t>四川太极成都高新区元华二巷药店</t>
  </si>
  <si>
    <t>卫荟垟</t>
  </si>
  <si>
    <t>杨昕雨</t>
  </si>
  <si>
    <r>
      <t>实习生</t>
    </r>
    <r>
      <rPr>
        <sz val="9"/>
        <rFont val="Arial"/>
        <family val="2"/>
        <charset val="0"/>
      </rPr>
      <t>20190709</t>
    </r>
  </si>
  <si>
    <t>杨伟钰</t>
  </si>
  <si>
    <t>四川太极成华区崔家店路药店</t>
  </si>
  <si>
    <t>吕彩霞</t>
  </si>
  <si>
    <t>李莎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</si>
  <si>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</si>
  <si>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</si>
  <si>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</si>
  <si>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</si>
  <si>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</si>
  <si>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</si>
  <si>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李婷</t>
  </si>
  <si>
    <r>
      <t>实习生</t>
    </r>
    <r>
      <rPr>
        <sz val="9"/>
        <rFont val="Arial"/>
        <family val="2"/>
        <charset val="0"/>
      </rPr>
      <t>2019.7.3</t>
    </r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</si>
  <si>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</si>
  <si>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</si>
  <si>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</si>
  <si>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</si>
  <si>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</si>
  <si>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</si>
  <si>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廖苹</t>
  </si>
  <si>
    <t>黄艳</t>
  </si>
  <si>
    <t>许宗瑜</t>
  </si>
  <si>
    <t>黄玲</t>
  </si>
  <si>
    <t>四川太极成华区华油路药店</t>
  </si>
  <si>
    <t>执业药师</t>
  </si>
  <si>
    <t>周燕</t>
  </si>
  <si>
    <t>谢玉涛</t>
  </si>
  <si>
    <t>陈典雅</t>
  </si>
  <si>
    <t>刘思蝶</t>
  </si>
  <si>
    <t>四川太极成华区金马河路药店</t>
  </si>
  <si>
    <t>刘春花</t>
  </si>
  <si>
    <t>韩守玉</t>
  </si>
  <si>
    <t>刘建芳</t>
  </si>
  <si>
    <t>李小平</t>
  </si>
  <si>
    <t>四川太极成华区万科路药店</t>
  </si>
  <si>
    <t>正式员工</t>
  </si>
  <si>
    <t>单菊</t>
  </si>
  <si>
    <t>黄姣</t>
  </si>
  <si>
    <t>张洁</t>
  </si>
  <si>
    <t>胡新</t>
  </si>
  <si>
    <t>梁景瑞</t>
  </si>
  <si>
    <t>鲁雪</t>
  </si>
  <si>
    <t>四川太极成华区万宇路药店</t>
  </si>
  <si>
    <t>李忠存</t>
  </si>
  <si>
    <t>胡华航</t>
  </si>
  <si>
    <r>
      <t>实习生</t>
    </r>
    <r>
      <rPr>
        <sz val="9"/>
        <rFont val="Arial"/>
        <family val="2"/>
        <charset val="0"/>
      </rPr>
      <t>2019</t>
    </r>
    <r>
      <rPr>
        <sz val="9"/>
        <rFont val="宋体"/>
        <family val="2"/>
        <charset val="0"/>
      </rPr>
      <t>年</t>
    </r>
    <r>
      <rPr>
        <sz val="9"/>
        <rFont val="Arial"/>
        <family val="2"/>
        <charset val="0"/>
      </rPr>
      <t>7</t>
    </r>
    <r>
      <rPr>
        <sz val="9"/>
        <rFont val="宋体"/>
        <family val="2"/>
        <charset val="0"/>
      </rPr>
      <t>月入职</t>
    </r>
  </si>
  <si>
    <t>黄敏</t>
  </si>
  <si>
    <t>四川太极成华区西林一街药店</t>
  </si>
  <si>
    <t>店员</t>
  </si>
  <si>
    <t>李雪梅</t>
  </si>
  <si>
    <t>曾抗历</t>
  </si>
  <si>
    <t>曾艳</t>
  </si>
  <si>
    <t>四川太极成华区新怡路店</t>
  </si>
  <si>
    <t>孙秀琳</t>
  </si>
  <si>
    <r>
      <t>实习生</t>
    </r>
    <r>
      <rPr>
        <sz val="9"/>
        <rFont val="Arial"/>
        <family val="2"/>
        <charset val="0"/>
      </rPr>
      <t>2019</t>
    </r>
    <r>
      <rPr>
        <sz val="9"/>
        <rFont val="宋体"/>
        <family val="2"/>
        <charset val="0"/>
      </rPr>
      <t>年</t>
    </r>
    <r>
      <rPr>
        <sz val="9"/>
        <rFont val="Arial"/>
        <family val="2"/>
        <charset val="0"/>
      </rPr>
      <t>7</t>
    </r>
    <r>
      <rPr>
        <sz val="9"/>
        <rFont val="宋体"/>
        <family val="2"/>
        <charset val="0"/>
      </rPr>
      <t>月</t>
    </r>
  </si>
  <si>
    <t>高红华</t>
  </si>
  <si>
    <t>四川太极成华区羊子山西路药店（兴元华盛）</t>
  </si>
  <si>
    <t>王波</t>
  </si>
  <si>
    <t>舒思玉</t>
  </si>
  <si>
    <t>罗豪</t>
  </si>
  <si>
    <t>殷岱菊</t>
  </si>
  <si>
    <t>四川太极成华杉板桥南一路店</t>
  </si>
  <si>
    <t>董华</t>
  </si>
  <si>
    <t>姚沙</t>
  </si>
  <si>
    <t>刘科言</t>
  </si>
  <si>
    <t>朱玉梅</t>
  </si>
  <si>
    <t>四川太极崇州市崇阳镇尚贤坊街药店</t>
  </si>
  <si>
    <t>刘敏</t>
  </si>
  <si>
    <t>罗雪琴</t>
  </si>
  <si>
    <t>涂思佩</t>
  </si>
  <si>
    <t>王旭</t>
  </si>
  <si>
    <t>四川太极崇州市崇阳镇蜀州中路药店</t>
  </si>
  <si>
    <t>彭勤</t>
  </si>
  <si>
    <t>门店店长</t>
  </si>
  <si>
    <t>郑娇</t>
  </si>
  <si>
    <t>沈艳洁</t>
  </si>
  <si>
    <r>
      <t>实习生</t>
    </r>
    <r>
      <rPr>
        <sz val="9"/>
        <rFont val="Arial"/>
        <family val="2"/>
        <charset val="0"/>
      </rPr>
      <t>2019</t>
    </r>
    <r>
      <rPr>
        <sz val="9"/>
        <rFont val="宋体"/>
        <family val="2"/>
        <charset val="0"/>
      </rPr>
      <t>年</t>
    </r>
    <r>
      <rPr>
        <sz val="9"/>
        <rFont val="Arial"/>
        <family val="2"/>
        <charset val="0"/>
      </rPr>
      <t>7</t>
    </r>
    <r>
      <rPr>
        <sz val="9"/>
        <rFont val="宋体"/>
        <family val="2"/>
        <charset val="0"/>
      </rPr>
      <t>月进入公司</t>
    </r>
  </si>
  <si>
    <t>胡建梅</t>
  </si>
  <si>
    <r>
      <t>四川太极崇州市崇阳镇永康东路药店</t>
    </r>
    <r>
      <rPr>
        <sz val="9"/>
        <rFont val="Arial"/>
        <family val="2"/>
        <charset val="0"/>
      </rPr>
      <t xml:space="preserve"> </t>
    </r>
  </si>
  <si>
    <t>邓洋</t>
  </si>
  <si>
    <t>杨菊</t>
  </si>
  <si>
    <t>李茂霞</t>
  </si>
  <si>
    <r>
      <t>实习生（</t>
    </r>
    <r>
      <rPr>
        <sz val="9"/>
        <rFont val="Arial"/>
        <family val="2"/>
        <charset val="0"/>
      </rPr>
      <t>2019.7</t>
    </r>
    <r>
      <rPr>
        <sz val="9"/>
        <rFont val="宋体"/>
        <family val="2"/>
        <charset val="0"/>
      </rPr>
      <t>月进公司）</t>
    </r>
  </si>
  <si>
    <r>
      <t>刘丹</t>
    </r>
    <r>
      <rPr>
        <sz val="9"/>
        <rFont val="Arial"/>
        <family val="2"/>
        <charset val="0"/>
      </rPr>
      <t xml:space="preserve"> </t>
    </r>
  </si>
  <si>
    <t>四川太极崇州中心店</t>
  </si>
  <si>
    <t>林霞</t>
  </si>
  <si>
    <t>付蓉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</si>
  <si>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</si>
  <si>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</si>
  <si>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</si>
  <si>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</si>
  <si>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</si>
  <si>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</si>
  <si>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</si>
  <si>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</si>
  <si>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</si>
  <si>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</si>
  <si>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贾益娟</t>
  </si>
  <si>
    <t>杨文英</t>
  </si>
  <si>
    <t>四川太极都江堰市蒲阳路药店</t>
  </si>
  <si>
    <t>熊祎</t>
  </si>
  <si>
    <t>孙佳丽</t>
  </si>
  <si>
    <t>四川太极都江堰市蒲阳镇堰问道西路药店</t>
  </si>
  <si>
    <t>杨久会</t>
  </si>
  <si>
    <t>邓银鑫</t>
  </si>
  <si>
    <t>吴阳</t>
  </si>
  <si>
    <t>四川太极都江堰市永丰街道宝莲路药店</t>
  </si>
  <si>
    <t>秦庭月</t>
  </si>
  <si>
    <t>邹芊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</si>
  <si>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</si>
  <si>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</si>
  <si>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</si>
  <si>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</si>
  <si>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</si>
  <si>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</si>
  <si>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</si>
  <si>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袁晓捷（销售员）</t>
  </si>
  <si>
    <t>刘娟</t>
  </si>
  <si>
    <t>李俊俐</t>
  </si>
  <si>
    <t>四川太极大药房连锁有限公司武侯区聚萃街药店</t>
  </si>
  <si>
    <t>刘茹溢</t>
  </si>
  <si>
    <t>黄瑞玉</t>
  </si>
  <si>
    <r>
      <t>实习生（</t>
    </r>
    <r>
      <rPr>
        <sz val="9"/>
        <rFont val="Arial"/>
        <family val="2"/>
        <charset val="0"/>
      </rPr>
      <t>7.7</t>
    </r>
    <r>
      <rPr>
        <sz val="9"/>
        <rFont val="宋体"/>
        <family val="2"/>
        <charset val="0"/>
      </rPr>
      <t>）</t>
    </r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</si>
  <si>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</si>
  <si>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</si>
  <si>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</si>
  <si>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</si>
  <si>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</si>
  <si>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</si>
  <si>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</si>
  <si>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</si>
  <si>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</si>
  <si>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四川太极大邑县晋源镇东壕沟段药店</t>
  </si>
  <si>
    <t>高艳</t>
  </si>
  <si>
    <t>牟彩云</t>
  </si>
  <si>
    <t>赵晓丹</t>
  </si>
  <si>
    <r>
      <t>7</t>
    </r>
    <r>
      <rPr>
        <sz val="9"/>
        <rFont val="宋体"/>
        <family val="2"/>
        <charset val="0"/>
      </rPr>
      <t>月到店（实习生）</t>
    </r>
  </si>
  <si>
    <t>杨丽</t>
  </si>
  <si>
    <t>四川太极大邑县晋原镇东街药店</t>
  </si>
  <si>
    <t>彭亚丹</t>
  </si>
  <si>
    <t>李娟</t>
  </si>
  <si>
    <r>
      <t>田兰</t>
    </r>
    <r>
      <rPr>
        <sz val="9"/>
        <rFont val="Arial"/>
        <family val="2"/>
        <charset val="0"/>
      </rPr>
      <t xml:space="preserve"> </t>
    </r>
  </si>
  <si>
    <t>四川太极大邑县晋原镇内蒙古大道桃源药店</t>
  </si>
  <si>
    <t>袁文秀</t>
  </si>
  <si>
    <t>方晓敏</t>
  </si>
  <si>
    <t>邓洁</t>
  </si>
  <si>
    <r>
      <t>黄梅</t>
    </r>
    <r>
      <rPr>
        <sz val="9"/>
        <rFont val="Arial"/>
        <family val="2"/>
        <charset val="0"/>
      </rPr>
      <t xml:space="preserve"> </t>
    </r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</si>
  <si>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</si>
  <si>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</si>
  <si>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</si>
  <si>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</si>
  <si>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</si>
  <si>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</si>
  <si>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</si>
  <si>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</si>
  <si>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</si>
  <si>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</si>
  <si>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</si>
  <si>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王宇</t>
  </si>
  <si>
    <t>胡永丽</t>
  </si>
  <si>
    <t>四川太极大邑县新场镇文昌街药店</t>
  </si>
  <si>
    <t>孟小明</t>
  </si>
  <si>
    <t>王茹</t>
  </si>
  <si>
    <r>
      <t>朱晓桃</t>
    </r>
    <r>
      <rPr>
        <sz val="9"/>
        <rFont val="Arial"/>
        <family val="2"/>
        <charset val="0"/>
      </rPr>
      <t xml:space="preserve"> </t>
    </r>
  </si>
  <si>
    <t>四川太极光华村街药店</t>
  </si>
  <si>
    <t>姜孝杨</t>
  </si>
  <si>
    <t>岳聪华</t>
  </si>
  <si>
    <t>万雪倩</t>
  </si>
  <si>
    <t>魏津</t>
  </si>
  <si>
    <t>四川太极光华药店</t>
  </si>
  <si>
    <t>汤雪芹</t>
  </si>
  <si>
    <t>刘晓燕</t>
  </si>
  <si>
    <t>刘勇</t>
  </si>
  <si>
    <t>曾思静</t>
  </si>
  <si>
    <t>李蕊如</t>
  </si>
  <si>
    <t>四川太极高新区大源北街药店</t>
  </si>
  <si>
    <t>张亚红</t>
  </si>
  <si>
    <t>杨武</t>
  </si>
  <si>
    <r>
      <t>实习生（</t>
    </r>
    <r>
      <rPr>
        <sz val="9"/>
        <rFont val="Arial"/>
        <family val="2"/>
        <charset val="0"/>
      </rPr>
      <t>2019.7</t>
    </r>
    <r>
      <rPr>
        <sz val="9"/>
        <rFont val="宋体"/>
        <family val="2"/>
        <charset val="0"/>
      </rPr>
      <t>月）</t>
    </r>
  </si>
  <si>
    <t>于春莲</t>
  </si>
  <si>
    <t>四川太极高新区民丰大道西段药店</t>
  </si>
  <si>
    <t>杨秀娟</t>
  </si>
  <si>
    <t>林玲（销售员）</t>
  </si>
  <si>
    <t>黄雅冰</t>
  </si>
  <si>
    <r>
      <t>实习生</t>
    </r>
    <r>
      <rPr>
        <sz val="9"/>
        <rFont val="Arial"/>
        <family val="2"/>
        <charset val="0"/>
      </rPr>
      <t>(2019.04.09)</t>
    </r>
  </si>
  <si>
    <t>吴伟利</t>
  </si>
  <si>
    <t>四川太极高新区新下街药店</t>
  </si>
  <si>
    <t>甘俊莉</t>
  </si>
  <si>
    <t>吴惠</t>
  </si>
  <si>
    <r>
      <t>实习生</t>
    </r>
    <r>
      <rPr>
        <sz val="9"/>
        <rFont val="Arial"/>
        <family val="2"/>
        <charset val="0"/>
      </rPr>
      <t>2019.6.23</t>
    </r>
  </si>
  <si>
    <t>罗悦</t>
  </si>
  <si>
    <t>周红蓉</t>
  </si>
  <si>
    <t>四川太极高新区中和大道药店</t>
  </si>
  <si>
    <t>李文静</t>
  </si>
  <si>
    <t>潘霞</t>
  </si>
  <si>
    <r>
      <t>实习生</t>
    </r>
    <r>
      <rPr>
        <sz val="9"/>
        <rFont val="Arial"/>
        <family val="2"/>
        <charset val="0"/>
      </rPr>
      <t>19.6.22</t>
    </r>
  </si>
  <si>
    <t>纪莉萍</t>
  </si>
  <si>
    <t>四川太极高新区中和公济桥路药店</t>
  </si>
  <si>
    <t>邱如秀</t>
  </si>
  <si>
    <t>曹师</t>
  </si>
  <si>
    <t>四川太极高新区紫薇东路药店</t>
  </si>
  <si>
    <t>邓琦</t>
  </si>
  <si>
    <t>谢敏</t>
  </si>
  <si>
    <r>
      <t>实习生</t>
    </r>
    <r>
      <rPr>
        <sz val="9"/>
        <rFont val="Arial"/>
        <family val="2"/>
        <charset val="0"/>
      </rPr>
      <t>2019.7.8</t>
    </r>
    <r>
      <rPr>
        <sz val="9"/>
        <rFont val="宋体"/>
        <family val="2"/>
        <charset val="0"/>
      </rPr>
      <t>号进公司</t>
    </r>
  </si>
  <si>
    <t>梁兰</t>
  </si>
  <si>
    <t>四川太极高新天久北巷药店</t>
  </si>
  <si>
    <t>欧双雪</t>
  </si>
  <si>
    <t>李艳萍</t>
  </si>
  <si>
    <r>
      <t>实习生</t>
    </r>
    <r>
      <rPr>
        <sz val="9"/>
        <rFont val="Arial"/>
        <family val="2"/>
        <charset val="0"/>
      </rPr>
      <t>2019.07.6</t>
    </r>
  </si>
  <si>
    <t>周小微</t>
  </si>
  <si>
    <r>
      <t>实习生</t>
    </r>
    <r>
      <rPr>
        <sz val="9"/>
        <rFont val="Arial"/>
        <family val="2"/>
        <charset val="0"/>
      </rPr>
      <t>(2019.07.09)</t>
    </r>
  </si>
  <si>
    <r>
      <t>段文秀</t>
    </r>
    <r>
      <rPr>
        <sz val="9"/>
        <rFont val="Arial"/>
        <family val="2"/>
        <charset val="0"/>
      </rPr>
      <t xml:space="preserve"> </t>
    </r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</si>
  <si>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</si>
  <si>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</si>
  <si>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</si>
  <si>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</si>
  <si>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</si>
  <si>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</si>
  <si>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</si>
  <si>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</si>
  <si>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</si>
  <si>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</si>
  <si>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</si>
  <si>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</si>
  <si>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</si>
  <si>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</si>
  <si>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>苏婷婷</t>
  </si>
  <si>
    <t>郭桃</t>
  </si>
  <si>
    <t>袁咏梅</t>
  </si>
  <si>
    <t>四川太极锦江区观音桥街药店</t>
  </si>
  <si>
    <t>王媚</t>
  </si>
  <si>
    <t>唐信银</t>
  </si>
  <si>
    <r>
      <t>实习生</t>
    </r>
    <r>
      <rPr>
        <sz val="9"/>
        <rFont val="Arial"/>
        <family val="2"/>
        <charset val="0"/>
      </rPr>
      <t>(7.8)</t>
    </r>
  </si>
  <si>
    <t>李雯</t>
  </si>
  <si>
    <r>
      <t>实习生（</t>
    </r>
    <r>
      <rPr>
        <sz val="9"/>
        <rFont val="Arial"/>
        <family val="2"/>
        <charset val="0"/>
      </rPr>
      <t>4.13</t>
    </r>
    <r>
      <rPr>
        <sz val="9"/>
        <rFont val="宋体"/>
        <family val="2"/>
        <charset val="0"/>
      </rPr>
      <t>）</t>
    </r>
  </si>
  <si>
    <t>黄天平</t>
  </si>
  <si>
    <t>四川太极锦江区合欢树街药店</t>
  </si>
  <si>
    <t>李昌梅</t>
  </si>
  <si>
    <t>马雪（静明路）</t>
  </si>
  <si>
    <t>四川太极锦江区静明路药店</t>
  </si>
  <si>
    <t>刘银花</t>
  </si>
  <si>
    <t>林巧</t>
  </si>
  <si>
    <t>罗霞</t>
  </si>
  <si>
    <r>
      <t>马雪</t>
    </r>
    <r>
      <rPr>
        <sz val="9"/>
        <rFont val="Arial"/>
        <family val="2"/>
        <charset val="0"/>
      </rPr>
      <t xml:space="preserve"> </t>
    </r>
  </si>
  <si>
    <t>四川太极锦江区劼人路药店</t>
  </si>
  <si>
    <t>代琳</t>
  </si>
  <si>
    <t>宋留艺</t>
  </si>
  <si>
    <t>四川太极锦江区柳翠路药店</t>
  </si>
  <si>
    <t>副店长</t>
  </si>
  <si>
    <t>曾佳敏</t>
  </si>
  <si>
    <t>杨沙艳</t>
  </si>
  <si>
    <r>
      <t>实习生（</t>
    </r>
    <r>
      <rPr>
        <sz val="9"/>
        <rFont val="Arial"/>
        <family val="2"/>
        <charset val="0"/>
      </rPr>
      <t>7.9</t>
    </r>
    <r>
      <rPr>
        <sz val="9"/>
        <rFont val="宋体"/>
        <family val="2"/>
        <charset val="0"/>
      </rPr>
      <t>入职）</t>
    </r>
  </si>
  <si>
    <t>廖桂英（梨花街）</t>
  </si>
  <si>
    <t>四川太极锦江区梨花街药店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</si>
  <si>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</si>
  <si>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</si>
  <si>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</si>
  <si>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</si>
  <si>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</si>
  <si>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</si>
  <si>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</si>
  <si>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</si>
  <si>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</si>
  <si>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</si>
  <si>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四川太极锦江区庆云南街药店</t>
  </si>
  <si>
    <t>赖千禧</t>
  </si>
  <si>
    <t>陈琪</t>
  </si>
  <si>
    <t>刘双</t>
  </si>
  <si>
    <t>王芳</t>
  </si>
  <si>
    <t>四川太极锦江区榕声路店</t>
  </si>
  <si>
    <t>熊琴</t>
  </si>
  <si>
    <t>张丽</t>
  </si>
  <si>
    <t>兰夏琳</t>
  </si>
  <si>
    <t>胡光宾</t>
  </si>
  <si>
    <t>四川太极锦江区水杉街药店</t>
  </si>
  <si>
    <t>廖丹</t>
  </si>
  <si>
    <t>唐冬芳</t>
  </si>
  <si>
    <t>周美仙</t>
  </si>
  <si>
    <t>李秀芳</t>
  </si>
  <si>
    <t>四川太极金牛区黄苑东街药店</t>
  </si>
  <si>
    <t>梁娟</t>
  </si>
  <si>
    <t>周雪</t>
  </si>
  <si>
    <r>
      <t>实习生</t>
    </r>
    <r>
      <rPr>
        <sz val="9"/>
        <rFont val="Arial"/>
        <family val="2"/>
        <charset val="0"/>
      </rPr>
      <t>2019.07.9</t>
    </r>
    <r>
      <rPr>
        <sz val="9"/>
        <rFont val="宋体"/>
        <family val="2"/>
        <charset val="0"/>
      </rPr>
      <t>进公司</t>
    </r>
  </si>
  <si>
    <t>陈文芳</t>
  </si>
  <si>
    <t>四川太极金牛区交大路第三药店</t>
  </si>
  <si>
    <t>魏小琴</t>
  </si>
  <si>
    <t>曾胜男</t>
  </si>
  <si>
    <t>张茹君</t>
  </si>
  <si>
    <t>任嘉欣</t>
  </si>
  <si>
    <t>四川太极金牛区解放路药店</t>
  </si>
  <si>
    <t>冯洁</t>
  </si>
  <si>
    <t>员工</t>
  </si>
  <si>
    <t>袁红桃</t>
  </si>
  <si>
    <t>周炫岑</t>
  </si>
  <si>
    <t>刘秀琼</t>
  </si>
  <si>
    <t>四川太极金牛区金沙路药店</t>
  </si>
  <si>
    <t>刘学兰</t>
  </si>
  <si>
    <t>张美顺</t>
  </si>
  <si>
    <t>江月红</t>
  </si>
  <si>
    <t>四川太极金牛区蜀汉路药店</t>
  </si>
  <si>
    <t>龚诗清</t>
  </si>
  <si>
    <r>
      <t>实习生（</t>
    </r>
    <r>
      <rPr>
        <sz val="9"/>
        <rFont val="Arial"/>
        <family val="2"/>
        <charset val="0"/>
      </rPr>
      <t>2019.07.09</t>
    </r>
    <r>
      <rPr>
        <sz val="9"/>
        <rFont val="宋体"/>
        <family val="2"/>
        <charset val="0"/>
      </rPr>
      <t>入职）</t>
    </r>
  </si>
  <si>
    <t>李洋米</t>
  </si>
  <si>
    <r>
      <t>代志斌</t>
    </r>
    <r>
      <rPr>
        <sz val="9"/>
        <rFont val="Arial"/>
        <family val="2"/>
        <charset val="0"/>
      </rPr>
      <t xml:space="preserve"> </t>
    </r>
  </si>
  <si>
    <t>四川太极金牛区银河北街药店</t>
  </si>
  <si>
    <t>杨红</t>
  </si>
  <si>
    <t>谢坤秀</t>
  </si>
  <si>
    <t>龙利</t>
  </si>
  <si>
    <t>马艺芮</t>
  </si>
  <si>
    <t>曹娉</t>
  </si>
  <si>
    <t>四川太极金牛区银沙路药店</t>
  </si>
  <si>
    <t>胡欣</t>
  </si>
  <si>
    <t>叶焕颜</t>
  </si>
  <si>
    <r>
      <t>刘樽</t>
    </r>
    <r>
      <rPr>
        <sz val="9"/>
        <rFont val="Arial"/>
        <family val="2"/>
        <charset val="0"/>
      </rPr>
      <t xml:space="preserve"> </t>
    </r>
  </si>
  <si>
    <t>四川太极金丝街药店</t>
  </si>
  <si>
    <t>刘珏宏</t>
  </si>
  <si>
    <t>冯丽娟</t>
  </si>
  <si>
    <t>冯婧恩</t>
  </si>
  <si>
    <t>周金梅（销售员）</t>
  </si>
  <si>
    <t>四川太极浆洗街药店</t>
  </si>
  <si>
    <r>
      <t>莫晓菊</t>
    </r>
    <r>
      <rPr>
        <sz val="9"/>
        <rFont val="Arial"/>
        <family val="2"/>
        <charset val="0"/>
      </rPr>
      <t xml:space="preserve"> </t>
    </r>
  </si>
  <si>
    <r>
      <t>江元梅</t>
    </r>
    <r>
      <rPr>
        <sz val="9"/>
        <rFont val="Arial"/>
        <family val="2"/>
        <charset val="0"/>
      </rPr>
      <t xml:space="preserve"> </t>
    </r>
  </si>
  <si>
    <t>赵英（销售员）</t>
  </si>
  <si>
    <t>唐丽</t>
  </si>
  <si>
    <t>代珍慧</t>
  </si>
  <si>
    <t>杨冬梅</t>
  </si>
  <si>
    <r>
      <t>试用期</t>
    </r>
    <r>
      <rPr>
        <sz val="9"/>
        <rFont val="Arial"/>
        <family val="2"/>
        <charset val="0"/>
      </rPr>
      <t>201909</t>
    </r>
    <r>
      <rPr>
        <sz val="9"/>
        <rFont val="宋体"/>
        <family val="2"/>
        <charset val="0"/>
      </rPr>
      <t>到店</t>
    </r>
  </si>
  <si>
    <t>陈娟</t>
  </si>
  <si>
    <t>文淼</t>
  </si>
  <si>
    <r>
      <t>实习生</t>
    </r>
    <r>
      <rPr>
        <sz val="9"/>
        <rFont val="Arial"/>
        <family val="2"/>
        <charset val="0"/>
      </rPr>
      <t>2019.7.09</t>
    </r>
    <r>
      <rPr>
        <sz val="9"/>
        <rFont val="宋体"/>
        <family val="2"/>
        <charset val="0"/>
      </rPr>
      <t>到店</t>
    </r>
  </si>
  <si>
    <t>李一可</t>
  </si>
  <si>
    <t>毛静静</t>
  </si>
  <si>
    <t>四川太极龙潭西路店</t>
  </si>
  <si>
    <t>张杰</t>
  </si>
  <si>
    <t>李馨怡</t>
  </si>
  <si>
    <t>李忠英</t>
  </si>
  <si>
    <t>四川太极郫县郫筒镇东大街药店</t>
  </si>
  <si>
    <t>曹春燕</t>
  </si>
  <si>
    <t>李甜甜</t>
  </si>
  <si>
    <t>罗丽</t>
  </si>
  <si>
    <t>郭玲怡</t>
  </si>
  <si>
    <t>何媛</t>
  </si>
  <si>
    <t>四川太极郫县郫筒镇一环路东南段药店</t>
  </si>
  <si>
    <t>王俊</t>
  </si>
  <si>
    <t>邓红梅</t>
  </si>
  <si>
    <t>骆玲</t>
  </si>
  <si>
    <t>邹东梅</t>
  </si>
  <si>
    <t>邹鹏</t>
  </si>
  <si>
    <t>李静</t>
  </si>
  <si>
    <t>四川太极旗舰店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</si>
  <si>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</si>
  <si>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</si>
  <si>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</si>
  <si>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</si>
  <si>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</si>
  <si>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</si>
  <si>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</si>
  <si>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</si>
  <si>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</si>
  <si>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r>
      <t>四川太极清江东路</t>
    </r>
    <r>
      <rPr>
        <sz val="9"/>
        <rFont val="Arial"/>
        <family val="2"/>
        <charset val="0"/>
      </rPr>
      <t>2</t>
    </r>
    <r>
      <rPr>
        <sz val="9"/>
        <rFont val="宋体"/>
        <family val="2"/>
        <charset val="0"/>
      </rPr>
      <t>药店</t>
    </r>
  </si>
  <si>
    <t>杨敏</t>
  </si>
  <si>
    <t>赵鹏</t>
  </si>
  <si>
    <r>
      <t>实习生</t>
    </r>
    <r>
      <rPr>
        <sz val="9"/>
        <rFont val="Arial"/>
        <family val="2"/>
        <charset val="0"/>
      </rPr>
      <t>7.9</t>
    </r>
  </si>
  <si>
    <t>胡艳弘</t>
  </si>
  <si>
    <t>四川太极清江东路药店</t>
  </si>
  <si>
    <t>李梦菊</t>
  </si>
  <si>
    <t>李敏</t>
  </si>
  <si>
    <r>
      <t>实习生</t>
    </r>
    <r>
      <rPr>
        <sz val="9"/>
        <rFont val="Arial"/>
        <family val="2"/>
        <charset val="0"/>
      </rPr>
      <t>(2019</t>
    </r>
    <r>
      <rPr>
        <sz val="9"/>
        <rFont val="宋体"/>
        <family val="2"/>
        <charset val="0"/>
      </rPr>
      <t>年</t>
    </r>
    <r>
      <rPr>
        <sz val="9"/>
        <rFont val="Arial"/>
        <family val="2"/>
        <charset val="0"/>
      </rPr>
      <t>12</t>
    </r>
    <r>
      <rPr>
        <sz val="9"/>
        <rFont val="宋体"/>
        <family val="2"/>
        <charset val="0"/>
      </rPr>
      <t>月</t>
    </r>
    <r>
      <rPr>
        <sz val="9"/>
        <rFont val="Arial"/>
        <family val="2"/>
        <charset val="0"/>
      </rPr>
      <t>26</t>
    </r>
    <r>
      <rPr>
        <sz val="9"/>
        <rFont val="宋体"/>
        <family val="2"/>
        <charset val="0"/>
      </rPr>
      <t>日进公司</t>
    </r>
    <r>
      <rPr>
        <sz val="9"/>
        <rFont val="Arial"/>
        <family val="2"/>
        <charset val="0"/>
      </rPr>
      <t>)</t>
    </r>
  </si>
  <si>
    <t>林万海</t>
  </si>
  <si>
    <r>
      <t>实习生（</t>
    </r>
    <r>
      <rPr>
        <sz val="9"/>
        <rFont val="Arial"/>
        <family val="2"/>
        <charset val="0"/>
      </rPr>
      <t>2019.07.09</t>
    </r>
    <r>
      <rPr>
        <sz val="9"/>
        <rFont val="宋体"/>
        <family val="2"/>
        <charset val="0"/>
      </rPr>
      <t>进公司）</t>
    </r>
  </si>
  <si>
    <t>任姗姗</t>
  </si>
  <si>
    <t>四川太极邛崃市临邛镇翠荫街药店</t>
  </si>
  <si>
    <t>陈礼凤</t>
  </si>
  <si>
    <t>饶玉银</t>
  </si>
  <si>
    <r>
      <t>戚彩</t>
    </r>
    <r>
      <rPr>
        <sz val="9"/>
        <rFont val="Arial"/>
        <family val="2"/>
        <charset val="0"/>
      </rPr>
      <t xml:space="preserve"> </t>
    </r>
  </si>
  <si>
    <t>四川太极邛崃市临邛镇洪川小区药店</t>
  </si>
  <si>
    <t>杨平</t>
  </si>
  <si>
    <t>马婷婷</t>
  </si>
  <si>
    <t>万义丽</t>
  </si>
  <si>
    <t>四川太极邛崃市临邛镇长安大道药店</t>
  </si>
  <si>
    <t>付静</t>
  </si>
  <si>
    <t>李宋琴</t>
  </si>
  <si>
    <t>闵雪</t>
  </si>
  <si>
    <t>四川太极邛崃市羊安镇永康大道药店</t>
  </si>
  <si>
    <t>黄静</t>
  </si>
  <si>
    <t>门店营业员</t>
  </si>
  <si>
    <r>
      <t>任会茹</t>
    </r>
    <r>
      <rPr>
        <sz val="9"/>
        <rFont val="Arial"/>
        <family val="2"/>
        <charset val="0"/>
      </rPr>
      <t xml:space="preserve"> </t>
    </r>
  </si>
  <si>
    <t>四川太极邛崃中心药店</t>
  </si>
  <si>
    <t>古显琼（销售员）</t>
  </si>
  <si>
    <t>王李秋</t>
  </si>
  <si>
    <t>古素琼</t>
  </si>
  <si>
    <t>杜连桃（销售员）</t>
  </si>
  <si>
    <t>陈玲</t>
  </si>
  <si>
    <t>李巧</t>
  </si>
  <si>
    <t>杨晓毅</t>
  </si>
  <si>
    <r>
      <t>罗纬</t>
    </r>
    <r>
      <rPr>
        <sz val="9"/>
        <rFont val="Arial"/>
        <family val="2"/>
        <charset val="0"/>
      </rPr>
      <t xml:space="preserve"> </t>
    </r>
  </si>
  <si>
    <t>四川太极青羊区北东街店</t>
  </si>
  <si>
    <r>
      <t>向海英</t>
    </r>
    <r>
      <rPr>
        <sz val="9"/>
        <rFont val="Arial"/>
        <family val="2"/>
        <charset val="0"/>
      </rPr>
      <t xml:space="preserve"> </t>
    </r>
  </si>
  <si>
    <t>李莹</t>
  </si>
  <si>
    <t>牟鑫阳</t>
  </si>
  <si>
    <t>曾蕾蕾</t>
  </si>
  <si>
    <t>范文静</t>
  </si>
  <si>
    <r>
      <t>高文棋</t>
    </r>
    <r>
      <rPr>
        <sz val="9"/>
        <rFont val="Arial"/>
        <family val="2"/>
        <charset val="0"/>
      </rPr>
      <t xml:space="preserve"> </t>
    </r>
  </si>
  <si>
    <t>四川太极青羊区贝森北路药店</t>
  </si>
  <si>
    <t>李丽</t>
  </si>
  <si>
    <t>邓磊</t>
  </si>
  <si>
    <t>彭晓媛</t>
  </si>
  <si>
    <t>王娅</t>
  </si>
  <si>
    <t>四川太极青羊区大石西路药店</t>
  </si>
  <si>
    <t>沈长英</t>
  </si>
  <si>
    <t>李雪</t>
  </si>
  <si>
    <r>
      <t>实习生</t>
    </r>
    <r>
      <rPr>
        <sz val="9"/>
        <rFont val="Arial"/>
        <family val="2"/>
        <charset val="0"/>
      </rPr>
      <t>2019.7.6</t>
    </r>
  </si>
  <si>
    <r>
      <t>冯莉</t>
    </r>
    <r>
      <rPr>
        <sz val="9"/>
        <rFont val="Arial"/>
        <family val="2"/>
        <charset val="0"/>
      </rPr>
      <t xml:space="preserve"> </t>
    </r>
  </si>
  <si>
    <t>四川太极青羊区十二桥药店</t>
  </si>
  <si>
    <t>羊玉梅（销售员）</t>
  </si>
  <si>
    <t>促销员</t>
  </si>
  <si>
    <r>
      <t>辜瑞琪</t>
    </r>
    <r>
      <rPr>
        <sz val="9"/>
        <rFont val="Arial"/>
        <family val="2"/>
        <charset val="0"/>
      </rPr>
      <t xml:space="preserve"> </t>
    </r>
  </si>
  <si>
    <t>胡荣琼</t>
  </si>
  <si>
    <t>陈思敏</t>
  </si>
  <si>
    <t>张巧巧</t>
  </si>
  <si>
    <t>冯元香</t>
  </si>
  <si>
    <t>付能梅</t>
  </si>
  <si>
    <t>四川太极青羊区蜀辉路药店</t>
  </si>
  <si>
    <t>王佳</t>
  </si>
  <si>
    <t>张阿几</t>
  </si>
  <si>
    <t>赵芮莹</t>
  </si>
  <si>
    <t>四川太极青羊区童子街药店</t>
  </si>
  <si>
    <t>刘明慧</t>
  </si>
  <si>
    <t>邹加露</t>
  </si>
  <si>
    <t>刘霞</t>
  </si>
  <si>
    <t>杨苗</t>
  </si>
  <si>
    <t>四川太极人民中路店</t>
  </si>
  <si>
    <t>代茜澜</t>
  </si>
  <si>
    <t>易翠竹</t>
  </si>
  <si>
    <r>
      <t>实习生</t>
    </r>
    <r>
      <rPr>
        <sz val="9"/>
        <rFont val="Arial"/>
        <family val="2"/>
        <charset val="0"/>
      </rPr>
      <t>2019.11</t>
    </r>
    <r>
      <rPr>
        <sz val="9"/>
        <rFont val="宋体"/>
        <family val="2"/>
        <charset val="0"/>
      </rPr>
      <t>到店</t>
    </r>
  </si>
  <si>
    <t>龚玉林</t>
  </si>
  <si>
    <r>
      <t>实习生</t>
    </r>
    <r>
      <rPr>
        <sz val="9"/>
        <rFont val="Arial"/>
        <family val="2"/>
        <charset val="0"/>
      </rPr>
      <t>20190701</t>
    </r>
  </si>
  <si>
    <t>杨素芬（沙河源）</t>
  </si>
  <si>
    <t>四川太极沙河源药店</t>
  </si>
  <si>
    <t>黎婷婷</t>
  </si>
  <si>
    <t>张鑫怡</t>
  </si>
  <si>
    <t>实习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</si>
  <si>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</si>
  <si>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</si>
  <si>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</si>
  <si>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</si>
  <si>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</si>
  <si>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</si>
  <si>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</si>
  <si>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</si>
  <si>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</si>
  <si>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>王杜萍</t>
  </si>
  <si>
    <r>
      <t>黄兴中</t>
    </r>
    <r>
      <rPr>
        <sz val="9"/>
        <rFont val="Arial"/>
        <family val="2"/>
        <charset val="0"/>
      </rPr>
      <t xml:space="preserve"> </t>
    </r>
  </si>
  <si>
    <t>四川太极双流区东升街道三强西路药店</t>
  </si>
  <si>
    <t>李银萍</t>
  </si>
  <si>
    <t>汤薪苗</t>
  </si>
  <si>
    <t>试用期人员</t>
  </si>
  <si>
    <t>汤艺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</si>
  <si>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</si>
  <si>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</si>
  <si>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</si>
  <si>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</si>
  <si>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</si>
  <si>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</si>
  <si>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</si>
  <si>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</si>
  <si>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</si>
  <si>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</si>
  <si>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</si>
  <si>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李金霏</t>
  </si>
  <si>
    <t>李明磊</t>
  </si>
  <si>
    <r>
      <t>实习生</t>
    </r>
    <r>
      <rPr>
        <sz val="9"/>
        <rFont val="Arial"/>
        <family val="2"/>
        <charset val="0"/>
      </rPr>
      <t>20190710</t>
    </r>
    <r>
      <rPr>
        <sz val="9"/>
        <rFont val="宋体"/>
        <family val="2"/>
        <charset val="0"/>
      </rPr>
      <t>入职</t>
    </r>
  </si>
  <si>
    <t>周倩</t>
  </si>
  <si>
    <t>四川太极武侯区大华街药店</t>
  </si>
  <si>
    <r>
      <t>2019.7.2</t>
    </r>
    <r>
      <rPr>
        <sz val="9"/>
        <rFont val="宋体"/>
        <family val="2"/>
        <charset val="0"/>
      </rPr>
      <t>实习生</t>
    </r>
  </si>
  <si>
    <t>林禹帅</t>
  </si>
  <si>
    <t>黄淑琴</t>
  </si>
  <si>
    <t>杨艳</t>
  </si>
  <si>
    <t>四川太极武侯区大悦路药店</t>
  </si>
  <si>
    <t>孔慧玥</t>
  </si>
  <si>
    <t>汪婷</t>
  </si>
  <si>
    <t>晏玲</t>
  </si>
  <si>
    <t>四川太极武侯区航中街药店</t>
  </si>
  <si>
    <t>黄鑫</t>
  </si>
  <si>
    <t>李莉萍</t>
  </si>
  <si>
    <t>唐静</t>
  </si>
  <si>
    <t>王婷</t>
  </si>
  <si>
    <t>四川太极武侯区佳灵路药店</t>
  </si>
  <si>
    <t>李凤霞</t>
  </si>
  <si>
    <t>邓婧</t>
  </si>
  <si>
    <t>陈浩宇</t>
  </si>
  <si>
    <t>闵腾西</t>
  </si>
  <si>
    <t>四川太极武侯区科华街药店</t>
  </si>
  <si>
    <t>罗妍</t>
  </si>
  <si>
    <t>尹萍</t>
  </si>
  <si>
    <t>梅雅霜</t>
  </si>
  <si>
    <t>易珊</t>
  </si>
  <si>
    <r>
      <t>李媛</t>
    </r>
    <r>
      <rPr>
        <sz val="9"/>
        <rFont val="Arial"/>
        <family val="2"/>
        <charset val="0"/>
      </rPr>
      <t>2</t>
    </r>
  </si>
  <si>
    <t>四川太极武侯区顺和街店</t>
  </si>
  <si>
    <t>彭燕</t>
  </si>
  <si>
    <t>黄焰</t>
  </si>
  <si>
    <t>蔡旌晶</t>
  </si>
  <si>
    <t>四川太极武侯区丝竹路药店</t>
  </si>
  <si>
    <t>王盛英</t>
  </si>
  <si>
    <t>吴潇潇</t>
  </si>
  <si>
    <t>刘静</t>
  </si>
  <si>
    <t>夏彩红</t>
  </si>
  <si>
    <t>四川太极温江店</t>
  </si>
  <si>
    <t>吴霞</t>
  </si>
  <si>
    <t>何倩</t>
  </si>
  <si>
    <t>梁睿</t>
  </si>
  <si>
    <t>王慧</t>
  </si>
  <si>
    <t>四川太极温江区公平街道江安路药店</t>
  </si>
  <si>
    <t>王馨</t>
  </si>
  <si>
    <t>贺春芳</t>
  </si>
  <si>
    <t>李思琪</t>
  </si>
  <si>
    <t>王燕丽</t>
  </si>
  <si>
    <t>四川太极五津西路药店</t>
  </si>
  <si>
    <t>门店店长兼执业药师</t>
  </si>
  <si>
    <t>刘芬</t>
  </si>
  <si>
    <t>李迎新</t>
  </si>
  <si>
    <t>廖文莉</t>
  </si>
  <si>
    <r>
      <t>杨素芬</t>
    </r>
    <r>
      <rPr>
        <sz val="9"/>
        <rFont val="Arial"/>
        <family val="2"/>
        <charset val="0"/>
      </rPr>
      <t xml:space="preserve"> </t>
    </r>
  </si>
  <si>
    <t>四川太极西部店</t>
  </si>
  <si>
    <r>
      <t>周娟</t>
    </r>
    <r>
      <rPr>
        <sz val="9"/>
        <rFont val="Arial"/>
        <family val="2"/>
        <charset val="0"/>
      </rPr>
      <t xml:space="preserve"> </t>
    </r>
  </si>
  <si>
    <t>郑万利</t>
  </si>
  <si>
    <t>四川太极新都区马超东路店</t>
  </si>
  <si>
    <t>罗丹</t>
  </si>
  <si>
    <t>陈丽媛</t>
  </si>
  <si>
    <t>苟俊驰</t>
  </si>
  <si>
    <t>欧玲</t>
  </si>
  <si>
    <t>四川太极新都区新都街道万和北路药店</t>
  </si>
  <si>
    <t>廖红</t>
  </si>
  <si>
    <t>朱静</t>
  </si>
  <si>
    <t>周晓琪</t>
  </si>
  <si>
    <r>
      <t>朱朝霞</t>
    </r>
    <r>
      <rPr>
        <sz val="9"/>
        <rFont val="Arial"/>
        <family val="2"/>
        <charset val="0"/>
      </rPr>
      <t xml:space="preserve"> </t>
    </r>
  </si>
  <si>
    <t>四川太极新都区新繁镇繁江北路药店</t>
  </si>
  <si>
    <t>范旭</t>
  </si>
  <si>
    <t>钟学兰</t>
  </si>
  <si>
    <t>蔡小丽</t>
  </si>
  <si>
    <t>冯静</t>
  </si>
  <si>
    <r>
      <t>郑红艳</t>
    </r>
    <r>
      <rPr>
        <sz val="9"/>
        <rFont val="Arial"/>
        <family val="2"/>
        <charset val="0"/>
      </rPr>
      <t xml:space="preserve"> </t>
    </r>
  </si>
  <si>
    <t>四川太极新津邓双镇岷江店</t>
  </si>
  <si>
    <t>张琴</t>
  </si>
  <si>
    <t>张飘</t>
  </si>
  <si>
    <t>陈亭亭</t>
  </si>
  <si>
    <t>营业员（试用期员工）</t>
  </si>
  <si>
    <t>祁荣</t>
  </si>
  <si>
    <t>四川太极新津县五津镇五津西路二药房</t>
  </si>
  <si>
    <t>朱春梅</t>
  </si>
  <si>
    <t>魏乔连</t>
  </si>
  <si>
    <r>
      <t>李红梅</t>
    </r>
    <r>
      <rPr>
        <sz val="9"/>
        <rFont val="Arial"/>
        <family val="2"/>
        <charset val="0"/>
      </rPr>
      <t xml:space="preserve"> </t>
    </r>
  </si>
  <si>
    <t>四川太极新津县五津镇武阳西路药店</t>
  </si>
  <si>
    <t>薛燕</t>
  </si>
  <si>
    <t>张建</t>
  </si>
  <si>
    <t>四川太极新乐中街药店</t>
  </si>
  <si>
    <t>任远芳</t>
  </si>
  <si>
    <t>廖欣雨</t>
  </si>
  <si>
    <t>刘亚男</t>
  </si>
  <si>
    <t>罗婷</t>
  </si>
  <si>
    <t>四川太极新园大道药店</t>
  </si>
  <si>
    <t>朱文艺</t>
  </si>
  <si>
    <t>左金松</t>
  </si>
  <si>
    <r>
      <t>实习生</t>
    </r>
    <r>
      <rPr>
        <sz val="9"/>
        <rFont val="Arial"/>
        <family val="2"/>
        <charset val="0"/>
      </rPr>
      <t>2019.7.9</t>
    </r>
  </si>
  <si>
    <t>刘成童</t>
  </si>
  <si>
    <t>庄静</t>
  </si>
  <si>
    <t>四川太极兴义镇万兴路药店</t>
  </si>
  <si>
    <t>张丹</t>
  </si>
  <si>
    <t>刘罗蓉</t>
  </si>
  <si>
    <t>肖瑶</t>
  </si>
  <si>
    <t>四川太极枣子巷药店</t>
  </si>
  <si>
    <t>覃顺洪</t>
  </si>
  <si>
    <t>杨怡珩</t>
  </si>
  <si>
    <r>
      <t>实习生（</t>
    </r>
    <r>
      <rPr>
        <sz val="9"/>
        <rFont val="Arial"/>
        <family val="2"/>
        <charset val="0"/>
      </rPr>
      <t>2019.7.8</t>
    </r>
    <r>
      <rPr>
        <sz val="9"/>
        <rFont val="宋体"/>
        <family val="2"/>
        <charset val="0"/>
      </rPr>
      <t>）</t>
    </r>
  </si>
  <si>
    <t>李玉涵</t>
  </si>
  <si>
    <r>
      <t>实习生</t>
    </r>
    <r>
      <rPr>
        <sz val="9"/>
        <rFont val="Arial"/>
        <family val="2"/>
        <charset val="0"/>
      </rPr>
      <t>2019.07.8</t>
    </r>
  </si>
  <si>
    <t/>
  </si>
  <si>
    <t>2020年1-2月品牌月惠氏系列门店完成情况</t>
  </si>
  <si>
    <t>门店ID</t>
  </si>
  <si>
    <t>门店</t>
  </si>
  <si>
    <t>片区</t>
  </si>
  <si>
    <t>1-2月任务（1档）</t>
  </si>
  <si>
    <t>1-2月任务（2档）</t>
  </si>
  <si>
    <t>实际销售</t>
  </si>
  <si>
    <t>完成情况</t>
  </si>
  <si>
    <t>完成档次</t>
  </si>
  <si>
    <t>青羊区十二桥路药店</t>
  </si>
  <si>
    <t>西北片区</t>
  </si>
  <si>
    <t>未完成</t>
  </si>
  <si>
    <t>青羊区光华药店</t>
  </si>
  <si>
    <t>青羊区光华村街药店</t>
  </si>
  <si>
    <t>成华区二环路北四段药店</t>
  </si>
  <si>
    <t xml:space="preserve">成华区羊子山西路药店 </t>
  </si>
  <si>
    <t>新都马超东路店</t>
  </si>
  <si>
    <t>1档</t>
  </si>
  <si>
    <t>新都区新繁繁江北路药店</t>
  </si>
  <si>
    <t>金牛区蓉北商贸大道药店</t>
  </si>
  <si>
    <t>青羊区清江东路药店</t>
  </si>
  <si>
    <t>高新区土龙路药店</t>
  </si>
  <si>
    <t>武侯区顺和街药店</t>
  </si>
  <si>
    <t>2档</t>
  </si>
  <si>
    <t>金牛区交大路第三药店</t>
  </si>
  <si>
    <t>银河北街店</t>
  </si>
  <si>
    <t>贝森路店</t>
  </si>
  <si>
    <t>金牛区枣子巷药店</t>
  </si>
  <si>
    <t>青羊区清江东路二药房</t>
  </si>
  <si>
    <t>佳灵路店</t>
  </si>
  <si>
    <t>西林一街店</t>
  </si>
  <si>
    <t>蜀汉路</t>
  </si>
  <si>
    <t>金牛区沙河源药店</t>
  </si>
  <si>
    <t>青羊区浣花滨河路药店</t>
  </si>
  <si>
    <t>金牛区黄苑东街药店</t>
  </si>
  <si>
    <t>金牛区金沙路药店</t>
  </si>
  <si>
    <t>聚萃街店</t>
  </si>
  <si>
    <t>大华街店</t>
  </si>
  <si>
    <t>万和路店</t>
  </si>
  <si>
    <t>成华区新怡路药店</t>
  </si>
  <si>
    <t>锦江区东大街药店</t>
  </si>
  <si>
    <t>旗舰片区</t>
  </si>
  <si>
    <t>梨花街店</t>
  </si>
  <si>
    <t>成汉南路店</t>
  </si>
  <si>
    <t>东南片区</t>
  </si>
  <si>
    <t>高新区民丰大道药店</t>
  </si>
  <si>
    <t>成华区华泰路药店</t>
  </si>
  <si>
    <t>高新区新乐中街药店</t>
  </si>
  <si>
    <t>高新区新园大道药店</t>
  </si>
  <si>
    <t>高新区天久北巷药店</t>
  </si>
  <si>
    <t>锦江区榕声路药店</t>
  </si>
  <si>
    <t>成华区万科路药店</t>
  </si>
  <si>
    <t>锦江区观音桥街药店</t>
  </si>
  <si>
    <t>高新区大源三期药店</t>
  </si>
  <si>
    <t>金马河店</t>
  </si>
  <si>
    <t>锦江区水杉街药店</t>
  </si>
  <si>
    <t>高新区新下街药店</t>
  </si>
  <si>
    <t>双流县西航港街道锦华路一段药店</t>
  </si>
  <si>
    <t>成华区华康路药店</t>
  </si>
  <si>
    <t>成华区万宇路药店</t>
  </si>
  <si>
    <t>成华区龙潭寺西路药店</t>
  </si>
  <si>
    <t>双流区东升街道三强西路药店</t>
  </si>
  <si>
    <t>中和大道</t>
  </si>
  <si>
    <t>航中街</t>
  </si>
  <si>
    <t>合欢树店</t>
  </si>
  <si>
    <t>武侯区浆洗街药店</t>
  </si>
  <si>
    <t>城中片区</t>
  </si>
  <si>
    <t>青羊区北东街药店</t>
  </si>
  <si>
    <t>青羊区红星路药店</t>
  </si>
  <si>
    <t>成华区双林路药店</t>
  </si>
  <si>
    <t>锦江区通盈街药店</t>
  </si>
  <si>
    <t>成华区杉板桥南一路药店</t>
  </si>
  <si>
    <t>成华区华油路药店</t>
  </si>
  <si>
    <t>锦江区庆云南街药店</t>
  </si>
  <si>
    <t>武侯区科华街药店</t>
  </si>
  <si>
    <t>郫县一环路东南段店</t>
  </si>
  <si>
    <t>青羊区人民中路药店</t>
  </si>
  <si>
    <t>青羊区金丝街店</t>
  </si>
  <si>
    <t>成华区崔家店路药店</t>
  </si>
  <si>
    <t>郫县郫筒镇东大街药店</t>
  </si>
  <si>
    <t>劼人路店</t>
  </si>
  <si>
    <t>锦江区柳翠路药店</t>
  </si>
  <si>
    <t>童子街店</t>
  </si>
  <si>
    <t>丝竹路</t>
  </si>
  <si>
    <t>静明路店</t>
  </si>
  <si>
    <t>解放路</t>
  </si>
  <si>
    <t>新津县五津镇五津西路药店</t>
  </si>
  <si>
    <t>城郊一片：新津</t>
  </si>
  <si>
    <t>新津县邓双镇飞雪路药店</t>
  </si>
  <si>
    <t>五津西路2店</t>
  </si>
  <si>
    <t>新津县兴义镇万兴路药店</t>
  </si>
  <si>
    <t>新津武阳西路店</t>
  </si>
  <si>
    <t>邛崃市中心药店</t>
  </si>
  <si>
    <t>城郊一片：邛崃</t>
  </si>
  <si>
    <t>邛崃市临邛镇洪川小区药店</t>
  </si>
  <si>
    <t>邛崃市羊安镇永康大道药店</t>
  </si>
  <si>
    <t>邛崃翠荫街店</t>
  </si>
  <si>
    <t>邛崃市临邛镇长安大道药店</t>
  </si>
  <si>
    <t>大邑县晋原镇内蒙古桃源药店</t>
  </si>
  <si>
    <t>城郊一片：大邑</t>
  </si>
  <si>
    <t>大邑县沙渠镇利民街药店</t>
  </si>
  <si>
    <t>大邑县晋原 通达东路五段药店</t>
  </si>
  <si>
    <t>大邑东街店</t>
  </si>
  <si>
    <t>大邑县晋原镇子龙街药店</t>
  </si>
  <si>
    <t>大邑县晋原镇东壕沟北段药店</t>
  </si>
  <si>
    <t>大邑县安仁镇千禧街药店</t>
  </si>
  <si>
    <t>大邑县新场镇文昌街药店</t>
  </si>
  <si>
    <t>潘家街四段店</t>
  </si>
  <si>
    <t>大邑北街</t>
  </si>
  <si>
    <t>崇州市怀远镇新正东街药店</t>
  </si>
  <si>
    <t>城郊二片</t>
  </si>
  <si>
    <t>尚贤坊街药店</t>
  </si>
  <si>
    <t>江安路店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</si>
  <si>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</si>
  <si>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</si>
  <si>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</si>
  <si>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</si>
  <si>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</si>
  <si>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崇州永康东路店</t>
  </si>
  <si>
    <t>崇州中心药店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</si>
  <si>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</si>
  <si>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</si>
  <si>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</si>
  <si>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</si>
  <si>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蜀州中路店</t>
  </si>
  <si>
    <t>都江堰市聚源镇联建房药店</t>
  </si>
  <si>
    <t>合计</t>
  </si>
  <si>
    <t>货品ID</t>
  </si>
  <si>
    <t>通用名</t>
  </si>
  <si>
    <t>规格</t>
  </si>
  <si>
    <t>单位</t>
  </si>
  <si>
    <t>产地</t>
  </si>
  <si>
    <t>零售价</t>
  </si>
  <si>
    <t>店员单品奖励</t>
  </si>
  <si>
    <t>,</t>
  </si>
  <si>
    <t>美敏伪麻溶液</t>
  </si>
  <si>
    <t>100ml(成人)</t>
  </si>
  <si>
    <t>瓶</t>
  </si>
  <si>
    <t>惠氏制药</t>
  </si>
  <si>
    <t>100ml(儿童)</t>
  </si>
  <si>
    <t>金钙尔奇碳酸钙维D3元素片(4)(金钙尔奇D)</t>
  </si>
  <si>
    <t>100片</t>
  </si>
  <si>
    <t>盒</t>
  </si>
  <si>
    <t>多维元素片（29-Ⅱ）（善存银片）</t>
  </si>
  <si>
    <t>100片(薄膜衣)</t>
  </si>
  <si>
    <t>多维元素片(29)(善存)</t>
  </si>
  <si>
    <t>碳酸钙D3咀嚼片（Ⅱ）</t>
  </si>
  <si>
    <t>300mg*28粒</t>
  </si>
  <si>
    <t>惠氏制药有限公司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</si>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</sst>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9"/>
      <name val="宋体"/>
      <family val="2"/>
      <charset val="0"/>
    </font>
    <font>
      <b/>
      <sz val="9"/>
      <name val="宋体"/>
      <charset val="134"/>
    </font>
    <font>
      <sz val="9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00;&#2766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营业员id</v>
          </cell>
          <cell r="B4" t="str">
            <v>求和项:销售数量</v>
          </cell>
          <cell r="C4" t="str">
            <v>求和项:金额</v>
          </cell>
        </row>
        <row r="5">
          <cell r="A5">
            <v>4022</v>
          </cell>
          <cell r="B5">
            <v>28</v>
          </cell>
          <cell r="C5">
            <v>3128.5</v>
          </cell>
        </row>
        <row r="6">
          <cell r="A6">
            <v>4024</v>
          </cell>
          <cell r="B6">
            <v>23</v>
          </cell>
          <cell r="C6">
            <v>2869.86</v>
          </cell>
        </row>
        <row r="7">
          <cell r="A7">
            <v>4028</v>
          </cell>
          <cell r="B7">
            <v>24</v>
          </cell>
          <cell r="C7">
            <v>2623.9</v>
          </cell>
        </row>
        <row r="8">
          <cell r="A8">
            <v>4033</v>
          </cell>
          <cell r="B8">
            <v>19</v>
          </cell>
          <cell r="C8">
            <v>2759.6</v>
          </cell>
        </row>
        <row r="9">
          <cell r="A9">
            <v>4044</v>
          </cell>
          <cell r="B9">
            <v>20</v>
          </cell>
          <cell r="C9">
            <v>1551.8</v>
          </cell>
        </row>
        <row r="10">
          <cell r="A10">
            <v>4061</v>
          </cell>
          <cell r="B10">
            <v>20</v>
          </cell>
          <cell r="C10">
            <v>1799.36</v>
          </cell>
        </row>
        <row r="11">
          <cell r="A11">
            <v>4081</v>
          </cell>
          <cell r="B11">
            <v>20</v>
          </cell>
          <cell r="C11">
            <v>1762.8</v>
          </cell>
        </row>
        <row r="12">
          <cell r="A12">
            <v>4086</v>
          </cell>
          <cell r="B12">
            <v>31</v>
          </cell>
          <cell r="C12">
            <v>2483.15</v>
          </cell>
        </row>
        <row r="13">
          <cell r="A13">
            <v>4089</v>
          </cell>
          <cell r="B13">
            <v>7</v>
          </cell>
          <cell r="C13">
            <v>654.2</v>
          </cell>
        </row>
        <row r="14">
          <cell r="A14">
            <v>4093</v>
          </cell>
          <cell r="B14">
            <v>10</v>
          </cell>
          <cell r="C14">
            <v>1236.6</v>
          </cell>
        </row>
        <row r="15">
          <cell r="A15">
            <v>4117</v>
          </cell>
          <cell r="B15">
            <v>13</v>
          </cell>
          <cell r="C15">
            <v>1463.6</v>
          </cell>
        </row>
        <row r="16">
          <cell r="A16">
            <v>4121</v>
          </cell>
          <cell r="B16">
            <v>16</v>
          </cell>
          <cell r="C16">
            <v>1747.2</v>
          </cell>
        </row>
        <row r="17">
          <cell r="A17">
            <v>4147</v>
          </cell>
          <cell r="B17">
            <v>2</v>
          </cell>
          <cell r="C17">
            <v>186</v>
          </cell>
        </row>
        <row r="18">
          <cell r="A18">
            <v>4187</v>
          </cell>
          <cell r="B18">
            <v>11</v>
          </cell>
          <cell r="C18">
            <v>1374.59</v>
          </cell>
        </row>
        <row r="19">
          <cell r="A19">
            <v>4196</v>
          </cell>
          <cell r="B19">
            <v>26</v>
          </cell>
          <cell r="C19">
            <v>2393</v>
          </cell>
        </row>
        <row r="20">
          <cell r="A20">
            <v>4246</v>
          </cell>
          <cell r="B20">
            <v>26</v>
          </cell>
          <cell r="C20">
            <v>3148.1</v>
          </cell>
        </row>
        <row r="21">
          <cell r="A21">
            <v>4259</v>
          </cell>
          <cell r="B21">
            <v>7</v>
          </cell>
          <cell r="C21">
            <v>672</v>
          </cell>
        </row>
        <row r="22">
          <cell r="A22">
            <v>4264</v>
          </cell>
          <cell r="B22">
            <v>27</v>
          </cell>
          <cell r="C22">
            <v>2791.5</v>
          </cell>
        </row>
        <row r="23">
          <cell r="A23">
            <v>4301</v>
          </cell>
          <cell r="B23">
            <v>9</v>
          </cell>
          <cell r="C23">
            <v>995</v>
          </cell>
        </row>
        <row r="24">
          <cell r="A24">
            <v>4302</v>
          </cell>
          <cell r="B24">
            <v>14</v>
          </cell>
          <cell r="C24">
            <v>1593</v>
          </cell>
        </row>
        <row r="25">
          <cell r="A25">
            <v>4304</v>
          </cell>
          <cell r="B25">
            <v>1</v>
          </cell>
          <cell r="C25">
            <v>50</v>
          </cell>
        </row>
        <row r="26">
          <cell r="A26">
            <v>4310</v>
          </cell>
          <cell r="B26">
            <v>18</v>
          </cell>
          <cell r="C26">
            <v>1655</v>
          </cell>
        </row>
        <row r="27">
          <cell r="A27">
            <v>4311</v>
          </cell>
          <cell r="B27">
            <v>17</v>
          </cell>
          <cell r="C27">
            <v>1917.55</v>
          </cell>
        </row>
        <row r="28">
          <cell r="A28">
            <v>4325</v>
          </cell>
          <cell r="B28">
            <v>20</v>
          </cell>
          <cell r="C28">
            <v>2201.9</v>
          </cell>
        </row>
        <row r="29">
          <cell r="A29">
            <v>4330</v>
          </cell>
          <cell r="B29">
            <v>29</v>
          </cell>
          <cell r="C29">
            <v>2408</v>
          </cell>
        </row>
        <row r="30">
          <cell r="A30">
            <v>4435</v>
          </cell>
          <cell r="B30">
            <v>22</v>
          </cell>
          <cell r="C30">
            <v>2184.68</v>
          </cell>
        </row>
        <row r="31">
          <cell r="A31">
            <v>4444</v>
          </cell>
          <cell r="B31">
            <v>8</v>
          </cell>
          <cell r="C31">
            <v>663.21</v>
          </cell>
        </row>
        <row r="32">
          <cell r="A32">
            <v>4518</v>
          </cell>
          <cell r="B32">
            <v>24</v>
          </cell>
          <cell r="C32">
            <v>2499.77</v>
          </cell>
        </row>
        <row r="33">
          <cell r="A33">
            <v>4529</v>
          </cell>
          <cell r="B33">
            <v>0</v>
          </cell>
          <cell r="C33">
            <v>0</v>
          </cell>
        </row>
        <row r="34">
          <cell r="A34">
            <v>4540</v>
          </cell>
          <cell r="B34">
            <v>24</v>
          </cell>
          <cell r="C34">
            <v>2580.84</v>
          </cell>
        </row>
        <row r="35">
          <cell r="A35">
            <v>4562</v>
          </cell>
          <cell r="B35">
            <v>22</v>
          </cell>
          <cell r="C35">
            <v>1542.45</v>
          </cell>
        </row>
        <row r="36">
          <cell r="A36">
            <v>4569</v>
          </cell>
          <cell r="B36">
            <v>12</v>
          </cell>
          <cell r="C36">
            <v>1229.9</v>
          </cell>
        </row>
        <row r="37">
          <cell r="A37">
            <v>5344</v>
          </cell>
          <cell r="B37">
            <v>23</v>
          </cell>
          <cell r="C37">
            <v>2316.05</v>
          </cell>
        </row>
        <row r="38">
          <cell r="A38">
            <v>5347</v>
          </cell>
          <cell r="B38">
            <v>11</v>
          </cell>
          <cell r="C38">
            <v>1223</v>
          </cell>
        </row>
        <row r="39">
          <cell r="A39">
            <v>5406</v>
          </cell>
          <cell r="B39">
            <v>23</v>
          </cell>
          <cell r="C39">
            <v>2377.66</v>
          </cell>
        </row>
        <row r="40">
          <cell r="A40">
            <v>5407</v>
          </cell>
          <cell r="B40">
            <v>10</v>
          </cell>
          <cell r="C40">
            <v>1131</v>
          </cell>
        </row>
        <row r="41">
          <cell r="A41">
            <v>5408</v>
          </cell>
          <cell r="B41">
            <v>11</v>
          </cell>
          <cell r="C41">
            <v>1065.4</v>
          </cell>
        </row>
        <row r="42">
          <cell r="A42">
            <v>5457</v>
          </cell>
          <cell r="B42">
            <v>22</v>
          </cell>
          <cell r="C42">
            <v>2242.93</v>
          </cell>
        </row>
        <row r="43">
          <cell r="A43">
            <v>5471</v>
          </cell>
          <cell r="B43">
            <v>36</v>
          </cell>
          <cell r="C43">
            <v>4049</v>
          </cell>
        </row>
        <row r="44">
          <cell r="A44">
            <v>5501</v>
          </cell>
          <cell r="B44">
            <v>23</v>
          </cell>
          <cell r="C44">
            <v>2157</v>
          </cell>
        </row>
        <row r="45">
          <cell r="A45">
            <v>5519</v>
          </cell>
          <cell r="B45">
            <v>22</v>
          </cell>
          <cell r="C45">
            <v>2439.4</v>
          </cell>
        </row>
        <row r="46">
          <cell r="A46">
            <v>5521</v>
          </cell>
          <cell r="B46">
            <v>2</v>
          </cell>
          <cell r="C46">
            <v>146.21</v>
          </cell>
        </row>
        <row r="47">
          <cell r="A47">
            <v>5527</v>
          </cell>
          <cell r="B47">
            <v>17</v>
          </cell>
          <cell r="C47">
            <v>1517.94</v>
          </cell>
        </row>
        <row r="48">
          <cell r="A48">
            <v>5641</v>
          </cell>
          <cell r="B48">
            <v>8</v>
          </cell>
          <cell r="C48">
            <v>869.8</v>
          </cell>
        </row>
        <row r="49">
          <cell r="A49">
            <v>5665</v>
          </cell>
          <cell r="B49">
            <v>10</v>
          </cell>
          <cell r="C49">
            <v>859.17</v>
          </cell>
        </row>
        <row r="50">
          <cell r="A50">
            <v>5698</v>
          </cell>
          <cell r="B50">
            <v>2</v>
          </cell>
          <cell r="C50">
            <v>151</v>
          </cell>
        </row>
        <row r="51">
          <cell r="A51">
            <v>5701</v>
          </cell>
          <cell r="B51">
            <v>15</v>
          </cell>
          <cell r="C51">
            <v>1557.2</v>
          </cell>
        </row>
        <row r="52">
          <cell r="A52">
            <v>5764</v>
          </cell>
          <cell r="B52">
            <v>7</v>
          </cell>
          <cell r="C52">
            <v>560.03</v>
          </cell>
        </row>
        <row r="53">
          <cell r="A53">
            <v>5875</v>
          </cell>
          <cell r="B53">
            <v>21</v>
          </cell>
          <cell r="C53">
            <v>2234.34</v>
          </cell>
        </row>
        <row r="54">
          <cell r="A54">
            <v>5880</v>
          </cell>
          <cell r="B54">
            <v>17</v>
          </cell>
          <cell r="C54">
            <v>1504.69</v>
          </cell>
        </row>
        <row r="55">
          <cell r="A55">
            <v>5954</v>
          </cell>
          <cell r="B55">
            <v>12</v>
          </cell>
          <cell r="C55">
            <v>1178</v>
          </cell>
        </row>
        <row r="56">
          <cell r="A56">
            <v>6121</v>
          </cell>
          <cell r="B56">
            <v>16.3</v>
          </cell>
          <cell r="C56">
            <v>1468</v>
          </cell>
        </row>
        <row r="57">
          <cell r="A57">
            <v>6123</v>
          </cell>
          <cell r="B57">
            <v>13</v>
          </cell>
          <cell r="C57">
            <v>1256.8</v>
          </cell>
        </row>
        <row r="58">
          <cell r="A58">
            <v>6148</v>
          </cell>
          <cell r="B58">
            <v>23</v>
          </cell>
          <cell r="C58">
            <v>2228.38</v>
          </cell>
        </row>
        <row r="59">
          <cell r="A59">
            <v>6232</v>
          </cell>
          <cell r="B59">
            <v>16</v>
          </cell>
          <cell r="C59">
            <v>1693</v>
          </cell>
        </row>
        <row r="60">
          <cell r="A60">
            <v>6251</v>
          </cell>
          <cell r="B60">
            <v>2</v>
          </cell>
          <cell r="C60">
            <v>73.6</v>
          </cell>
        </row>
        <row r="61">
          <cell r="A61">
            <v>6301</v>
          </cell>
          <cell r="B61">
            <v>33</v>
          </cell>
          <cell r="C61">
            <v>4145.55</v>
          </cell>
        </row>
        <row r="62">
          <cell r="A62">
            <v>6303</v>
          </cell>
          <cell r="B62">
            <v>13.25</v>
          </cell>
          <cell r="C62">
            <v>1387.17</v>
          </cell>
        </row>
        <row r="63">
          <cell r="A63">
            <v>6306</v>
          </cell>
          <cell r="B63">
            <v>9</v>
          </cell>
          <cell r="C63">
            <v>685.6</v>
          </cell>
        </row>
        <row r="64">
          <cell r="A64">
            <v>6385</v>
          </cell>
          <cell r="B64">
            <v>2</v>
          </cell>
          <cell r="C64">
            <v>226</v>
          </cell>
        </row>
        <row r="65">
          <cell r="A65">
            <v>6390</v>
          </cell>
          <cell r="B65">
            <v>13</v>
          </cell>
          <cell r="C65">
            <v>1245.66</v>
          </cell>
        </row>
        <row r="66">
          <cell r="A66">
            <v>6454</v>
          </cell>
          <cell r="B66">
            <v>25</v>
          </cell>
          <cell r="C66">
            <v>2996</v>
          </cell>
        </row>
        <row r="67">
          <cell r="A67">
            <v>6456</v>
          </cell>
          <cell r="B67">
            <v>24</v>
          </cell>
          <cell r="C67">
            <v>2253.92</v>
          </cell>
        </row>
        <row r="68">
          <cell r="A68">
            <v>6472</v>
          </cell>
          <cell r="B68">
            <v>17</v>
          </cell>
          <cell r="C68">
            <v>1506.03</v>
          </cell>
        </row>
        <row r="69">
          <cell r="A69">
            <v>6492</v>
          </cell>
          <cell r="B69">
            <v>13</v>
          </cell>
          <cell r="C69">
            <v>1235</v>
          </cell>
        </row>
        <row r="70">
          <cell r="A70">
            <v>6494</v>
          </cell>
          <cell r="B70">
            <v>13</v>
          </cell>
          <cell r="C70">
            <v>1524.3</v>
          </cell>
        </row>
        <row r="71">
          <cell r="A71">
            <v>6497</v>
          </cell>
          <cell r="B71">
            <v>14</v>
          </cell>
          <cell r="C71">
            <v>1590</v>
          </cell>
        </row>
        <row r="72">
          <cell r="A72">
            <v>6505</v>
          </cell>
          <cell r="B72">
            <v>13</v>
          </cell>
          <cell r="C72">
            <v>1162.52</v>
          </cell>
        </row>
        <row r="73">
          <cell r="A73">
            <v>6506</v>
          </cell>
          <cell r="B73">
            <v>11</v>
          </cell>
          <cell r="C73">
            <v>1000</v>
          </cell>
        </row>
        <row r="74">
          <cell r="A74">
            <v>6537</v>
          </cell>
          <cell r="B74">
            <v>11</v>
          </cell>
          <cell r="C74">
            <v>1353.9</v>
          </cell>
        </row>
        <row r="75">
          <cell r="A75">
            <v>6607</v>
          </cell>
          <cell r="B75">
            <v>23</v>
          </cell>
          <cell r="C75">
            <v>2259.93</v>
          </cell>
        </row>
        <row r="76">
          <cell r="A76">
            <v>6662</v>
          </cell>
          <cell r="B76">
            <v>21</v>
          </cell>
          <cell r="C76">
            <v>1765.05</v>
          </cell>
        </row>
        <row r="77">
          <cell r="A77">
            <v>6731</v>
          </cell>
          <cell r="B77">
            <v>16</v>
          </cell>
          <cell r="C77">
            <v>1800.2</v>
          </cell>
        </row>
        <row r="78">
          <cell r="A78">
            <v>6733</v>
          </cell>
          <cell r="B78">
            <v>25</v>
          </cell>
          <cell r="C78">
            <v>2909.6</v>
          </cell>
        </row>
        <row r="79">
          <cell r="A79">
            <v>6752</v>
          </cell>
          <cell r="B79">
            <v>11</v>
          </cell>
          <cell r="C79">
            <v>1127</v>
          </cell>
        </row>
        <row r="80">
          <cell r="A80">
            <v>6810</v>
          </cell>
          <cell r="B80">
            <v>12</v>
          </cell>
          <cell r="C80">
            <v>1336.6</v>
          </cell>
        </row>
        <row r="81">
          <cell r="A81">
            <v>6814</v>
          </cell>
          <cell r="B81">
            <v>21</v>
          </cell>
          <cell r="C81">
            <v>2191.5</v>
          </cell>
        </row>
        <row r="82">
          <cell r="A82">
            <v>6823</v>
          </cell>
          <cell r="B82">
            <v>17</v>
          </cell>
          <cell r="C82">
            <v>1730.4</v>
          </cell>
        </row>
        <row r="83">
          <cell r="A83">
            <v>6830</v>
          </cell>
          <cell r="B83">
            <v>37</v>
          </cell>
          <cell r="C83">
            <v>4247.35</v>
          </cell>
        </row>
        <row r="84">
          <cell r="A84">
            <v>6831</v>
          </cell>
          <cell r="B84">
            <v>19</v>
          </cell>
          <cell r="C84">
            <v>1859</v>
          </cell>
        </row>
        <row r="85">
          <cell r="A85">
            <v>6884</v>
          </cell>
          <cell r="B85">
            <v>29</v>
          </cell>
          <cell r="C85">
            <v>3192.72</v>
          </cell>
        </row>
        <row r="86">
          <cell r="A86">
            <v>6965</v>
          </cell>
          <cell r="B86">
            <v>16</v>
          </cell>
          <cell r="C86">
            <v>1580.6</v>
          </cell>
        </row>
        <row r="87">
          <cell r="A87">
            <v>7006</v>
          </cell>
          <cell r="B87">
            <v>17</v>
          </cell>
          <cell r="C87">
            <v>1903.3</v>
          </cell>
        </row>
        <row r="88">
          <cell r="A88">
            <v>7011</v>
          </cell>
          <cell r="B88">
            <v>11</v>
          </cell>
          <cell r="C88">
            <v>1210</v>
          </cell>
        </row>
        <row r="89">
          <cell r="A89">
            <v>7046</v>
          </cell>
          <cell r="B89">
            <v>20.75</v>
          </cell>
          <cell r="C89">
            <v>2332.45</v>
          </cell>
        </row>
        <row r="90">
          <cell r="A90">
            <v>7050</v>
          </cell>
          <cell r="B90">
            <v>6</v>
          </cell>
          <cell r="C90">
            <v>678.4</v>
          </cell>
        </row>
        <row r="91">
          <cell r="A91">
            <v>7107</v>
          </cell>
          <cell r="B91">
            <v>59</v>
          </cell>
          <cell r="C91">
            <v>5759.35</v>
          </cell>
        </row>
        <row r="92">
          <cell r="A92">
            <v>7279</v>
          </cell>
          <cell r="B92">
            <v>22</v>
          </cell>
          <cell r="C92">
            <v>2267.24</v>
          </cell>
        </row>
        <row r="93">
          <cell r="A93">
            <v>7317</v>
          </cell>
          <cell r="B93">
            <v>20</v>
          </cell>
          <cell r="C93">
            <v>1882.6</v>
          </cell>
        </row>
        <row r="94">
          <cell r="A94">
            <v>7369</v>
          </cell>
          <cell r="B94">
            <v>15</v>
          </cell>
          <cell r="C94">
            <v>1593.1</v>
          </cell>
        </row>
        <row r="95">
          <cell r="A95">
            <v>7379</v>
          </cell>
          <cell r="B95">
            <v>29</v>
          </cell>
          <cell r="C95">
            <v>3157.73</v>
          </cell>
        </row>
        <row r="96">
          <cell r="A96">
            <v>7386</v>
          </cell>
          <cell r="B96">
            <v>19</v>
          </cell>
          <cell r="C96">
            <v>2030.03</v>
          </cell>
        </row>
        <row r="97">
          <cell r="A97">
            <v>7388</v>
          </cell>
          <cell r="B97">
            <v>10</v>
          </cell>
          <cell r="C97">
            <v>878</v>
          </cell>
        </row>
        <row r="98">
          <cell r="A98">
            <v>7583</v>
          </cell>
          <cell r="B98">
            <v>21</v>
          </cell>
          <cell r="C98">
            <v>2422</v>
          </cell>
        </row>
        <row r="99">
          <cell r="A99">
            <v>7644</v>
          </cell>
          <cell r="B99">
            <v>10</v>
          </cell>
          <cell r="C99">
            <v>881.35</v>
          </cell>
        </row>
        <row r="100">
          <cell r="A100">
            <v>7645</v>
          </cell>
          <cell r="B100">
            <v>5</v>
          </cell>
          <cell r="C100">
            <v>632</v>
          </cell>
        </row>
        <row r="101">
          <cell r="A101">
            <v>7661</v>
          </cell>
          <cell r="B101">
            <v>33</v>
          </cell>
          <cell r="C101">
            <v>3517.5</v>
          </cell>
        </row>
        <row r="102">
          <cell r="A102">
            <v>7662</v>
          </cell>
          <cell r="B102">
            <v>25</v>
          </cell>
          <cell r="C102">
            <v>2402.08</v>
          </cell>
        </row>
        <row r="103">
          <cell r="A103">
            <v>7666</v>
          </cell>
          <cell r="B103">
            <v>13</v>
          </cell>
          <cell r="C103">
            <v>1437</v>
          </cell>
        </row>
        <row r="104">
          <cell r="A104">
            <v>7687</v>
          </cell>
          <cell r="B104">
            <v>6</v>
          </cell>
          <cell r="C104">
            <v>537.5</v>
          </cell>
        </row>
        <row r="105">
          <cell r="A105">
            <v>7749</v>
          </cell>
          <cell r="B105">
            <v>23</v>
          </cell>
          <cell r="C105">
            <v>2060</v>
          </cell>
        </row>
        <row r="106">
          <cell r="A106">
            <v>7917</v>
          </cell>
          <cell r="B106">
            <v>15</v>
          </cell>
          <cell r="C106">
            <v>1563.4</v>
          </cell>
        </row>
        <row r="107">
          <cell r="A107">
            <v>7947</v>
          </cell>
          <cell r="B107">
            <v>22</v>
          </cell>
          <cell r="C107">
            <v>2261.95</v>
          </cell>
        </row>
        <row r="108">
          <cell r="A108">
            <v>7948</v>
          </cell>
          <cell r="B108">
            <v>15</v>
          </cell>
          <cell r="C108">
            <v>1708.12</v>
          </cell>
        </row>
        <row r="109">
          <cell r="A109">
            <v>8022</v>
          </cell>
          <cell r="B109">
            <v>2</v>
          </cell>
          <cell r="C109">
            <v>82.94</v>
          </cell>
        </row>
        <row r="110">
          <cell r="A110">
            <v>8038</v>
          </cell>
          <cell r="B110">
            <v>17</v>
          </cell>
          <cell r="C110">
            <v>1774.64</v>
          </cell>
        </row>
        <row r="111">
          <cell r="A111">
            <v>8060</v>
          </cell>
          <cell r="B111">
            <v>16</v>
          </cell>
          <cell r="C111">
            <v>1756.6</v>
          </cell>
        </row>
        <row r="112">
          <cell r="A112">
            <v>8068</v>
          </cell>
          <cell r="B112">
            <v>17</v>
          </cell>
          <cell r="C112">
            <v>1755.4</v>
          </cell>
        </row>
        <row r="113">
          <cell r="A113">
            <v>8073</v>
          </cell>
          <cell r="B113">
            <v>16</v>
          </cell>
          <cell r="C113">
            <v>1703.74</v>
          </cell>
        </row>
        <row r="114">
          <cell r="A114">
            <v>8075</v>
          </cell>
          <cell r="B114">
            <v>28</v>
          </cell>
          <cell r="C114">
            <v>3002.37</v>
          </cell>
        </row>
        <row r="115">
          <cell r="A115">
            <v>8113</v>
          </cell>
          <cell r="B115">
            <v>14</v>
          </cell>
          <cell r="C115">
            <v>1570.35</v>
          </cell>
        </row>
        <row r="116">
          <cell r="A116">
            <v>8233</v>
          </cell>
          <cell r="B116">
            <v>15</v>
          </cell>
          <cell r="C116">
            <v>1618.1</v>
          </cell>
        </row>
        <row r="117">
          <cell r="A117">
            <v>8338</v>
          </cell>
          <cell r="B117">
            <v>23</v>
          </cell>
          <cell r="C117">
            <v>2575.68</v>
          </cell>
        </row>
        <row r="118">
          <cell r="A118">
            <v>8354</v>
          </cell>
          <cell r="B118">
            <v>23</v>
          </cell>
          <cell r="C118">
            <v>2625.1</v>
          </cell>
        </row>
        <row r="119">
          <cell r="A119">
            <v>8386</v>
          </cell>
          <cell r="B119">
            <v>17</v>
          </cell>
          <cell r="C119">
            <v>1734.3</v>
          </cell>
        </row>
        <row r="120">
          <cell r="A120">
            <v>8400</v>
          </cell>
          <cell r="B120">
            <v>39</v>
          </cell>
          <cell r="C120">
            <v>4560.12</v>
          </cell>
        </row>
        <row r="121">
          <cell r="A121">
            <v>8489</v>
          </cell>
          <cell r="B121">
            <v>23</v>
          </cell>
          <cell r="C121">
            <v>2004.54</v>
          </cell>
        </row>
        <row r="122">
          <cell r="A122">
            <v>8592</v>
          </cell>
          <cell r="B122">
            <v>1</v>
          </cell>
          <cell r="C122">
            <v>106</v>
          </cell>
        </row>
        <row r="123">
          <cell r="A123">
            <v>8594</v>
          </cell>
          <cell r="B123">
            <v>15</v>
          </cell>
          <cell r="C123">
            <v>1584.65</v>
          </cell>
        </row>
        <row r="124">
          <cell r="A124">
            <v>8606</v>
          </cell>
          <cell r="B124">
            <v>19</v>
          </cell>
          <cell r="C124">
            <v>2288.59</v>
          </cell>
        </row>
        <row r="125">
          <cell r="A125">
            <v>8731</v>
          </cell>
          <cell r="B125">
            <v>7</v>
          </cell>
          <cell r="C125">
            <v>800.41</v>
          </cell>
        </row>
        <row r="126">
          <cell r="A126">
            <v>8763</v>
          </cell>
          <cell r="B126">
            <v>16</v>
          </cell>
          <cell r="C126">
            <v>1333.2</v>
          </cell>
        </row>
        <row r="127">
          <cell r="A127">
            <v>8798</v>
          </cell>
          <cell r="B127">
            <v>15</v>
          </cell>
          <cell r="C127">
            <v>1496.66</v>
          </cell>
        </row>
        <row r="128">
          <cell r="A128">
            <v>8903</v>
          </cell>
          <cell r="B128">
            <v>20</v>
          </cell>
          <cell r="C128">
            <v>1685.71</v>
          </cell>
        </row>
        <row r="129">
          <cell r="A129">
            <v>8940</v>
          </cell>
          <cell r="B129">
            <v>31</v>
          </cell>
          <cell r="C129">
            <v>3305.24</v>
          </cell>
        </row>
        <row r="130">
          <cell r="A130">
            <v>8957</v>
          </cell>
          <cell r="B130">
            <v>6</v>
          </cell>
          <cell r="C130">
            <v>590.8</v>
          </cell>
        </row>
        <row r="131">
          <cell r="A131">
            <v>8972</v>
          </cell>
          <cell r="B131">
            <v>15</v>
          </cell>
          <cell r="C131">
            <v>1607.93</v>
          </cell>
        </row>
        <row r="132">
          <cell r="A132">
            <v>9112</v>
          </cell>
          <cell r="B132">
            <v>18</v>
          </cell>
          <cell r="C132">
            <v>2140</v>
          </cell>
        </row>
        <row r="133">
          <cell r="A133">
            <v>9130</v>
          </cell>
          <cell r="B133">
            <v>25</v>
          </cell>
          <cell r="C133">
            <v>2782.14</v>
          </cell>
        </row>
        <row r="134">
          <cell r="A134">
            <v>9138</v>
          </cell>
          <cell r="B134">
            <v>16</v>
          </cell>
          <cell r="C134">
            <v>1664</v>
          </cell>
        </row>
        <row r="135">
          <cell r="A135">
            <v>9140</v>
          </cell>
          <cell r="B135">
            <v>21</v>
          </cell>
          <cell r="C135">
            <v>2390.7</v>
          </cell>
        </row>
        <row r="136">
          <cell r="A136">
            <v>9200</v>
          </cell>
          <cell r="B136">
            <v>2</v>
          </cell>
          <cell r="C136">
            <v>178</v>
          </cell>
        </row>
        <row r="137">
          <cell r="A137">
            <v>9295</v>
          </cell>
          <cell r="B137">
            <v>8</v>
          </cell>
          <cell r="C137">
            <v>790.05</v>
          </cell>
        </row>
        <row r="138">
          <cell r="A138">
            <v>9320</v>
          </cell>
          <cell r="B138">
            <v>24</v>
          </cell>
          <cell r="C138">
            <v>2145.56</v>
          </cell>
        </row>
        <row r="139">
          <cell r="A139">
            <v>9328</v>
          </cell>
          <cell r="B139">
            <v>12</v>
          </cell>
          <cell r="C139">
            <v>1403.54</v>
          </cell>
        </row>
        <row r="140">
          <cell r="A140">
            <v>9331</v>
          </cell>
          <cell r="B140">
            <v>17</v>
          </cell>
          <cell r="C140">
            <v>1834.3</v>
          </cell>
        </row>
        <row r="141">
          <cell r="A141">
            <v>9527</v>
          </cell>
          <cell r="B141">
            <v>14</v>
          </cell>
          <cell r="C141">
            <v>1600</v>
          </cell>
        </row>
        <row r="142">
          <cell r="A142">
            <v>9563</v>
          </cell>
          <cell r="B142">
            <v>49</v>
          </cell>
          <cell r="C142">
            <v>4707.4</v>
          </cell>
        </row>
        <row r="143">
          <cell r="A143">
            <v>9669</v>
          </cell>
          <cell r="B143">
            <v>31</v>
          </cell>
          <cell r="C143">
            <v>3104.6</v>
          </cell>
        </row>
        <row r="144">
          <cell r="A144">
            <v>9679</v>
          </cell>
          <cell r="B144">
            <v>5</v>
          </cell>
          <cell r="C144">
            <v>416.8</v>
          </cell>
        </row>
        <row r="145">
          <cell r="A145">
            <v>9682</v>
          </cell>
          <cell r="B145">
            <v>26</v>
          </cell>
          <cell r="C145">
            <v>2661.52</v>
          </cell>
        </row>
        <row r="146">
          <cell r="A146">
            <v>9689</v>
          </cell>
          <cell r="B146">
            <v>8</v>
          </cell>
          <cell r="C146">
            <v>725.96</v>
          </cell>
        </row>
        <row r="147">
          <cell r="A147">
            <v>9731</v>
          </cell>
          <cell r="B147">
            <v>13.32</v>
          </cell>
          <cell r="C147">
            <v>1494.8</v>
          </cell>
        </row>
        <row r="148">
          <cell r="A148">
            <v>9749</v>
          </cell>
          <cell r="B148">
            <v>13</v>
          </cell>
          <cell r="C148">
            <v>1109.96</v>
          </cell>
        </row>
        <row r="149">
          <cell r="A149">
            <v>9760</v>
          </cell>
          <cell r="B149">
            <v>42</v>
          </cell>
          <cell r="C149">
            <v>5259.19</v>
          </cell>
        </row>
        <row r="150">
          <cell r="A150">
            <v>9822</v>
          </cell>
          <cell r="B150">
            <v>7</v>
          </cell>
          <cell r="C150">
            <v>659.13</v>
          </cell>
        </row>
        <row r="151">
          <cell r="A151">
            <v>9841</v>
          </cell>
          <cell r="B151">
            <v>11</v>
          </cell>
          <cell r="C151">
            <v>1084</v>
          </cell>
        </row>
        <row r="152">
          <cell r="A152">
            <v>9895</v>
          </cell>
          <cell r="B152">
            <v>6</v>
          </cell>
          <cell r="C152">
            <v>563.63</v>
          </cell>
        </row>
        <row r="153">
          <cell r="A153">
            <v>9983</v>
          </cell>
          <cell r="B153">
            <v>11</v>
          </cell>
          <cell r="C153">
            <v>1505.8</v>
          </cell>
        </row>
        <row r="154">
          <cell r="A154">
            <v>9988</v>
          </cell>
          <cell r="B154">
            <v>13</v>
          </cell>
          <cell r="C154">
            <v>1450.1</v>
          </cell>
        </row>
        <row r="155">
          <cell r="A155">
            <v>10043</v>
          </cell>
          <cell r="B155">
            <v>31</v>
          </cell>
          <cell r="C155">
            <v>3635.64</v>
          </cell>
        </row>
        <row r="156">
          <cell r="A156">
            <v>10177</v>
          </cell>
          <cell r="B156">
            <v>21</v>
          </cell>
          <cell r="C156">
            <v>2154.3</v>
          </cell>
        </row>
        <row r="157">
          <cell r="A157">
            <v>10186</v>
          </cell>
          <cell r="B157">
            <v>7</v>
          </cell>
          <cell r="C157">
            <v>639.1</v>
          </cell>
        </row>
        <row r="158">
          <cell r="A158">
            <v>10191</v>
          </cell>
          <cell r="B158">
            <v>24</v>
          </cell>
          <cell r="C158">
            <v>2268.48</v>
          </cell>
        </row>
        <row r="159">
          <cell r="A159">
            <v>10218</v>
          </cell>
          <cell r="B159">
            <v>10</v>
          </cell>
          <cell r="C159">
            <v>834.93</v>
          </cell>
        </row>
        <row r="160">
          <cell r="A160">
            <v>10468</v>
          </cell>
          <cell r="B160">
            <v>14</v>
          </cell>
          <cell r="C160">
            <v>1466.68</v>
          </cell>
        </row>
        <row r="161">
          <cell r="A161">
            <v>10586</v>
          </cell>
          <cell r="B161">
            <v>1</v>
          </cell>
          <cell r="C161">
            <v>106</v>
          </cell>
        </row>
        <row r="162">
          <cell r="A162">
            <v>10613</v>
          </cell>
          <cell r="B162">
            <v>44</v>
          </cell>
          <cell r="C162">
            <v>4141.31</v>
          </cell>
        </row>
        <row r="163">
          <cell r="A163">
            <v>10650</v>
          </cell>
          <cell r="B163">
            <v>26</v>
          </cell>
          <cell r="C163">
            <v>2571.9</v>
          </cell>
        </row>
        <row r="164">
          <cell r="A164">
            <v>10747</v>
          </cell>
          <cell r="B164">
            <v>3</v>
          </cell>
          <cell r="C164">
            <v>227.04</v>
          </cell>
        </row>
        <row r="165">
          <cell r="A165">
            <v>10772</v>
          </cell>
          <cell r="B165">
            <v>14.38</v>
          </cell>
          <cell r="C165">
            <v>1469</v>
          </cell>
        </row>
        <row r="166">
          <cell r="A166">
            <v>10808</v>
          </cell>
          <cell r="B166">
            <v>18</v>
          </cell>
          <cell r="C166">
            <v>2019.6</v>
          </cell>
        </row>
        <row r="167">
          <cell r="A167">
            <v>10816</v>
          </cell>
          <cell r="B167">
            <v>4</v>
          </cell>
          <cell r="C167">
            <v>515.6</v>
          </cell>
        </row>
        <row r="168">
          <cell r="A168">
            <v>10849</v>
          </cell>
          <cell r="B168">
            <v>10</v>
          </cell>
          <cell r="C168">
            <v>1001.2</v>
          </cell>
        </row>
        <row r="169">
          <cell r="A169">
            <v>10860</v>
          </cell>
          <cell r="B169">
            <v>11</v>
          </cell>
          <cell r="C169">
            <v>1012.5</v>
          </cell>
        </row>
        <row r="170">
          <cell r="A170">
            <v>10886</v>
          </cell>
          <cell r="B170">
            <v>24</v>
          </cell>
          <cell r="C170">
            <v>2092.4</v>
          </cell>
        </row>
        <row r="171">
          <cell r="A171">
            <v>10892</v>
          </cell>
          <cell r="B171">
            <v>10</v>
          </cell>
          <cell r="C171">
            <v>910.74</v>
          </cell>
        </row>
        <row r="172">
          <cell r="A172">
            <v>10893</v>
          </cell>
          <cell r="B172">
            <v>41</v>
          </cell>
          <cell r="C172">
            <v>3817.99</v>
          </cell>
        </row>
        <row r="173">
          <cell r="A173">
            <v>10898</v>
          </cell>
          <cell r="B173">
            <v>4</v>
          </cell>
          <cell r="C173">
            <v>472.8</v>
          </cell>
        </row>
        <row r="174">
          <cell r="A174">
            <v>10900</v>
          </cell>
          <cell r="B174">
            <v>21</v>
          </cell>
          <cell r="C174">
            <v>2160.4</v>
          </cell>
        </row>
        <row r="175">
          <cell r="A175">
            <v>10902</v>
          </cell>
          <cell r="B175">
            <v>1</v>
          </cell>
          <cell r="C175">
            <v>106</v>
          </cell>
        </row>
        <row r="176">
          <cell r="A176">
            <v>10907</v>
          </cell>
          <cell r="B176">
            <v>5</v>
          </cell>
          <cell r="C176">
            <v>572.8</v>
          </cell>
        </row>
        <row r="177">
          <cell r="A177">
            <v>10927</v>
          </cell>
          <cell r="B177">
            <v>11</v>
          </cell>
          <cell r="C177">
            <v>1110.5</v>
          </cell>
        </row>
        <row r="178">
          <cell r="A178">
            <v>10930</v>
          </cell>
          <cell r="B178">
            <v>28</v>
          </cell>
          <cell r="C178">
            <v>2349.5</v>
          </cell>
        </row>
        <row r="179">
          <cell r="A179">
            <v>10931</v>
          </cell>
          <cell r="B179">
            <v>10</v>
          </cell>
          <cell r="C179">
            <v>1157.8</v>
          </cell>
        </row>
        <row r="180">
          <cell r="A180">
            <v>10932</v>
          </cell>
          <cell r="B180">
            <v>16</v>
          </cell>
          <cell r="C180">
            <v>1780.8</v>
          </cell>
        </row>
        <row r="181">
          <cell r="A181">
            <v>10949</v>
          </cell>
          <cell r="B181">
            <v>2</v>
          </cell>
          <cell r="C181">
            <v>212</v>
          </cell>
        </row>
        <row r="182">
          <cell r="A182">
            <v>10951</v>
          </cell>
          <cell r="B182">
            <v>32</v>
          </cell>
          <cell r="C182">
            <v>3722.4</v>
          </cell>
        </row>
        <row r="183">
          <cell r="A183">
            <v>10952</v>
          </cell>
          <cell r="B183">
            <v>1</v>
          </cell>
          <cell r="C183">
            <v>99</v>
          </cell>
        </row>
        <row r="184">
          <cell r="A184">
            <v>10953</v>
          </cell>
          <cell r="B184">
            <v>9</v>
          </cell>
          <cell r="C184">
            <v>903</v>
          </cell>
        </row>
        <row r="185">
          <cell r="A185">
            <v>10955</v>
          </cell>
          <cell r="B185">
            <v>5</v>
          </cell>
          <cell r="C185">
            <v>461.8</v>
          </cell>
        </row>
        <row r="186">
          <cell r="A186">
            <v>10983</v>
          </cell>
          <cell r="B186">
            <v>10</v>
          </cell>
          <cell r="C186">
            <v>858.7</v>
          </cell>
        </row>
        <row r="187">
          <cell r="A187">
            <v>10989</v>
          </cell>
          <cell r="B187">
            <v>37</v>
          </cell>
          <cell r="C187">
            <v>3530.8</v>
          </cell>
        </row>
        <row r="188">
          <cell r="A188">
            <v>11004</v>
          </cell>
          <cell r="B188">
            <v>6</v>
          </cell>
          <cell r="C188">
            <v>654.89</v>
          </cell>
        </row>
        <row r="189">
          <cell r="A189">
            <v>11012</v>
          </cell>
          <cell r="B189">
            <v>19</v>
          </cell>
          <cell r="C189">
            <v>1858.5</v>
          </cell>
        </row>
        <row r="190">
          <cell r="A190">
            <v>11023</v>
          </cell>
          <cell r="B190">
            <v>2</v>
          </cell>
          <cell r="C190">
            <v>250.8</v>
          </cell>
        </row>
        <row r="191">
          <cell r="A191">
            <v>11051</v>
          </cell>
          <cell r="B191">
            <v>26</v>
          </cell>
          <cell r="C191">
            <v>2719.8</v>
          </cell>
        </row>
        <row r="192">
          <cell r="A192">
            <v>11058</v>
          </cell>
          <cell r="B192">
            <v>10</v>
          </cell>
          <cell r="C192">
            <v>1091.62</v>
          </cell>
        </row>
        <row r="193">
          <cell r="A193">
            <v>11078</v>
          </cell>
          <cell r="B193">
            <v>3</v>
          </cell>
          <cell r="C193">
            <v>358.8</v>
          </cell>
        </row>
        <row r="194">
          <cell r="A194">
            <v>11088</v>
          </cell>
          <cell r="B194">
            <v>21</v>
          </cell>
          <cell r="C194">
            <v>2604.12</v>
          </cell>
        </row>
        <row r="195">
          <cell r="A195">
            <v>11107</v>
          </cell>
          <cell r="B195">
            <v>2</v>
          </cell>
          <cell r="C195">
            <v>297.6</v>
          </cell>
        </row>
        <row r="196">
          <cell r="A196">
            <v>11109</v>
          </cell>
          <cell r="B196">
            <v>33</v>
          </cell>
          <cell r="C196">
            <v>3204.9</v>
          </cell>
        </row>
        <row r="197">
          <cell r="A197">
            <v>11120</v>
          </cell>
          <cell r="B197">
            <v>8</v>
          </cell>
          <cell r="C197">
            <v>853.59</v>
          </cell>
        </row>
        <row r="198">
          <cell r="A198">
            <v>11142</v>
          </cell>
          <cell r="B198">
            <v>15</v>
          </cell>
          <cell r="C198">
            <v>1291.2</v>
          </cell>
        </row>
        <row r="199">
          <cell r="A199">
            <v>11143</v>
          </cell>
          <cell r="B199">
            <v>8</v>
          </cell>
          <cell r="C199">
            <v>1055</v>
          </cell>
        </row>
        <row r="200">
          <cell r="A200">
            <v>11145</v>
          </cell>
          <cell r="B200">
            <v>5</v>
          </cell>
          <cell r="C200">
            <v>545.8</v>
          </cell>
        </row>
        <row r="201">
          <cell r="A201">
            <v>11178</v>
          </cell>
          <cell r="B201">
            <v>13</v>
          </cell>
          <cell r="C201">
            <v>1201.7</v>
          </cell>
        </row>
        <row r="202">
          <cell r="A202">
            <v>11231</v>
          </cell>
          <cell r="B202">
            <v>11</v>
          </cell>
          <cell r="C202">
            <v>1057.27</v>
          </cell>
        </row>
        <row r="203">
          <cell r="A203">
            <v>11241</v>
          </cell>
          <cell r="B203">
            <v>8</v>
          </cell>
          <cell r="C203">
            <v>830.47</v>
          </cell>
        </row>
        <row r="204">
          <cell r="A204">
            <v>11251</v>
          </cell>
          <cell r="B204">
            <v>6</v>
          </cell>
          <cell r="C204">
            <v>364.44</v>
          </cell>
        </row>
        <row r="205">
          <cell r="A205">
            <v>11256</v>
          </cell>
          <cell r="B205">
            <v>10</v>
          </cell>
          <cell r="C205">
            <v>1305.68</v>
          </cell>
        </row>
        <row r="206">
          <cell r="A206">
            <v>11318</v>
          </cell>
          <cell r="B206">
            <v>19</v>
          </cell>
          <cell r="C206">
            <v>2173.95</v>
          </cell>
        </row>
        <row r="207">
          <cell r="A207">
            <v>11319</v>
          </cell>
          <cell r="B207">
            <v>25</v>
          </cell>
          <cell r="C207">
            <v>2199.4</v>
          </cell>
        </row>
        <row r="208">
          <cell r="A208">
            <v>11323</v>
          </cell>
          <cell r="B208">
            <v>22</v>
          </cell>
          <cell r="C208">
            <v>2526.8</v>
          </cell>
        </row>
        <row r="209">
          <cell r="A209">
            <v>11329</v>
          </cell>
          <cell r="B209">
            <v>18</v>
          </cell>
          <cell r="C209">
            <v>2047.6</v>
          </cell>
        </row>
        <row r="210">
          <cell r="A210">
            <v>11330</v>
          </cell>
          <cell r="B210">
            <v>6</v>
          </cell>
          <cell r="C210">
            <v>730</v>
          </cell>
        </row>
        <row r="211">
          <cell r="A211">
            <v>11333</v>
          </cell>
          <cell r="B211">
            <v>27</v>
          </cell>
          <cell r="C211">
            <v>2974.49</v>
          </cell>
        </row>
        <row r="212">
          <cell r="A212">
            <v>11335</v>
          </cell>
          <cell r="B212">
            <v>13</v>
          </cell>
          <cell r="C212">
            <v>1075.9</v>
          </cell>
        </row>
        <row r="213">
          <cell r="A213">
            <v>11363</v>
          </cell>
          <cell r="B213">
            <v>17</v>
          </cell>
          <cell r="C213">
            <v>1671</v>
          </cell>
        </row>
        <row r="214">
          <cell r="A214">
            <v>11372</v>
          </cell>
          <cell r="B214">
            <v>17</v>
          </cell>
          <cell r="C214">
            <v>2002.8</v>
          </cell>
        </row>
        <row r="215">
          <cell r="A215">
            <v>11377</v>
          </cell>
          <cell r="B215">
            <v>18</v>
          </cell>
          <cell r="C215">
            <v>1898.8</v>
          </cell>
        </row>
        <row r="216">
          <cell r="A216">
            <v>11379</v>
          </cell>
          <cell r="B216">
            <v>6</v>
          </cell>
          <cell r="C216">
            <v>559.78</v>
          </cell>
        </row>
        <row r="217">
          <cell r="A217">
            <v>11382</v>
          </cell>
          <cell r="B217">
            <v>22</v>
          </cell>
          <cell r="C217">
            <v>2263.37</v>
          </cell>
        </row>
        <row r="218">
          <cell r="A218">
            <v>11383</v>
          </cell>
          <cell r="B218">
            <v>17</v>
          </cell>
          <cell r="C218">
            <v>2207.87</v>
          </cell>
        </row>
        <row r="219">
          <cell r="A219">
            <v>11388</v>
          </cell>
          <cell r="B219">
            <v>8</v>
          </cell>
          <cell r="C219">
            <v>926.8</v>
          </cell>
        </row>
        <row r="220">
          <cell r="A220">
            <v>11394</v>
          </cell>
          <cell r="B220">
            <v>12</v>
          </cell>
          <cell r="C220">
            <v>1163.28</v>
          </cell>
        </row>
        <row r="221">
          <cell r="A221">
            <v>11397</v>
          </cell>
          <cell r="B221">
            <v>5</v>
          </cell>
          <cell r="C221">
            <v>419.8</v>
          </cell>
        </row>
        <row r="222">
          <cell r="A222">
            <v>11429</v>
          </cell>
          <cell r="B222">
            <v>3</v>
          </cell>
          <cell r="C222">
            <v>356</v>
          </cell>
        </row>
        <row r="223">
          <cell r="A223">
            <v>11446</v>
          </cell>
          <cell r="B223">
            <v>16</v>
          </cell>
          <cell r="C223">
            <v>1712.8</v>
          </cell>
        </row>
        <row r="224">
          <cell r="A224">
            <v>11447</v>
          </cell>
          <cell r="B224">
            <v>25</v>
          </cell>
          <cell r="C224">
            <v>2409.5</v>
          </cell>
        </row>
        <row r="225">
          <cell r="A225">
            <v>11453</v>
          </cell>
          <cell r="B225">
            <v>23</v>
          </cell>
          <cell r="C225">
            <v>2565.69</v>
          </cell>
        </row>
        <row r="226">
          <cell r="A226">
            <v>11458</v>
          </cell>
          <cell r="B226">
            <v>18</v>
          </cell>
          <cell r="C226">
            <v>1712.81</v>
          </cell>
        </row>
        <row r="227">
          <cell r="A227">
            <v>11459</v>
          </cell>
          <cell r="B227">
            <v>8</v>
          </cell>
          <cell r="C227">
            <v>1087</v>
          </cell>
        </row>
        <row r="228">
          <cell r="A228">
            <v>11463</v>
          </cell>
          <cell r="B228">
            <v>17</v>
          </cell>
          <cell r="C228">
            <v>1901.6</v>
          </cell>
        </row>
        <row r="229">
          <cell r="A229">
            <v>11465</v>
          </cell>
          <cell r="B229">
            <v>24</v>
          </cell>
          <cell r="C229">
            <v>2418.02</v>
          </cell>
        </row>
        <row r="230">
          <cell r="A230">
            <v>11483</v>
          </cell>
          <cell r="B230">
            <v>12</v>
          </cell>
          <cell r="C230">
            <v>1257.75</v>
          </cell>
        </row>
        <row r="231">
          <cell r="A231">
            <v>11486</v>
          </cell>
          <cell r="B231">
            <v>23</v>
          </cell>
          <cell r="C231">
            <v>2140.8</v>
          </cell>
        </row>
        <row r="232">
          <cell r="A232">
            <v>11487</v>
          </cell>
          <cell r="B232">
            <v>14</v>
          </cell>
          <cell r="C232">
            <v>1667.8</v>
          </cell>
        </row>
        <row r="233">
          <cell r="A233">
            <v>11490</v>
          </cell>
          <cell r="B233">
            <v>13</v>
          </cell>
          <cell r="C233">
            <v>1251.4</v>
          </cell>
        </row>
        <row r="234">
          <cell r="A234">
            <v>11504</v>
          </cell>
          <cell r="B234">
            <v>24</v>
          </cell>
          <cell r="C234">
            <v>2680.76</v>
          </cell>
        </row>
        <row r="235">
          <cell r="A235">
            <v>11512</v>
          </cell>
          <cell r="B235">
            <v>1</v>
          </cell>
          <cell r="C235">
            <v>65</v>
          </cell>
        </row>
        <row r="236">
          <cell r="A236">
            <v>11517</v>
          </cell>
          <cell r="B236">
            <v>11</v>
          </cell>
          <cell r="C236">
            <v>1006.4</v>
          </cell>
        </row>
        <row r="237">
          <cell r="A237">
            <v>11537</v>
          </cell>
          <cell r="B237">
            <v>25</v>
          </cell>
          <cell r="C237">
            <v>2384.78</v>
          </cell>
        </row>
        <row r="238">
          <cell r="A238">
            <v>11596</v>
          </cell>
          <cell r="B238">
            <v>10</v>
          </cell>
          <cell r="C238">
            <v>1145.8</v>
          </cell>
        </row>
        <row r="239">
          <cell r="A239">
            <v>11602</v>
          </cell>
          <cell r="B239">
            <v>12</v>
          </cell>
          <cell r="C239">
            <v>1383.8</v>
          </cell>
        </row>
        <row r="240">
          <cell r="A240">
            <v>11619</v>
          </cell>
          <cell r="B240">
            <v>16</v>
          </cell>
          <cell r="C240">
            <v>1613.8</v>
          </cell>
        </row>
        <row r="241">
          <cell r="A241">
            <v>11620</v>
          </cell>
          <cell r="B241">
            <v>7</v>
          </cell>
          <cell r="C241">
            <v>684.89</v>
          </cell>
        </row>
        <row r="242">
          <cell r="A242">
            <v>11622</v>
          </cell>
          <cell r="B242">
            <v>15</v>
          </cell>
          <cell r="C242">
            <v>1635.92</v>
          </cell>
        </row>
        <row r="243">
          <cell r="A243">
            <v>11627</v>
          </cell>
          <cell r="B243">
            <v>17</v>
          </cell>
          <cell r="C243">
            <v>1935</v>
          </cell>
        </row>
        <row r="244">
          <cell r="A244">
            <v>11639</v>
          </cell>
          <cell r="B244">
            <v>5</v>
          </cell>
          <cell r="C244">
            <v>482.8</v>
          </cell>
        </row>
        <row r="245">
          <cell r="A245">
            <v>11642</v>
          </cell>
          <cell r="B245">
            <v>44</v>
          </cell>
          <cell r="C245">
            <v>4121.46</v>
          </cell>
        </row>
        <row r="246">
          <cell r="A246">
            <v>11686</v>
          </cell>
          <cell r="B246">
            <v>12</v>
          </cell>
          <cell r="C246">
            <v>1145.94</v>
          </cell>
        </row>
        <row r="247">
          <cell r="A247">
            <v>11711</v>
          </cell>
          <cell r="B247">
            <v>9</v>
          </cell>
          <cell r="C247">
            <v>864.6</v>
          </cell>
        </row>
        <row r="248">
          <cell r="A248">
            <v>11760</v>
          </cell>
          <cell r="B248">
            <v>4</v>
          </cell>
          <cell r="C248">
            <v>397</v>
          </cell>
        </row>
        <row r="249">
          <cell r="A249">
            <v>11762</v>
          </cell>
          <cell r="B249">
            <v>10</v>
          </cell>
          <cell r="C249">
            <v>1031.27</v>
          </cell>
        </row>
        <row r="250">
          <cell r="A250">
            <v>11765</v>
          </cell>
          <cell r="B250">
            <v>15</v>
          </cell>
          <cell r="C250">
            <v>1726.8</v>
          </cell>
        </row>
        <row r="251">
          <cell r="A251">
            <v>11768</v>
          </cell>
          <cell r="B251">
            <v>7</v>
          </cell>
          <cell r="C251">
            <v>853.8</v>
          </cell>
        </row>
        <row r="252">
          <cell r="A252">
            <v>11769</v>
          </cell>
          <cell r="B252">
            <v>5</v>
          </cell>
          <cell r="C252">
            <v>528.91</v>
          </cell>
        </row>
        <row r="253">
          <cell r="A253">
            <v>11771</v>
          </cell>
          <cell r="B253">
            <v>3</v>
          </cell>
          <cell r="C253">
            <v>200</v>
          </cell>
        </row>
        <row r="254">
          <cell r="A254">
            <v>11774</v>
          </cell>
          <cell r="B254">
            <v>10</v>
          </cell>
          <cell r="C254">
            <v>1135.8</v>
          </cell>
        </row>
        <row r="255">
          <cell r="A255">
            <v>11776</v>
          </cell>
          <cell r="B255">
            <v>30</v>
          </cell>
          <cell r="C255">
            <v>3124.15</v>
          </cell>
        </row>
        <row r="256">
          <cell r="A256">
            <v>11779</v>
          </cell>
          <cell r="B256">
            <v>5</v>
          </cell>
          <cell r="C256">
            <v>482.8</v>
          </cell>
        </row>
        <row r="257">
          <cell r="A257">
            <v>11782</v>
          </cell>
          <cell r="B257">
            <v>3</v>
          </cell>
          <cell r="C257">
            <v>287</v>
          </cell>
        </row>
        <row r="258">
          <cell r="A258">
            <v>11793</v>
          </cell>
          <cell r="B258">
            <v>20</v>
          </cell>
          <cell r="C258">
            <v>2390.01</v>
          </cell>
        </row>
        <row r="259">
          <cell r="A259">
            <v>11796</v>
          </cell>
          <cell r="B259">
            <v>16</v>
          </cell>
          <cell r="C259">
            <v>1730.51</v>
          </cell>
        </row>
        <row r="260">
          <cell r="A260">
            <v>11797</v>
          </cell>
          <cell r="B260">
            <v>21</v>
          </cell>
          <cell r="C260">
            <v>2763</v>
          </cell>
        </row>
        <row r="261">
          <cell r="A261">
            <v>11799</v>
          </cell>
          <cell r="B261">
            <v>16</v>
          </cell>
          <cell r="C261">
            <v>1957.6</v>
          </cell>
        </row>
        <row r="262">
          <cell r="A262">
            <v>11825</v>
          </cell>
          <cell r="B262">
            <v>16</v>
          </cell>
          <cell r="C262">
            <v>1462.6</v>
          </cell>
        </row>
        <row r="263">
          <cell r="A263">
            <v>11829</v>
          </cell>
          <cell r="B263">
            <v>8</v>
          </cell>
          <cell r="C263">
            <v>922</v>
          </cell>
        </row>
        <row r="264">
          <cell r="A264">
            <v>11830</v>
          </cell>
          <cell r="B264">
            <v>6</v>
          </cell>
          <cell r="C264">
            <v>676.2</v>
          </cell>
        </row>
        <row r="265">
          <cell r="A265">
            <v>11844</v>
          </cell>
          <cell r="B265">
            <v>10</v>
          </cell>
          <cell r="C265">
            <v>1152.89</v>
          </cell>
        </row>
        <row r="266">
          <cell r="A266">
            <v>11863</v>
          </cell>
          <cell r="B266">
            <v>3</v>
          </cell>
          <cell r="C266">
            <v>247</v>
          </cell>
        </row>
        <row r="267">
          <cell r="A267">
            <v>11866</v>
          </cell>
          <cell r="B267">
            <v>14</v>
          </cell>
          <cell r="C267">
            <v>1496.3</v>
          </cell>
        </row>
        <row r="268">
          <cell r="A268">
            <v>11871</v>
          </cell>
          <cell r="B268">
            <v>14</v>
          </cell>
          <cell r="C268">
            <v>1493.13</v>
          </cell>
        </row>
        <row r="269">
          <cell r="A269">
            <v>11872</v>
          </cell>
          <cell r="B269">
            <v>27</v>
          </cell>
          <cell r="C269">
            <v>3409.93</v>
          </cell>
        </row>
        <row r="270">
          <cell r="A270">
            <v>11876</v>
          </cell>
          <cell r="B270">
            <v>2</v>
          </cell>
          <cell r="C270">
            <v>208</v>
          </cell>
        </row>
        <row r="271">
          <cell r="A271">
            <v>11880</v>
          </cell>
          <cell r="B271">
            <v>8</v>
          </cell>
          <cell r="C271">
            <v>919</v>
          </cell>
        </row>
        <row r="272">
          <cell r="A272">
            <v>11883</v>
          </cell>
          <cell r="B272">
            <v>12</v>
          </cell>
          <cell r="C272">
            <v>1099.5</v>
          </cell>
        </row>
        <row r="273">
          <cell r="A273">
            <v>11902</v>
          </cell>
          <cell r="B273">
            <v>16</v>
          </cell>
          <cell r="C273">
            <v>1927.3</v>
          </cell>
        </row>
        <row r="274">
          <cell r="A274">
            <v>11903</v>
          </cell>
          <cell r="B274">
            <v>17</v>
          </cell>
          <cell r="C274">
            <v>1236.39</v>
          </cell>
        </row>
        <row r="275">
          <cell r="A275">
            <v>11949</v>
          </cell>
          <cell r="B275">
            <v>10</v>
          </cell>
          <cell r="C275">
            <v>1179.5</v>
          </cell>
        </row>
        <row r="276">
          <cell r="A276">
            <v>11961</v>
          </cell>
          <cell r="B276">
            <v>8</v>
          </cell>
          <cell r="C276">
            <v>768.55</v>
          </cell>
        </row>
        <row r="277">
          <cell r="A277">
            <v>11964</v>
          </cell>
          <cell r="B277">
            <v>13</v>
          </cell>
          <cell r="C277">
            <v>1000.2</v>
          </cell>
        </row>
        <row r="278">
          <cell r="A278">
            <v>11977</v>
          </cell>
          <cell r="B278">
            <v>13</v>
          </cell>
          <cell r="C278">
            <v>1183.58</v>
          </cell>
        </row>
        <row r="279">
          <cell r="A279">
            <v>11985</v>
          </cell>
          <cell r="B279">
            <v>7</v>
          </cell>
          <cell r="C279">
            <v>628.88</v>
          </cell>
        </row>
        <row r="280">
          <cell r="A280">
            <v>11986</v>
          </cell>
          <cell r="B280">
            <v>3</v>
          </cell>
          <cell r="C280">
            <v>161</v>
          </cell>
        </row>
        <row r="281">
          <cell r="A281">
            <v>11987</v>
          </cell>
          <cell r="B281">
            <v>6</v>
          </cell>
          <cell r="C281">
            <v>764</v>
          </cell>
        </row>
        <row r="282">
          <cell r="A282">
            <v>11993</v>
          </cell>
          <cell r="B282">
            <v>20</v>
          </cell>
          <cell r="C282">
            <v>1871.97</v>
          </cell>
        </row>
        <row r="283">
          <cell r="A283">
            <v>12048</v>
          </cell>
          <cell r="B283">
            <v>12</v>
          </cell>
          <cell r="C283">
            <v>874.33</v>
          </cell>
        </row>
        <row r="284">
          <cell r="A284">
            <v>12052</v>
          </cell>
          <cell r="B284">
            <v>19</v>
          </cell>
          <cell r="C284">
            <v>1899.54</v>
          </cell>
        </row>
        <row r="285">
          <cell r="A285">
            <v>12054</v>
          </cell>
          <cell r="B285">
            <v>6</v>
          </cell>
          <cell r="C285">
            <v>635.8</v>
          </cell>
        </row>
        <row r="286">
          <cell r="A286">
            <v>12091</v>
          </cell>
          <cell r="B286">
            <v>6</v>
          </cell>
          <cell r="C286">
            <v>714.6</v>
          </cell>
        </row>
        <row r="287">
          <cell r="A287">
            <v>12094</v>
          </cell>
          <cell r="B287">
            <v>10</v>
          </cell>
          <cell r="C287">
            <v>782.5</v>
          </cell>
        </row>
        <row r="288">
          <cell r="A288">
            <v>12108</v>
          </cell>
          <cell r="B288">
            <v>18</v>
          </cell>
          <cell r="C288">
            <v>1665.95</v>
          </cell>
        </row>
        <row r="289">
          <cell r="A289">
            <v>12109</v>
          </cell>
          <cell r="B289">
            <v>8</v>
          </cell>
          <cell r="C289">
            <v>1020.08</v>
          </cell>
        </row>
        <row r="290">
          <cell r="A290">
            <v>12113</v>
          </cell>
          <cell r="B290">
            <v>20</v>
          </cell>
          <cell r="C290">
            <v>2148.4</v>
          </cell>
        </row>
        <row r="291">
          <cell r="A291">
            <v>12135</v>
          </cell>
          <cell r="B291">
            <v>27</v>
          </cell>
          <cell r="C291">
            <v>3136.8</v>
          </cell>
        </row>
        <row r="292">
          <cell r="A292">
            <v>12136</v>
          </cell>
          <cell r="B292">
            <v>10</v>
          </cell>
          <cell r="C292">
            <v>907.3</v>
          </cell>
        </row>
        <row r="293">
          <cell r="A293">
            <v>12143</v>
          </cell>
          <cell r="B293">
            <v>11</v>
          </cell>
          <cell r="C293">
            <v>1272</v>
          </cell>
        </row>
        <row r="294">
          <cell r="A294">
            <v>12144</v>
          </cell>
          <cell r="B294">
            <v>7</v>
          </cell>
          <cell r="C294">
            <v>672.3</v>
          </cell>
        </row>
        <row r="295">
          <cell r="A295">
            <v>12146</v>
          </cell>
          <cell r="B295">
            <v>7</v>
          </cell>
          <cell r="C295">
            <v>682</v>
          </cell>
        </row>
        <row r="296">
          <cell r="A296">
            <v>12147</v>
          </cell>
          <cell r="B296">
            <v>13</v>
          </cell>
          <cell r="C296">
            <v>1565.52</v>
          </cell>
        </row>
        <row r="297">
          <cell r="A297">
            <v>12157</v>
          </cell>
          <cell r="B297">
            <v>31</v>
          </cell>
          <cell r="C297">
            <v>3636.4</v>
          </cell>
        </row>
        <row r="298">
          <cell r="A298">
            <v>12158</v>
          </cell>
          <cell r="B298">
            <v>11</v>
          </cell>
          <cell r="C298">
            <v>1115.72</v>
          </cell>
        </row>
        <row r="299">
          <cell r="A299">
            <v>12164</v>
          </cell>
          <cell r="B299">
            <v>27</v>
          </cell>
          <cell r="C299">
            <v>3131.4</v>
          </cell>
        </row>
        <row r="300">
          <cell r="A300">
            <v>12184</v>
          </cell>
          <cell r="B300">
            <v>20</v>
          </cell>
          <cell r="C300">
            <v>1781.3</v>
          </cell>
        </row>
        <row r="301">
          <cell r="A301">
            <v>12185</v>
          </cell>
          <cell r="B301">
            <v>14</v>
          </cell>
          <cell r="C301">
            <v>1273</v>
          </cell>
        </row>
        <row r="302">
          <cell r="A302">
            <v>12186</v>
          </cell>
          <cell r="B302">
            <v>14</v>
          </cell>
          <cell r="C302">
            <v>1886</v>
          </cell>
        </row>
        <row r="303">
          <cell r="A303">
            <v>12189</v>
          </cell>
          <cell r="B303">
            <v>9</v>
          </cell>
          <cell r="C303">
            <v>986</v>
          </cell>
        </row>
        <row r="304">
          <cell r="A304">
            <v>12190</v>
          </cell>
          <cell r="B304">
            <v>21.25</v>
          </cell>
          <cell r="C304">
            <v>2393.97</v>
          </cell>
        </row>
        <row r="305">
          <cell r="A305">
            <v>12197</v>
          </cell>
          <cell r="B305">
            <v>9</v>
          </cell>
          <cell r="C305">
            <v>1086.8</v>
          </cell>
        </row>
        <row r="306">
          <cell r="A306">
            <v>12203</v>
          </cell>
          <cell r="B306">
            <v>9</v>
          </cell>
          <cell r="C306">
            <v>749.17</v>
          </cell>
        </row>
        <row r="307">
          <cell r="A307">
            <v>12213</v>
          </cell>
          <cell r="B307">
            <v>3</v>
          </cell>
          <cell r="C307">
            <v>303</v>
          </cell>
        </row>
        <row r="308">
          <cell r="A308">
            <v>12215</v>
          </cell>
          <cell r="B308">
            <v>16</v>
          </cell>
          <cell r="C308">
            <v>1945</v>
          </cell>
        </row>
        <row r="309">
          <cell r="A309">
            <v>12216</v>
          </cell>
          <cell r="B309">
            <v>25</v>
          </cell>
          <cell r="C309">
            <v>2860</v>
          </cell>
        </row>
        <row r="310">
          <cell r="A310">
            <v>12219</v>
          </cell>
          <cell r="B310">
            <v>1</v>
          </cell>
          <cell r="C310">
            <v>96</v>
          </cell>
        </row>
        <row r="311">
          <cell r="A311">
            <v>12225</v>
          </cell>
          <cell r="B311">
            <v>12.75</v>
          </cell>
          <cell r="C311">
            <v>1414</v>
          </cell>
        </row>
        <row r="312">
          <cell r="A312">
            <v>12230</v>
          </cell>
          <cell r="B312">
            <v>11</v>
          </cell>
          <cell r="C312">
            <v>1499.8</v>
          </cell>
        </row>
        <row r="313">
          <cell r="A313">
            <v>12234</v>
          </cell>
          <cell r="B313">
            <v>10</v>
          </cell>
          <cell r="C313">
            <v>991.6</v>
          </cell>
        </row>
        <row r="314">
          <cell r="A314">
            <v>12235</v>
          </cell>
          <cell r="B314">
            <v>20</v>
          </cell>
          <cell r="C314">
            <v>1869.96</v>
          </cell>
        </row>
        <row r="315">
          <cell r="A315">
            <v>12254</v>
          </cell>
          <cell r="B315">
            <v>14</v>
          </cell>
          <cell r="C315">
            <v>1676.2</v>
          </cell>
        </row>
        <row r="316">
          <cell r="A316">
            <v>12255</v>
          </cell>
          <cell r="B316">
            <v>18</v>
          </cell>
          <cell r="C316">
            <v>1496.96</v>
          </cell>
        </row>
        <row r="317">
          <cell r="A317">
            <v>12274</v>
          </cell>
          <cell r="B317">
            <v>1</v>
          </cell>
          <cell r="C317">
            <v>51.4</v>
          </cell>
        </row>
        <row r="318">
          <cell r="A318">
            <v>12275</v>
          </cell>
          <cell r="B318">
            <v>3</v>
          </cell>
          <cell r="C318">
            <v>355</v>
          </cell>
        </row>
        <row r="319">
          <cell r="A319">
            <v>12276</v>
          </cell>
          <cell r="B319">
            <v>1</v>
          </cell>
          <cell r="C319">
            <v>138</v>
          </cell>
        </row>
        <row r="320">
          <cell r="A320">
            <v>12277</v>
          </cell>
          <cell r="B320">
            <v>20</v>
          </cell>
          <cell r="C320">
            <v>2201.41</v>
          </cell>
        </row>
        <row r="321">
          <cell r="A321">
            <v>12317</v>
          </cell>
          <cell r="B321">
            <v>8</v>
          </cell>
          <cell r="C321">
            <v>863</v>
          </cell>
        </row>
        <row r="322">
          <cell r="A322">
            <v>12332</v>
          </cell>
          <cell r="B322">
            <v>16</v>
          </cell>
          <cell r="C322">
            <v>1760.8</v>
          </cell>
        </row>
        <row r="323">
          <cell r="A323">
            <v>12338</v>
          </cell>
          <cell r="B323">
            <v>19</v>
          </cell>
          <cell r="C323">
            <v>2040.2</v>
          </cell>
        </row>
        <row r="324">
          <cell r="A324">
            <v>12347</v>
          </cell>
          <cell r="B324">
            <v>5</v>
          </cell>
          <cell r="C324">
            <v>621</v>
          </cell>
        </row>
        <row r="325">
          <cell r="A325">
            <v>12349</v>
          </cell>
          <cell r="B325">
            <v>22</v>
          </cell>
          <cell r="C325">
            <v>2358.8</v>
          </cell>
        </row>
        <row r="326">
          <cell r="A326">
            <v>12377</v>
          </cell>
          <cell r="B326">
            <v>14</v>
          </cell>
          <cell r="C326">
            <v>1256.3</v>
          </cell>
        </row>
        <row r="327">
          <cell r="A327">
            <v>12395</v>
          </cell>
          <cell r="B327">
            <v>10</v>
          </cell>
          <cell r="C327">
            <v>1184.87</v>
          </cell>
        </row>
        <row r="328">
          <cell r="A328">
            <v>12396</v>
          </cell>
          <cell r="B328">
            <v>9</v>
          </cell>
          <cell r="C328">
            <v>819.8</v>
          </cell>
        </row>
        <row r="329">
          <cell r="A329">
            <v>12397</v>
          </cell>
          <cell r="B329">
            <v>5</v>
          </cell>
          <cell r="C329">
            <v>436.1</v>
          </cell>
        </row>
        <row r="330">
          <cell r="A330">
            <v>12398</v>
          </cell>
          <cell r="B330">
            <v>4</v>
          </cell>
          <cell r="C330">
            <v>284.89</v>
          </cell>
        </row>
        <row r="331">
          <cell r="A331">
            <v>12410</v>
          </cell>
          <cell r="B331">
            <v>7</v>
          </cell>
          <cell r="C331">
            <v>825.88</v>
          </cell>
        </row>
        <row r="332">
          <cell r="A332">
            <v>12412</v>
          </cell>
          <cell r="B332">
            <v>16</v>
          </cell>
          <cell r="C332">
            <v>1901.86</v>
          </cell>
        </row>
        <row r="333">
          <cell r="A333">
            <v>12439</v>
          </cell>
          <cell r="B333">
            <v>2</v>
          </cell>
          <cell r="C333">
            <v>154</v>
          </cell>
        </row>
        <row r="334">
          <cell r="A334">
            <v>12440</v>
          </cell>
          <cell r="B334">
            <v>6</v>
          </cell>
          <cell r="C334">
            <v>646.02</v>
          </cell>
        </row>
        <row r="335">
          <cell r="A335">
            <v>12441</v>
          </cell>
          <cell r="B335">
            <v>8</v>
          </cell>
          <cell r="C335">
            <v>673.91</v>
          </cell>
        </row>
        <row r="336">
          <cell r="A336">
            <v>12442</v>
          </cell>
          <cell r="B336">
            <v>11</v>
          </cell>
          <cell r="C336">
            <v>1159</v>
          </cell>
        </row>
        <row r="337">
          <cell r="A337">
            <v>12443</v>
          </cell>
          <cell r="B337">
            <v>7</v>
          </cell>
          <cell r="C337">
            <v>798.11</v>
          </cell>
        </row>
        <row r="338">
          <cell r="A338">
            <v>12446</v>
          </cell>
          <cell r="B338">
            <v>5</v>
          </cell>
          <cell r="C338">
            <v>284.77</v>
          </cell>
        </row>
        <row r="339">
          <cell r="A339">
            <v>12447</v>
          </cell>
          <cell r="B339">
            <v>4</v>
          </cell>
          <cell r="C339">
            <v>280</v>
          </cell>
        </row>
        <row r="340">
          <cell r="A340">
            <v>12448</v>
          </cell>
          <cell r="B340">
            <v>8</v>
          </cell>
          <cell r="C340">
            <v>870.21</v>
          </cell>
        </row>
        <row r="341">
          <cell r="A341">
            <v>12449</v>
          </cell>
          <cell r="B341">
            <v>4</v>
          </cell>
          <cell r="C341">
            <v>516</v>
          </cell>
        </row>
        <row r="342">
          <cell r="A342">
            <v>12451</v>
          </cell>
          <cell r="B342">
            <v>6</v>
          </cell>
          <cell r="C342">
            <v>720</v>
          </cell>
        </row>
        <row r="343">
          <cell r="A343">
            <v>12452</v>
          </cell>
          <cell r="B343">
            <v>13</v>
          </cell>
          <cell r="C343">
            <v>1546.55</v>
          </cell>
        </row>
        <row r="344">
          <cell r="A344">
            <v>12454</v>
          </cell>
          <cell r="B344">
            <v>4</v>
          </cell>
          <cell r="C344">
            <v>404.82</v>
          </cell>
        </row>
        <row r="345">
          <cell r="A345">
            <v>12459</v>
          </cell>
          <cell r="B345">
            <v>9</v>
          </cell>
          <cell r="C345">
            <v>958.4</v>
          </cell>
        </row>
        <row r="346">
          <cell r="A346">
            <v>12460</v>
          </cell>
          <cell r="B346">
            <v>16</v>
          </cell>
          <cell r="C346">
            <v>1692.01</v>
          </cell>
        </row>
        <row r="347">
          <cell r="A347">
            <v>12461</v>
          </cell>
          <cell r="B347">
            <v>7</v>
          </cell>
          <cell r="C347">
            <v>766.9</v>
          </cell>
        </row>
        <row r="348">
          <cell r="A348">
            <v>12462</v>
          </cell>
          <cell r="B348">
            <v>10</v>
          </cell>
          <cell r="C348">
            <v>1100.5</v>
          </cell>
        </row>
        <row r="349">
          <cell r="A349">
            <v>12463</v>
          </cell>
          <cell r="B349">
            <v>2</v>
          </cell>
          <cell r="C349">
            <v>99</v>
          </cell>
        </row>
        <row r="350">
          <cell r="A350">
            <v>12464</v>
          </cell>
          <cell r="B350">
            <v>14</v>
          </cell>
          <cell r="C350">
            <v>1399.13</v>
          </cell>
        </row>
        <row r="351">
          <cell r="A351">
            <v>12465</v>
          </cell>
          <cell r="B351">
            <v>18</v>
          </cell>
          <cell r="C351">
            <v>1926.42</v>
          </cell>
        </row>
        <row r="352">
          <cell r="A352">
            <v>12466</v>
          </cell>
          <cell r="B352">
            <v>8</v>
          </cell>
          <cell r="C352">
            <v>1028.8</v>
          </cell>
        </row>
        <row r="353">
          <cell r="A353">
            <v>12467</v>
          </cell>
          <cell r="B353">
            <v>5</v>
          </cell>
          <cell r="C353">
            <v>353.29</v>
          </cell>
        </row>
        <row r="354">
          <cell r="A354">
            <v>12468</v>
          </cell>
          <cell r="B354">
            <v>16</v>
          </cell>
          <cell r="C354">
            <v>1120.49</v>
          </cell>
        </row>
        <row r="355">
          <cell r="A355">
            <v>12470</v>
          </cell>
          <cell r="B355">
            <v>3</v>
          </cell>
          <cell r="C355">
            <v>318</v>
          </cell>
        </row>
        <row r="356">
          <cell r="A356">
            <v>12471</v>
          </cell>
          <cell r="B356">
            <v>23</v>
          </cell>
          <cell r="C356">
            <v>2695.15</v>
          </cell>
        </row>
        <row r="357">
          <cell r="A357">
            <v>12472</v>
          </cell>
          <cell r="B357">
            <v>19</v>
          </cell>
          <cell r="C357">
            <v>2255.8</v>
          </cell>
        </row>
        <row r="358">
          <cell r="A358">
            <v>12473</v>
          </cell>
          <cell r="B358">
            <v>3</v>
          </cell>
          <cell r="C358">
            <v>215.8</v>
          </cell>
        </row>
        <row r="359">
          <cell r="A359">
            <v>12474</v>
          </cell>
          <cell r="B359">
            <v>41</v>
          </cell>
          <cell r="C359">
            <v>5038.41</v>
          </cell>
        </row>
        <row r="360">
          <cell r="A360">
            <v>12475</v>
          </cell>
          <cell r="B360">
            <v>11</v>
          </cell>
          <cell r="C360">
            <v>759.81</v>
          </cell>
        </row>
        <row r="361">
          <cell r="A361">
            <v>12476</v>
          </cell>
          <cell r="B361">
            <v>20</v>
          </cell>
          <cell r="C361">
            <v>2053.1</v>
          </cell>
        </row>
        <row r="362">
          <cell r="A362">
            <v>12477</v>
          </cell>
          <cell r="B362">
            <v>17</v>
          </cell>
          <cell r="C362">
            <v>1806</v>
          </cell>
        </row>
        <row r="363">
          <cell r="A363">
            <v>12478</v>
          </cell>
          <cell r="B363">
            <v>18</v>
          </cell>
          <cell r="C363">
            <v>2003.32</v>
          </cell>
        </row>
        <row r="364">
          <cell r="A364">
            <v>12479</v>
          </cell>
          <cell r="B364">
            <v>7</v>
          </cell>
          <cell r="C364">
            <v>587.19</v>
          </cell>
        </row>
        <row r="365">
          <cell r="A365">
            <v>12480</v>
          </cell>
          <cell r="B365">
            <v>13</v>
          </cell>
          <cell r="C365">
            <v>925.34</v>
          </cell>
        </row>
        <row r="366">
          <cell r="A366">
            <v>12481</v>
          </cell>
          <cell r="B366">
            <v>4</v>
          </cell>
          <cell r="C366">
            <v>287.81</v>
          </cell>
        </row>
        <row r="367">
          <cell r="A367">
            <v>12482</v>
          </cell>
          <cell r="B367">
            <v>19</v>
          </cell>
          <cell r="C367">
            <v>1785.98</v>
          </cell>
        </row>
        <row r="368">
          <cell r="A368">
            <v>12483</v>
          </cell>
          <cell r="B368">
            <v>13</v>
          </cell>
          <cell r="C368">
            <v>1072.7</v>
          </cell>
        </row>
        <row r="369">
          <cell r="A369">
            <v>12484</v>
          </cell>
          <cell r="B369">
            <v>23</v>
          </cell>
          <cell r="C369">
            <v>2410.4</v>
          </cell>
        </row>
        <row r="370">
          <cell r="A370">
            <v>12485</v>
          </cell>
          <cell r="B370">
            <v>6</v>
          </cell>
          <cell r="C370">
            <v>427.9</v>
          </cell>
        </row>
        <row r="371">
          <cell r="A371">
            <v>12486</v>
          </cell>
          <cell r="B371">
            <v>9</v>
          </cell>
          <cell r="C371">
            <v>749</v>
          </cell>
        </row>
        <row r="372">
          <cell r="A372">
            <v>12487</v>
          </cell>
          <cell r="B372">
            <v>3</v>
          </cell>
          <cell r="C372">
            <v>324</v>
          </cell>
        </row>
        <row r="373">
          <cell r="A373">
            <v>12488</v>
          </cell>
          <cell r="B373">
            <v>13</v>
          </cell>
          <cell r="C373">
            <v>1316.21</v>
          </cell>
        </row>
        <row r="374">
          <cell r="A374">
            <v>12489</v>
          </cell>
          <cell r="B374">
            <v>6</v>
          </cell>
          <cell r="C374">
            <v>700</v>
          </cell>
        </row>
        <row r="375">
          <cell r="A375">
            <v>12490</v>
          </cell>
          <cell r="B375">
            <v>4</v>
          </cell>
          <cell r="C375">
            <v>454.54</v>
          </cell>
        </row>
        <row r="376">
          <cell r="A376">
            <v>12491</v>
          </cell>
          <cell r="B376">
            <v>6</v>
          </cell>
          <cell r="C376">
            <v>672</v>
          </cell>
        </row>
        <row r="377">
          <cell r="A377">
            <v>12492</v>
          </cell>
          <cell r="B377">
            <v>7</v>
          </cell>
          <cell r="C377">
            <v>801</v>
          </cell>
        </row>
        <row r="378">
          <cell r="A378">
            <v>12493</v>
          </cell>
          <cell r="B378">
            <v>11</v>
          </cell>
          <cell r="C378">
            <v>1114</v>
          </cell>
        </row>
        <row r="379">
          <cell r="A379">
            <v>12494</v>
          </cell>
          <cell r="B379">
            <v>5</v>
          </cell>
          <cell r="C379">
            <v>466</v>
          </cell>
        </row>
        <row r="380">
          <cell r="A380">
            <v>12495</v>
          </cell>
          <cell r="B380">
            <v>2</v>
          </cell>
          <cell r="C380">
            <v>224</v>
          </cell>
        </row>
        <row r="381">
          <cell r="A381">
            <v>12496</v>
          </cell>
          <cell r="B381">
            <v>6</v>
          </cell>
          <cell r="C381">
            <v>543.8</v>
          </cell>
        </row>
        <row r="382">
          <cell r="A382">
            <v>12497</v>
          </cell>
          <cell r="B382">
            <v>1</v>
          </cell>
          <cell r="C382">
            <v>75</v>
          </cell>
        </row>
        <row r="383">
          <cell r="A383">
            <v>12498</v>
          </cell>
          <cell r="B383">
            <v>13</v>
          </cell>
          <cell r="C383">
            <v>1456.35</v>
          </cell>
        </row>
        <row r="384">
          <cell r="A384">
            <v>12499</v>
          </cell>
          <cell r="B384">
            <v>13</v>
          </cell>
          <cell r="C384">
            <v>1182.13</v>
          </cell>
        </row>
        <row r="385">
          <cell r="A385">
            <v>12500</v>
          </cell>
          <cell r="B385">
            <v>10</v>
          </cell>
          <cell r="C385">
            <v>1069.8</v>
          </cell>
        </row>
        <row r="386">
          <cell r="A386">
            <v>12501</v>
          </cell>
          <cell r="B386">
            <v>7</v>
          </cell>
          <cell r="C386">
            <v>654</v>
          </cell>
        </row>
        <row r="387">
          <cell r="A387">
            <v>12502</v>
          </cell>
          <cell r="B387">
            <v>5</v>
          </cell>
          <cell r="C387">
            <v>480.8</v>
          </cell>
        </row>
        <row r="388">
          <cell r="A388">
            <v>12503</v>
          </cell>
          <cell r="B388">
            <v>9</v>
          </cell>
          <cell r="C388">
            <v>928.66</v>
          </cell>
        </row>
        <row r="389">
          <cell r="A389">
            <v>12504</v>
          </cell>
          <cell r="B389">
            <v>18</v>
          </cell>
          <cell r="C389">
            <v>2018</v>
          </cell>
        </row>
        <row r="390">
          <cell r="A390">
            <v>12505</v>
          </cell>
          <cell r="B390">
            <v>12</v>
          </cell>
          <cell r="C390">
            <v>1134.51</v>
          </cell>
        </row>
        <row r="391">
          <cell r="A391">
            <v>12506</v>
          </cell>
          <cell r="B391">
            <v>15</v>
          </cell>
          <cell r="C391">
            <v>1030</v>
          </cell>
        </row>
        <row r="392">
          <cell r="A392">
            <v>12507</v>
          </cell>
          <cell r="B392">
            <v>18</v>
          </cell>
          <cell r="C392">
            <v>1685.81</v>
          </cell>
        </row>
        <row r="393">
          <cell r="A393">
            <v>12508</v>
          </cell>
          <cell r="B393">
            <v>12</v>
          </cell>
          <cell r="C393">
            <v>915.4</v>
          </cell>
        </row>
        <row r="394">
          <cell r="A394">
            <v>12509</v>
          </cell>
          <cell r="B394">
            <v>4</v>
          </cell>
          <cell r="C394">
            <v>174.9</v>
          </cell>
        </row>
        <row r="395">
          <cell r="A395">
            <v>12510</v>
          </cell>
          <cell r="B395">
            <v>4</v>
          </cell>
          <cell r="C395">
            <v>219.4</v>
          </cell>
        </row>
        <row r="396">
          <cell r="A396">
            <v>12511</v>
          </cell>
          <cell r="B396">
            <v>4</v>
          </cell>
          <cell r="C396">
            <v>267.92</v>
          </cell>
        </row>
        <row r="397">
          <cell r="A397">
            <v>12512</v>
          </cell>
          <cell r="B397">
            <v>7</v>
          </cell>
          <cell r="C397">
            <v>678</v>
          </cell>
        </row>
        <row r="398">
          <cell r="A398">
            <v>12513</v>
          </cell>
          <cell r="B398">
            <v>13</v>
          </cell>
          <cell r="C398">
            <v>1251.95</v>
          </cell>
        </row>
        <row r="399">
          <cell r="A399">
            <v>12514</v>
          </cell>
          <cell r="B399">
            <v>5</v>
          </cell>
          <cell r="C399">
            <v>374.5</v>
          </cell>
        </row>
        <row r="400">
          <cell r="A400">
            <v>12515</v>
          </cell>
          <cell r="B400">
            <v>1</v>
          </cell>
          <cell r="C400">
            <v>138</v>
          </cell>
        </row>
        <row r="401">
          <cell r="A401">
            <v>12516</v>
          </cell>
          <cell r="B401">
            <v>4</v>
          </cell>
          <cell r="C401">
            <v>431</v>
          </cell>
        </row>
        <row r="402">
          <cell r="A402">
            <v>12517</v>
          </cell>
          <cell r="B402">
            <v>7</v>
          </cell>
          <cell r="C402">
            <v>687.4</v>
          </cell>
        </row>
        <row r="403">
          <cell r="A403">
            <v>12518</v>
          </cell>
          <cell r="B403">
            <v>1</v>
          </cell>
          <cell r="C403">
            <v>109</v>
          </cell>
        </row>
        <row r="404">
          <cell r="A404">
            <v>12519</v>
          </cell>
          <cell r="B404">
            <v>1</v>
          </cell>
          <cell r="C404">
            <v>83.3</v>
          </cell>
        </row>
        <row r="405">
          <cell r="A405">
            <v>12528</v>
          </cell>
          <cell r="B405">
            <v>7</v>
          </cell>
          <cell r="C405">
            <v>551.4</v>
          </cell>
        </row>
        <row r="406">
          <cell r="A406">
            <v>12529</v>
          </cell>
          <cell r="B406">
            <v>10</v>
          </cell>
          <cell r="C406">
            <v>1049.85</v>
          </cell>
        </row>
        <row r="407">
          <cell r="A407">
            <v>12530</v>
          </cell>
          <cell r="B407">
            <v>16</v>
          </cell>
          <cell r="C407">
            <v>1359.65</v>
          </cell>
        </row>
        <row r="408">
          <cell r="A408">
            <v>12531</v>
          </cell>
          <cell r="B408">
            <v>23</v>
          </cell>
          <cell r="C408">
            <v>2059.39</v>
          </cell>
        </row>
        <row r="409">
          <cell r="A409">
            <v>12532</v>
          </cell>
          <cell r="B409">
            <v>6</v>
          </cell>
          <cell r="C409">
            <v>366.26</v>
          </cell>
        </row>
        <row r="410">
          <cell r="A410">
            <v>12534</v>
          </cell>
          <cell r="B410">
            <v>11</v>
          </cell>
          <cell r="C410">
            <v>1066.35</v>
          </cell>
        </row>
        <row r="411">
          <cell r="A411">
            <v>12535</v>
          </cell>
          <cell r="B411">
            <v>11</v>
          </cell>
          <cell r="C411">
            <v>1399.2</v>
          </cell>
        </row>
        <row r="412">
          <cell r="A412">
            <v>12536</v>
          </cell>
          <cell r="B412">
            <v>15</v>
          </cell>
          <cell r="C412">
            <v>1625.6</v>
          </cell>
        </row>
        <row r="413">
          <cell r="A413">
            <v>12538</v>
          </cell>
          <cell r="B413">
            <v>13</v>
          </cell>
          <cell r="C413">
            <v>1390.4</v>
          </cell>
        </row>
        <row r="414">
          <cell r="A414">
            <v>12539</v>
          </cell>
          <cell r="B414">
            <v>7</v>
          </cell>
          <cell r="C414">
            <v>924.6</v>
          </cell>
        </row>
        <row r="415">
          <cell r="A415">
            <v>12555</v>
          </cell>
          <cell r="B415">
            <v>9</v>
          </cell>
          <cell r="C415">
            <v>755.5</v>
          </cell>
        </row>
        <row r="416">
          <cell r="A416">
            <v>12566</v>
          </cell>
          <cell r="B416">
            <v>22</v>
          </cell>
          <cell r="C416">
            <v>2465</v>
          </cell>
        </row>
        <row r="417">
          <cell r="A417">
            <v>12623</v>
          </cell>
          <cell r="B417">
            <v>1</v>
          </cell>
          <cell r="C417">
            <v>49.9</v>
          </cell>
        </row>
        <row r="418">
          <cell r="A418">
            <v>12624</v>
          </cell>
          <cell r="B418">
            <v>8</v>
          </cell>
          <cell r="C418">
            <v>860.8</v>
          </cell>
        </row>
        <row r="419">
          <cell r="A419">
            <v>12669</v>
          </cell>
          <cell r="B419">
            <v>5</v>
          </cell>
          <cell r="C419">
            <v>410</v>
          </cell>
        </row>
        <row r="420">
          <cell r="A420">
            <v>12682</v>
          </cell>
          <cell r="B420">
            <v>12</v>
          </cell>
          <cell r="C420">
            <v>1285</v>
          </cell>
        </row>
        <row r="421">
          <cell r="A421">
            <v>12700</v>
          </cell>
          <cell r="B421">
            <v>12</v>
          </cell>
          <cell r="C421">
            <v>1263.6</v>
          </cell>
        </row>
        <row r="422">
          <cell r="A422">
            <v>12717</v>
          </cell>
          <cell r="B422">
            <v>5</v>
          </cell>
          <cell r="C422">
            <v>632.9</v>
          </cell>
        </row>
        <row r="423">
          <cell r="A423">
            <v>12718</v>
          </cell>
          <cell r="B423">
            <v>1</v>
          </cell>
          <cell r="C423">
            <v>121</v>
          </cell>
        </row>
        <row r="424">
          <cell r="A424">
            <v>12726</v>
          </cell>
          <cell r="B424">
            <v>1</v>
          </cell>
          <cell r="C424">
            <v>108</v>
          </cell>
        </row>
        <row r="425">
          <cell r="A425">
            <v>12744</v>
          </cell>
          <cell r="B425">
            <v>15</v>
          </cell>
          <cell r="C425">
            <v>1372.3</v>
          </cell>
        </row>
        <row r="426">
          <cell r="A426">
            <v>12745</v>
          </cell>
          <cell r="B426">
            <v>6</v>
          </cell>
          <cell r="C426">
            <v>425.76</v>
          </cell>
        </row>
        <row r="427">
          <cell r="A427">
            <v>12746</v>
          </cell>
          <cell r="B427">
            <v>1</v>
          </cell>
          <cell r="C427">
            <v>50</v>
          </cell>
        </row>
        <row r="428">
          <cell r="A428">
            <v>12751</v>
          </cell>
          <cell r="B428">
            <v>4</v>
          </cell>
          <cell r="C428">
            <v>213</v>
          </cell>
        </row>
        <row r="429">
          <cell r="A429">
            <v>12752</v>
          </cell>
          <cell r="B429">
            <v>1</v>
          </cell>
          <cell r="C429">
            <v>138</v>
          </cell>
        </row>
        <row r="430">
          <cell r="A430">
            <v>12755</v>
          </cell>
          <cell r="B430">
            <v>8</v>
          </cell>
          <cell r="C430">
            <v>584</v>
          </cell>
        </row>
        <row r="431">
          <cell r="A431">
            <v>12757</v>
          </cell>
          <cell r="B431">
            <v>8</v>
          </cell>
          <cell r="C431">
            <v>614.49</v>
          </cell>
        </row>
        <row r="432">
          <cell r="A432">
            <v>12824</v>
          </cell>
          <cell r="B432">
            <v>1</v>
          </cell>
          <cell r="C432">
            <v>50</v>
          </cell>
        </row>
        <row r="433">
          <cell r="A433">
            <v>12825</v>
          </cell>
          <cell r="B433">
            <v>0</v>
          </cell>
          <cell r="C433">
            <v>0</v>
          </cell>
        </row>
        <row r="434">
          <cell r="A434">
            <v>12844</v>
          </cell>
          <cell r="B434">
            <v>4</v>
          </cell>
          <cell r="C434">
            <v>483.3</v>
          </cell>
        </row>
        <row r="435">
          <cell r="A435">
            <v>12847</v>
          </cell>
          <cell r="B435">
            <v>14</v>
          </cell>
          <cell r="C435">
            <v>1545.8</v>
          </cell>
        </row>
        <row r="436">
          <cell r="A436">
            <v>12849</v>
          </cell>
          <cell r="B436">
            <v>1</v>
          </cell>
          <cell r="C436">
            <v>40.87</v>
          </cell>
        </row>
        <row r="437">
          <cell r="A437">
            <v>12856</v>
          </cell>
          <cell r="B437">
            <v>2</v>
          </cell>
          <cell r="C437">
            <v>228</v>
          </cell>
        </row>
        <row r="438">
          <cell r="A438">
            <v>990035</v>
          </cell>
          <cell r="B438">
            <v>13</v>
          </cell>
          <cell r="C438">
            <v>1332.88</v>
          </cell>
        </row>
        <row r="439">
          <cell r="A439">
            <v>990176</v>
          </cell>
          <cell r="B439">
            <v>10</v>
          </cell>
          <cell r="C439">
            <v>1120.78</v>
          </cell>
        </row>
        <row r="440">
          <cell r="A440">
            <v>990280</v>
          </cell>
          <cell r="B440">
            <v>6</v>
          </cell>
          <cell r="C440">
            <v>573</v>
          </cell>
        </row>
        <row r="441">
          <cell r="A441">
            <v>990451</v>
          </cell>
          <cell r="B441">
            <v>12</v>
          </cell>
          <cell r="C441">
            <v>1231.6</v>
          </cell>
        </row>
        <row r="442">
          <cell r="A442">
            <v>990467</v>
          </cell>
          <cell r="B442">
            <v>7</v>
          </cell>
          <cell r="C442">
            <v>484.79</v>
          </cell>
        </row>
        <row r="443">
          <cell r="A443">
            <v>990487</v>
          </cell>
          <cell r="B443">
            <v>24</v>
          </cell>
          <cell r="C443">
            <v>2630.8</v>
          </cell>
        </row>
        <row r="444">
          <cell r="A444">
            <v>991137</v>
          </cell>
          <cell r="B444">
            <v>38</v>
          </cell>
          <cell r="C444">
            <v>3176.89</v>
          </cell>
        </row>
        <row r="445">
          <cell r="A445">
            <v>992157</v>
          </cell>
          <cell r="B445">
            <v>16</v>
          </cell>
          <cell r="C445">
            <v>1898.6</v>
          </cell>
        </row>
        <row r="446">
          <cell r="A446">
            <v>993501</v>
          </cell>
          <cell r="B446">
            <v>39</v>
          </cell>
          <cell r="C446">
            <v>3794.8</v>
          </cell>
        </row>
        <row r="447">
          <cell r="A447">
            <v>995590</v>
          </cell>
          <cell r="B447">
            <v>11</v>
          </cell>
          <cell r="C447">
            <v>1188</v>
          </cell>
        </row>
        <row r="448">
          <cell r="A448">
            <v>995669</v>
          </cell>
          <cell r="B448">
            <v>1</v>
          </cell>
          <cell r="C448">
            <v>138</v>
          </cell>
        </row>
        <row r="449">
          <cell r="A449">
            <v>995671</v>
          </cell>
          <cell r="B449">
            <v>6</v>
          </cell>
          <cell r="C449">
            <v>609.4</v>
          </cell>
        </row>
        <row r="450">
          <cell r="A450">
            <v>995673</v>
          </cell>
          <cell r="B450">
            <v>2</v>
          </cell>
          <cell r="C450">
            <v>198</v>
          </cell>
        </row>
        <row r="451">
          <cell r="A451">
            <v>995676</v>
          </cell>
          <cell r="B451">
            <v>5</v>
          </cell>
          <cell r="C451">
            <v>474.8</v>
          </cell>
        </row>
        <row r="452">
          <cell r="A452">
            <v>995987</v>
          </cell>
          <cell r="B452">
            <v>31</v>
          </cell>
          <cell r="C452">
            <v>3446</v>
          </cell>
        </row>
        <row r="453">
          <cell r="A453">
            <v>997367</v>
          </cell>
          <cell r="B453">
            <v>5</v>
          </cell>
          <cell r="C453">
            <v>265.8</v>
          </cell>
        </row>
        <row r="454">
          <cell r="A454">
            <v>997487</v>
          </cell>
          <cell r="B454">
            <v>1</v>
          </cell>
          <cell r="C454">
            <v>19.9</v>
          </cell>
        </row>
        <row r="455">
          <cell r="A455">
            <v>998087</v>
          </cell>
          <cell r="B455">
            <v>1</v>
          </cell>
          <cell r="C455">
            <v>145</v>
          </cell>
        </row>
        <row r="456">
          <cell r="A456">
            <v>998828</v>
          </cell>
          <cell r="B456">
            <v>6</v>
          </cell>
          <cell r="C456">
            <v>783</v>
          </cell>
        </row>
        <row r="457">
          <cell r="A457">
            <v>998832</v>
          </cell>
          <cell r="B457">
            <v>2</v>
          </cell>
          <cell r="C457">
            <v>195</v>
          </cell>
        </row>
        <row r="458">
          <cell r="A458">
            <v>998835</v>
          </cell>
          <cell r="B458">
            <v>4</v>
          </cell>
          <cell r="C458">
            <v>355.9</v>
          </cell>
        </row>
        <row r="459">
          <cell r="A459">
            <v>998836</v>
          </cell>
          <cell r="B459">
            <v>3</v>
          </cell>
          <cell r="C459">
            <v>396</v>
          </cell>
        </row>
        <row r="460">
          <cell r="A460">
            <v>998927</v>
          </cell>
          <cell r="B460">
            <v>31</v>
          </cell>
          <cell r="C460">
            <v>3060.2</v>
          </cell>
        </row>
        <row r="461">
          <cell r="A461">
            <v>999691</v>
          </cell>
          <cell r="B461">
            <v>9</v>
          </cell>
          <cell r="C461">
            <v>808</v>
          </cell>
        </row>
        <row r="462">
          <cell r="B462">
            <v>6192</v>
          </cell>
          <cell r="C462">
            <v>638584.02</v>
          </cell>
        </row>
        <row r="463">
          <cell r="A463" t="str">
            <v>总计</v>
          </cell>
          <cell r="B463">
            <v>12384</v>
          </cell>
          <cell r="C463">
            <v>1277168.04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36"/>
  <sheetViews>
    <sheetView workbookViewId="0">
      <pane xSplit="6" ySplit="3" topLeftCell="G147" activePane="bottomRight" state="frozen"/>
      <selection/>
      <selection pane="topRight"/>
      <selection pane="bottomLeft"/>
      <selection pane="bottomRight" activeCell="N123" sqref="N123"/>
    </sheetView>
  </sheetViews>
  <sheetFormatPr defaultColWidth="8" defaultRowHeight="18" customHeight="1"/>
  <cols>
    <col min="1" max="1" width="8" style="20"/>
    <col min="2" max="4" width="8" style="19"/>
    <col min="5" max="5" width="24.125" style="19" customWidth="1"/>
    <col min="6" max="6" width="8" style="19"/>
    <col min="7" max="9" width="10.125" style="19" customWidth="1"/>
    <col min="10" max="10" width="8" style="21"/>
    <col min="11" max="11" width="8.375" style="21"/>
    <col min="12" max="16344" width="8" style="19"/>
    <col min="16345" max="16384" width="8" style="20"/>
  </cols>
  <sheetData>
    <row r="1" ht="24" customHeight="1" spans="1:1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24" customHeight="1" spans="1:13">
      <c r="A2" s="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="18" customFormat="1" ht="32" customHeight="1" spans="1:16383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5" t="s">
        <v>8</v>
      </c>
      <c r="H3" s="25" t="s">
        <v>9</v>
      </c>
      <c r="I3" s="29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</row>
    <row r="4" s="19" customFormat="1" customHeight="1" spans="1:13">
      <c r="A4" s="27">
        <v>1</v>
      </c>
      <c r="B4" s="27">
        <v>4033</v>
      </c>
      <c r="C4" s="28" t="s">
        <v>15</v>
      </c>
      <c r="D4" s="27">
        <v>750</v>
      </c>
      <c r="E4" s="28" t="s">
        <v>16</v>
      </c>
      <c r="F4" s="28" t="s">
        <v>17</v>
      </c>
      <c r="G4" s="27">
        <v>3267.34</v>
      </c>
      <c r="H4" s="27">
        <v>3769.84</v>
      </c>
      <c r="I4" s="31" t="str">
        <f>VLOOKUP(D:D,门店完成情况!B:I,8,0)</f>
        <v>未完成</v>
      </c>
      <c r="J4" s="32">
        <f>VLOOKUP(B:B,[1]Sheet1!$A$1:$C$65536,3,0)</f>
        <v>2759.6</v>
      </c>
      <c r="K4" s="32">
        <f>J4-G4</f>
        <v>-507.74</v>
      </c>
      <c r="L4" s="32"/>
      <c r="M4" s="32">
        <v>30</v>
      </c>
    </row>
    <row r="5" s="19" customFormat="1" customHeight="1" spans="1:13">
      <c r="A5" s="27">
        <v>2</v>
      </c>
      <c r="B5" s="27">
        <v>11051</v>
      </c>
      <c r="C5" s="28" t="s">
        <v>18</v>
      </c>
      <c r="D5" s="27">
        <v>750</v>
      </c>
      <c r="E5" s="28" t="s">
        <v>16</v>
      </c>
      <c r="F5" s="28" t="s">
        <v>19</v>
      </c>
      <c r="G5" s="27">
        <v>3267.34</v>
      </c>
      <c r="H5" s="27">
        <v>3769.84</v>
      </c>
      <c r="I5" s="31" t="str">
        <f>VLOOKUP(D:D,门店完成情况!B:I,8,0)</f>
        <v>未完成</v>
      </c>
      <c r="J5" s="32">
        <f>VLOOKUP(B:B,[1]Sheet1!$A$1:$C$65536,3,0)</f>
        <v>2719.8</v>
      </c>
      <c r="K5" s="32">
        <f t="shared" ref="K5:K68" si="0">J5-G5</f>
        <v>-547.54</v>
      </c>
      <c r="L5" s="32"/>
      <c r="M5" s="32">
        <v>30</v>
      </c>
    </row>
    <row r="6" s="19" customFormat="1" customHeight="1" spans="1:13">
      <c r="A6" s="27">
        <v>3</v>
      </c>
      <c r="B6" s="27">
        <v>11463</v>
      </c>
      <c r="C6" s="28" t="s">
        <v>20</v>
      </c>
      <c r="D6" s="27">
        <v>750</v>
      </c>
      <c r="E6" s="28" t="s">
        <v>16</v>
      </c>
      <c r="F6" s="28" t="s">
        <v>19</v>
      </c>
      <c r="G6" s="27">
        <v>3267.34</v>
      </c>
      <c r="H6" s="27">
        <v>3769.84</v>
      </c>
      <c r="I6" s="31" t="str">
        <f>VLOOKUP(D:D,门店完成情况!B:I,8,0)</f>
        <v>未完成</v>
      </c>
      <c r="J6" s="32">
        <f>VLOOKUP(B:B,[1]Sheet1!$A$1:$C$65536,3,0)</f>
        <v>1901.6</v>
      </c>
      <c r="K6" s="32">
        <f t="shared" si="0"/>
        <v>-1365.74</v>
      </c>
      <c r="L6" s="32"/>
      <c r="M6" s="32">
        <v>30</v>
      </c>
    </row>
    <row r="7" s="19" customFormat="1" customHeight="1" spans="1:13">
      <c r="A7" s="27">
        <v>4</v>
      </c>
      <c r="B7" s="27">
        <v>12254</v>
      </c>
      <c r="C7" s="28" t="s">
        <v>21</v>
      </c>
      <c r="D7" s="27">
        <v>750</v>
      </c>
      <c r="E7" s="28" t="s">
        <v>16</v>
      </c>
      <c r="F7" s="28" t="s">
        <v>19</v>
      </c>
      <c r="G7" s="27">
        <v>3267.34</v>
      </c>
      <c r="H7" s="27">
        <v>3769.84</v>
      </c>
      <c r="I7" s="31" t="str">
        <f>VLOOKUP(D:D,门店完成情况!B:I,8,0)</f>
        <v>未完成</v>
      </c>
      <c r="J7" s="32">
        <f>VLOOKUP(B:B,[1]Sheet1!$A$1:$C$65536,3,0)</f>
        <v>1676.2</v>
      </c>
      <c r="K7" s="32">
        <f t="shared" si="0"/>
        <v>-1591.14</v>
      </c>
      <c r="L7" s="32"/>
      <c r="M7" s="32">
        <v>30</v>
      </c>
    </row>
    <row r="8" s="19" customFormat="1" customHeight="1" spans="1:13">
      <c r="A8" s="27">
        <v>5</v>
      </c>
      <c r="B8" s="27">
        <v>12757</v>
      </c>
      <c r="C8" s="28" t="s">
        <v>22</v>
      </c>
      <c r="D8" s="27">
        <v>750</v>
      </c>
      <c r="E8" s="28" t="s">
        <v>16</v>
      </c>
      <c r="F8" s="28" t="s">
        <v>23</v>
      </c>
      <c r="G8" s="27">
        <v>653.485</v>
      </c>
      <c r="H8" s="27">
        <v>753.985</v>
      </c>
      <c r="I8" s="31" t="str">
        <f>VLOOKUP(D:D,门店完成情况!B:I,8,0)</f>
        <v>未完成</v>
      </c>
      <c r="J8" s="32">
        <f>VLOOKUP(B:B,[1]Sheet1!$A$1:$C$65536,3,0)</f>
        <v>614.49</v>
      </c>
      <c r="K8" s="32">
        <f t="shared" si="0"/>
        <v>-38.995</v>
      </c>
      <c r="L8" s="32"/>
      <c r="M8" s="33">
        <v>-15</v>
      </c>
    </row>
    <row r="9" s="19" customFormat="1" customHeight="1" spans="1:13">
      <c r="A9" s="27">
        <v>6</v>
      </c>
      <c r="B9" s="27">
        <v>12474</v>
      </c>
      <c r="C9" s="28" t="s">
        <v>24</v>
      </c>
      <c r="D9" s="27">
        <v>750</v>
      </c>
      <c r="E9" s="28" t="s">
        <v>16</v>
      </c>
      <c r="F9" s="28" t="s">
        <v>23</v>
      </c>
      <c r="G9" s="27">
        <v>2287.14</v>
      </c>
      <c r="H9" s="27">
        <v>2638.89</v>
      </c>
      <c r="I9" s="31" t="str">
        <f>VLOOKUP(D:D,门店完成情况!B:I,8,0)</f>
        <v>未完成</v>
      </c>
      <c r="J9" s="32">
        <f>VLOOKUP(B:B,[1]Sheet1!$A$1:$C$65536,3,0)</f>
        <v>5038.41</v>
      </c>
      <c r="K9" s="32">
        <f t="shared" si="0"/>
        <v>2751.27</v>
      </c>
      <c r="L9" s="32"/>
      <c r="M9" s="32"/>
    </row>
    <row r="10" s="19" customFormat="1" customHeight="1" spans="1:13">
      <c r="A10" s="27">
        <v>7</v>
      </c>
      <c r="B10" s="27">
        <v>12478</v>
      </c>
      <c r="C10" s="28" t="s">
        <v>25</v>
      </c>
      <c r="D10" s="27">
        <v>750</v>
      </c>
      <c r="E10" s="28" t="s">
        <v>16</v>
      </c>
      <c r="F10" s="28" t="s">
        <v>23</v>
      </c>
      <c r="G10" s="27">
        <v>2287.14</v>
      </c>
      <c r="H10" s="27">
        <v>2638.89</v>
      </c>
      <c r="I10" s="31" t="str">
        <f>VLOOKUP(D:D,门店完成情况!B:I,8,0)</f>
        <v>未完成</v>
      </c>
      <c r="J10" s="32">
        <f>VLOOKUP(B:B,[1]Sheet1!$A$1:$C$65536,3,0)</f>
        <v>2003.32</v>
      </c>
      <c r="K10" s="32">
        <f t="shared" si="0"/>
        <v>-283.82</v>
      </c>
      <c r="L10" s="32"/>
      <c r="M10" s="33">
        <v>-15</v>
      </c>
    </row>
    <row r="11" s="19" customFormat="1" customHeight="1" spans="1:13">
      <c r="A11" s="27">
        <v>8</v>
      </c>
      <c r="B11" s="27">
        <v>12215</v>
      </c>
      <c r="C11" s="28" t="s">
        <v>26</v>
      </c>
      <c r="D11" s="27">
        <v>750</v>
      </c>
      <c r="E11" s="28" t="s">
        <v>16</v>
      </c>
      <c r="F11" s="28" t="s">
        <v>23</v>
      </c>
      <c r="G11" s="27">
        <v>2613.875</v>
      </c>
      <c r="H11" s="27">
        <v>3015.875</v>
      </c>
      <c r="I11" s="31" t="str">
        <f>VLOOKUP(D:D,门店完成情况!B:I,8,0)</f>
        <v>未完成</v>
      </c>
      <c r="J11" s="32">
        <f>VLOOKUP(B:B,[1]Sheet1!$A$1:$C$65536,3,0)</f>
        <v>1945</v>
      </c>
      <c r="K11" s="32">
        <f t="shared" si="0"/>
        <v>-668.875</v>
      </c>
      <c r="L11" s="32"/>
      <c r="M11" s="33">
        <v>-15</v>
      </c>
    </row>
    <row r="12" s="19" customFormat="1" customHeight="1" spans="1:13">
      <c r="A12" s="27">
        <v>9</v>
      </c>
      <c r="B12" s="27">
        <v>8763</v>
      </c>
      <c r="C12" s="28" t="s">
        <v>27</v>
      </c>
      <c r="D12" s="27">
        <v>106485</v>
      </c>
      <c r="E12" s="28" t="s">
        <v>28</v>
      </c>
      <c r="F12" s="28" t="s">
        <v>17</v>
      </c>
      <c r="G12" s="27">
        <v>1300</v>
      </c>
      <c r="H12" s="27">
        <v>1550</v>
      </c>
      <c r="I12" s="31" t="str">
        <f>VLOOKUP(D:D,门店完成情况!B:I,8,0)</f>
        <v>1档</v>
      </c>
      <c r="J12" s="32">
        <f>VLOOKUP(B:B,[1]Sheet1!$A$1:$C$65536,3,0)</f>
        <v>1333.2</v>
      </c>
      <c r="K12" s="32">
        <f t="shared" si="0"/>
        <v>33.2</v>
      </c>
      <c r="L12" s="32">
        <f>ROUND(J12*0.01,0)</f>
        <v>13</v>
      </c>
      <c r="M12" s="32"/>
    </row>
    <row r="13" s="19" customFormat="1" customHeight="1" spans="1:13">
      <c r="A13" s="27">
        <v>10</v>
      </c>
      <c r="B13" s="27">
        <v>11319</v>
      </c>
      <c r="C13" s="28" t="s">
        <v>29</v>
      </c>
      <c r="D13" s="27">
        <v>106485</v>
      </c>
      <c r="E13" s="28" t="s">
        <v>28</v>
      </c>
      <c r="F13" s="28" t="s">
        <v>19</v>
      </c>
      <c r="G13" s="27">
        <v>1300</v>
      </c>
      <c r="H13" s="27">
        <v>1550</v>
      </c>
      <c r="I13" s="31" t="str">
        <f>VLOOKUP(D:D,门店完成情况!B:I,8,0)</f>
        <v>1档</v>
      </c>
      <c r="J13" s="32">
        <f>VLOOKUP(B:B,[1]Sheet1!$A$1:$C$65536,3,0)</f>
        <v>2199.4</v>
      </c>
      <c r="K13" s="32">
        <f t="shared" si="0"/>
        <v>899.4</v>
      </c>
      <c r="L13" s="32">
        <f>ROUND(J13*0.01,0)</f>
        <v>22</v>
      </c>
      <c r="M13" s="32"/>
    </row>
    <row r="14" s="19" customFormat="1" customHeight="1" spans="1:13">
      <c r="A14" s="27">
        <v>11</v>
      </c>
      <c r="B14" s="27">
        <v>12495</v>
      </c>
      <c r="C14" s="28" t="s">
        <v>30</v>
      </c>
      <c r="D14" s="27">
        <v>106485</v>
      </c>
      <c r="E14" s="28" t="s">
        <v>28</v>
      </c>
      <c r="F14" s="28" t="s">
        <v>31</v>
      </c>
      <c r="G14" s="27">
        <v>749</v>
      </c>
      <c r="H14" s="27">
        <v>763</v>
      </c>
      <c r="I14" s="31" t="str">
        <f>VLOOKUP(D:D,门店完成情况!B:I,8,0)</f>
        <v>1档</v>
      </c>
      <c r="J14" s="32">
        <f>VLOOKUP(B:B,[1]Sheet1!$A$1:$C$65536,3,0)</f>
        <v>224</v>
      </c>
      <c r="K14" s="32">
        <f t="shared" si="0"/>
        <v>-525</v>
      </c>
      <c r="L14" s="32">
        <f>ROUND(J14*0.01,0)</f>
        <v>2</v>
      </c>
      <c r="M14" s="33">
        <v>-15</v>
      </c>
    </row>
    <row r="15" s="19" customFormat="1" customHeight="1" spans="1:13">
      <c r="A15" s="27">
        <v>12</v>
      </c>
      <c r="B15" s="27">
        <v>7917</v>
      </c>
      <c r="C15" s="28" t="s">
        <v>32</v>
      </c>
      <c r="D15" s="27">
        <v>515</v>
      </c>
      <c r="E15" s="28" t="s">
        <v>33</v>
      </c>
      <c r="F15" s="28" t="s">
        <v>19</v>
      </c>
      <c r="G15" s="27">
        <v>1734</v>
      </c>
      <c r="H15" s="27">
        <v>2000</v>
      </c>
      <c r="I15" s="31" t="str">
        <f>VLOOKUP(D:D,门店完成情况!B:I,8,0)</f>
        <v>未完成</v>
      </c>
      <c r="J15" s="32">
        <f>VLOOKUP(B:B,[1]Sheet1!$A$1:$C$65536,3,0)</f>
        <v>1563.4</v>
      </c>
      <c r="K15" s="32">
        <f t="shared" si="0"/>
        <v>-170.6</v>
      </c>
      <c r="L15" s="32"/>
      <c r="M15" s="32">
        <v>30</v>
      </c>
    </row>
    <row r="16" s="19" customFormat="1" customHeight="1" spans="1:13">
      <c r="A16" s="27">
        <v>13</v>
      </c>
      <c r="B16" s="27">
        <v>7006</v>
      </c>
      <c r="C16" s="28" t="s">
        <v>34</v>
      </c>
      <c r="D16" s="27">
        <v>515</v>
      </c>
      <c r="E16" s="28" t="s">
        <v>33</v>
      </c>
      <c r="F16" s="28" t="s">
        <v>17</v>
      </c>
      <c r="G16" s="27">
        <v>1560</v>
      </c>
      <c r="H16" s="27">
        <v>1800</v>
      </c>
      <c r="I16" s="31" t="str">
        <f>VLOOKUP(D:D,门店完成情况!B:I,8,0)</f>
        <v>未完成</v>
      </c>
      <c r="J16" s="32">
        <f>VLOOKUP(B:B,[1]Sheet1!$A$1:$C$65536,3,0)</f>
        <v>1903.3</v>
      </c>
      <c r="K16" s="32">
        <f t="shared" si="0"/>
        <v>343.3</v>
      </c>
      <c r="L16" s="32"/>
      <c r="M16" s="32"/>
    </row>
    <row r="17" s="19" customFormat="1" customHeight="1" spans="1:13">
      <c r="A17" s="27">
        <v>14</v>
      </c>
      <c r="B17" s="27">
        <v>11986</v>
      </c>
      <c r="C17" s="28" t="s">
        <v>35</v>
      </c>
      <c r="D17" s="27">
        <v>515</v>
      </c>
      <c r="E17" s="28" t="s">
        <v>33</v>
      </c>
      <c r="F17" s="28" t="s">
        <v>19</v>
      </c>
      <c r="G17" s="27">
        <v>1560</v>
      </c>
      <c r="H17" s="27">
        <v>1799</v>
      </c>
      <c r="I17" s="31" t="str">
        <f>VLOOKUP(D:D,门店完成情况!B:I,8,0)</f>
        <v>未完成</v>
      </c>
      <c r="J17" s="32">
        <f>VLOOKUP(B:B,[1]Sheet1!$A$1:$C$65536,3,0)</f>
        <v>161</v>
      </c>
      <c r="K17" s="32">
        <f t="shared" si="0"/>
        <v>-1399</v>
      </c>
      <c r="L17" s="32"/>
      <c r="M17" s="32">
        <v>30</v>
      </c>
    </row>
    <row r="18" s="19" customFormat="1" customHeight="1" spans="1:13">
      <c r="A18" s="27">
        <v>15</v>
      </c>
      <c r="B18" s="27">
        <v>12483</v>
      </c>
      <c r="C18" s="28" t="s">
        <v>36</v>
      </c>
      <c r="D18" s="27">
        <v>515</v>
      </c>
      <c r="E18" s="28" t="s">
        <v>33</v>
      </c>
      <c r="F18" s="28" t="s">
        <v>23</v>
      </c>
      <c r="G18" s="27">
        <v>1214</v>
      </c>
      <c r="H18" s="27">
        <v>1400</v>
      </c>
      <c r="I18" s="31" t="str">
        <f>VLOOKUP(D:D,门店完成情况!B:I,8,0)</f>
        <v>未完成</v>
      </c>
      <c r="J18" s="32">
        <f>VLOOKUP(B:B,[1]Sheet1!$A$1:$C$65536,3,0)</f>
        <v>1072.7</v>
      </c>
      <c r="K18" s="32">
        <f t="shared" si="0"/>
        <v>-141.3</v>
      </c>
      <c r="L18" s="32"/>
      <c r="M18" s="33">
        <v>-15</v>
      </c>
    </row>
    <row r="19" s="19" customFormat="1" customHeight="1" spans="1:13">
      <c r="A19" s="27">
        <v>16</v>
      </c>
      <c r="B19" s="27">
        <v>990487</v>
      </c>
      <c r="C19" s="28" t="s">
        <v>37</v>
      </c>
      <c r="D19" s="27">
        <v>581</v>
      </c>
      <c r="E19" s="28" t="s">
        <v>38</v>
      </c>
      <c r="F19" s="28" t="s">
        <v>39</v>
      </c>
      <c r="G19" s="27">
        <v>3250</v>
      </c>
      <c r="H19" s="27">
        <v>4260</v>
      </c>
      <c r="I19" s="31" t="str">
        <f>VLOOKUP(D:D,门店完成情况!B:I,8,0)</f>
        <v>未完成</v>
      </c>
      <c r="J19" s="32">
        <f>VLOOKUP(B:B,[1]Sheet1!$A$1:$C$65536,3,0)</f>
        <v>2630.8</v>
      </c>
      <c r="K19" s="32">
        <f t="shared" si="0"/>
        <v>-619.2</v>
      </c>
      <c r="L19" s="32"/>
      <c r="M19" s="32">
        <v>30</v>
      </c>
    </row>
    <row r="20" s="19" customFormat="1" customHeight="1" spans="1:13">
      <c r="A20" s="27">
        <v>17</v>
      </c>
      <c r="B20" s="27">
        <v>5641</v>
      </c>
      <c r="C20" s="28" t="s">
        <v>40</v>
      </c>
      <c r="D20" s="27">
        <v>581</v>
      </c>
      <c r="E20" s="28" t="s">
        <v>38</v>
      </c>
      <c r="F20" s="28" t="s">
        <v>17</v>
      </c>
      <c r="G20" s="27">
        <v>2600</v>
      </c>
      <c r="H20" s="27">
        <v>2900</v>
      </c>
      <c r="I20" s="31" t="str">
        <f>VLOOKUP(D:D,门店完成情况!B:I,8,0)</f>
        <v>未完成</v>
      </c>
      <c r="J20" s="32">
        <f>VLOOKUP(B:B,[1]Sheet1!$A$1:$C$65536,3,0)</f>
        <v>869.8</v>
      </c>
      <c r="K20" s="32">
        <f t="shared" si="0"/>
        <v>-1730.2</v>
      </c>
      <c r="L20" s="32"/>
      <c r="M20" s="32">
        <v>30</v>
      </c>
    </row>
    <row r="21" s="19" customFormat="1" customHeight="1" spans="1:13">
      <c r="A21" s="27">
        <v>18</v>
      </c>
      <c r="B21" s="27">
        <v>7279</v>
      </c>
      <c r="C21" s="28" t="s">
        <v>41</v>
      </c>
      <c r="D21" s="27">
        <v>581</v>
      </c>
      <c r="E21" s="28" t="s">
        <v>38</v>
      </c>
      <c r="F21" s="28" t="s">
        <v>19</v>
      </c>
      <c r="G21" s="27">
        <v>2920</v>
      </c>
      <c r="H21" s="27">
        <v>3000</v>
      </c>
      <c r="I21" s="31" t="str">
        <f>VLOOKUP(D:D,门店完成情况!B:I,8,0)</f>
        <v>未完成</v>
      </c>
      <c r="J21" s="32">
        <f>VLOOKUP(B:B,[1]Sheet1!$A$1:$C$65536,3,0)</f>
        <v>2267.24</v>
      </c>
      <c r="K21" s="32">
        <f t="shared" si="0"/>
        <v>-652.76</v>
      </c>
      <c r="L21" s="32"/>
      <c r="M21" s="32">
        <v>30</v>
      </c>
    </row>
    <row r="22" s="19" customFormat="1" customHeight="1" spans="1:13">
      <c r="A22" s="27">
        <v>19</v>
      </c>
      <c r="B22" s="27">
        <v>12487</v>
      </c>
      <c r="C22" s="28" t="s">
        <v>42</v>
      </c>
      <c r="D22" s="27">
        <v>581</v>
      </c>
      <c r="E22" s="28" t="s">
        <v>38</v>
      </c>
      <c r="F22" s="28" t="s">
        <v>43</v>
      </c>
      <c r="G22" s="27">
        <v>514</v>
      </c>
      <c r="H22" s="27">
        <v>550</v>
      </c>
      <c r="I22" s="31" t="str">
        <f>VLOOKUP(D:D,门店完成情况!B:I,8,0)</f>
        <v>未完成</v>
      </c>
      <c r="J22" s="32">
        <f>VLOOKUP(B:B,[1]Sheet1!$A$1:$C$65536,3,0)</f>
        <v>324</v>
      </c>
      <c r="K22" s="32">
        <f t="shared" si="0"/>
        <v>-190</v>
      </c>
      <c r="L22" s="32"/>
      <c r="M22" s="33">
        <v>-15</v>
      </c>
    </row>
    <row r="23" s="19" customFormat="1" customHeight="1" spans="1:13">
      <c r="A23" s="27">
        <v>20</v>
      </c>
      <c r="B23" s="27">
        <v>9749</v>
      </c>
      <c r="C23" s="28" t="s">
        <v>44</v>
      </c>
      <c r="D23" s="27">
        <v>740</v>
      </c>
      <c r="E23" s="28" t="s">
        <v>45</v>
      </c>
      <c r="F23" s="28" t="s">
        <v>19</v>
      </c>
      <c r="G23" s="27">
        <v>1657.5</v>
      </c>
      <c r="H23" s="27">
        <v>1912</v>
      </c>
      <c r="I23" s="31" t="str">
        <f>VLOOKUP(D:D,门店完成情况!B:I,8,0)</f>
        <v>未完成</v>
      </c>
      <c r="J23" s="32">
        <f>VLOOKUP(B:B,[1]Sheet1!$A$1:$C$65536,3,0)</f>
        <v>1109.96</v>
      </c>
      <c r="K23" s="32">
        <f t="shared" si="0"/>
        <v>-547.54</v>
      </c>
      <c r="L23" s="32"/>
      <c r="M23" s="32">
        <v>30</v>
      </c>
    </row>
    <row r="24" s="19" customFormat="1" customHeight="1" spans="1:13">
      <c r="A24" s="27">
        <v>21</v>
      </c>
      <c r="B24" s="27">
        <v>9328</v>
      </c>
      <c r="C24" s="28" t="s">
        <v>46</v>
      </c>
      <c r="D24" s="27">
        <v>740</v>
      </c>
      <c r="E24" s="28" t="s">
        <v>45</v>
      </c>
      <c r="F24" s="28" t="s">
        <v>17</v>
      </c>
      <c r="G24" s="27">
        <v>1657.5</v>
      </c>
      <c r="H24" s="27">
        <v>1912</v>
      </c>
      <c r="I24" s="31" t="str">
        <f>VLOOKUP(D:D,门店完成情况!B:I,8,0)</f>
        <v>未完成</v>
      </c>
      <c r="J24" s="32">
        <f>VLOOKUP(B:B,[1]Sheet1!$A$1:$C$65536,3,0)</f>
        <v>1403.54</v>
      </c>
      <c r="K24" s="32">
        <f t="shared" si="0"/>
        <v>-253.96</v>
      </c>
      <c r="L24" s="32"/>
      <c r="M24" s="32">
        <v>30</v>
      </c>
    </row>
    <row r="25" s="19" customFormat="1" customHeight="1" spans="1:13">
      <c r="A25" s="27">
        <v>22</v>
      </c>
      <c r="B25" s="27">
        <v>8972</v>
      </c>
      <c r="C25" s="28" t="s">
        <v>47</v>
      </c>
      <c r="D25" s="27">
        <v>712</v>
      </c>
      <c r="E25" s="28" t="s">
        <v>48</v>
      </c>
      <c r="F25" s="28" t="s">
        <v>19</v>
      </c>
      <c r="G25" s="27">
        <v>1976</v>
      </c>
      <c r="H25" s="27">
        <v>2280</v>
      </c>
      <c r="I25" s="31" t="str">
        <f>VLOOKUP(D:D,门店完成情况!B:I,8,0)</f>
        <v>未完成</v>
      </c>
      <c r="J25" s="32">
        <f>VLOOKUP(B:B,[1]Sheet1!$A$1:$C$65536,3,0)</f>
        <v>1607.93</v>
      </c>
      <c r="K25" s="32">
        <f t="shared" si="0"/>
        <v>-368.07</v>
      </c>
      <c r="L25" s="32"/>
      <c r="M25" s="32">
        <v>30</v>
      </c>
    </row>
    <row r="26" s="19" customFormat="1" customHeight="1" spans="1:13">
      <c r="A26" s="27">
        <v>23</v>
      </c>
      <c r="B26" s="27">
        <v>10650</v>
      </c>
      <c r="C26" s="28" t="s">
        <v>49</v>
      </c>
      <c r="D26" s="27">
        <v>712</v>
      </c>
      <c r="E26" s="28" t="s">
        <v>48</v>
      </c>
      <c r="F26" s="28" t="s">
        <v>17</v>
      </c>
      <c r="G26" s="27">
        <v>1779</v>
      </c>
      <c r="H26" s="27">
        <v>2052</v>
      </c>
      <c r="I26" s="31" t="str">
        <f>VLOOKUP(D:D,门店完成情况!B:I,8,0)</f>
        <v>未完成</v>
      </c>
      <c r="J26" s="32">
        <f>VLOOKUP(B:B,[1]Sheet1!$A$1:$C$65536,3,0)</f>
        <v>2571.9</v>
      </c>
      <c r="K26" s="32">
        <f t="shared" si="0"/>
        <v>792.9</v>
      </c>
      <c r="L26" s="32"/>
      <c r="M26" s="32"/>
    </row>
    <row r="27" s="19" customFormat="1" customHeight="1" spans="1:13">
      <c r="A27" s="27">
        <v>24</v>
      </c>
      <c r="B27" s="27">
        <v>11383</v>
      </c>
      <c r="C27" s="28" t="s">
        <v>50</v>
      </c>
      <c r="D27" s="27">
        <v>712</v>
      </c>
      <c r="E27" s="28" t="s">
        <v>48</v>
      </c>
      <c r="F27" s="28" t="s">
        <v>19</v>
      </c>
      <c r="G27" s="27">
        <v>1976</v>
      </c>
      <c r="H27" s="27">
        <v>2280</v>
      </c>
      <c r="I27" s="31" t="str">
        <f>VLOOKUP(D:D,门店完成情况!B:I,8,0)</f>
        <v>未完成</v>
      </c>
      <c r="J27" s="32">
        <f>VLOOKUP(B:B,[1]Sheet1!$A$1:$C$65536,3,0)</f>
        <v>2207.87</v>
      </c>
      <c r="K27" s="32">
        <f t="shared" si="0"/>
        <v>231.87</v>
      </c>
      <c r="L27" s="32"/>
      <c r="M27" s="32"/>
    </row>
    <row r="28" s="19" customFormat="1" customHeight="1" spans="1:13">
      <c r="A28" s="27">
        <v>25</v>
      </c>
      <c r="B28" s="27">
        <v>11487</v>
      </c>
      <c r="C28" s="28" t="s">
        <v>51</v>
      </c>
      <c r="D28" s="27">
        <v>712</v>
      </c>
      <c r="E28" s="28" t="s">
        <v>48</v>
      </c>
      <c r="F28" s="28" t="s">
        <v>19</v>
      </c>
      <c r="G28" s="27">
        <v>1976</v>
      </c>
      <c r="H28" s="27">
        <v>2280</v>
      </c>
      <c r="I28" s="31" t="str">
        <f>VLOOKUP(D:D,门店完成情况!B:I,8,0)</f>
        <v>未完成</v>
      </c>
      <c r="J28" s="32">
        <f>VLOOKUP(B:B,[1]Sheet1!$A$1:$C$65536,3,0)</f>
        <v>1667.8</v>
      </c>
      <c r="K28" s="32">
        <f t="shared" si="0"/>
        <v>-308.2</v>
      </c>
      <c r="L28" s="32"/>
      <c r="M28" s="32">
        <v>30</v>
      </c>
    </row>
    <row r="29" s="19" customFormat="1" customHeight="1" spans="1:13">
      <c r="A29" s="27">
        <v>26</v>
      </c>
      <c r="B29" s="27">
        <v>12189</v>
      </c>
      <c r="C29" s="28" t="s">
        <v>52</v>
      </c>
      <c r="D29" s="27">
        <v>712</v>
      </c>
      <c r="E29" s="28" t="s">
        <v>48</v>
      </c>
      <c r="F29" s="28" t="s">
        <v>19</v>
      </c>
      <c r="G29" s="27">
        <v>1976</v>
      </c>
      <c r="H29" s="27">
        <v>2280</v>
      </c>
      <c r="I29" s="31" t="str">
        <f>VLOOKUP(D:D,门店完成情况!B:I,8,0)</f>
        <v>未完成</v>
      </c>
      <c r="J29" s="32">
        <f>VLOOKUP(B:B,[1]Sheet1!$A$1:$C$65536,3,0)</f>
        <v>986</v>
      </c>
      <c r="K29" s="32">
        <f t="shared" si="0"/>
        <v>-990</v>
      </c>
      <c r="L29" s="32"/>
      <c r="M29" s="32">
        <v>30</v>
      </c>
    </row>
    <row r="30" s="19" customFormat="1" customHeight="1" spans="1:13">
      <c r="A30" s="27">
        <v>27</v>
      </c>
      <c r="B30" s="27">
        <v>5519</v>
      </c>
      <c r="C30" s="28" t="s">
        <v>53</v>
      </c>
      <c r="D30" s="27">
        <v>578</v>
      </c>
      <c r="E30" s="28" t="s">
        <v>54</v>
      </c>
      <c r="F30" s="28" t="s">
        <v>55</v>
      </c>
      <c r="G30" s="27">
        <v>1827</v>
      </c>
      <c r="H30" s="27">
        <v>2108</v>
      </c>
      <c r="I30" s="31" t="str">
        <f>VLOOKUP(D:D,门店完成情况!B:I,8,0)</f>
        <v>2档</v>
      </c>
      <c r="J30" s="32">
        <f>VLOOKUP(B:B,[1]Sheet1!$A$1:$C$65536,3,0)</f>
        <v>2439.4</v>
      </c>
      <c r="K30" s="32">
        <f t="shared" si="0"/>
        <v>612.4</v>
      </c>
      <c r="L30" s="32">
        <f>ROUND(J30*0.02,0)</f>
        <v>49</v>
      </c>
      <c r="M30" s="32"/>
    </row>
    <row r="31" s="19" customFormat="1" customHeight="1" spans="1:13">
      <c r="A31" s="27">
        <v>28</v>
      </c>
      <c r="B31" s="27">
        <v>9331</v>
      </c>
      <c r="C31" s="28" t="s">
        <v>56</v>
      </c>
      <c r="D31" s="27">
        <v>578</v>
      </c>
      <c r="E31" s="28" t="s">
        <v>54</v>
      </c>
      <c r="F31" s="28" t="s">
        <v>17</v>
      </c>
      <c r="G31" s="27">
        <v>1371</v>
      </c>
      <c r="H31" s="27">
        <v>1581</v>
      </c>
      <c r="I31" s="31" t="str">
        <f>VLOOKUP(D:D,门店完成情况!B:I,8,0)</f>
        <v>2档</v>
      </c>
      <c r="J31" s="32">
        <f>VLOOKUP(B:B,[1]Sheet1!$A$1:$C$65536,3,0)</f>
        <v>1834.3</v>
      </c>
      <c r="K31" s="32">
        <f t="shared" si="0"/>
        <v>463.3</v>
      </c>
      <c r="L31" s="32">
        <f>ROUND(J31*0.02,0)</f>
        <v>37</v>
      </c>
      <c r="M31" s="32"/>
    </row>
    <row r="32" s="19" customFormat="1" customHeight="1" spans="1:13">
      <c r="A32" s="27">
        <v>29</v>
      </c>
      <c r="B32" s="27">
        <v>9140</v>
      </c>
      <c r="C32" s="28" t="s">
        <v>57</v>
      </c>
      <c r="D32" s="27">
        <v>578</v>
      </c>
      <c r="E32" s="28" t="s">
        <v>54</v>
      </c>
      <c r="F32" s="28" t="s">
        <v>55</v>
      </c>
      <c r="G32" s="27">
        <v>1827</v>
      </c>
      <c r="H32" s="27">
        <v>2108</v>
      </c>
      <c r="I32" s="31" t="str">
        <f>VLOOKUP(D:D,门店完成情况!B:I,8,0)</f>
        <v>2档</v>
      </c>
      <c r="J32" s="32">
        <f>VLOOKUP(B:B,[1]Sheet1!$A$1:$C$65536,3,0)</f>
        <v>2390.7</v>
      </c>
      <c r="K32" s="32">
        <f t="shared" si="0"/>
        <v>563.7</v>
      </c>
      <c r="L32" s="32">
        <f>ROUND(J32*0.02,0)</f>
        <v>48</v>
      </c>
      <c r="M32" s="32"/>
    </row>
    <row r="33" s="19" customFormat="1" customHeight="1" spans="1:13">
      <c r="A33" s="27">
        <v>30</v>
      </c>
      <c r="B33" s="27">
        <v>12472</v>
      </c>
      <c r="C33" s="28" t="s">
        <v>58</v>
      </c>
      <c r="D33" s="27">
        <v>578</v>
      </c>
      <c r="E33" s="28" t="s">
        <v>54</v>
      </c>
      <c r="F33" s="28" t="s">
        <v>23</v>
      </c>
      <c r="G33" s="27">
        <v>1066</v>
      </c>
      <c r="H33" s="27">
        <v>1230</v>
      </c>
      <c r="I33" s="31" t="str">
        <f>VLOOKUP(D:D,门店完成情况!B:I,8,0)</f>
        <v>2档</v>
      </c>
      <c r="J33" s="32">
        <f>VLOOKUP(B:B,[1]Sheet1!$A$1:$C$65536,3,0)</f>
        <v>2255.8</v>
      </c>
      <c r="K33" s="32">
        <f t="shared" si="0"/>
        <v>1189.8</v>
      </c>
      <c r="L33" s="32">
        <f>ROUND(J33*0.02,0)</f>
        <v>45</v>
      </c>
      <c r="M33" s="32"/>
    </row>
    <row r="34" s="19" customFormat="1" customHeight="1" spans="1:13">
      <c r="A34" s="27">
        <v>31</v>
      </c>
      <c r="B34" s="27">
        <v>9682</v>
      </c>
      <c r="C34" s="28" t="s">
        <v>59</v>
      </c>
      <c r="D34" s="27">
        <v>103639</v>
      </c>
      <c r="E34" s="28" t="s">
        <v>60</v>
      </c>
      <c r="F34" s="28" t="s">
        <v>17</v>
      </c>
      <c r="G34" s="27">
        <v>2176.9</v>
      </c>
      <c r="H34" s="27">
        <v>2511.6</v>
      </c>
      <c r="I34" s="31" t="str">
        <f>VLOOKUP(D:D,门店完成情况!B:I,8,0)</f>
        <v>1档</v>
      </c>
      <c r="J34" s="32">
        <f>VLOOKUP(B:B,[1]Sheet1!$A$1:$C$65536,3,0)</f>
        <v>2661.52</v>
      </c>
      <c r="K34" s="32">
        <f t="shared" si="0"/>
        <v>484.62</v>
      </c>
      <c r="L34" s="32">
        <f>ROUND(J34*0.01,0)</f>
        <v>27</v>
      </c>
      <c r="M34" s="32"/>
    </row>
    <row r="35" s="19" customFormat="1" customHeight="1" spans="1:13">
      <c r="A35" s="27">
        <v>32</v>
      </c>
      <c r="B35" s="27">
        <v>11382</v>
      </c>
      <c r="C35" s="28" t="s">
        <v>61</v>
      </c>
      <c r="D35" s="27">
        <v>103639</v>
      </c>
      <c r="E35" s="28" t="s">
        <v>60</v>
      </c>
      <c r="F35" s="28" t="s">
        <v>19</v>
      </c>
      <c r="G35" s="27">
        <v>2418.8</v>
      </c>
      <c r="H35" s="27">
        <v>2790.6</v>
      </c>
      <c r="I35" s="31" t="str">
        <f>VLOOKUP(D:D,门店完成情况!B:I,8,0)</f>
        <v>1档</v>
      </c>
      <c r="J35" s="32">
        <f>VLOOKUP(B:B,[1]Sheet1!$A$1:$C$65536,3,0)</f>
        <v>2263.37</v>
      </c>
      <c r="K35" s="32">
        <f t="shared" si="0"/>
        <v>-155.43</v>
      </c>
      <c r="L35" s="32">
        <f>ROUND(J35*0.01,0)</f>
        <v>23</v>
      </c>
      <c r="M35" s="32">
        <v>30</v>
      </c>
    </row>
    <row r="36" s="19" customFormat="1" customHeight="1" spans="1:13">
      <c r="A36" s="27">
        <v>33</v>
      </c>
      <c r="B36" s="27">
        <v>12454</v>
      </c>
      <c r="C36" s="28" t="s">
        <v>62</v>
      </c>
      <c r="D36" s="27">
        <v>103639</v>
      </c>
      <c r="E36" s="28" t="s">
        <v>60</v>
      </c>
      <c r="F36" s="28" t="s">
        <v>23</v>
      </c>
      <c r="G36" s="27">
        <v>967.5</v>
      </c>
      <c r="H36" s="27">
        <v>1116.2</v>
      </c>
      <c r="I36" s="31" t="str">
        <f>VLOOKUP(D:D,门店完成情况!B:I,8,0)</f>
        <v>1档</v>
      </c>
      <c r="J36" s="32">
        <f>VLOOKUP(B:B,[1]Sheet1!$A$1:$C$65536,3,0)</f>
        <v>404.82</v>
      </c>
      <c r="K36" s="32">
        <f t="shared" si="0"/>
        <v>-562.68</v>
      </c>
      <c r="L36" s="32">
        <f>ROUND(J36*0.01,0)</f>
        <v>4</v>
      </c>
      <c r="M36" s="33">
        <v>-15</v>
      </c>
    </row>
    <row r="37" s="19" customFormat="1" customHeight="1" spans="1:13">
      <c r="A37" s="27">
        <v>34</v>
      </c>
      <c r="B37" s="27">
        <v>12164</v>
      </c>
      <c r="C37" s="28" t="s">
        <v>63</v>
      </c>
      <c r="D37" s="27">
        <v>103639</v>
      </c>
      <c r="E37" s="28" t="s">
        <v>60</v>
      </c>
      <c r="F37" s="28" t="s">
        <v>19</v>
      </c>
      <c r="G37" s="27">
        <v>2418.8</v>
      </c>
      <c r="H37" s="27">
        <v>2790.6</v>
      </c>
      <c r="I37" s="31" t="str">
        <f>VLOOKUP(D:D,门店完成情况!B:I,8,0)</f>
        <v>1档</v>
      </c>
      <c r="J37" s="32">
        <f>VLOOKUP(B:B,[1]Sheet1!$A$1:$C$65536,3,0)</f>
        <v>3131.4</v>
      </c>
      <c r="K37" s="32">
        <f t="shared" si="0"/>
        <v>712.6</v>
      </c>
      <c r="L37" s="32">
        <f>ROUND(J37*0.01,0)</f>
        <v>31</v>
      </c>
      <c r="M37" s="32"/>
    </row>
    <row r="38" s="19" customFormat="1" customHeight="1" spans="1:13">
      <c r="A38" s="27">
        <v>35</v>
      </c>
      <c r="B38" s="27">
        <v>6494</v>
      </c>
      <c r="C38" s="28" t="s">
        <v>64</v>
      </c>
      <c r="D38" s="27">
        <v>707</v>
      </c>
      <c r="E38" s="28" t="s">
        <v>65</v>
      </c>
      <c r="F38" s="28" t="s">
        <v>66</v>
      </c>
      <c r="G38" s="27">
        <v>1257.75</v>
      </c>
      <c r="H38" s="27">
        <v>1450.5</v>
      </c>
      <c r="I38" s="31" t="str">
        <f>VLOOKUP(D:D,门店完成情况!B:I,8,0)</f>
        <v>2档</v>
      </c>
      <c r="J38" s="32">
        <f>VLOOKUP(B:B,[1]Sheet1!$A$1:$C$65536,3,0)</f>
        <v>1524.3</v>
      </c>
      <c r="K38" s="32">
        <f t="shared" si="0"/>
        <v>266.55</v>
      </c>
      <c r="L38" s="32">
        <f t="shared" ref="L38:L46" si="1">ROUND(J38*0.02,0)</f>
        <v>30</v>
      </c>
      <c r="M38" s="32"/>
    </row>
    <row r="39" s="19" customFormat="1" customHeight="1" spans="1:13">
      <c r="A39" s="27">
        <v>36</v>
      </c>
      <c r="B39" s="27">
        <v>9130</v>
      </c>
      <c r="C39" s="28" t="s">
        <v>67</v>
      </c>
      <c r="D39" s="27">
        <v>707</v>
      </c>
      <c r="E39" s="28" t="s">
        <v>65</v>
      </c>
      <c r="F39" s="28" t="s">
        <v>19</v>
      </c>
      <c r="G39" s="27">
        <v>1005.5</v>
      </c>
      <c r="H39" s="27">
        <v>1160</v>
      </c>
      <c r="I39" s="31" t="str">
        <f>VLOOKUP(D:D,门店完成情况!B:I,8,0)</f>
        <v>2档</v>
      </c>
      <c r="J39" s="32">
        <f>VLOOKUP(B:B,[1]Sheet1!$A$1:$C$65536,3,0)</f>
        <v>2782.14</v>
      </c>
      <c r="K39" s="32">
        <f t="shared" si="0"/>
        <v>1776.64</v>
      </c>
      <c r="L39" s="32">
        <f t="shared" si="1"/>
        <v>56</v>
      </c>
      <c r="M39" s="32"/>
    </row>
    <row r="40" s="19" customFormat="1" customHeight="1" spans="1:13">
      <c r="A40" s="27">
        <v>37</v>
      </c>
      <c r="B40" s="27">
        <v>10951</v>
      </c>
      <c r="C40" s="28" t="s">
        <v>68</v>
      </c>
      <c r="D40" s="27">
        <v>707</v>
      </c>
      <c r="E40" s="28" t="s">
        <v>65</v>
      </c>
      <c r="F40" s="28" t="s">
        <v>17</v>
      </c>
      <c r="G40" s="27">
        <v>1131</v>
      </c>
      <c r="H40" s="27">
        <v>1305</v>
      </c>
      <c r="I40" s="31" t="str">
        <f>VLOOKUP(D:D,门店完成情况!B:I,8,0)</f>
        <v>2档</v>
      </c>
      <c r="J40" s="32">
        <f>VLOOKUP(B:B,[1]Sheet1!$A$1:$C$65536,3,0)</f>
        <v>3722.4</v>
      </c>
      <c r="K40" s="32">
        <f t="shared" si="0"/>
        <v>2591.4</v>
      </c>
      <c r="L40" s="32">
        <f t="shared" si="1"/>
        <v>74</v>
      </c>
      <c r="M40" s="32"/>
    </row>
    <row r="41" s="19" customFormat="1" customHeight="1" spans="1:13">
      <c r="A41" s="27">
        <v>38</v>
      </c>
      <c r="B41" s="27">
        <v>10952</v>
      </c>
      <c r="C41" s="28" t="s">
        <v>69</v>
      </c>
      <c r="D41" s="27">
        <v>707</v>
      </c>
      <c r="E41" s="28" t="s">
        <v>65</v>
      </c>
      <c r="F41" s="28" t="s">
        <v>66</v>
      </c>
      <c r="G41" s="27">
        <v>754</v>
      </c>
      <c r="H41" s="27">
        <v>870</v>
      </c>
      <c r="I41" s="31" t="str">
        <f>VLOOKUP(D:D,门店完成情况!B:I,8,0)</f>
        <v>2档</v>
      </c>
      <c r="J41" s="32">
        <f>VLOOKUP(B:B,[1]Sheet1!$A$1:$C$65536,3,0)</f>
        <v>99</v>
      </c>
      <c r="K41" s="32">
        <f t="shared" si="0"/>
        <v>-655</v>
      </c>
      <c r="L41" s="32">
        <f t="shared" si="1"/>
        <v>2</v>
      </c>
      <c r="M41" s="32">
        <v>30</v>
      </c>
    </row>
    <row r="42" s="19" customFormat="1" customHeight="1" spans="1:13">
      <c r="A42" s="27">
        <v>39</v>
      </c>
      <c r="B42" s="27">
        <v>11797</v>
      </c>
      <c r="C42" s="28" t="s">
        <v>70</v>
      </c>
      <c r="D42" s="27">
        <v>707</v>
      </c>
      <c r="E42" s="28" t="s">
        <v>65</v>
      </c>
      <c r="F42" s="28" t="s">
        <v>66</v>
      </c>
      <c r="G42" s="27">
        <v>1257.75</v>
      </c>
      <c r="H42" s="27">
        <v>1450.5</v>
      </c>
      <c r="I42" s="31" t="str">
        <f>VLOOKUP(D:D,门店完成情况!B:I,8,0)</f>
        <v>2档</v>
      </c>
      <c r="J42" s="32">
        <f>VLOOKUP(B:B,[1]Sheet1!$A$1:$C$65536,3,0)</f>
        <v>2763</v>
      </c>
      <c r="K42" s="32">
        <f t="shared" si="0"/>
        <v>1505.25</v>
      </c>
      <c r="L42" s="32">
        <f t="shared" si="1"/>
        <v>55</v>
      </c>
      <c r="M42" s="32"/>
    </row>
    <row r="43" s="19" customFormat="1" customHeight="1" spans="1:13">
      <c r="A43" s="27">
        <v>40</v>
      </c>
      <c r="B43" s="27">
        <v>12490</v>
      </c>
      <c r="C43" s="28" t="s">
        <v>71</v>
      </c>
      <c r="D43" s="27">
        <v>707</v>
      </c>
      <c r="E43" s="28" t="s">
        <v>65</v>
      </c>
      <c r="F43" s="28" t="s">
        <v>23</v>
      </c>
      <c r="G43" s="27">
        <v>754</v>
      </c>
      <c r="H43" s="27">
        <v>870</v>
      </c>
      <c r="I43" s="31" t="str">
        <f>VLOOKUP(D:D,门店完成情况!B:I,8,0)</f>
        <v>2档</v>
      </c>
      <c r="J43" s="32">
        <f>VLOOKUP(B:B,[1]Sheet1!$A$1:$C$65536,3,0)</f>
        <v>454.54</v>
      </c>
      <c r="K43" s="32">
        <f t="shared" si="0"/>
        <v>-299.46</v>
      </c>
      <c r="L43" s="32">
        <f t="shared" si="1"/>
        <v>9</v>
      </c>
      <c r="M43" s="33">
        <v>-15</v>
      </c>
    </row>
    <row r="44" s="19" customFormat="1" customHeight="1" spans="1:13">
      <c r="A44" s="27">
        <v>41</v>
      </c>
      <c r="B44" s="27">
        <v>10893</v>
      </c>
      <c r="C44" s="28" t="s">
        <v>72</v>
      </c>
      <c r="D44" s="27">
        <v>743</v>
      </c>
      <c r="E44" s="28" t="s">
        <v>73</v>
      </c>
      <c r="F44" s="28" t="s">
        <v>17</v>
      </c>
      <c r="G44" s="27">
        <v>1193</v>
      </c>
      <c r="H44" s="27">
        <v>1376</v>
      </c>
      <c r="I44" s="31" t="str">
        <f>VLOOKUP(D:D,门店完成情况!B:I,8,0)</f>
        <v>2档</v>
      </c>
      <c r="J44" s="32">
        <f>VLOOKUP(B:B,[1]Sheet1!$A$1:$C$65536,3,0)</f>
        <v>3817.99</v>
      </c>
      <c r="K44" s="32">
        <f t="shared" si="0"/>
        <v>2624.99</v>
      </c>
      <c r="L44" s="32">
        <f t="shared" si="1"/>
        <v>76</v>
      </c>
      <c r="M44" s="32"/>
    </row>
    <row r="45" s="19" customFormat="1" customHeight="1" spans="1:13">
      <c r="A45" s="27">
        <v>42</v>
      </c>
      <c r="B45" s="27">
        <v>11993</v>
      </c>
      <c r="C45" s="28" t="s">
        <v>74</v>
      </c>
      <c r="D45" s="27">
        <v>743</v>
      </c>
      <c r="E45" s="28" t="s">
        <v>73</v>
      </c>
      <c r="F45" s="28" t="s">
        <v>19</v>
      </c>
      <c r="G45" s="27">
        <v>1193</v>
      </c>
      <c r="H45" s="27">
        <v>1376</v>
      </c>
      <c r="I45" s="31" t="str">
        <f>VLOOKUP(D:D,门店完成情况!B:I,8,0)</f>
        <v>2档</v>
      </c>
      <c r="J45" s="32">
        <f>VLOOKUP(B:B,[1]Sheet1!$A$1:$C$65536,3,0)</f>
        <v>1871.97</v>
      </c>
      <c r="K45" s="32">
        <f t="shared" si="0"/>
        <v>678.97</v>
      </c>
      <c r="L45" s="32">
        <f t="shared" si="1"/>
        <v>37</v>
      </c>
      <c r="M45" s="32"/>
    </row>
    <row r="46" s="19" customFormat="1" customHeight="1" spans="1:13">
      <c r="A46" s="27">
        <v>43</v>
      </c>
      <c r="B46" s="27">
        <v>12488</v>
      </c>
      <c r="C46" s="28" t="s">
        <v>75</v>
      </c>
      <c r="D46" s="27">
        <v>743</v>
      </c>
      <c r="E46" s="28" t="s">
        <v>73</v>
      </c>
      <c r="F46" s="28" t="s">
        <v>76</v>
      </c>
      <c r="G46" s="27">
        <v>878</v>
      </c>
      <c r="H46" s="27">
        <v>1013</v>
      </c>
      <c r="I46" s="31" t="str">
        <f>VLOOKUP(D:D,门店完成情况!B:I,8,0)</f>
        <v>2档</v>
      </c>
      <c r="J46" s="32">
        <f>VLOOKUP(B:B,[1]Sheet1!$A$1:$C$65536,3,0)</f>
        <v>1316.21</v>
      </c>
      <c r="K46" s="32">
        <f t="shared" si="0"/>
        <v>438.21</v>
      </c>
      <c r="L46" s="32">
        <f t="shared" si="1"/>
        <v>26</v>
      </c>
      <c r="M46" s="32"/>
    </row>
    <row r="47" s="19" customFormat="1" customHeight="1" spans="1:13">
      <c r="A47" s="27">
        <v>44</v>
      </c>
      <c r="B47" s="27">
        <v>6306</v>
      </c>
      <c r="C47" s="28" t="s">
        <v>77</v>
      </c>
      <c r="D47" s="27">
        <v>103199</v>
      </c>
      <c r="E47" s="28" t="s">
        <v>78</v>
      </c>
      <c r="F47" s="28" t="s">
        <v>79</v>
      </c>
      <c r="G47" s="27">
        <v>1700</v>
      </c>
      <c r="H47" s="27">
        <v>1900</v>
      </c>
      <c r="I47" s="31" t="str">
        <f>VLOOKUP(D:D,门店完成情况!B:I,8,0)</f>
        <v>未完成</v>
      </c>
      <c r="J47" s="32">
        <f>VLOOKUP(B:B,[1]Sheet1!$A$1:$C$65536,3,0)</f>
        <v>685.6</v>
      </c>
      <c r="K47" s="32">
        <f t="shared" si="0"/>
        <v>-1014.4</v>
      </c>
      <c r="L47" s="32"/>
      <c r="M47" s="32">
        <v>30</v>
      </c>
    </row>
    <row r="48" s="19" customFormat="1" customHeight="1" spans="1:13">
      <c r="A48" s="27">
        <v>45</v>
      </c>
      <c r="B48" s="27">
        <v>12449</v>
      </c>
      <c r="C48" s="28" t="s">
        <v>80</v>
      </c>
      <c r="D48" s="27">
        <v>103199</v>
      </c>
      <c r="E48" s="28" t="s">
        <v>78</v>
      </c>
      <c r="F48" s="28" t="s">
        <v>23</v>
      </c>
      <c r="G48" s="27">
        <v>1101</v>
      </c>
      <c r="H48" s="27">
        <v>1392</v>
      </c>
      <c r="I48" s="31" t="str">
        <f>VLOOKUP(D:D,门店完成情况!B:I,8,0)</f>
        <v>未完成</v>
      </c>
      <c r="J48" s="32">
        <f>VLOOKUP(B:B,[1]Sheet1!$A$1:$C$65536,3,0)</f>
        <v>516</v>
      </c>
      <c r="K48" s="32">
        <f t="shared" si="0"/>
        <v>-585</v>
      </c>
      <c r="L48" s="32"/>
      <c r="M48" s="33">
        <v>-15</v>
      </c>
    </row>
    <row r="49" s="19" customFormat="1" customHeight="1" spans="1:13">
      <c r="A49" s="27">
        <v>46</v>
      </c>
      <c r="B49" s="27">
        <v>11796</v>
      </c>
      <c r="C49" s="28" t="s">
        <v>81</v>
      </c>
      <c r="D49" s="27">
        <v>103199</v>
      </c>
      <c r="E49" s="28" t="s">
        <v>78</v>
      </c>
      <c r="F49" s="28" t="s">
        <v>17</v>
      </c>
      <c r="G49" s="27">
        <v>1700</v>
      </c>
      <c r="H49" s="27">
        <v>1900</v>
      </c>
      <c r="I49" s="31" t="str">
        <f>VLOOKUP(D:D,门店完成情况!B:I,8,0)</f>
        <v>未完成</v>
      </c>
      <c r="J49" s="32">
        <f>VLOOKUP(B:B,[1]Sheet1!$A$1:$C$65536,3,0)</f>
        <v>1730.51</v>
      </c>
      <c r="K49" s="32">
        <f t="shared" si="0"/>
        <v>30.51</v>
      </c>
      <c r="L49" s="32"/>
      <c r="M49" s="32"/>
    </row>
    <row r="50" s="19" customFormat="1" customHeight="1" spans="1:13">
      <c r="A50" s="27">
        <v>47</v>
      </c>
      <c r="B50" s="27">
        <v>7666</v>
      </c>
      <c r="C50" s="28" t="s">
        <v>82</v>
      </c>
      <c r="D50" s="27">
        <v>741</v>
      </c>
      <c r="E50" s="28" t="s">
        <v>83</v>
      </c>
      <c r="F50" s="28" t="s">
        <v>17</v>
      </c>
      <c r="G50" s="27">
        <v>1244</v>
      </c>
      <c r="H50" s="27">
        <v>1434</v>
      </c>
      <c r="I50" s="31" t="str">
        <f>VLOOKUP(D:D,门店完成情况!B:I,8,0)</f>
        <v>未完成</v>
      </c>
      <c r="J50" s="32">
        <f>VLOOKUP(B:B,[1]Sheet1!$A$1:$C$65536,3,0)</f>
        <v>1437</v>
      </c>
      <c r="K50" s="32">
        <f t="shared" si="0"/>
        <v>193</v>
      </c>
      <c r="L50" s="32"/>
      <c r="M50" s="32"/>
    </row>
    <row r="51" s="19" customFormat="1" customHeight="1" spans="1:13">
      <c r="A51" s="27">
        <v>48</v>
      </c>
      <c r="B51" s="27">
        <v>12486</v>
      </c>
      <c r="C51" s="28" t="s">
        <v>84</v>
      </c>
      <c r="D51" s="27">
        <v>741</v>
      </c>
      <c r="E51" s="28" t="s">
        <v>83</v>
      </c>
      <c r="F51" s="28" t="s">
        <v>85</v>
      </c>
      <c r="G51" s="27">
        <v>968</v>
      </c>
      <c r="H51" s="27">
        <v>1117</v>
      </c>
      <c r="I51" s="31" t="str">
        <f>VLOOKUP(D:D,门店完成情况!B:I,8,0)</f>
        <v>未完成</v>
      </c>
      <c r="J51" s="32">
        <f>VLOOKUP(B:B,[1]Sheet1!$A$1:$C$65536,3,0)</f>
        <v>749</v>
      </c>
      <c r="K51" s="32">
        <f t="shared" si="0"/>
        <v>-219</v>
      </c>
      <c r="L51" s="32"/>
      <c r="M51" s="33">
        <v>-15</v>
      </c>
    </row>
    <row r="52" s="19" customFormat="1" customHeight="1" spans="1:13">
      <c r="A52" s="27">
        <v>49</v>
      </c>
      <c r="B52" s="27">
        <v>6303</v>
      </c>
      <c r="C52" s="28" t="s">
        <v>86</v>
      </c>
      <c r="D52" s="27">
        <v>585</v>
      </c>
      <c r="E52" s="28" t="s">
        <v>87</v>
      </c>
      <c r="F52" s="28" t="s">
        <v>17</v>
      </c>
      <c r="G52" s="27">
        <v>2264</v>
      </c>
      <c r="H52" s="27">
        <v>2612</v>
      </c>
      <c r="I52" s="31" t="str">
        <f>VLOOKUP(D:D,门店完成情况!B:I,8,0)</f>
        <v>未完成</v>
      </c>
      <c r="J52" s="32">
        <f>VLOOKUP(B:B,[1]Sheet1!$A$1:$C$65536,3,0)</f>
        <v>1387.17</v>
      </c>
      <c r="K52" s="32">
        <f t="shared" si="0"/>
        <v>-876.83</v>
      </c>
      <c r="L52" s="32"/>
      <c r="M52" s="32">
        <v>30</v>
      </c>
    </row>
    <row r="53" s="19" customFormat="1" customHeight="1" spans="1:13">
      <c r="A53" s="27">
        <v>50</v>
      </c>
      <c r="B53" s="27">
        <v>7046</v>
      </c>
      <c r="C53" s="28" t="s">
        <v>88</v>
      </c>
      <c r="D53" s="27">
        <v>585</v>
      </c>
      <c r="E53" s="28" t="s">
        <v>87</v>
      </c>
      <c r="F53" s="28" t="s">
        <v>19</v>
      </c>
      <c r="G53" s="27">
        <v>2516</v>
      </c>
      <c r="H53" s="27">
        <v>2903</v>
      </c>
      <c r="I53" s="31" t="str">
        <f>VLOOKUP(D:D,门店完成情况!B:I,8,0)</f>
        <v>未完成</v>
      </c>
      <c r="J53" s="32">
        <f>VLOOKUP(B:B,[1]Sheet1!$A$1:$C$65536,3,0)</f>
        <v>2332.45</v>
      </c>
      <c r="K53" s="32">
        <f t="shared" si="0"/>
        <v>-183.55</v>
      </c>
      <c r="L53" s="32"/>
      <c r="M53" s="32">
        <v>30</v>
      </c>
    </row>
    <row r="54" s="19" customFormat="1" customHeight="1" spans="1:13">
      <c r="A54" s="27">
        <v>51</v>
      </c>
      <c r="B54" s="27">
        <v>12190</v>
      </c>
      <c r="C54" s="28" t="s">
        <v>89</v>
      </c>
      <c r="D54" s="27">
        <v>585</v>
      </c>
      <c r="E54" s="28" t="s">
        <v>87</v>
      </c>
      <c r="F54" s="28" t="s">
        <v>19</v>
      </c>
      <c r="G54" s="27">
        <v>2516</v>
      </c>
      <c r="H54" s="27">
        <v>2903</v>
      </c>
      <c r="I54" s="31" t="str">
        <f>VLOOKUP(D:D,门店完成情况!B:I,8,0)</f>
        <v>未完成</v>
      </c>
      <c r="J54" s="32">
        <f>VLOOKUP(B:B,[1]Sheet1!$A$1:$C$65536,3,0)</f>
        <v>2393.97</v>
      </c>
      <c r="K54" s="32">
        <f t="shared" si="0"/>
        <v>-122.03</v>
      </c>
      <c r="L54" s="32"/>
      <c r="M54" s="32">
        <v>30</v>
      </c>
    </row>
    <row r="55" s="19" customFormat="1" customHeight="1" spans="1:13">
      <c r="A55" s="27">
        <v>52</v>
      </c>
      <c r="B55" s="27">
        <v>12225</v>
      </c>
      <c r="C55" s="28" t="s">
        <v>90</v>
      </c>
      <c r="D55" s="27">
        <v>585</v>
      </c>
      <c r="E55" s="28" t="s">
        <v>87</v>
      </c>
      <c r="F55" s="28" t="s">
        <v>23</v>
      </c>
      <c r="G55" s="27">
        <v>2014</v>
      </c>
      <c r="H55" s="27">
        <v>2324</v>
      </c>
      <c r="I55" s="31" t="str">
        <f>VLOOKUP(D:D,门店完成情况!B:I,8,0)</f>
        <v>未完成</v>
      </c>
      <c r="J55" s="32">
        <f>VLOOKUP(B:B,[1]Sheet1!$A$1:$C$65536,3,0)</f>
        <v>1414</v>
      </c>
      <c r="K55" s="32">
        <f t="shared" si="0"/>
        <v>-600</v>
      </c>
      <c r="L55" s="32"/>
      <c r="M55" s="33">
        <v>-15</v>
      </c>
    </row>
    <row r="56" s="19" customFormat="1" customHeight="1" spans="1:13">
      <c r="A56" s="27">
        <v>53</v>
      </c>
      <c r="B56" s="27">
        <v>5527</v>
      </c>
      <c r="C56" s="28" t="s">
        <v>91</v>
      </c>
      <c r="D56" s="27">
        <v>511</v>
      </c>
      <c r="E56" s="28" t="s">
        <v>92</v>
      </c>
      <c r="F56" s="28" t="s">
        <v>17</v>
      </c>
      <c r="G56" s="27">
        <v>1358</v>
      </c>
      <c r="H56" s="27">
        <v>1567</v>
      </c>
      <c r="I56" s="31" t="str">
        <f>VLOOKUP(D:D,门店完成情况!B:I,8,0)</f>
        <v>未完成</v>
      </c>
      <c r="J56" s="32">
        <f>VLOOKUP(B:B,[1]Sheet1!$A$1:$C$65536,3,0)</f>
        <v>1517.94</v>
      </c>
      <c r="K56" s="32">
        <f t="shared" si="0"/>
        <v>159.94</v>
      </c>
      <c r="L56" s="32"/>
      <c r="M56" s="32"/>
    </row>
    <row r="57" s="19" customFormat="1" customHeight="1" spans="1:13">
      <c r="A57" s="27">
        <v>54</v>
      </c>
      <c r="B57" s="27">
        <v>11602</v>
      </c>
      <c r="C57" s="28" t="s">
        <v>93</v>
      </c>
      <c r="D57" s="27">
        <v>511</v>
      </c>
      <c r="E57" s="28" t="s">
        <v>92</v>
      </c>
      <c r="F57" s="28" t="s">
        <v>19</v>
      </c>
      <c r="G57" s="27">
        <v>1358</v>
      </c>
      <c r="H57" s="27">
        <v>1567</v>
      </c>
      <c r="I57" s="31" t="str">
        <f>VLOOKUP(D:D,门店完成情况!B:I,8,0)</f>
        <v>未完成</v>
      </c>
      <c r="J57" s="32">
        <f>VLOOKUP(B:B,[1]Sheet1!$A$1:$C$65536,3,0)</f>
        <v>1383.8</v>
      </c>
      <c r="K57" s="32">
        <f t="shared" si="0"/>
        <v>25.8</v>
      </c>
      <c r="L57" s="32"/>
      <c r="M57" s="32"/>
    </row>
    <row r="58" s="19" customFormat="1" customHeight="1" spans="1:13">
      <c r="A58" s="27">
        <v>55</v>
      </c>
      <c r="B58" s="27">
        <v>11829</v>
      </c>
      <c r="C58" s="28" t="s">
        <v>94</v>
      </c>
      <c r="D58" s="27">
        <v>511</v>
      </c>
      <c r="E58" s="28" t="s">
        <v>92</v>
      </c>
      <c r="F58" s="28" t="s">
        <v>19</v>
      </c>
      <c r="G58" s="27">
        <v>1358</v>
      </c>
      <c r="H58" s="27">
        <v>1567</v>
      </c>
      <c r="I58" s="31" t="str">
        <f>VLOOKUP(D:D,门店完成情况!B:I,8,0)</f>
        <v>未完成</v>
      </c>
      <c r="J58" s="32">
        <f>VLOOKUP(B:B,[1]Sheet1!$A$1:$C$65536,3,0)</f>
        <v>922</v>
      </c>
      <c r="K58" s="32">
        <f t="shared" si="0"/>
        <v>-436</v>
      </c>
      <c r="L58" s="32"/>
      <c r="M58" s="32">
        <v>30</v>
      </c>
    </row>
    <row r="59" s="19" customFormat="1" customHeight="1" spans="1:13">
      <c r="A59" s="27">
        <v>56</v>
      </c>
      <c r="B59" s="27">
        <v>11876</v>
      </c>
      <c r="C59" s="28" t="s">
        <v>95</v>
      </c>
      <c r="D59" s="27">
        <v>511</v>
      </c>
      <c r="E59" s="28" t="s">
        <v>92</v>
      </c>
      <c r="F59" s="28" t="s">
        <v>19</v>
      </c>
      <c r="G59" s="27">
        <v>1224</v>
      </c>
      <c r="H59" s="27">
        <v>1410</v>
      </c>
      <c r="I59" s="31" t="str">
        <f>VLOOKUP(D:D,门店完成情况!B:I,8,0)</f>
        <v>未完成</v>
      </c>
      <c r="J59" s="32">
        <f>VLOOKUP(B:B,[1]Sheet1!$A$1:$C$65536,3,0)</f>
        <v>208</v>
      </c>
      <c r="K59" s="32">
        <f t="shared" si="0"/>
        <v>-1016</v>
      </c>
      <c r="L59" s="32"/>
      <c r="M59" s="32">
        <v>30</v>
      </c>
    </row>
    <row r="60" s="19" customFormat="1" customHeight="1" spans="1:13">
      <c r="A60" s="27">
        <v>57</v>
      </c>
      <c r="B60" s="27">
        <v>4540</v>
      </c>
      <c r="C60" s="28" t="s">
        <v>96</v>
      </c>
      <c r="D60" s="27">
        <v>754</v>
      </c>
      <c r="E60" s="28" t="s">
        <v>97</v>
      </c>
      <c r="F60" s="28" t="s">
        <v>17</v>
      </c>
      <c r="G60" s="27">
        <v>1213</v>
      </c>
      <c r="H60" s="27">
        <v>1399</v>
      </c>
      <c r="I60" s="31" t="str">
        <f>VLOOKUP(D:D,门店完成情况!B:I,8,0)</f>
        <v>2档</v>
      </c>
      <c r="J60" s="32">
        <f>VLOOKUP(B:B,[1]Sheet1!$A$1:$C$65536,3,0)</f>
        <v>2580.84</v>
      </c>
      <c r="K60" s="32">
        <f t="shared" si="0"/>
        <v>1367.84</v>
      </c>
      <c r="L60" s="32">
        <f>ROUND(J60*0.02,0)</f>
        <v>52</v>
      </c>
      <c r="M60" s="32"/>
    </row>
    <row r="61" s="19" customFormat="1" customHeight="1" spans="1:13">
      <c r="A61" s="27">
        <v>58</v>
      </c>
      <c r="B61" s="27">
        <v>10900</v>
      </c>
      <c r="C61" s="28" t="s">
        <v>98</v>
      </c>
      <c r="D61" s="27">
        <v>754</v>
      </c>
      <c r="E61" s="28" t="s">
        <v>97</v>
      </c>
      <c r="F61" s="28" t="s">
        <v>79</v>
      </c>
      <c r="G61" s="27">
        <v>1348</v>
      </c>
      <c r="H61" s="27">
        <v>1556</v>
      </c>
      <c r="I61" s="31" t="str">
        <f>VLOOKUP(D:D,门店完成情况!B:I,8,0)</f>
        <v>2档</v>
      </c>
      <c r="J61" s="32">
        <f>VLOOKUP(B:B,[1]Sheet1!$A$1:$C$65536,3,0)</f>
        <v>2160.4</v>
      </c>
      <c r="K61" s="32">
        <f t="shared" si="0"/>
        <v>812.4</v>
      </c>
      <c r="L61" s="32">
        <f>ROUND(J61*0.02,0)</f>
        <v>43</v>
      </c>
      <c r="M61" s="32"/>
    </row>
    <row r="62" s="19" customFormat="1" customHeight="1" spans="1:13">
      <c r="A62" s="27">
        <v>59</v>
      </c>
      <c r="B62" s="27">
        <v>11949</v>
      </c>
      <c r="C62" s="28" t="s">
        <v>99</v>
      </c>
      <c r="D62" s="27">
        <v>754</v>
      </c>
      <c r="E62" s="28" t="s">
        <v>97</v>
      </c>
      <c r="F62" s="28" t="s">
        <v>79</v>
      </c>
      <c r="G62" s="27">
        <v>1348</v>
      </c>
      <c r="H62" s="27">
        <v>1556</v>
      </c>
      <c r="I62" s="31" t="str">
        <f>VLOOKUP(D:D,门店完成情况!B:I,8,0)</f>
        <v>2档</v>
      </c>
      <c r="J62" s="32">
        <f>VLOOKUP(B:B,[1]Sheet1!$A$1:$C$65536,3,0)</f>
        <v>1179.5</v>
      </c>
      <c r="K62" s="32">
        <f t="shared" si="0"/>
        <v>-168.5</v>
      </c>
      <c r="L62" s="32">
        <f>ROUND(J62*0.02,0)</f>
        <v>24</v>
      </c>
      <c r="M62" s="32">
        <v>30</v>
      </c>
    </row>
    <row r="63" s="19" customFormat="1" customHeight="1" spans="1:13">
      <c r="A63" s="27">
        <v>60</v>
      </c>
      <c r="B63" s="27">
        <v>12377</v>
      </c>
      <c r="C63" s="28" t="s">
        <v>100</v>
      </c>
      <c r="D63" s="27">
        <v>754</v>
      </c>
      <c r="E63" s="28" t="s">
        <v>97</v>
      </c>
      <c r="F63" s="28" t="s">
        <v>79</v>
      </c>
      <c r="G63" s="27">
        <v>1213</v>
      </c>
      <c r="H63" s="27">
        <v>1399</v>
      </c>
      <c r="I63" s="31" t="str">
        <f>VLOOKUP(D:D,门店完成情况!B:I,8,0)</f>
        <v>2档</v>
      </c>
      <c r="J63" s="32">
        <f>VLOOKUP(B:B,[1]Sheet1!$A$1:$C$65536,3,0)</f>
        <v>1256.3</v>
      </c>
      <c r="K63" s="32">
        <f t="shared" si="0"/>
        <v>43.3</v>
      </c>
      <c r="L63" s="32">
        <f>ROUND(J63*0.02,0)</f>
        <v>25</v>
      </c>
      <c r="M63" s="32"/>
    </row>
    <row r="64" s="19" customFormat="1" customHeight="1" spans="1:13">
      <c r="A64" s="27">
        <v>61</v>
      </c>
      <c r="B64" s="27">
        <v>10218</v>
      </c>
      <c r="C64" s="28" t="s">
        <v>101</v>
      </c>
      <c r="D64" s="27">
        <v>104838</v>
      </c>
      <c r="E64" s="28" t="s">
        <v>102</v>
      </c>
      <c r="F64" s="28" t="s">
        <v>19</v>
      </c>
      <c r="G64" s="27">
        <v>1435.7</v>
      </c>
      <c r="H64" s="27">
        <v>1656</v>
      </c>
      <c r="I64" s="31" t="str">
        <f>VLOOKUP(D:D,门店完成情况!B:I,8,0)</f>
        <v>未完成</v>
      </c>
      <c r="J64" s="32">
        <f>VLOOKUP(B:B,[1]Sheet1!$A$1:$C$65536,3,0)</f>
        <v>834.93</v>
      </c>
      <c r="K64" s="32">
        <f t="shared" si="0"/>
        <v>-600.77</v>
      </c>
      <c r="L64" s="32"/>
      <c r="M64" s="32">
        <v>30</v>
      </c>
    </row>
    <row r="65" s="19" customFormat="1" customHeight="1" spans="1:13">
      <c r="A65" s="27">
        <v>62</v>
      </c>
      <c r="B65" s="27">
        <v>10955</v>
      </c>
      <c r="C65" s="28" t="s">
        <v>103</v>
      </c>
      <c r="D65" s="27">
        <v>104838</v>
      </c>
      <c r="E65" s="28" t="s">
        <v>102</v>
      </c>
      <c r="F65" s="28" t="s">
        <v>104</v>
      </c>
      <c r="G65" s="27">
        <v>1292.2</v>
      </c>
      <c r="H65" s="27">
        <v>1490</v>
      </c>
      <c r="I65" s="31" t="str">
        <f>VLOOKUP(D:D,门店完成情况!B:I,8,0)</f>
        <v>未完成</v>
      </c>
      <c r="J65" s="32">
        <f>VLOOKUP(B:B,[1]Sheet1!$A$1:$C$65536,3,0)</f>
        <v>461.8</v>
      </c>
      <c r="K65" s="32">
        <f t="shared" si="0"/>
        <v>-830.4</v>
      </c>
      <c r="L65" s="32"/>
      <c r="M65" s="32">
        <v>30</v>
      </c>
    </row>
    <row r="66" s="19" customFormat="1" customHeight="1" spans="1:13">
      <c r="A66" s="27">
        <v>63</v>
      </c>
      <c r="B66" s="27">
        <v>11241</v>
      </c>
      <c r="C66" s="28" t="s">
        <v>105</v>
      </c>
      <c r="D66" s="27">
        <v>104838</v>
      </c>
      <c r="E66" s="28" t="s">
        <v>102</v>
      </c>
      <c r="F66" s="28" t="s">
        <v>19</v>
      </c>
      <c r="G66" s="27">
        <v>1435.7</v>
      </c>
      <c r="H66" s="27">
        <v>1656</v>
      </c>
      <c r="I66" s="31" t="str">
        <f>VLOOKUP(D:D,门店完成情况!B:I,8,0)</f>
        <v>未完成</v>
      </c>
      <c r="J66" s="32">
        <f>VLOOKUP(B:B,[1]Sheet1!$A$1:$C$65536,3,0)</f>
        <v>830.47</v>
      </c>
      <c r="K66" s="32">
        <f t="shared" si="0"/>
        <v>-605.23</v>
      </c>
      <c r="L66" s="32"/>
      <c r="M66" s="32">
        <v>30</v>
      </c>
    </row>
    <row r="67" s="19" customFormat="1" customHeight="1" spans="1:13">
      <c r="A67" s="27">
        <v>64</v>
      </c>
      <c r="B67" s="27">
        <v>12531</v>
      </c>
      <c r="C67" s="28" t="s">
        <v>106</v>
      </c>
      <c r="D67" s="27">
        <v>104838</v>
      </c>
      <c r="E67" s="28" t="s">
        <v>102</v>
      </c>
      <c r="F67" s="28" t="s">
        <v>107</v>
      </c>
      <c r="G67" s="27">
        <v>861.4</v>
      </c>
      <c r="H67" s="27">
        <v>994</v>
      </c>
      <c r="I67" s="31" t="str">
        <f>VLOOKUP(D:D,门店完成情况!B:I,8,0)</f>
        <v>未完成</v>
      </c>
      <c r="J67" s="32">
        <f>VLOOKUP(B:B,[1]Sheet1!$A$1:$C$65536,3,0)</f>
        <v>2059.39</v>
      </c>
      <c r="K67" s="32">
        <f t="shared" si="0"/>
        <v>1197.99</v>
      </c>
      <c r="L67" s="32"/>
      <c r="M67" s="32"/>
    </row>
    <row r="68" s="19" customFormat="1" customHeight="1" spans="1:13">
      <c r="A68" s="27">
        <v>65</v>
      </c>
      <c r="B68" s="27">
        <v>6472</v>
      </c>
      <c r="C68" s="28" t="s">
        <v>108</v>
      </c>
      <c r="D68" s="27">
        <v>104428</v>
      </c>
      <c r="E68" s="28" t="s">
        <v>109</v>
      </c>
      <c r="F68" s="28" t="s">
        <v>17</v>
      </c>
      <c r="G68" s="27">
        <v>1089</v>
      </c>
      <c r="H68" s="27">
        <v>1247</v>
      </c>
      <c r="I68" s="31" t="str">
        <f>VLOOKUP(D:D,门店完成情况!B:I,8,0)</f>
        <v>2档</v>
      </c>
      <c r="J68" s="32">
        <f>VLOOKUP(B:B,[1]Sheet1!$A$1:$C$65536,3,0)</f>
        <v>1506.03</v>
      </c>
      <c r="K68" s="32">
        <f t="shared" si="0"/>
        <v>417.03</v>
      </c>
      <c r="L68" s="32">
        <f t="shared" ref="L68:L75" si="2">ROUND(J68*0.02,0)</f>
        <v>30</v>
      </c>
      <c r="M68" s="32"/>
    </row>
    <row r="69" s="19" customFormat="1" customHeight="1" spans="1:13">
      <c r="A69" s="27">
        <v>66</v>
      </c>
      <c r="B69" s="27">
        <v>9841</v>
      </c>
      <c r="C69" s="28" t="s">
        <v>110</v>
      </c>
      <c r="D69" s="27">
        <v>104428</v>
      </c>
      <c r="E69" s="28" t="s">
        <v>109</v>
      </c>
      <c r="F69" s="28" t="s">
        <v>19</v>
      </c>
      <c r="G69" s="27">
        <v>1009</v>
      </c>
      <c r="H69" s="27">
        <v>1167</v>
      </c>
      <c r="I69" s="31" t="str">
        <f>VLOOKUP(D:D,门店完成情况!B:I,8,0)</f>
        <v>2档</v>
      </c>
      <c r="J69" s="32">
        <f>VLOOKUP(B:B,[1]Sheet1!$A$1:$C$65536,3,0)</f>
        <v>1084</v>
      </c>
      <c r="K69" s="32">
        <f t="shared" ref="K69:K132" si="3">J69-G69</f>
        <v>75</v>
      </c>
      <c r="L69" s="32">
        <f t="shared" si="2"/>
        <v>22</v>
      </c>
      <c r="M69" s="32"/>
    </row>
    <row r="70" s="19" customFormat="1" customHeight="1" spans="1:13">
      <c r="A70" s="27">
        <v>67</v>
      </c>
      <c r="B70" s="27">
        <v>11446</v>
      </c>
      <c r="C70" s="28" t="s">
        <v>111</v>
      </c>
      <c r="D70" s="27">
        <v>104428</v>
      </c>
      <c r="E70" s="28" t="s">
        <v>109</v>
      </c>
      <c r="F70" s="28" t="s">
        <v>19</v>
      </c>
      <c r="G70" s="27">
        <v>1009</v>
      </c>
      <c r="H70" s="27">
        <v>1167</v>
      </c>
      <c r="I70" s="31" t="str">
        <f>VLOOKUP(D:D,门店完成情况!B:I,8,0)</f>
        <v>2档</v>
      </c>
      <c r="J70" s="32">
        <f>VLOOKUP(B:B,[1]Sheet1!$A$1:$C$65536,3,0)</f>
        <v>1712.8</v>
      </c>
      <c r="K70" s="32">
        <f t="shared" si="3"/>
        <v>703.8</v>
      </c>
      <c r="L70" s="32">
        <f t="shared" si="2"/>
        <v>34</v>
      </c>
      <c r="M70" s="32"/>
    </row>
    <row r="71" s="19" customFormat="1" customHeight="1" spans="1:13">
      <c r="A71" s="27">
        <v>68</v>
      </c>
      <c r="B71" s="27">
        <v>12530</v>
      </c>
      <c r="C71" s="28" t="s">
        <v>112</v>
      </c>
      <c r="D71" s="27">
        <v>104428</v>
      </c>
      <c r="E71" s="28" t="s">
        <v>109</v>
      </c>
      <c r="F71" s="28" t="s">
        <v>113</v>
      </c>
      <c r="G71" s="27">
        <v>1005</v>
      </c>
      <c r="H71" s="27">
        <v>1163</v>
      </c>
      <c r="I71" s="31" t="str">
        <f>VLOOKUP(D:D,门店完成情况!B:I,8,0)</f>
        <v>2档</v>
      </c>
      <c r="J71" s="32">
        <f>VLOOKUP(B:B,[1]Sheet1!$A$1:$C$65536,3,0)</f>
        <v>1359.65</v>
      </c>
      <c r="K71" s="32">
        <f t="shared" si="3"/>
        <v>354.65</v>
      </c>
      <c r="L71" s="32">
        <f t="shared" si="2"/>
        <v>27</v>
      </c>
      <c r="M71" s="32"/>
    </row>
    <row r="72" s="19" customFormat="1" customHeight="1" spans="1:13">
      <c r="A72" s="27">
        <v>69</v>
      </c>
      <c r="B72" s="27">
        <v>4121</v>
      </c>
      <c r="C72" s="28" t="s">
        <v>114</v>
      </c>
      <c r="D72" s="27">
        <v>52</v>
      </c>
      <c r="E72" s="28" t="s">
        <v>115</v>
      </c>
      <c r="F72" s="28" t="s">
        <v>19</v>
      </c>
      <c r="G72" s="27">
        <v>850</v>
      </c>
      <c r="H72" s="27">
        <v>976</v>
      </c>
      <c r="I72" s="31" t="str">
        <f>VLOOKUP(D:D,门店完成情况!B:I,8,0)</f>
        <v>2档</v>
      </c>
      <c r="J72" s="32">
        <f>VLOOKUP(B:B,[1]Sheet1!$A$1:$C$65536,3,0)</f>
        <v>1747.2</v>
      </c>
      <c r="K72" s="32">
        <f t="shared" si="3"/>
        <v>897.2</v>
      </c>
      <c r="L72" s="32">
        <f t="shared" si="2"/>
        <v>35</v>
      </c>
      <c r="M72" s="32"/>
    </row>
    <row r="73" s="19" customFormat="1" customHeight="1" spans="1:13">
      <c r="A73" s="27">
        <v>70</v>
      </c>
      <c r="B73" s="27">
        <v>9983</v>
      </c>
      <c r="C73" s="28" t="s">
        <v>116</v>
      </c>
      <c r="D73" s="27">
        <v>52</v>
      </c>
      <c r="E73" s="28" t="s">
        <v>115</v>
      </c>
      <c r="F73" s="28" t="s">
        <v>17</v>
      </c>
      <c r="G73" s="27">
        <v>850</v>
      </c>
      <c r="H73" s="27">
        <v>976</v>
      </c>
      <c r="I73" s="31" t="str">
        <f>VLOOKUP(D:D,门店完成情况!B:I,8,0)</f>
        <v>2档</v>
      </c>
      <c r="J73" s="32">
        <f>VLOOKUP(B:B,[1]Sheet1!$A$1:$C$65536,3,0)</f>
        <v>1505.8</v>
      </c>
      <c r="K73" s="32">
        <f t="shared" si="3"/>
        <v>655.8</v>
      </c>
      <c r="L73" s="32">
        <f t="shared" si="2"/>
        <v>30</v>
      </c>
      <c r="M73" s="32"/>
    </row>
    <row r="74" s="19" customFormat="1" customHeight="1" spans="1:13">
      <c r="A74" s="27">
        <v>71</v>
      </c>
      <c r="B74" s="27">
        <v>12186</v>
      </c>
      <c r="C74" s="28" t="s">
        <v>117</v>
      </c>
      <c r="D74" s="27">
        <v>52</v>
      </c>
      <c r="E74" s="28" t="s">
        <v>115</v>
      </c>
      <c r="F74" s="28" t="s">
        <v>19</v>
      </c>
      <c r="G74" s="27">
        <v>850</v>
      </c>
      <c r="H74" s="27">
        <v>976</v>
      </c>
      <c r="I74" s="31" t="str">
        <f>VLOOKUP(D:D,门店完成情况!B:I,8,0)</f>
        <v>2档</v>
      </c>
      <c r="J74" s="32">
        <f>VLOOKUP(B:B,[1]Sheet1!$A$1:$C$65536,3,0)</f>
        <v>1886</v>
      </c>
      <c r="K74" s="32">
        <f t="shared" si="3"/>
        <v>1036</v>
      </c>
      <c r="L74" s="32">
        <f t="shared" si="2"/>
        <v>38</v>
      </c>
      <c r="M74" s="32"/>
    </row>
    <row r="75" s="19" customFormat="1" customHeight="1" spans="1:13">
      <c r="A75" s="27">
        <v>72</v>
      </c>
      <c r="B75" s="27">
        <v>12529</v>
      </c>
      <c r="C75" s="28" t="s">
        <v>118</v>
      </c>
      <c r="D75" s="27">
        <v>52</v>
      </c>
      <c r="E75" s="28" t="s">
        <v>115</v>
      </c>
      <c r="F75" s="28" t="s">
        <v>23</v>
      </c>
      <c r="G75" s="27">
        <v>750</v>
      </c>
      <c r="H75" s="27">
        <v>878</v>
      </c>
      <c r="I75" s="31" t="str">
        <f>VLOOKUP(D:D,门店完成情况!B:I,8,0)</f>
        <v>2档</v>
      </c>
      <c r="J75" s="32">
        <f>VLOOKUP(B:B,[1]Sheet1!$A$1:$C$65536,3,0)</f>
        <v>1049.85</v>
      </c>
      <c r="K75" s="32">
        <f t="shared" si="3"/>
        <v>299.85</v>
      </c>
      <c r="L75" s="32">
        <f t="shared" si="2"/>
        <v>21</v>
      </c>
      <c r="M75" s="32"/>
    </row>
    <row r="76" s="19" customFormat="1" customHeight="1" spans="1:13">
      <c r="A76" s="27">
        <v>73</v>
      </c>
      <c r="B76" s="27">
        <v>6492</v>
      </c>
      <c r="C76" s="28" t="s">
        <v>119</v>
      </c>
      <c r="D76" s="27">
        <v>713</v>
      </c>
      <c r="E76" s="28" t="s">
        <v>120</v>
      </c>
      <c r="F76" s="28" t="s">
        <v>17</v>
      </c>
      <c r="G76" s="27">
        <v>1100</v>
      </c>
      <c r="H76" s="27">
        <v>1400</v>
      </c>
      <c r="I76" s="31" t="str">
        <f>VLOOKUP(D:D,门店完成情况!B:I,8,0)</f>
        <v>未完成</v>
      </c>
      <c r="J76" s="32">
        <f>VLOOKUP(B:B,[1]Sheet1!$A$1:$C$65536,3,0)</f>
        <v>1235</v>
      </c>
      <c r="K76" s="32">
        <f t="shared" si="3"/>
        <v>135</v>
      </c>
      <c r="L76" s="32"/>
      <c r="M76" s="32"/>
    </row>
    <row r="77" s="19" customFormat="1" customHeight="1" spans="1:13">
      <c r="A77" s="27">
        <v>74</v>
      </c>
      <c r="B77" s="27">
        <v>11961</v>
      </c>
      <c r="C77" s="28" t="s">
        <v>121</v>
      </c>
      <c r="D77" s="27">
        <v>713</v>
      </c>
      <c r="E77" s="28" t="s">
        <v>120</v>
      </c>
      <c r="F77" s="28" t="s">
        <v>19</v>
      </c>
      <c r="G77" s="27">
        <v>1555</v>
      </c>
      <c r="H77" s="27">
        <v>1662</v>
      </c>
      <c r="I77" s="31" t="str">
        <f>VLOOKUP(D:D,门店完成情况!B:I,8,0)</f>
        <v>未完成</v>
      </c>
      <c r="J77" s="32">
        <f>VLOOKUP(B:B,[1]Sheet1!$A$1:$C$65536,3,0)</f>
        <v>768.55</v>
      </c>
      <c r="K77" s="32">
        <f t="shared" si="3"/>
        <v>-786.45</v>
      </c>
      <c r="L77" s="32"/>
      <c r="M77" s="32">
        <v>30</v>
      </c>
    </row>
    <row r="78" s="19" customFormat="1" customHeight="1" spans="1:13">
      <c r="A78" s="27">
        <v>75</v>
      </c>
      <c r="B78" s="27">
        <v>6497</v>
      </c>
      <c r="C78" s="28" t="s">
        <v>122</v>
      </c>
      <c r="D78" s="27">
        <v>587</v>
      </c>
      <c r="E78" s="28" t="s">
        <v>123</v>
      </c>
      <c r="F78" s="28" t="s">
        <v>19</v>
      </c>
      <c r="G78" s="27">
        <v>1763</v>
      </c>
      <c r="H78" s="27">
        <v>2000</v>
      </c>
      <c r="I78" s="31" t="str">
        <f>VLOOKUP(D:D,门店完成情况!B:I,8,0)</f>
        <v>未完成</v>
      </c>
      <c r="J78" s="32">
        <f>VLOOKUP(B:B,[1]Sheet1!$A$1:$C$65536,3,0)</f>
        <v>1590</v>
      </c>
      <c r="K78" s="32">
        <f t="shared" si="3"/>
        <v>-173</v>
      </c>
      <c r="L78" s="32"/>
      <c r="M78" s="32">
        <v>30</v>
      </c>
    </row>
    <row r="79" s="19" customFormat="1" customHeight="1" spans="1:13">
      <c r="A79" s="27">
        <v>76</v>
      </c>
      <c r="B79" s="27">
        <v>8073</v>
      </c>
      <c r="C79" s="28" t="s">
        <v>124</v>
      </c>
      <c r="D79" s="27">
        <v>587</v>
      </c>
      <c r="E79" s="28" t="s">
        <v>123</v>
      </c>
      <c r="F79" s="28" t="s">
        <v>17</v>
      </c>
      <c r="G79" s="27">
        <v>1763</v>
      </c>
      <c r="H79" s="27">
        <v>2000</v>
      </c>
      <c r="I79" s="31" t="str">
        <f>VLOOKUP(D:D,门店完成情况!B:I,8,0)</f>
        <v>未完成</v>
      </c>
      <c r="J79" s="32">
        <f>VLOOKUP(B:B,[1]Sheet1!$A$1:$C$65536,3,0)</f>
        <v>1703.74</v>
      </c>
      <c r="K79" s="32">
        <f t="shared" si="3"/>
        <v>-59.26</v>
      </c>
      <c r="L79" s="32"/>
      <c r="M79" s="32">
        <v>30</v>
      </c>
    </row>
    <row r="80" s="19" customFormat="1" customHeight="1" spans="1:13">
      <c r="A80" s="27">
        <v>77</v>
      </c>
      <c r="B80" s="27">
        <v>12109</v>
      </c>
      <c r="C80" s="28" t="s">
        <v>116</v>
      </c>
      <c r="D80" s="27">
        <v>587</v>
      </c>
      <c r="E80" s="28" t="s">
        <v>123</v>
      </c>
      <c r="F80" s="28" t="s">
        <v>19</v>
      </c>
      <c r="G80" s="27">
        <v>1000</v>
      </c>
      <c r="H80" s="27">
        <v>1221</v>
      </c>
      <c r="I80" s="31" t="str">
        <f>VLOOKUP(D:D,门店完成情况!B:I,8,0)</f>
        <v>未完成</v>
      </c>
      <c r="J80" s="32">
        <f>VLOOKUP(B:B,[1]Sheet1!$A$1:$C$65536,3,0)</f>
        <v>1020.08</v>
      </c>
      <c r="K80" s="32">
        <f t="shared" si="3"/>
        <v>20.08</v>
      </c>
      <c r="L80" s="32"/>
      <c r="M80" s="32"/>
    </row>
    <row r="81" s="19" customFormat="1" customHeight="1" spans="1:13">
      <c r="A81" s="27">
        <v>78</v>
      </c>
      <c r="B81" s="27">
        <v>6385</v>
      </c>
      <c r="C81" s="28" t="s">
        <v>125</v>
      </c>
      <c r="D81" s="27">
        <v>704</v>
      </c>
      <c r="E81" s="28" t="s">
        <v>126</v>
      </c>
      <c r="F81" s="28" t="s">
        <v>17</v>
      </c>
      <c r="G81" s="27">
        <v>1503</v>
      </c>
      <c r="H81" s="27">
        <v>1735</v>
      </c>
      <c r="I81" s="31" t="str">
        <f>VLOOKUP(D:D,门店完成情况!B:I,8,0)</f>
        <v>未完成</v>
      </c>
      <c r="J81" s="32">
        <f>VLOOKUP(B:B,[1]Sheet1!$A$1:$C$65536,3,0)</f>
        <v>226</v>
      </c>
      <c r="K81" s="32">
        <f t="shared" si="3"/>
        <v>-1277</v>
      </c>
      <c r="L81" s="32"/>
      <c r="M81" s="32">
        <v>30</v>
      </c>
    </row>
    <row r="82" s="19" customFormat="1" customHeight="1" spans="1:13">
      <c r="A82" s="27">
        <v>79</v>
      </c>
      <c r="B82" s="27">
        <v>6505</v>
      </c>
      <c r="C82" s="28" t="s">
        <v>127</v>
      </c>
      <c r="D82" s="27">
        <v>704</v>
      </c>
      <c r="E82" s="28" t="s">
        <v>126</v>
      </c>
      <c r="F82" s="28" t="s">
        <v>19</v>
      </c>
      <c r="G82" s="27">
        <v>1505</v>
      </c>
      <c r="H82" s="27">
        <v>1734</v>
      </c>
      <c r="I82" s="31" t="str">
        <f>VLOOKUP(D:D,门店完成情况!B:I,8,0)</f>
        <v>未完成</v>
      </c>
      <c r="J82" s="32">
        <f>VLOOKUP(B:B,[1]Sheet1!$A$1:$C$65536,3,0)</f>
        <v>1162.52</v>
      </c>
      <c r="K82" s="32">
        <f t="shared" si="3"/>
        <v>-342.48</v>
      </c>
      <c r="L82" s="32"/>
      <c r="M82" s="32">
        <v>30</v>
      </c>
    </row>
    <row r="83" s="19" customFormat="1" customHeight="1" spans="1:13">
      <c r="A83" s="27">
        <v>80</v>
      </c>
      <c r="B83" s="27">
        <v>10953</v>
      </c>
      <c r="C83" s="28" t="s">
        <v>128</v>
      </c>
      <c r="D83" s="27">
        <v>704</v>
      </c>
      <c r="E83" s="28" t="s">
        <v>126</v>
      </c>
      <c r="F83" s="28" t="s">
        <v>19</v>
      </c>
      <c r="G83" s="27">
        <v>1503</v>
      </c>
      <c r="H83" s="27">
        <v>1735</v>
      </c>
      <c r="I83" s="31" t="str">
        <f>VLOOKUP(D:D,门店完成情况!B:I,8,0)</f>
        <v>未完成</v>
      </c>
      <c r="J83" s="32">
        <f>VLOOKUP(B:B,[1]Sheet1!$A$1:$C$65536,3,0)</f>
        <v>903</v>
      </c>
      <c r="K83" s="32">
        <f t="shared" si="3"/>
        <v>-600</v>
      </c>
      <c r="L83" s="32"/>
      <c r="M83" s="32">
        <v>30</v>
      </c>
    </row>
    <row r="84" s="19" customFormat="1" customHeight="1" spans="1:13">
      <c r="A84" s="27">
        <v>81</v>
      </c>
      <c r="B84" s="27">
        <v>6506</v>
      </c>
      <c r="C84" s="28" t="s">
        <v>129</v>
      </c>
      <c r="D84" s="27">
        <v>738</v>
      </c>
      <c r="E84" s="28" t="s">
        <v>130</v>
      </c>
      <c r="F84" s="28" t="s">
        <v>17</v>
      </c>
      <c r="G84" s="27">
        <v>1225</v>
      </c>
      <c r="H84" s="27">
        <v>1413</v>
      </c>
      <c r="I84" s="31" t="str">
        <f>VLOOKUP(D:D,门店完成情况!B:I,8,0)</f>
        <v>未完成</v>
      </c>
      <c r="J84" s="32">
        <f>VLOOKUP(B:B,[1]Sheet1!$A$1:$C$65536,3,0)</f>
        <v>1000</v>
      </c>
      <c r="K84" s="32">
        <f t="shared" si="3"/>
        <v>-225</v>
      </c>
      <c r="L84" s="32"/>
      <c r="M84" s="32">
        <v>30</v>
      </c>
    </row>
    <row r="85" s="19" customFormat="1" customHeight="1" spans="1:13">
      <c r="A85" s="27">
        <v>82</v>
      </c>
      <c r="B85" s="27">
        <v>11987</v>
      </c>
      <c r="C85" s="28" t="s">
        <v>131</v>
      </c>
      <c r="D85" s="27">
        <v>738</v>
      </c>
      <c r="E85" s="28" t="s">
        <v>130</v>
      </c>
      <c r="F85" s="28" t="s">
        <v>19</v>
      </c>
      <c r="G85" s="27">
        <v>1225</v>
      </c>
      <c r="H85" s="27">
        <v>1412</v>
      </c>
      <c r="I85" s="31" t="str">
        <f>VLOOKUP(D:D,门店完成情况!B:I,8,0)</f>
        <v>未完成</v>
      </c>
      <c r="J85" s="32">
        <f>VLOOKUP(B:B,[1]Sheet1!$A$1:$C$65536,3,0)</f>
        <v>764</v>
      </c>
      <c r="K85" s="32">
        <f t="shared" si="3"/>
        <v>-461</v>
      </c>
      <c r="L85" s="32"/>
      <c r="M85" s="32">
        <v>30</v>
      </c>
    </row>
    <row r="86" s="19" customFormat="1" customHeight="1" spans="1:13">
      <c r="A86" s="27">
        <v>83</v>
      </c>
      <c r="B86" s="27">
        <v>9527</v>
      </c>
      <c r="C86" s="28" t="s">
        <v>132</v>
      </c>
      <c r="D86" s="27">
        <v>710</v>
      </c>
      <c r="E86" s="28" t="s">
        <v>133</v>
      </c>
      <c r="F86" s="28" t="s">
        <v>17</v>
      </c>
      <c r="G86" s="27">
        <v>836</v>
      </c>
      <c r="H86" s="27">
        <v>964</v>
      </c>
      <c r="I86" s="31" t="str">
        <f>VLOOKUP(D:D,门店完成情况!B:I,8,0)</f>
        <v>2档</v>
      </c>
      <c r="J86" s="32">
        <f>VLOOKUP(B:B,[1]Sheet1!$A$1:$C$65536,3,0)</f>
        <v>1600</v>
      </c>
      <c r="K86" s="32">
        <f t="shared" si="3"/>
        <v>764</v>
      </c>
      <c r="L86" s="32">
        <f>ROUND(J86*0.02,0)</f>
        <v>32</v>
      </c>
      <c r="M86" s="32"/>
    </row>
    <row r="87" s="19" customFormat="1" customHeight="1" spans="1:13">
      <c r="A87" s="27">
        <v>84</v>
      </c>
      <c r="B87" s="27">
        <v>11459</v>
      </c>
      <c r="C87" s="28" t="s">
        <v>134</v>
      </c>
      <c r="D87" s="27">
        <v>710</v>
      </c>
      <c r="E87" s="28" t="s">
        <v>133</v>
      </c>
      <c r="F87" s="28" t="s">
        <v>19</v>
      </c>
      <c r="G87" s="27">
        <v>835</v>
      </c>
      <c r="H87" s="27">
        <v>963</v>
      </c>
      <c r="I87" s="31" t="str">
        <f>VLOOKUP(D:D,门店完成情况!B:I,8,0)</f>
        <v>2档</v>
      </c>
      <c r="J87" s="32">
        <f>VLOOKUP(B:B,[1]Sheet1!$A$1:$C$65536,3,0)</f>
        <v>1087</v>
      </c>
      <c r="K87" s="32">
        <f t="shared" si="3"/>
        <v>252</v>
      </c>
      <c r="L87" s="32">
        <f>ROUND(J87*0.02,0)</f>
        <v>22</v>
      </c>
      <c r="M87" s="32"/>
    </row>
    <row r="88" s="19" customFormat="1" customHeight="1" spans="1:13">
      <c r="A88" s="27">
        <v>85</v>
      </c>
      <c r="B88" s="27">
        <v>11985</v>
      </c>
      <c r="C88" s="28" t="s">
        <v>135</v>
      </c>
      <c r="D88" s="27">
        <v>710</v>
      </c>
      <c r="E88" s="28" t="s">
        <v>133</v>
      </c>
      <c r="F88" s="28" t="s">
        <v>19</v>
      </c>
      <c r="G88" s="27">
        <v>835</v>
      </c>
      <c r="H88" s="27">
        <v>963</v>
      </c>
      <c r="I88" s="31" t="str">
        <f>VLOOKUP(D:D,门店完成情况!B:I,8,0)</f>
        <v>2档</v>
      </c>
      <c r="J88" s="32">
        <f>VLOOKUP(B:B,[1]Sheet1!$A$1:$C$65536,3,0)</f>
        <v>628.88</v>
      </c>
      <c r="K88" s="32">
        <f t="shared" si="3"/>
        <v>-206.12</v>
      </c>
      <c r="L88" s="32">
        <f>ROUND(J88*0.02,0)</f>
        <v>13</v>
      </c>
      <c r="M88" s="32">
        <v>30</v>
      </c>
    </row>
    <row r="89" s="19" customFormat="1" customHeight="1" spans="1:13">
      <c r="A89" s="27">
        <v>86</v>
      </c>
      <c r="B89" s="27">
        <v>5521</v>
      </c>
      <c r="C89" s="28" t="s">
        <v>136</v>
      </c>
      <c r="D89" s="27">
        <v>110378</v>
      </c>
      <c r="E89" s="28" t="s">
        <v>137</v>
      </c>
      <c r="F89" s="28" t="s">
        <v>17</v>
      </c>
      <c r="G89" s="27">
        <v>955</v>
      </c>
      <c r="H89" s="27">
        <v>1043</v>
      </c>
      <c r="I89" s="31" t="str">
        <f>VLOOKUP(D:D,门店完成情况!B:I,8,0)</f>
        <v>未完成</v>
      </c>
      <c r="J89" s="32">
        <f>VLOOKUP(B:B,[1]Sheet1!$A$1:$C$65536,3,0)</f>
        <v>146.21</v>
      </c>
      <c r="K89" s="32">
        <f t="shared" si="3"/>
        <v>-808.79</v>
      </c>
      <c r="L89" s="32"/>
      <c r="M89" s="32">
        <v>30</v>
      </c>
    </row>
    <row r="90" s="19" customFormat="1" customHeight="1" spans="1:13">
      <c r="A90" s="27">
        <v>87</v>
      </c>
      <c r="B90" s="27">
        <v>12745</v>
      </c>
      <c r="C90" s="28" t="s">
        <v>138</v>
      </c>
      <c r="D90" s="27">
        <v>110378</v>
      </c>
      <c r="E90" s="28" t="s">
        <v>137</v>
      </c>
      <c r="F90" s="28" t="s">
        <v>19</v>
      </c>
      <c r="G90" s="27">
        <v>710</v>
      </c>
      <c r="H90" s="27">
        <v>900</v>
      </c>
      <c r="I90" s="31" t="str">
        <f>VLOOKUP(D:D,门店完成情况!B:I,8,0)</f>
        <v>未完成</v>
      </c>
      <c r="J90" s="32">
        <f>VLOOKUP(B:B,[1]Sheet1!$A$1:$C$65536,3,0)</f>
        <v>425.76</v>
      </c>
      <c r="K90" s="32">
        <f t="shared" si="3"/>
        <v>-284.24</v>
      </c>
      <c r="L90" s="32"/>
      <c r="M90" s="32">
        <v>30</v>
      </c>
    </row>
    <row r="91" s="19" customFormat="1" customHeight="1" spans="1:13">
      <c r="A91" s="27">
        <v>88</v>
      </c>
      <c r="B91" s="27">
        <v>12718</v>
      </c>
      <c r="C91" s="28" t="s">
        <v>139</v>
      </c>
      <c r="D91" s="27">
        <v>110378</v>
      </c>
      <c r="E91" s="28" t="s">
        <v>137</v>
      </c>
      <c r="F91" s="28" t="s">
        <v>19</v>
      </c>
      <c r="G91" s="27">
        <v>540</v>
      </c>
      <c r="H91" s="27">
        <v>600</v>
      </c>
      <c r="I91" s="31" t="str">
        <f>VLOOKUP(D:D,门店完成情况!B:I,8,0)</f>
        <v>未完成</v>
      </c>
      <c r="J91" s="32">
        <f>VLOOKUP(B:B,[1]Sheet1!$A$1:$C$65536,3,0)</f>
        <v>121</v>
      </c>
      <c r="K91" s="32">
        <f t="shared" si="3"/>
        <v>-419</v>
      </c>
      <c r="L91" s="32"/>
      <c r="M91" s="32">
        <v>30</v>
      </c>
    </row>
    <row r="92" s="19" customFormat="1" customHeight="1" spans="1:13">
      <c r="A92" s="27">
        <v>89</v>
      </c>
      <c r="B92" s="27">
        <v>6121</v>
      </c>
      <c r="C92" s="28" t="s">
        <v>140</v>
      </c>
      <c r="D92" s="27">
        <v>706</v>
      </c>
      <c r="E92" s="28" t="s">
        <v>141</v>
      </c>
      <c r="F92" s="28" t="s">
        <v>19</v>
      </c>
      <c r="G92" s="27">
        <v>1167</v>
      </c>
      <c r="H92" s="27">
        <v>1346</v>
      </c>
      <c r="I92" s="31" t="str">
        <f>VLOOKUP(D:D,门店完成情况!B:I,8,0)</f>
        <v>2档</v>
      </c>
      <c r="J92" s="32">
        <f>VLOOKUP(B:B,[1]Sheet1!$A$1:$C$65536,3,0)</f>
        <v>1468</v>
      </c>
      <c r="K92" s="32">
        <f t="shared" si="3"/>
        <v>301</v>
      </c>
      <c r="L92" s="32">
        <f>ROUND(J92*0.02,0)</f>
        <v>29</v>
      </c>
      <c r="M92" s="32"/>
    </row>
    <row r="93" s="19" customFormat="1" customHeight="1" spans="1:13">
      <c r="A93" s="27">
        <v>90</v>
      </c>
      <c r="B93" s="27">
        <v>9731</v>
      </c>
      <c r="C93" s="28" t="s">
        <v>142</v>
      </c>
      <c r="D93" s="27">
        <v>706</v>
      </c>
      <c r="E93" s="28" t="s">
        <v>141</v>
      </c>
      <c r="F93" s="28" t="s">
        <v>17</v>
      </c>
      <c r="G93" s="27">
        <v>1051</v>
      </c>
      <c r="H93" s="27">
        <v>1212</v>
      </c>
      <c r="I93" s="31" t="str">
        <f>VLOOKUP(D:D,门店完成情况!B:I,8,0)</f>
        <v>2档</v>
      </c>
      <c r="J93" s="32">
        <f>VLOOKUP(B:B,[1]Sheet1!$A$1:$C$65536,3,0)</f>
        <v>1494.8</v>
      </c>
      <c r="K93" s="32">
        <f t="shared" si="3"/>
        <v>443.8</v>
      </c>
      <c r="L93" s="32">
        <f>ROUND(J93*0.02,0)</f>
        <v>30</v>
      </c>
      <c r="M93" s="32"/>
    </row>
    <row r="94" s="19" customFormat="1" customHeight="1" spans="1:13">
      <c r="A94" s="27">
        <v>91</v>
      </c>
      <c r="B94" s="27">
        <v>10772</v>
      </c>
      <c r="C94" s="28" t="s">
        <v>143</v>
      </c>
      <c r="D94" s="27">
        <v>706</v>
      </c>
      <c r="E94" s="28" t="s">
        <v>141</v>
      </c>
      <c r="F94" s="28" t="s">
        <v>19</v>
      </c>
      <c r="G94" s="27">
        <v>1167</v>
      </c>
      <c r="H94" s="27">
        <v>1346</v>
      </c>
      <c r="I94" s="31" t="str">
        <f>VLOOKUP(D:D,门店完成情况!B:I,8,0)</f>
        <v>2档</v>
      </c>
      <c r="J94" s="32">
        <f>VLOOKUP(B:B,[1]Sheet1!$A$1:$C$65536,3,0)</f>
        <v>1469</v>
      </c>
      <c r="K94" s="32">
        <f t="shared" si="3"/>
        <v>302</v>
      </c>
      <c r="L94" s="32">
        <f>ROUND(J94*0.02,0)</f>
        <v>29</v>
      </c>
      <c r="M94" s="32"/>
    </row>
    <row r="95" s="19" customFormat="1" customHeight="1" spans="1:13">
      <c r="A95" s="27">
        <v>92</v>
      </c>
      <c r="B95" s="27">
        <v>8594</v>
      </c>
      <c r="C95" s="28" t="s">
        <v>144</v>
      </c>
      <c r="D95" s="27">
        <v>351</v>
      </c>
      <c r="E95" s="28" t="s">
        <v>145</v>
      </c>
      <c r="F95" s="28" t="s">
        <v>17</v>
      </c>
      <c r="G95" s="27">
        <v>1657</v>
      </c>
      <c r="H95" s="27">
        <v>1912</v>
      </c>
      <c r="I95" s="31" t="str">
        <f>VLOOKUP(D:D,门店完成情况!B:I,8,0)</f>
        <v>1档</v>
      </c>
      <c r="J95" s="32">
        <f>VLOOKUP(B:B,[1]Sheet1!$A$1:$C$65536,3,0)</f>
        <v>1584.65</v>
      </c>
      <c r="K95" s="32">
        <f t="shared" si="3"/>
        <v>-72.3499999999999</v>
      </c>
      <c r="L95" s="32">
        <f>ROUND(J95*0.01,0)</f>
        <v>16</v>
      </c>
      <c r="M95" s="32">
        <v>30</v>
      </c>
    </row>
    <row r="96" s="19" customFormat="1" customHeight="1" spans="1:13">
      <c r="A96" s="27">
        <v>93</v>
      </c>
      <c r="B96" s="27">
        <v>8606</v>
      </c>
      <c r="C96" s="28" t="s">
        <v>146</v>
      </c>
      <c r="D96" s="27">
        <v>351</v>
      </c>
      <c r="E96" s="28" t="s">
        <v>145</v>
      </c>
      <c r="F96" s="28" t="s">
        <v>19</v>
      </c>
      <c r="G96" s="27">
        <v>1657.5</v>
      </c>
      <c r="H96" s="27">
        <v>1912</v>
      </c>
      <c r="I96" s="31" t="str">
        <f>VLOOKUP(D:D,门店完成情况!B:I,8,0)</f>
        <v>1档</v>
      </c>
      <c r="J96" s="32">
        <f>VLOOKUP(B:B,[1]Sheet1!$A$1:$C$65536,3,0)</f>
        <v>2288.59</v>
      </c>
      <c r="K96" s="32">
        <f t="shared" si="3"/>
        <v>631.09</v>
      </c>
      <c r="L96" s="32">
        <f>ROUND(J96*0.01,0)</f>
        <v>23</v>
      </c>
      <c r="M96" s="32"/>
    </row>
    <row r="97" s="19" customFormat="1" customHeight="1" spans="1:13">
      <c r="A97" s="27">
        <v>94</v>
      </c>
      <c r="B97" s="27">
        <v>997487</v>
      </c>
      <c r="C97" s="28" t="s">
        <v>147</v>
      </c>
      <c r="D97" s="27">
        <v>351</v>
      </c>
      <c r="E97" s="28" t="s">
        <v>145</v>
      </c>
      <c r="F97" s="28" t="s">
        <v>39</v>
      </c>
      <c r="G97" s="27"/>
      <c r="H97" s="27"/>
      <c r="I97" s="31" t="str">
        <f>VLOOKUP(D:D,门店完成情况!B:I,8,0)</f>
        <v>1档</v>
      </c>
      <c r="J97" s="32">
        <f>VLOOKUP(B:B,[1]Sheet1!$A$1:$C$65536,3,0)</f>
        <v>19.9</v>
      </c>
      <c r="K97" s="32">
        <f t="shared" si="3"/>
        <v>19.9</v>
      </c>
      <c r="L97" s="32">
        <f>ROUND(J97*0.01,0)</f>
        <v>0</v>
      </c>
      <c r="M97" s="32"/>
    </row>
    <row r="98" s="19" customFormat="1" customHeight="1" spans="1:13">
      <c r="A98" s="27">
        <v>95</v>
      </c>
      <c r="B98" s="27">
        <v>11256</v>
      </c>
      <c r="C98" s="28" t="s">
        <v>148</v>
      </c>
      <c r="D98" s="27">
        <v>351</v>
      </c>
      <c r="E98" s="28" t="s">
        <v>145</v>
      </c>
      <c r="F98" s="28" t="s">
        <v>19</v>
      </c>
      <c r="G98" s="27">
        <v>1657.5</v>
      </c>
      <c r="H98" s="27">
        <v>1912</v>
      </c>
      <c r="I98" s="31" t="str">
        <f>VLOOKUP(D:D,门店完成情况!B:I,8,0)</f>
        <v>1档</v>
      </c>
      <c r="J98" s="32">
        <f>VLOOKUP(B:B,[1]Sheet1!$A$1:$C$65536,3,0)</f>
        <v>1305.68</v>
      </c>
      <c r="K98" s="32">
        <f t="shared" si="3"/>
        <v>-351.82</v>
      </c>
      <c r="L98" s="32">
        <f>ROUND(J98*0.01,0)</f>
        <v>13</v>
      </c>
      <c r="M98" s="32">
        <v>30</v>
      </c>
    </row>
    <row r="99" s="19" customFormat="1" customHeight="1" spans="1:13">
      <c r="A99" s="27">
        <v>96</v>
      </c>
      <c r="B99" s="27">
        <v>11318</v>
      </c>
      <c r="C99" s="28" t="s">
        <v>149</v>
      </c>
      <c r="D99" s="27">
        <v>752</v>
      </c>
      <c r="E99" s="28" t="s">
        <v>150</v>
      </c>
      <c r="F99" s="28" t="s">
        <v>17</v>
      </c>
      <c r="G99" s="27">
        <v>950.5</v>
      </c>
      <c r="H99" s="27">
        <v>1096.5</v>
      </c>
      <c r="I99" s="31" t="str">
        <f>VLOOKUP(D:D,门店完成情况!B:I,8,0)</f>
        <v>2档</v>
      </c>
      <c r="J99" s="32">
        <f>VLOOKUP(B:B,[1]Sheet1!$A$1:$C$65536,3,0)</f>
        <v>2173.95</v>
      </c>
      <c r="K99" s="32">
        <f t="shared" si="3"/>
        <v>1223.45</v>
      </c>
      <c r="L99" s="32">
        <f t="shared" ref="L99:L110" si="4">ROUND(J99*0.02,0)</f>
        <v>43</v>
      </c>
      <c r="M99" s="32"/>
    </row>
    <row r="100" s="19" customFormat="1" customHeight="1" spans="1:13">
      <c r="A100" s="27">
        <v>97</v>
      </c>
      <c r="B100" s="27">
        <v>12054</v>
      </c>
      <c r="C100" s="28" t="s">
        <v>151</v>
      </c>
      <c r="D100" s="27">
        <v>752</v>
      </c>
      <c r="E100" s="28" t="s">
        <v>150</v>
      </c>
      <c r="F100" s="28" t="s">
        <v>19</v>
      </c>
      <c r="G100" s="27">
        <v>950.5</v>
      </c>
      <c r="H100" s="27">
        <v>1096.5</v>
      </c>
      <c r="I100" s="31" t="str">
        <f>VLOOKUP(D:D,门店完成情况!B:I,8,0)</f>
        <v>2档</v>
      </c>
      <c r="J100" s="32">
        <f>VLOOKUP(B:B,[1]Sheet1!$A$1:$C$65536,3,0)</f>
        <v>635.8</v>
      </c>
      <c r="K100" s="32">
        <f t="shared" si="3"/>
        <v>-314.7</v>
      </c>
      <c r="L100" s="32">
        <f t="shared" si="4"/>
        <v>13</v>
      </c>
      <c r="M100" s="32">
        <v>30</v>
      </c>
    </row>
    <row r="101" s="19" customFormat="1" customHeight="1" spans="1:13">
      <c r="A101" s="27">
        <v>98</v>
      </c>
      <c r="B101" s="27">
        <v>12448</v>
      </c>
      <c r="C101" s="28" t="s">
        <v>152</v>
      </c>
      <c r="D101" s="27">
        <v>752</v>
      </c>
      <c r="E101" s="28" t="s">
        <v>150</v>
      </c>
      <c r="F101" s="28" t="s">
        <v>153</v>
      </c>
      <c r="G101" s="27">
        <v>712</v>
      </c>
      <c r="H101" s="27">
        <v>822</v>
      </c>
      <c r="I101" s="31" t="str">
        <f>VLOOKUP(D:D,门店完成情况!B:I,8,0)</f>
        <v>2档</v>
      </c>
      <c r="J101" s="32">
        <f>VLOOKUP(B:B,[1]Sheet1!$A$1:$C$65536,3,0)</f>
        <v>870.21</v>
      </c>
      <c r="K101" s="32">
        <f t="shared" si="3"/>
        <v>158.21</v>
      </c>
      <c r="L101" s="32">
        <f t="shared" si="4"/>
        <v>17</v>
      </c>
      <c r="M101" s="32"/>
    </row>
    <row r="102" s="19" customFormat="1" customHeight="1" spans="1:13">
      <c r="A102" s="27">
        <v>99</v>
      </c>
      <c r="B102" s="27">
        <v>6148</v>
      </c>
      <c r="C102" s="28" t="s">
        <v>154</v>
      </c>
      <c r="D102" s="27">
        <v>594</v>
      </c>
      <c r="E102" s="28" t="s">
        <v>155</v>
      </c>
      <c r="F102" s="28" t="s">
        <v>156</v>
      </c>
      <c r="G102" s="27">
        <v>1131</v>
      </c>
      <c r="H102" s="27">
        <v>1305</v>
      </c>
      <c r="I102" s="31" t="str">
        <f>VLOOKUP(D:D,门店完成情况!B:I,8,0)</f>
        <v>2档</v>
      </c>
      <c r="J102" s="32">
        <f>VLOOKUP(B:B,[1]Sheet1!$A$1:$C$65536,3,0)</f>
        <v>2228.38</v>
      </c>
      <c r="K102" s="32">
        <f t="shared" si="3"/>
        <v>1097.38</v>
      </c>
      <c r="L102" s="32">
        <f t="shared" si="4"/>
        <v>45</v>
      </c>
      <c r="M102" s="32"/>
    </row>
    <row r="103" s="19" customFormat="1" customHeight="1" spans="1:13">
      <c r="A103" s="27">
        <v>100</v>
      </c>
      <c r="B103" s="27">
        <v>6232</v>
      </c>
      <c r="C103" s="28" t="s">
        <v>157</v>
      </c>
      <c r="D103" s="27">
        <v>594</v>
      </c>
      <c r="E103" s="28" t="s">
        <v>155</v>
      </c>
      <c r="F103" s="28" t="s">
        <v>55</v>
      </c>
      <c r="G103" s="27">
        <v>1358</v>
      </c>
      <c r="H103" s="27">
        <v>1566</v>
      </c>
      <c r="I103" s="31" t="str">
        <f>VLOOKUP(D:D,门店完成情况!B:I,8,0)</f>
        <v>2档</v>
      </c>
      <c r="J103" s="32">
        <f>VLOOKUP(B:B,[1]Sheet1!$A$1:$C$65536,3,0)</f>
        <v>1693</v>
      </c>
      <c r="K103" s="32">
        <f t="shared" si="3"/>
        <v>335</v>
      </c>
      <c r="L103" s="32">
        <f t="shared" si="4"/>
        <v>34</v>
      </c>
      <c r="M103" s="32"/>
    </row>
    <row r="104" s="19" customFormat="1" customHeight="1" spans="1:13">
      <c r="A104" s="27">
        <v>101</v>
      </c>
      <c r="B104" s="27">
        <v>11012</v>
      </c>
      <c r="C104" s="28" t="s">
        <v>158</v>
      </c>
      <c r="D104" s="27">
        <v>107728</v>
      </c>
      <c r="E104" s="28" t="s">
        <v>159</v>
      </c>
      <c r="F104" s="28" t="s">
        <v>17</v>
      </c>
      <c r="G104" s="27">
        <v>882</v>
      </c>
      <c r="H104" s="27">
        <v>1017</v>
      </c>
      <c r="I104" s="31" t="str">
        <f>VLOOKUP(D:D,门店完成情况!B:I,8,0)</f>
        <v>2档</v>
      </c>
      <c r="J104" s="32">
        <f>VLOOKUP(B:B,[1]Sheet1!$A$1:$C$65536,3,0)</f>
        <v>1858.5</v>
      </c>
      <c r="K104" s="32">
        <f t="shared" si="3"/>
        <v>976.5</v>
      </c>
      <c r="L104" s="32">
        <f t="shared" si="4"/>
        <v>37</v>
      </c>
      <c r="M104" s="32"/>
    </row>
    <row r="105" s="19" customFormat="1" customHeight="1" spans="1:13">
      <c r="A105" s="27">
        <v>102</v>
      </c>
      <c r="B105" s="27">
        <v>12094</v>
      </c>
      <c r="C105" s="28" t="s">
        <v>160</v>
      </c>
      <c r="D105" s="27">
        <v>107728</v>
      </c>
      <c r="E105" s="28" t="s">
        <v>159</v>
      </c>
      <c r="F105" s="28" t="s">
        <v>19</v>
      </c>
      <c r="G105" s="27">
        <v>980</v>
      </c>
      <c r="H105" s="27">
        <v>1130</v>
      </c>
      <c r="I105" s="31" t="str">
        <f>VLOOKUP(D:D,门店完成情况!B:I,8,0)</f>
        <v>2档</v>
      </c>
      <c r="J105" s="32">
        <f>VLOOKUP(B:B,[1]Sheet1!$A$1:$C$65536,3,0)</f>
        <v>782.5</v>
      </c>
      <c r="K105" s="32">
        <f t="shared" si="3"/>
        <v>-197.5</v>
      </c>
      <c r="L105" s="32">
        <f t="shared" si="4"/>
        <v>16</v>
      </c>
      <c r="M105" s="32">
        <v>30</v>
      </c>
    </row>
    <row r="106" s="19" customFormat="1" customHeight="1" spans="1:13">
      <c r="A106" s="27">
        <v>103</v>
      </c>
      <c r="B106" s="27">
        <v>12532</v>
      </c>
      <c r="C106" s="28" t="s">
        <v>161</v>
      </c>
      <c r="D106" s="27">
        <v>107728</v>
      </c>
      <c r="E106" s="28" t="s">
        <v>159</v>
      </c>
      <c r="F106" s="28" t="s">
        <v>23</v>
      </c>
      <c r="G106" s="27">
        <v>588</v>
      </c>
      <c r="H106" s="27">
        <v>678</v>
      </c>
      <c r="I106" s="31" t="str">
        <f>VLOOKUP(D:D,门店完成情况!B:I,8,0)</f>
        <v>2档</v>
      </c>
      <c r="J106" s="32">
        <f>VLOOKUP(B:B,[1]Sheet1!$A$1:$C$65536,3,0)</f>
        <v>366.26</v>
      </c>
      <c r="K106" s="32">
        <f t="shared" si="3"/>
        <v>-221.74</v>
      </c>
      <c r="L106" s="32">
        <f t="shared" si="4"/>
        <v>7</v>
      </c>
      <c r="M106" s="33">
        <v>-15</v>
      </c>
    </row>
    <row r="107" s="19" customFormat="1" customHeight="1" spans="1:13">
      <c r="A107" s="27">
        <v>104</v>
      </c>
      <c r="B107" s="27">
        <v>7687</v>
      </c>
      <c r="C107" s="28" t="s">
        <v>162</v>
      </c>
      <c r="D107" s="27">
        <v>549</v>
      </c>
      <c r="E107" s="28" t="s">
        <v>163</v>
      </c>
      <c r="F107" s="28" t="s">
        <v>19</v>
      </c>
      <c r="G107" s="27">
        <v>1341</v>
      </c>
      <c r="H107" s="27">
        <v>1547</v>
      </c>
      <c r="I107" s="31" t="str">
        <f>VLOOKUP(D:D,门店完成情况!B:I,8,0)</f>
        <v>2档</v>
      </c>
      <c r="J107" s="32">
        <f>VLOOKUP(B:B,[1]Sheet1!$A$1:$C$65536,3,0)</f>
        <v>537.5</v>
      </c>
      <c r="K107" s="32">
        <f t="shared" si="3"/>
        <v>-803.5</v>
      </c>
      <c r="L107" s="32">
        <f t="shared" si="4"/>
        <v>11</v>
      </c>
      <c r="M107" s="32">
        <v>30</v>
      </c>
    </row>
    <row r="108" s="19" customFormat="1" customHeight="1" spans="1:13">
      <c r="A108" s="27">
        <v>105</v>
      </c>
      <c r="B108" s="27">
        <v>7947</v>
      </c>
      <c r="C108" s="28" t="s">
        <v>164</v>
      </c>
      <c r="D108" s="27">
        <v>549</v>
      </c>
      <c r="E108" s="28" t="s">
        <v>163</v>
      </c>
      <c r="F108" s="28" t="s">
        <v>17</v>
      </c>
      <c r="G108" s="27">
        <v>1207</v>
      </c>
      <c r="H108" s="27">
        <v>1392</v>
      </c>
      <c r="I108" s="31" t="str">
        <f>VLOOKUP(D:D,门店完成情况!B:I,8,0)</f>
        <v>2档</v>
      </c>
      <c r="J108" s="32">
        <f>VLOOKUP(B:B,[1]Sheet1!$A$1:$C$65536,3,0)</f>
        <v>2261.95</v>
      </c>
      <c r="K108" s="32">
        <f t="shared" si="3"/>
        <v>1054.95</v>
      </c>
      <c r="L108" s="32">
        <f t="shared" si="4"/>
        <v>45</v>
      </c>
      <c r="M108" s="32"/>
    </row>
    <row r="109" s="19" customFormat="1" customHeight="1" spans="1:13">
      <c r="A109" s="27">
        <v>106</v>
      </c>
      <c r="B109" s="27">
        <v>12184</v>
      </c>
      <c r="C109" s="28" t="s">
        <v>165</v>
      </c>
      <c r="D109" s="27">
        <v>549</v>
      </c>
      <c r="E109" s="28" t="s">
        <v>163</v>
      </c>
      <c r="F109" s="28" t="s">
        <v>19</v>
      </c>
      <c r="G109" s="27">
        <v>1341</v>
      </c>
      <c r="H109" s="27">
        <v>1547</v>
      </c>
      <c r="I109" s="31" t="str">
        <f>VLOOKUP(D:D,门店完成情况!B:I,8,0)</f>
        <v>2档</v>
      </c>
      <c r="J109" s="32">
        <f>VLOOKUP(B:B,[1]Sheet1!$A$1:$C$65536,3,0)</f>
        <v>1781.3</v>
      </c>
      <c r="K109" s="32">
        <f t="shared" si="3"/>
        <v>440.3</v>
      </c>
      <c r="L109" s="32">
        <f t="shared" si="4"/>
        <v>36</v>
      </c>
      <c r="M109" s="32"/>
    </row>
    <row r="110" s="19" customFormat="1" customHeight="1" spans="1:13">
      <c r="A110" s="27">
        <v>107</v>
      </c>
      <c r="B110" s="27">
        <v>12538</v>
      </c>
      <c r="C110" s="28" t="s">
        <v>166</v>
      </c>
      <c r="D110" s="27">
        <v>549</v>
      </c>
      <c r="E110" s="28" t="s">
        <v>163</v>
      </c>
      <c r="F110" s="35" t="s">
        <v>167</v>
      </c>
      <c r="G110" s="27">
        <v>804</v>
      </c>
      <c r="H110" s="27">
        <v>928</v>
      </c>
      <c r="I110" s="31" t="str">
        <f>VLOOKUP(D:D,门店完成情况!B:I,8,0)</f>
        <v>2档</v>
      </c>
      <c r="J110" s="32">
        <f>VLOOKUP(B:B,[1]Sheet1!$A$1:$C$65536,3,0)</f>
        <v>1390.4</v>
      </c>
      <c r="K110" s="32">
        <f t="shared" si="3"/>
        <v>586.4</v>
      </c>
      <c r="L110" s="32">
        <f t="shared" si="4"/>
        <v>28</v>
      </c>
      <c r="M110" s="32"/>
    </row>
    <row r="111" s="19" customFormat="1" customHeight="1" spans="1:13">
      <c r="A111" s="27">
        <v>108</v>
      </c>
      <c r="B111" s="27">
        <v>6537</v>
      </c>
      <c r="C111" s="28" t="s">
        <v>168</v>
      </c>
      <c r="D111" s="27">
        <v>748</v>
      </c>
      <c r="E111" s="28" t="s">
        <v>169</v>
      </c>
      <c r="F111" s="28" t="s">
        <v>104</v>
      </c>
      <c r="G111" s="27">
        <v>1392</v>
      </c>
      <c r="H111" s="27">
        <v>1606</v>
      </c>
      <c r="I111" s="31" t="str">
        <f>VLOOKUP(D:D,门店完成情况!B:I,8,0)</f>
        <v>未完成</v>
      </c>
      <c r="J111" s="32">
        <f>VLOOKUP(B:B,[1]Sheet1!$A$1:$C$65536,3,0)</f>
        <v>1353.9</v>
      </c>
      <c r="K111" s="32">
        <f t="shared" si="3"/>
        <v>-38.0999999999999</v>
      </c>
      <c r="L111" s="32"/>
      <c r="M111" s="32">
        <v>30</v>
      </c>
    </row>
    <row r="112" s="19" customFormat="1" customHeight="1" spans="1:13">
      <c r="A112" s="27">
        <v>109</v>
      </c>
      <c r="B112" s="27">
        <v>11903</v>
      </c>
      <c r="C112" s="28" t="s">
        <v>170</v>
      </c>
      <c r="D112" s="27">
        <v>748</v>
      </c>
      <c r="E112" s="28" t="s">
        <v>169</v>
      </c>
      <c r="F112" s="28" t="s">
        <v>19</v>
      </c>
      <c r="G112" s="27">
        <v>1546</v>
      </c>
      <c r="H112" s="27">
        <v>1783</v>
      </c>
      <c r="I112" s="31" t="str">
        <f>VLOOKUP(D:D,门店完成情况!B:I,8,0)</f>
        <v>未完成</v>
      </c>
      <c r="J112" s="32">
        <f>VLOOKUP(B:B,[1]Sheet1!$A$1:$C$65536,3,0)</f>
        <v>1236.39</v>
      </c>
      <c r="K112" s="32">
        <f t="shared" si="3"/>
        <v>-309.61</v>
      </c>
      <c r="L112" s="32"/>
      <c r="M112" s="32">
        <v>30</v>
      </c>
    </row>
    <row r="113" s="19" customFormat="1" customHeight="1" spans="1:13">
      <c r="A113" s="27">
        <v>110</v>
      </c>
      <c r="B113" s="27">
        <v>11977</v>
      </c>
      <c r="C113" s="28" t="s">
        <v>171</v>
      </c>
      <c r="D113" s="27">
        <v>748</v>
      </c>
      <c r="E113" s="28" t="s">
        <v>169</v>
      </c>
      <c r="F113" s="28" t="s">
        <v>79</v>
      </c>
      <c r="G113" s="27">
        <v>1546</v>
      </c>
      <c r="H113" s="27">
        <v>1783</v>
      </c>
      <c r="I113" s="31" t="str">
        <f>VLOOKUP(D:D,门店完成情况!B:I,8,0)</f>
        <v>未完成</v>
      </c>
      <c r="J113" s="32">
        <f>VLOOKUP(B:B,[1]Sheet1!$A$1:$C$65536,3,0)</f>
        <v>1183.58</v>
      </c>
      <c r="K113" s="32">
        <f t="shared" si="3"/>
        <v>-362.42</v>
      </c>
      <c r="L113" s="32"/>
      <c r="M113" s="32">
        <v>30</v>
      </c>
    </row>
    <row r="114" s="19" customFormat="1" customHeight="1" spans="1:13">
      <c r="A114" s="27">
        <v>111</v>
      </c>
      <c r="B114" s="27">
        <v>4028</v>
      </c>
      <c r="C114" s="28" t="s">
        <v>172</v>
      </c>
      <c r="D114" s="27">
        <v>746</v>
      </c>
      <c r="E114" s="28" t="s">
        <v>173</v>
      </c>
      <c r="F114" s="28" t="s">
        <v>17</v>
      </c>
      <c r="G114" s="27">
        <v>1453</v>
      </c>
      <c r="H114" s="27">
        <v>1676</v>
      </c>
      <c r="I114" s="31" t="str">
        <f>VLOOKUP(D:D,门店完成情况!B:I,8,0)</f>
        <v>2档</v>
      </c>
      <c r="J114" s="32">
        <f>VLOOKUP(B:B,[1]Sheet1!$A$1:$C$65536,3,0)</f>
        <v>2623.9</v>
      </c>
      <c r="K114" s="32">
        <f t="shared" si="3"/>
        <v>1170.9</v>
      </c>
      <c r="L114" s="32">
        <f>ROUND(J114*0.02,0)</f>
        <v>52</v>
      </c>
      <c r="M114" s="32"/>
    </row>
    <row r="115" s="19" customFormat="1" customHeight="1" spans="1:13">
      <c r="A115" s="27">
        <v>112</v>
      </c>
      <c r="B115" s="27">
        <v>7386</v>
      </c>
      <c r="C115" s="28" t="s">
        <v>174</v>
      </c>
      <c r="D115" s="27">
        <v>746</v>
      </c>
      <c r="E115" s="28" t="s">
        <v>173</v>
      </c>
      <c r="F115" s="28" t="s">
        <v>19</v>
      </c>
      <c r="G115" s="27">
        <v>1453</v>
      </c>
      <c r="H115" s="27">
        <v>1676</v>
      </c>
      <c r="I115" s="31" t="str">
        <f>VLOOKUP(D:D,门店完成情况!B:I,8,0)</f>
        <v>2档</v>
      </c>
      <c r="J115" s="32">
        <f>VLOOKUP(B:B,[1]Sheet1!$A$1:$C$65536,3,0)</f>
        <v>2030.03</v>
      </c>
      <c r="K115" s="32">
        <f t="shared" si="3"/>
        <v>577.03</v>
      </c>
      <c r="L115" s="32">
        <f>ROUND(J115*0.02,0)</f>
        <v>41</v>
      </c>
      <c r="M115" s="32"/>
    </row>
    <row r="116" s="19" customFormat="1" customHeight="1" spans="1:13">
      <c r="A116" s="27">
        <v>113</v>
      </c>
      <c r="B116" s="27">
        <v>8068</v>
      </c>
      <c r="C116" s="28" t="s">
        <v>175</v>
      </c>
      <c r="D116" s="27">
        <v>746</v>
      </c>
      <c r="E116" s="28" t="s">
        <v>173</v>
      </c>
      <c r="F116" s="28" t="s">
        <v>19</v>
      </c>
      <c r="G116" s="27">
        <v>1453</v>
      </c>
      <c r="H116" s="27">
        <v>1676</v>
      </c>
      <c r="I116" s="31" t="str">
        <f>VLOOKUP(D:D,门店完成情况!B:I,8,0)</f>
        <v>2档</v>
      </c>
      <c r="J116" s="32">
        <f>VLOOKUP(B:B,[1]Sheet1!$A$1:$C$65536,3,0)</f>
        <v>1755.4</v>
      </c>
      <c r="K116" s="32">
        <f t="shared" si="3"/>
        <v>302.4</v>
      </c>
      <c r="L116" s="32">
        <f>ROUND(J116*0.02,0)</f>
        <v>35</v>
      </c>
      <c r="M116" s="32"/>
    </row>
    <row r="117" s="19" customFormat="1" customHeight="1" spans="1:13">
      <c r="A117" s="27">
        <v>114</v>
      </c>
      <c r="B117" s="27">
        <v>12113</v>
      </c>
      <c r="C117" s="28" t="s">
        <v>176</v>
      </c>
      <c r="D117" s="27">
        <v>746</v>
      </c>
      <c r="E117" s="28" t="s">
        <v>173</v>
      </c>
      <c r="F117" s="28" t="s">
        <v>19</v>
      </c>
      <c r="G117" s="27">
        <v>1451</v>
      </c>
      <c r="H117" s="27">
        <v>1674</v>
      </c>
      <c r="I117" s="31" t="str">
        <f>VLOOKUP(D:D,门店完成情况!B:I,8,0)</f>
        <v>2档</v>
      </c>
      <c r="J117" s="32">
        <f>VLOOKUP(B:B,[1]Sheet1!$A$1:$C$65536,3,0)</f>
        <v>2148.4</v>
      </c>
      <c r="K117" s="32">
        <f t="shared" si="3"/>
        <v>697.4</v>
      </c>
      <c r="L117" s="32">
        <f>ROUND(J117*0.02,0)</f>
        <v>43</v>
      </c>
      <c r="M117" s="32"/>
    </row>
    <row r="118" s="19" customFormat="1" customHeight="1" spans="1:13">
      <c r="A118" s="27">
        <v>115</v>
      </c>
      <c r="B118" s="27">
        <v>4081</v>
      </c>
      <c r="C118" s="28" t="s">
        <v>177</v>
      </c>
      <c r="D118" s="27">
        <v>104533</v>
      </c>
      <c r="E118" s="28" t="s">
        <v>178</v>
      </c>
      <c r="F118" s="28" t="s">
        <v>156</v>
      </c>
      <c r="G118" s="27">
        <v>1485.5</v>
      </c>
      <c r="H118" s="27">
        <v>1714</v>
      </c>
      <c r="I118" s="31" t="str">
        <f>VLOOKUP(D:D,门店完成情况!B:I,8,0)</f>
        <v>未完成</v>
      </c>
      <c r="J118" s="32">
        <f>VLOOKUP(B:B,[1]Sheet1!$A$1:$C$65536,3,0)</f>
        <v>1762.8</v>
      </c>
      <c r="K118" s="32">
        <f t="shared" si="3"/>
        <v>277.3</v>
      </c>
      <c r="L118" s="32"/>
      <c r="M118" s="32"/>
    </row>
    <row r="119" s="19" customFormat="1" customHeight="1" spans="1:13">
      <c r="A119" s="27">
        <v>116</v>
      </c>
      <c r="B119" s="27">
        <v>12136</v>
      </c>
      <c r="C119" s="28" t="s">
        <v>179</v>
      </c>
      <c r="D119" s="27">
        <v>104533</v>
      </c>
      <c r="E119" s="28" t="s">
        <v>178</v>
      </c>
      <c r="F119" s="28" t="s">
        <v>19</v>
      </c>
      <c r="G119" s="27">
        <v>1485.5</v>
      </c>
      <c r="H119" s="27">
        <v>1714</v>
      </c>
      <c r="I119" s="31" t="str">
        <f>VLOOKUP(D:D,门店完成情况!B:I,8,0)</f>
        <v>未完成</v>
      </c>
      <c r="J119" s="32">
        <f>VLOOKUP(B:B,[1]Sheet1!$A$1:$C$65536,3,0)</f>
        <v>907.3</v>
      </c>
      <c r="K119" s="32">
        <f t="shared" si="3"/>
        <v>-578.2</v>
      </c>
      <c r="L119" s="32"/>
      <c r="M119" s="32">
        <v>30</v>
      </c>
    </row>
    <row r="120" s="19" customFormat="1" customHeight="1" spans="1:13">
      <c r="A120" s="27">
        <v>117</v>
      </c>
      <c r="B120" s="27">
        <v>6731</v>
      </c>
      <c r="C120" s="28" t="s">
        <v>180</v>
      </c>
      <c r="D120" s="27">
        <v>717</v>
      </c>
      <c r="E120" s="28" t="s">
        <v>181</v>
      </c>
      <c r="F120" s="28" t="s">
        <v>19</v>
      </c>
      <c r="G120" s="27">
        <v>1546</v>
      </c>
      <c r="H120" s="27">
        <v>1783</v>
      </c>
      <c r="I120" s="31" t="str">
        <f>VLOOKUP(D:D,门店完成情况!B:I,8,0)</f>
        <v>1档</v>
      </c>
      <c r="J120" s="32">
        <f>VLOOKUP(B:B,[1]Sheet1!$A$1:$C$65536,3,0)</f>
        <v>1800.2</v>
      </c>
      <c r="K120" s="32">
        <f t="shared" si="3"/>
        <v>254.2</v>
      </c>
      <c r="L120" s="32">
        <f>ROUND(J120*0.01,0)</f>
        <v>18</v>
      </c>
      <c r="M120" s="32"/>
    </row>
    <row r="121" s="19" customFormat="1" customHeight="1" spans="1:13">
      <c r="A121" s="27">
        <v>118</v>
      </c>
      <c r="B121" s="27">
        <v>6752</v>
      </c>
      <c r="C121" s="28" t="s">
        <v>182</v>
      </c>
      <c r="D121" s="27">
        <v>717</v>
      </c>
      <c r="E121" s="28" t="s">
        <v>181</v>
      </c>
      <c r="F121" s="28" t="s">
        <v>17</v>
      </c>
      <c r="G121" s="27">
        <v>1392</v>
      </c>
      <c r="H121" s="27">
        <v>1606</v>
      </c>
      <c r="I121" s="31" t="str">
        <f>VLOOKUP(D:D,门店完成情况!B:I,8,0)</f>
        <v>1档</v>
      </c>
      <c r="J121" s="32">
        <f>VLOOKUP(B:B,[1]Sheet1!$A$1:$C$65536,3,0)</f>
        <v>1127</v>
      </c>
      <c r="K121" s="32">
        <f t="shared" si="3"/>
        <v>-265</v>
      </c>
      <c r="L121" s="32">
        <f>ROUND(J121*0.01,0)</f>
        <v>11</v>
      </c>
      <c r="M121" s="32">
        <v>30</v>
      </c>
    </row>
    <row r="122" s="19" customFormat="1" customHeight="1" spans="1:13">
      <c r="A122" s="27">
        <v>119</v>
      </c>
      <c r="B122" s="27">
        <v>11627</v>
      </c>
      <c r="C122" s="28" t="s">
        <v>183</v>
      </c>
      <c r="D122" s="27">
        <v>717</v>
      </c>
      <c r="E122" s="28" t="s">
        <v>181</v>
      </c>
      <c r="F122" s="28" t="s">
        <v>19</v>
      </c>
      <c r="G122" s="27">
        <v>1546</v>
      </c>
      <c r="H122" s="27">
        <v>1783</v>
      </c>
      <c r="I122" s="31" t="str">
        <f>VLOOKUP(D:D,门店完成情况!B:I,8,0)</f>
        <v>1档</v>
      </c>
      <c r="J122" s="32">
        <f>VLOOKUP(B:B,[1]Sheet1!$A$1:$C$65536,3,0)</f>
        <v>1935</v>
      </c>
      <c r="K122" s="32">
        <f t="shared" si="3"/>
        <v>389</v>
      </c>
      <c r="L122" s="32">
        <f>ROUND(J122*0.01,0)</f>
        <v>19</v>
      </c>
      <c r="M122" s="32"/>
    </row>
    <row r="123" s="19" customFormat="1" customHeight="1" spans="1:13">
      <c r="A123" s="27">
        <v>120</v>
      </c>
      <c r="B123" s="27">
        <v>6733</v>
      </c>
      <c r="C123" s="28" t="s">
        <v>184</v>
      </c>
      <c r="D123" s="27">
        <v>539</v>
      </c>
      <c r="E123" s="28" t="s">
        <v>185</v>
      </c>
      <c r="F123" s="28" t="s">
        <v>17</v>
      </c>
      <c r="G123" s="27">
        <v>1372</v>
      </c>
      <c r="H123" s="27">
        <v>1632</v>
      </c>
      <c r="I123" s="31" t="str">
        <f>VLOOKUP(D:D,门店完成情况!B:I,8,0)</f>
        <v>2档</v>
      </c>
      <c r="J123" s="32">
        <f>VLOOKUP(B:B,[1]Sheet1!$A$1:$C$65536,3,0)</f>
        <v>2909.6</v>
      </c>
      <c r="K123" s="32">
        <f t="shared" si="3"/>
        <v>1537.6</v>
      </c>
      <c r="L123" s="32">
        <f t="shared" ref="L123:L130" si="5">ROUND(J123*0.02,0)</f>
        <v>58</v>
      </c>
      <c r="M123" s="32"/>
    </row>
    <row r="124" s="19" customFormat="1" customHeight="1" spans="1:13">
      <c r="A124" s="27">
        <v>121</v>
      </c>
      <c r="B124" s="27">
        <v>9320</v>
      </c>
      <c r="C124" s="28" t="s">
        <v>186</v>
      </c>
      <c r="D124" s="27">
        <v>539</v>
      </c>
      <c r="E124" s="28" t="s">
        <v>185</v>
      </c>
      <c r="F124" s="28" t="s">
        <v>55</v>
      </c>
      <c r="G124" s="27">
        <v>1930</v>
      </c>
      <c r="H124" s="27">
        <v>2177</v>
      </c>
      <c r="I124" s="31" t="str">
        <f>VLOOKUP(D:D,门店完成情况!B:I,8,0)</f>
        <v>2档</v>
      </c>
      <c r="J124" s="32">
        <f>VLOOKUP(B:B,[1]Sheet1!$A$1:$C$65536,3,0)</f>
        <v>2145.56</v>
      </c>
      <c r="K124" s="32">
        <f t="shared" si="3"/>
        <v>215.56</v>
      </c>
      <c r="L124" s="32">
        <f t="shared" si="5"/>
        <v>43</v>
      </c>
      <c r="M124" s="32"/>
    </row>
    <row r="125" s="19" customFormat="1" customHeight="1" spans="1:13">
      <c r="A125" s="27">
        <v>122</v>
      </c>
      <c r="B125" s="27">
        <v>7661</v>
      </c>
      <c r="C125" s="28" t="s">
        <v>26</v>
      </c>
      <c r="D125" s="27">
        <v>716</v>
      </c>
      <c r="E125" s="28" t="s">
        <v>187</v>
      </c>
      <c r="F125" s="28" t="s">
        <v>79</v>
      </c>
      <c r="G125" s="27">
        <v>2365</v>
      </c>
      <c r="H125" s="27">
        <v>2728</v>
      </c>
      <c r="I125" s="31" t="str">
        <f>VLOOKUP(D:D,门店完成情况!B:I,8,0)</f>
        <v>2档</v>
      </c>
      <c r="J125" s="32">
        <f>VLOOKUP(B:B,[1]Sheet1!$A$1:$C$65536,3,0)</f>
        <v>3517.5</v>
      </c>
      <c r="K125" s="32">
        <f t="shared" si="3"/>
        <v>1152.5</v>
      </c>
      <c r="L125" s="32">
        <f t="shared" si="5"/>
        <v>70</v>
      </c>
      <c r="M125" s="32"/>
    </row>
    <row r="126" s="19" customFormat="1" customHeight="1" spans="1:13">
      <c r="A126" s="27">
        <v>123</v>
      </c>
      <c r="B126" s="27">
        <v>8354</v>
      </c>
      <c r="C126" s="28" t="s">
        <v>188</v>
      </c>
      <c r="D126" s="27">
        <v>716</v>
      </c>
      <c r="E126" s="28" t="s">
        <v>187</v>
      </c>
      <c r="F126" s="28" t="s">
        <v>17</v>
      </c>
      <c r="G126" s="27">
        <v>2128</v>
      </c>
      <c r="H126" s="27">
        <v>2456</v>
      </c>
      <c r="I126" s="31" t="str">
        <f>VLOOKUP(D:D,门店完成情况!B:I,8,0)</f>
        <v>2档</v>
      </c>
      <c r="J126" s="32">
        <f>VLOOKUP(B:B,[1]Sheet1!$A$1:$C$65536,3,0)</f>
        <v>2625.1</v>
      </c>
      <c r="K126" s="32">
        <f t="shared" si="3"/>
        <v>497.1</v>
      </c>
      <c r="L126" s="32">
        <f t="shared" si="5"/>
        <v>53</v>
      </c>
      <c r="M126" s="32"/>
    </row>
    <row r="127" s="19" customFormat="1" customHeight="1" spans="1:13">
      <c r="A127" s="27">
        <v>124</v>
      </c>
      <c r="B127" s="27">
        <v>12412</v>
      </c>
      <c r="C127" s="28" t="s">
        <v>189</v>
      </c>
      <c r="D127" s="27">
        <v>716</v>
      </c>
      <c r="E127" s="28" t="s">
        <v>187</v>
      </c>
      <c r="F127" s="28" t="s">
        <v>79</v>
      </c>
      <c r="G127" s="27">
        <v>1655</v>
      </c>
      <c r="H127" s="27">
        <v>1910</v>
      </c>
      <c r="I127" s="31" t="str">
        <f>VLOOKUP(D:D,门店完成情况!B:I,8,0)</f>
        <v>2档</v>
      </c>
      <c r="J127" s="32">
        <f>VLOOKUP(B:B,[1]Sheet1!$A$1:$C$65536,3,0)</f>
        <v>1901.86</v>
      </c>
      <c r="K127" s="32">
        <f t="shared" si="3"/>
        <v>246.86</v>
      </c>
      <c r="L127" s="32">
        <f t="shared" si="5"/>
        <v>38</v>
      </c>
      <c r="M127" s="32"/>
    </row>
    <row r="128" s="19" customFormat="1" customHeight="1" spans="1:13">
      <c r="A128" s="27">
        <v>125</v>
      </c>
      <c r="B128" s="27">
        <v>5875</v>
      </c>
      <c r="C128" s="28" t="s">
        <v>190</v>
      </c>
      <c r="D128" s="27">
        <v>720</v>
      </c>
      <c r="E128" s="28" t="s">
        <v>191</v>
      </c>
      <c r="F128" s="28" t="s">
        <v>19</v>
      </c>
      <c r="G128" s="27">
        <v>1277</v>
      </c>
      <c r="H128" s="27">
        <v>1474</v>
      </c>
      <c r="I128" s="31" t="str">
        <f>VLOOKUP(D:D,门店完成情况!B:I,8,0)</f>
        <v>2档</v>
      </c>
      <c r="J128" s="32">
        <f>VLOOKUP(B:B,[1]Sheet1!$A$1:$C$65536,3,0)</f>
        <v>2234.34</v>
      </c>
      <c r="K128" s="32">
        <f t="shared" si="3"/>
        <v>957.34</v>
      </c>
      <c r="L128" s="32">
        <f t="shared" si="5"/>
        <v>45</v>
      </c>
      <c r="M128" s="32"/>
    </row>
    <row r="129" s="19" customFormat="1" customHeight="1" spans="1:13">
      <c r="A129" s="27">
        <v>126</v>
      </c>
      <c r="B129" s="27">
        <v>6823</v>
      </c>
      <c r="C129" s="28" t="s">
        <v>192</v>
      </c>
      <c r="D129" s="27">
        <v>720</v>
      </c>
      <c r="E129" s="28" t="s">
        <v>191</v>
      </c>
      <c r="F129" s="28" t="s">
        <v>17</v>
      </c>
      <c r="G129" s="27">
        <v>1152</v>
      </c>
      <c r="H129" s="27">
        <v>1327</v>
      </c>
      <c r="I129" s="31" t="str">
        <f>VLOOKUP(D:D,门店完成情况!B:I,8,0)</f>
        <v>2档</v>
      </c>
      <c r="J129" s="32">
        <f>VLOOKUP(B:B,[1]Sheet1!$A$1:$C$65536,3,0)</f>
        <v>1730.4</v>
      </c>
      <c r="K129" s="32">
        <f t="shared" si="3"/>
        <v>578.4</v>
      </c>
      <c r="L129" s="32">
        <f t="shared" si="5"/>
        <v>35</v>
      </c>
      <c r="M129" s="32"/>
    </row>
    <row r="130" s="19" customFormat="1" customHeight="1" spans="1:13">
      <c r="A130" s="27">
        <v>127</v>
      </c>
      <c r="B130" s="27">
        <v>11142</v>
      </c>
      <c r="C130" s="28" t="s">
        <v>193</v>
      </c>
      <c r="D130" s="27">
        <v>720</v>
      </c>
      <c r="E130" s="28" t="s">
        <v>191</v>
      </c>
      <c r="F130" s="28" t="s">
        <v>19</v>
      </c>
      <c r="G130" s="27">
        <v>1277</v>
      </c>
      <c r="H130" s="27">
        <v>1474</v>
      </c>
      <c r="I130" s="31" t="str">
        <f>VLOOKUP(D:D,门店完成情况!B:I,8,0)</f>
        <v>2档</v>
      </c>
      <c r="J130" s="32">
        <f>VLOOKUP(B:B,[1]Sheet1!$A$1:$C$65536,3,0)</f>
        <v>1291.2</v>
      </c>
      <c r="K130" s="32">
        <f t="shared" si="3"/>
        <v>14.2</v>
      </c>
      <c r="L130" s="32">
        <f t="shared" si="5"/>
        <v>26</v>
      </c>
      <c r="M130" s="32"/>
    </row>
    <row r="131" s="19" customFormat="1" customHeight="1" spans="1:13">
      <c r="A131" s="27">
        <v>128</v>
      </c>
      <c r="B131" s="27">
        <v>4301</v>
      </c>
      <c r="C131" s="28" t="s">
        <v>194</v>
      </c>
      <c r="D131" s="27">
        <v>365</v>
      </c>
      <c r="E131" s="28" t="s">
        <v>195</v>
      </c>
      <c r="F131" s="28" t="s">
        <v>17</v>
      </c>
      <c r="G131" s="27">
        <v>2896</v>
      </c>
      <c r="H131" s="27">
        <v>3342.5</v>
      </c>
      <c r="I131" s="31" t="str">
        <f>VLOOKUP(D:D,门店完成情况!B:I,8,0)</f>
        <v>未完成</v>
      </c>
      <c r="J131" s="32">
        <f>VLOOKUP(B:B,[1]Sheet1!$A$1:$C$65536,3,0)</f>
        <v>995</v>
      </c>
      <c r="K131" s="32">
        <f t="shared" si="3"/>
        <v>-1901</v>
      </c>
      <c r="L131" s="32"/>
      <c r="M131" s="32">
        <v>30</v>
      </c>
    </row>
    <row r="132" s="19" customFormat="1" customHeight="1" spans="1:13">
      <c r="A132" s="27">
        <v>129</v>
      </c>
      <c r="B132" s="27">
        <v>10931</v>
      </c>
      <c r="C132" s="28" t="s">
        <v>196</v>
      </c>
      <c r="D132" s="27">
        <v>365</v>
      </c>
      <c r="E132" s="28" t="s">
        <v>195</v>
      </c>
      <c r="F132" s="28" t="s">
        <v>19</v>
      </c>
      <c r="G132" s="27">
        <v>2896</v>
      </c>
      <c r="H132" s="27">
        <v>3342.5</v>
      </c>
      <c r="I132" s="31" t="str">
        <f>VLOOKUP(D:D,门店完成情况!B:I,8,0)</f>
        <v>未完成</v>
      </c>
      <c r="J132" s="32">
        <f>VLOOKUP(B:B,[1]Sheet1!$A$1:$C$65536,3,0)</f>
        <v>1157.8</v>
      </c>
      <c r="K132" s="32">
        <f t="shared" si="3"/>
        <v>-1738.2</v>
      </c>
      <c r="L132" s="32"/>
      <c r="M132" s="32">
        <v>30</v>
      </c>
    </row>
    <row r="133" s="19" customFormat="1" customHeight="1" spans="1:13">
      <c r="A133" s="27">
        <v>130</v>
      </c>
      <c r="B133" s="27">
        <v>12439</v>
      </c>
      <c r="C133" s="28" t="s">
        <v>197</v>
      </c>
      <c r="D133" s="27">
        <v>365</v>
      </c>
      <c r="E133" s="28" t="s">
        <v>195</v>
      </c>
      <c r="F133" s="28" t="s">
        <v>23</v>
      </c>
      <c r="G133" s="27">
        <v>1739</v>
      </c>
      <c r="H133" s="27">
        <v>2005.5</v>
      </c>
      <c r="I133" s="31" t="str">
        <f>VLOOKUP(D:D,门店完成情况!B:I,8,0)</f>
        <v>未完成</v>
      </c>
      <c r="J133" s="32">
        <f>VLOOKUP(B:B,[1]Sheet1!$A$1:$C$65536,3,0)</f>
        <v>154</v>
      </c>
      <c r="K133" s="32">
        <f>J133-G133</f>
        <v>-1585</v>
      </c>
      <c r="L133" s="32"/>
      <c r="M133" s="33">
        <v>-15</v>
      </c>
    </row>
    <row r="134" s="19" customFormat="1" customHeight="1" spans="1:13">
      <c r="A134" s="27">
        <v>131</v>
      </c>
      <c r="B134" s="27">
        <v>12497</v>
      </c>
      <c r="C134" s="28" t="s">
        <v>198</v>
      </c>
      <c r="D134" s="27">
        <v>365</v>
      </c>
      <c r="E134" s="28" t="s">
        <v>195</v>
      </c>
      <c r="F134" s="28" t="s">
        <v>23</v>
      </c>
      <c r="G134" s="27">
        <v>1739</v>
      </c>
      <c r="H134" s="27">
        <v>2005.5</v>
      </c>
      <c r="I134" s="31" t="str">
        <f>VLOOKUP(D:D,门店完成情况!B:I,8,0)</f>
        <v>未完成</v>
      </c>
      <c r="J134" s="32">
        <f>VLOOKUP(B:B,[1]Sheet1!$A$1:$C$65536,3,0)</f>
        <v>75</v>
      </c>
      <c r="K134" s="32">
        <f>J134-G134</f>
        <v>-1664</v>
      </c>
      <c r="L134" s="32"/>
      <c r="M134" s="33">
        <v>-15</v>
      </c>
    </row>
    <row r="135" s="19" customFormat="1" customHeight="1" spans="1:13">
      <c r="A135" s="27">
        <v>132</v>
      </c>
      <c r="B135" s="27">
        <v>7583</v>
      </c>
      <c r="C135" s="28" t="s">
        <v>199</v>
      </c>
      <c r="D135" s="27">
        <v>343</v>
      </c>
      <c r="E135" s="28" t="s">
        <v>200</v>
      </c>
      <c r="F135" s="28" t="s">
        <v>17</v>
      </c>
      <c r="G135" s="27">
        <v>1973</v>
      </c>
      <c r="H135" s="27">
        <v>2277</v>
      </c>
      <c r="I135" s="31" t="str">
        <f>VLOOKUP(D:D,门店完成情况!B:I,8,0)</f>
        <v>未完成</v>
      </c>
      <c r="J135" s="32">
        <f>VLOOKUP(B:B,[1]Sheet1!$A$1:$C$65536,3,0)</f>
        <v>2422</v>
      </c>
      <c r="K135" s="32">
        <f>J135-G135</f>
        <v>449</v>
      </c>
      <c r="L135" s="32"/>
      <c r="M135" s="32"/>
    </row>
    <row r="136" s="19" customFormat="1" customHeight="1" spans="1:13">
      <c r="A136" s="27">
        <v>133</v>
      </c>
      <c r="B136" s="27">
        <v>10932</v>
      </c>
      <c r="C136" s="28" t="s">
        <v>201</v>
      </c>
      <c r="D136" s="27">
        <v>343</v>
      </c>
      <c r="E136" s="28" t="s">
        <v>200</v>
      </c>
      <c r="F136" s="28" t="s">
        <v>66</v>
      </c>
      <c r="G136" s="27">
        <v>2200</v>
      </c>
      <c r="H136" s="27">
        <v>2600</v>
      </c>
      <c r="I136" s="31" t="str">
        <f>VLOOKUP(D:D,门店完成情况!B:I,8,0)</f>
        <v>未完成</v>
      </c>
      <c r="J136" s="32">
        <f>VLOOKUP(B:B,[1]Sheet1!$A$1:$C$65536,3,0)</f>
        <v>1780.8</v>
      </c>
      <c r="K136" s="32">
        <f>J136-G136</f>
        <v>-419.2</v>
      </c>
      <c r="L136" s="32"/>
      <c r="M136" s="32">
        <v>30</v>
      </c>
    </row>
    <row r="137" s="19" customFormat="1" customHeight="1" spans="1:13">
      <c r="A137" s="27">
        <v>135</v>
      </c>
      <c r="B137" s="27">
        <v>11517</v>
      </c>
      <c r="C137" s="28" t="s">
        <v>202</v>
      </c>
      <c r="D137" s="27">
        <v>343</v>
      </c>
      <c r="E137" s="28" t="s">
        <v>200</v>
      </c>
      <c r="F137" s="28" t="s">
        <v>66</v>
      </c>
      <c r="G137" s="27">
        <v>2200</v>
      </c>
      <c r="H137" s="27">
        <v>2600</v>
      </c>
      <c r="I137" s="31" t="str">
        <f>VLOOKUP(D:D,门店完成情况!B:I,8,0)</f>
        <v>未完成</v>
      </c>
      <c r="J137" s="32">
        <f>VLOOKUP(B:B,[1]Sheet1!$A$1:$C$65536,3,0)</f>
        <v>1006.4</v>
      </c>
      <c r="K137" s="32">
        <f t="shared" ref="K137:K195" si="6">J137-G137</f>
        <v>-1193.6</v>
      </c>
      <c r="L137" s="32"/>
      <c r="M137" s="32">
        <v>30</v>
      </c>
    </row>
    <row r="138" s="19" customFormat="1" customHeight="1" spans="1:13">
      <c r="A138" s="27">
        <v>136</v>
      </c>
      <c r="B138" s="27">
        <v>12501</v>
      </c>
      <c r="C138" s="28" t="s">
        <v>203</v>
      </c>
      <c r="D138" s="27">
        <v>343</v>
      </c>
      <c r="E138" s="28" t="s">
        <v>200</v>
      </c>
      <c r="F138" s="28" t="s">
        <v>23</v>
      </c>
      <c r="G138" s="27">
        <v>1199</v>
      </c>
      <c r="H138" s="27">
        <v>1321</v>
      </c>
      <c r="I138" s="31" t="str">
        <f>VLOOKUP(D:D,门店完成情况!B:I,8,0)</f>
        <v>未完成</v>
      </c>
      <c r="J138" s="32">
        <f>VLOOKUP(B:B,[1]Sheet1!$A$1:$C$65536,3,0)</f>
        <v>654</v>
      </c>
      <c r="K138" s="32">
        <f t="shared" si="6"/>
        <v>-545</v>
      </c>
      <c r="L138" s="32"/>
      <c r="M138" s="33">
        <v>-15</v>
      </c>
    </row>
    <row r="139" s="19" customFormat="1" customHeight="1" spans="1:13">
      <c r="A139" s="27">
        <v>137</v>
      </c>
      <c r="B139" s="27">
        <v>12506</v>
      </c>
      <c r="C139" s="28" t="s">
        <v>204</v>
      </c>
      <c r="D139" s="27">
        <v>343</v>
      </c>
      <c r="E139" s="28" t="s">
        <v>200</v>
      </c>
      <c r="F139" s="28" t="s">
        <v>23</v>
      </c>
      <c r="G139" s="27">
        <v>1199</v>
      </c>
      <c r="H139" s="27">
        <v>1321</v>
      </c>
      <c r="I139" s="31" t="str">
        <f>VLOOKUP(D:D,门店完成情况!B:I,8,0)</f>
        <v>未完成</v>
      </c>
      <c r="J139" s="32">
        <f>VLOOKUP(B:B,[1]Sheet1!$A$1:$C$65536,3,0)</f>
        <v>1030</v>
      </c>
      <c r="K139" s="32">
        <f t="shared" si="6"/>
        <v>-169</v>
      </c>
      <c r="L139" s="32"/>
      <c r="M139" s="33">
        <v>-15</v>
      </c>
    </row>
    <row r="140" s="19" customFormat="1" customHeight="1" spans="1:13">
      <c r="A140" s="27">
        <v>138</v>
      </c>
      <c r="B140" s="27">
        <v>11109</v>
      </c>
      <c r="C140" s="28" t="s">
        <v>205</v>
      </c>
      <c r="D140" s="27">
        <v>737</v>
      </c>
      <c r="E140" s="28" t="s">
        <v>206</v>
      </c>
      <c r="F140" s="28" t="s">
        <v>17</v>
      </c>
      <c r="G140" s="27">
        <v>1996</v>
      </c>
      <c r="H140" s="27">
        <v>2138</v>
      </c>
      <c r="I140" s="31" t="str">
        <f>VLOOKUP(D:D,门店完成情况!B:I,8,0)</f>
        <v>2档</v>
      </c>
      <c r="J140" s="32">
        <f>VLOOKUP(B:B,[1]Sheet1!$A$1:$C$65536,3,0)</f>
        <v>3204.9</v>
      </c>
      <c r="K140" s="32">
        <f t="shared" si="6"/>
        <v>1208.9</v>
      </c>
      <c r="L140" s="32">
        <f>ROUND(J140*0.02,0)</f>
        <v>64</v>
      </c>
      <c r="M140" s="32"/>
    </row>
    <row r="141" s="19" customFormat="1" customHeight="1" spans="1:13">
      <c r="A141" s="27">
        <v>139</v>
      </c>
      <c r="B141" s="27">
        <v>11642</v>
      </c>
      <c r="C141" s="28" t="s">
        <v>207</v>
      </c>
      <c r="D141" s="27">
        <v>737</v>
      </c>
      <c r="E141" s="28" t="s">
        <v>206</v>
      </c>
      <c r="F141" s="28" t="s">
        <v>19</v>
      </c>
      <c r="G141" s="27">
        <v>2218</v>
      </c>
      <c r="H141" s="27">
        <v>2376</v>
      </c>
      <c r="I141" s="31" t="str">
        <f>VLOOKUP(D:D,门店完成情况!B:I,8,0)</f>
        <v>2档</v>
      </c>
      <c r="J141" s="32">
        <f>VLOOKUP(B:B,[1]Sheet1!$A$1:$C$65536,3,0)</f>
        <v>4121.46</v>
      </c>
      <c r="K141" s="32">
        <f t="shared" si="6"/>
        <v>1903.46</v>
      </c>
      <c r="L141" s="32">
        <f>ROUND(J141*0.02,0)</f>
        <v>82</v>
      </c>
      <c r="M141" s="32"/>
    </row>
    <row r="142" s="19" customFormat="1" customHeight="1" spans="1:13">
      <c r="A142" s="27">
        <v>140</v>
      </c>
      <c r="B142" s="27">
        <v>12475</v>
      </c>
      <c r="C142" s="28" t="s">
        <v>208</v>
      </c>
      <c r="D142" s="27">
        <v>737</v>
      </c>
      <c r="E142" s="28" t="s">
        <v>206</v>
      </c>
      <c r="F142" s="28" t="s">
        <v>209</v>
      </c>
      <c r="G142" s="27">
        <v>1553</v>
      </c>
      <c r="H142" s="27">
        <v>2139</v>
      </c>
      <c r="I142" s="31" t="str">
        <f>VLOOKUP(D:D,门店完成情况!B:I,8,0)</f>
        <v>2档</v>
      </c>
      <c r="J142" s="32">
        <f>VLOOKUP(B:B,[1]Sheet1!$A$1:$C$65536,3,0)</f>
        <v>759.81</v>
      </c>
      <c r="K142" s="32">
        <f t="shared" si="6"/>
        <v>-793.19</v>
      </c>
      <c r="L142" s="32">
        <f>ROUND(J142*0.02,0)</f>
        <v>15</v>
      </c>
      <c r="M142" s="33">
        <v>-15</v>
      </c>
    </row>
    <row r="143" s="19" customFormat="1" customHeight="1" spans="1:13">
      <c r="A143" s="27">
        <v>141</v>
      </c>
      <c r="B143" s="27">
        <v>5471</v>
      </c>
      <c r="C143" s="28" t="s">
        <v>210</v>
      </c>
      <c r="D143" s="27">
        <v>571</v>
      </c>
      <c r="E143" s="28" t="s">
        <v>211</v>
      </c>
      <c r="F143" s="28" t="s">
        <v>17</v>
      </c>
      <c r="G143" s="27">
        <v>3025</v>
      </c>
      <c r="H143" s="27">
        <v>3490.4</v>
      </c>
      <c r="I143" s="31" t="str">
        <f>VLOOKUP(D:D,门店完成情况!B:I,8,0)</f>
        <v>1档</v>
      </c>
      <c r="J143" s="32">
        <f>VLOOKUP(B:B,[1]Sheet1!$A$1:$C$65536,3,0)</f>
        <v>4049</v>
      </c>
      <c r="K143" s="32">
        <f t="shared" si="6"/>
        <v>1024</v>
      </c>
      <c r="L143" s="32">
        <f>ROUND(J143*0.01,0)</f>
        <v>40</v>
      </c>
      <c r="M143" s="32"/>
    </row>
    <row r="144" s="19" customFormat="1" customHeight="1" spans="1:13">
      <c r="A144" s="27">
        <v>142</v>
      </c>
      <c r="B144" s="27">
        <v>6454</v>
      </c>
      <c r="C144" s="28" t="s">
        <v>212</v>
      </c>
      <c r="D144" s="27">
        <v>571</v>
      </c>
      <c r="E144" s="28" t="s">
        <v>211</v>
      </c>
      <c r="F144" s="28" t="s">
        <v>55</v>
      </c>
      <c r="G144" s="27">
        <v>4033.5</v>
      </c>
      <c r="H144" s="27">
        <v>4653.9</v>
      </c>
      <c r="I144" s="31" t="str">
        <f>VLOOKUP(D:D,门店完成情况!B:I,8,0)</f>
        <v>1档</v>
      </c>
      <c r="J144" s="32">
        <f>VLOOKUP(B:B,[1]Sheet1!$A$1:$C$65536,3,0)</f>
        <v>2996</v>
      </c>
      <c r="K144" s="32">
        <f t="shared" si="6"/>
        <v>-1037.5</v>
      </c>
      <c r="L144" s="32">
        <f>ROUND(J144*0.01,0)</f>
        <v>30</v>
      </c>
      <c r="M144" s="32">
        <v>30</v>
      </c>
    </row>
    <row r="145" s="19" customFormat="1" customHeight="1" spans="1:13">
      <c r="A145" s="27">
        <v>143</v>
      </c>
      <c r="B145" s="27">
        <v>995987</v>
      </c>
      <c r="C145" s="28" t="s">
        <v>213</v>
      </c>
      <c r="D145" s="27">
        <v>571</v>
      </c>
      <c r="E145" s="28" t="s">
        <v>211</v>
      </c>
      <c r="F145" s="28" t="s">
        <v>39</v>
      </c>
      <c r="G145" s="27">
        <v>4033.5</v>
      </c>
      <c r="H145" s="27">
        <v>4653.9</v>
      </c>
      <c r="I145" s="31" t="str">
        <f>VLOOKUP(D:D,门店完成情况!B:I,8,0)</f>
        <v>1档</v>
      </c>
      <c r="J145" s="32">
        <f>VLOOKUP(B:B,[1]Sheet1!$A$1:$C$65536,3,0)</f>
        <v>3446</v>
      </c>
      <c r="K145" s="32">
        <f t="shared" si="6"/>
        <v>-587.5</v>
      </c>
      <c r="L145" s="32">
        <f>ROUND(J145*0.01,0)</f>
        <v>34</v>
      </c>
      <c r="M145" s="32">
        <v>30</v>
      </c>
    </row>
    <row r="146" s="19" customFormat="1" customHeight="1" spans="1:13">
      <c r="A146" s="27">
        <v>144</v>
      </c>
      <c r="B146" s="27">
        <v>12216</v>
      </c>
      <c r="C146" s="28" t="s">
        <v>214</v>
      </c>
      <c r="D146" s="27">
        <v>571</v>
      </c>
      <c r="E146" s="28" t="s">
        <v>211</v>
      </c>
      <c r="F146" s="28" t="s">
        <v>215</v>
      </c>
      <c r="G146" s="27">
        <v>2353</v>
      </c>
      <c r="H146" s="27">
        <v>2714.8</v>
      </c>
      <c r="I146" s="31" t="str">
        <f>VLOOKUP(D:D,门店完成情况!B:I,8,0)</f>
        <v>1档</v>
      </c>
      <c r="J146" s="32">
        <f>VLOOKUP(B:B,[1]Sheet1!$A$1:$C$65536,3,0)</f>
        <v>2860</v>
      </c>
      <c r="K146" s="32">
        <f t="shared" si="6"/>
        <v>507</v>
      </c>
      <c r="L146" s="32">
        <f>ROUND(J146*0.01,0)</f>
        <v>29</v>
      </c>
      <c r="M146" s="32"/>
    </row>
    <row r="147" s="19" customFormat="1" customHeight="1" spans="1:13">
      <c r="A147" s="27">
        <v>145</v>
      </c>
      <c r="B147" s="27">
        <v>11088</v>
      </c>
      <c r="C147" s="28" t="s">
        <v>216</v>
      </c>
      <c r="D147" s="27">
        <v>105751</v>
      </c>
      <c r="E147" s="28" t="s">
        <v>217</v>
      </c>
      <c r="F147" s="28" t="s">
        <v>19</v>
      </c>
      <c r="G147" s="27">
        <v>1455</v>
      </c>
      <c r="H147" s="27">
        <v>1679</v>
      </c>
      <c r="I147" s="31" t="str">
        <f>VLOOKUP(D:D,门店完成情况!B:I,8,0)</f>
        <v>2档</v>
      </c>
      <c r="J147" s="32">
        <f>VLOOKUP(B:B,[1]Sheet1!$A$1:$C$65536,3,0)</f>
        <v>2604.12</v>
      </c>
      <c r="K147" s="32">
        <f t="shared" si="6"/>
        <v>1149.12</v>
      </c>
      <c r="L147" s="32">
        <f>ROUND(J147*0.02,0)</f>
        <v>52</v>
      </c>
      <c r="M147" s="32"/>
    </row>
    <row r="148" s="19" customFormat="1" customHeight="1" spans="1:13">
      <c r="A148" s="27">
        <v>146</v>
      </c>
      <c r="B148" s="27">
        <v>11622</v>
      </c>
      <c r="C148" s="28" t="s">
        <v>218</v>
      </c>
      <c r="D148" s="27">
        <v>105751</v>
      </c>
      <c r="E148" s="28" t="s">
        <v>217</v>
      </c>
      <c r="F148" s="28" t="s">
        <v>17</v>
      </c>
      <c r="G148" s="27">
        <v>1310</v>
      </c>
      <c r="H148" s="27">
        <v>1511</v>
      </c>
      <c r="I148" s="31" t="str">
        <f>VLOOKUP(D:D,门店完成情况!B:I,8,0)</f>
        <v>2档</v>
      </c>
      <c r="J148" s="32">
        <f>VLOOKUP(B:B,[1]Sheet1!$A$1:$C$65536,3,0)</f>
        <v>1635.92</v>
      </c>
      <c r="K148" s="32">
        <f t="shared" si="6"/>
        <v>325.92</v>
      </c>
      <c r="L148" s="32">
        <f>ROUND(J148*0.02,0)</f>
        <v>33</v>
      </c>
      <c r="M148" s="32"/>
    </row>
    <row r="149" s="19" customFormat="1" customHeight="1" spans="1:13">
      <c r="A149" s="27">
        <v>147</v>
      </c>
      <c r="B149" s="27">
        <v>12395</v>
      </c>
      <c r="C149" s="28" t="s">
        <v>219</v>
      </c>
      <c r="D149" s="27">
        <v>105751</v>
      </c>
      <c r="E149" s="28" t="s">
        <v>217</v>
      </c>
      <c r="F149" s="28" t="s">
        <v>220</v>
      </c>
      <c r="G149" s="27">
        <v>874</v>
      </c>
      <c r="H149" s="27">
        <v>1008</v>
      </c>
      <c r="I149" s="31" t="str">
        <f>VLOOKUP(D:D,门店完成情况!B:I,8,0)</f>
        <v>2档</v>
      </c>
      <c r="J149" s="32">
        <f>VLOOKUP(B:B,[1]Sheet1!$A$1:$C$65536,3,0)</f>
        <v>1184.87</v>
      </c>
      <c r="K149" s="32">
        <f t="shared" si="6"/>
        <v>310.87</v>
      </c>
      <c r="L149" s="32">
        <f>ROUND(J149*0.02,0)</f>
        <v>24</v>
      </c>
      <c r="M149" s="32"/>
    </row>
    <row r="150" s="19" customFormat="1" customHeight="1" spans="1:13">
      <c r="A150" s="27">
        <v>148</v>
      </c>
      <c r="B150" s="27">
        <v>12396</v>
      </c>
      <c r="C150" s="28" t="s">
        <v>221</v>
      </c>
      <c r="D150" s="27">
        <v>105751</v>
      </c>
      <c r="E150" s="28" t="s">
        <v>217</v>
      </c>
      <c r="F150" s="28" t="s">
        <v>220</v>
      </c>
      <c r="G150" s="27">
        <v>874</v>
      </c>
      <c r="H150" s="27">
        <v>1008</v>
      </c>
      <c r="I150" s="31" t="str">
        <f>VLOOKUP(D:D,门店完成情况!B:I,8,0)</f>
        <v>2档</v>
      </c>
      <c r="J150" s="32">
        <f>VLOOKUP(B:B,[1]Sheet1!$A$1:$C$65536,3,0)</f>
        <v>819.8</v>
      </c>
      <c r="K150" s="32">
        <f t="shared" si="6"/>
        <v>-54.2</v>
      </c>
      <c r="L150" s="32">
        <f>ROUND(J150*0.02,0)</f>
        <v>16</v>
      </c>
      <c r="M150" s="33">
        <v>-15</v>
      </c>
    </row>
    <row r="151" s="19" customFormat="1" customHeight="1" spans="1:13">
      <c r="A151" s="27">
        <v>149</v>
      </c>
      <c r="B151" s="27">
        <v>5665</v>
      </c>
      <c r="C151" s="28" t="s">
        <v>222</v>
      </c>
      <c r="D151" s="27">
        <v>104430</v>
      </c>
      <c r="E151" s="28" t="s">
        <v>223</v>
      </c>
      <c r="F151" s="28" t="s">
        <v>17</v>
      </c>
      <c r="G151" s="27">
        <v>960</v>
      </c>
      <c r="H151" s="27">
        <v>1105</v>
      </c>
      <c r="I151" s="31" t="str">
        <f>VLOOKUP(D:D,门店完成情况!B:I,8,0)</f>
        <v>未完成</v>
      </c>
      <c r="J151" s="32">
        <f>VLOOKUP(B:B,[1]Sheet1!$A$1:$C$65536,3,0)</f>
        <v>859.17</v>
      </c>
      <c r="K151" s="32">
        <f t="shared" si="6"/>
        <v>-100.83</v>
      </c>
      <c r="L151" s="32"/>
      <c r="M151" s="32">
        <v>30</v>
      </c>
    </row>
    <row r="152" s="19" customFormat="1" customHeight="1" spans="1:13">
      <c r="A152" s="27">
        <v>150</v>
      </c>
      <c r="B152" s="27">
        <v>12048</v>
      </c>
      <c r="C152" s="28" t="s">
        <v>224</v>
      </c>
      <c r="D152" s="27">
        <v>104430</v>
      </c>
      <c r="E152" s="28" t="s">
        <v>223</v>
      </c>
      <c r="F152" s="28" t="s">
        <v>19</v>
      </c>
      <c r="G152" s="27">
        <v>850</v>
      </c>
      <c r="H152" s="27">
        <v>980</v>
      </c>
      <c r="I152" s="31" t="str">
        <f>VLOOKUP(D:D,门店完成情况!B:I,8,0)</f>
        <v>未完成</v>
      </c>
      <c r="J152" s="32">
        <f>VLOOKUP(B:B,[1]Sheet1!$A$1:$C$65536,3,0)</f>
        <v>874.33</v>
      </c>
      <c r="K152" s="32">
        <f t="shared" si="6"/>
        <v>24.33</v>
      </c>
      <c r="L152" s="32"/>
      <c r="M152" s="32"/>
    </row>
    <row r="153" s="19" customFormat="1" customHeight="1" spans="1:13">
      <c r="A153" s="27">
        <v>151</v>
      </c>
      <c r="B153" s="27">
        <v>12397</v>
      </c>
      <c r="C153" s="28" t="s">
        <v>225</v>
      </c>
      <c r="D153" s="27">
        <v>104430</v>
      </c>
      <c r="E153" s="28" t="s">
        <v>223</v>
      </c>
      <c r="F153" s="28" t="s">
        <v>226</v>
      </c>
      <c r="G153" s="27">
        <v>640</v>
      </c>
      <c r="H153" s="27">
        <v>740</v>
      </c>
      <c r="I153" s="31" t="str">
        <f>VLOOKUP(D:D,门店完成情况!B:I,8,0)</f>
        <v>未完成</v>
      </c>
      <c r="J153" s="32">
        <f>VLOOKUP(B:B,[1]Sheet1!$A$1:$C$65536,3,0)</f>
        <v>436.1</v>
      </c>
      <c r="K153" s="32">
        <f t="shared" si="6"/>
        <v>-203.9</v>
      </c>
      <c r="L153" s="32"/>
      <c r="M153" s="33">
        <v>-15</v>
      </c>
    </row>
    <row r="154" s="19" customFormat="1" customHeight="1" spans="1:13">
      <c r="A154" s="27">
        <v>152</v>
      </c>
      <c r="B154" s="27">
        <v>9295</v>
      </c>
      <c r="C154" s="28" t="s">
        <v>227</v>
      </c>
      <c r="D154" s="27">
        <v>106568</v>
      </c>
      <c r="E154" s="28" t="s">
        <v>228</v>
      </c>
      <c r="F154" s="28" t="s">
        <v>19</v>
      </c>
      <c r="G154" s="27">
        <v>1164.2</v>
      </c>
      <c r="H154" s="27">
        <v>1343</v>
      </c>
      <c r="I154" s="31" t="str">
        <f>VLOOKUP(D:D,门店完成情况!B:I,8,0)</f>
        <v>未完成</v>
      </c>
      <c r="J154" s="32">
        <f>VLOOKUP(B:B,[1]Sheet1!$A$1:$C$65536,3,0)</f>
        <v>790.05</v>
      </c>
      <c r="K154" s="32">
        <f t="shared" si="6"/>
        <v>-374.15</v>
      </c>
      <c r="L154" s="32"/>
      <c r="M154" s="32">
        <v>30</v>
      </c>
    </row>
    <row r="155" s="19" customFormat="1" customHeight="1" spans="1:13">
      <c r="A155" s="27">
        <v>153</v>
      </c>
      <c r="B155" s="27">
        <v>12717</v>
      </c>
      <c r="C155" s="28" t="s">
        <v>229</v>
      </c>
      <c r="D155" s="27">
        <v>106568</v>
      </c>
      <c r="E155" s="28" t="s">
        <v>228</v>
      </c>
      <c r="F155" s="28" t="s">
        <v>17</v>
      </c>
      <c r="G155" s="27">
        <v>1047.8</v>
      </c>
      <c r="H155" s="27">
        <v>1208</v>
      </c>
      <c r="I155" s="31" t="str">
        <f>VLOOKUP(D:D,门店完成情况!B:I,8,0)</f>
        <v>未完成</v>
      </c>
      <c r="J155" s="32">
        <f>VLOOKUP(B:B,[1]Sheet1!$A$1:$C$65536,3,0)</f>
        <v>632.9</v>
      </c>
      <c r="K155" s="32">
        <f t="shared" si="6"/>
        <v>-414.9</v>
      </c>
      <c r="L155" s="32"/>
      <c r="M155" s="32">
        <v>30</v>
      </c>
    </row>
    <row r="156" s="19" customFormat="1" customHeight="1" spans="1:13">
      <c r="A156" s="27">
        <v>154</v>
      </c>
      <c r="B156" s="27">
        <v>11774</v>
      </c>
      <c r="C156" s="28" t="s">
        <v>230</v>
      </c>
      <c r="D156" s="27">
        <v>105910</v>
      </c>
      <c r="E156" s="28" t="s">
        <v>231</v>
      </c>
      <c r="F156" s="28" t="s">
        <v>17</v>
      </c>
      <c r="G156" s="27">
        <v>820</v>
      </c>
      <c r="H156" s="27">
        <v>945</v>
      </c>
      <c r="I156" s="31" t="str">
        <f>VLOOKUP(D:D,门店完成情况!B:I,8,0)</f>
        <v>1档</v>
      </c>
      <c r="J156" s="32">
        <f>VLOOKUP(B:B,[1]Sheet1!$A$1:$C$65536,3,0)</f>
        <v>1135.8</v>
      </c>
      <c r="K156" s="32">
        <f t="shared" si="6"/>
        <v>315.8</v>
      </c>
      <c r="L156" s="32">
        <f>ROUND(J156*0.01,0)</f>
        <v>11</v>
      </c>
      <c r="M156" s="32"/>
    </row>
    <row r="157" s="19" customFormat="1" customHeight="1" spans="1:13">
      <c r="A157" s="27">
        <v>155</v>
      </c>
      <c r="B157" s="27">
        <v>12146</v>
      </c>
      <c r="C157" s="28" t="s">
        <v>232</v>
      </c>
      <c r="D157" s="27">
        <v>105910</v>
      </c>
      <c r="E157" s="28" t="s">
        <v>231</v>
      </c>
      <c r="F157" s="28" t="s">
        <v>19</v>
      </c>
      <c r="G157" s="27">
        <v>729</v>
      </c>
      <c r="H157" s="27">
        <v>846</v>
      </c>
      <c r="I157" s="31" t="str">
        <f>VLOOKUP(D:D,门店完成情况!B:I,8,0)</f>
        <v>1档</v>
      </c>
      <c r="J157" s="32">
        <f>VLOOKUP(B:B,[1]Sheet1!$A$1:$C$65536,3,0)</f>
        <v>682</v>
      </c>
      <c r="K157" s="32">
        <f t="shared" si="6"/>
        <v>-47</v>
      </c>
      <c r="L157" s="32">
        <f>ROUND(J157*0.01,0)</f>
        <v>7</v>
      </c>
      <c r="M157" s="32">
        <v>30</v>
      </c>
    </row>
    <row r="158" s="19" customFormat="1" customHeight="1" spans="1:13">
      <c r="A158" s="27">
        <v>156</v>
      </c>
      <c r="B158" s="27">
        <v>12485</v>
      </c>
      <c r="C158" s="28" t="s">
        <v>233</v>
      </c>
      <c r="D158" s="27">
        <v>105910</v>
      </c>
      <c r="E158" s="28" t="s">
        <v>231</v>
      </c>
      <c r="F158" s="28" t="s">
        <v>234</v>
      </c>
      <c r="G158" s="27">
        <v>547</v>
      </c>
      <c r="H158" s="27">
        <v>626</v>
      </c>
      <c r="I158" s="31" t="str">
        <f>VLOOKUP(D:D,门店完成情况!B:I,8,0)</f>
        <v>1档</v>
      </c>
      <c r="J158" s="32">
        <f>VLOOKUP(B:B,[1]Sheet1!$A$1:$C$65536,3,0)</f>
        <v>427.9</v>
      </c>
      <c r="K158" s="32">
        <f t="shared" si="6"/>
        <v>-119.1</v>
      </c>
      <c r="L158" s="32">
        <f>ROUND(J158*0.01,0)</f>
        <v>4</v>
      </c>
      <c r="M158" s="33">
        <v>-15</v>
      </c>
    </row>
    <row r="159" s="19" customFormat="1" customHeight="1" spans="1:13">
      <c r="A159" s="27">
        <v>157</v>
      </c>
      <c r="B159" s="27">
        <v>5407</v>
      </c>
      <c r="C159" s="28" t="s">
        <v>235</v>
      </c>
      <c r="D159" s="27">
        <v>399</v>
      </c>
      <c r="E159" s="28" t="s">
        <v>236</v>
      </c>
      <c r="F159" s="28" t="s">
        <v>19</v>
      </c>
      <c r="G159" s="27">
        <v>1738</v>
      </c>
      <c r="H159" s="27">
        <v>2005.2</v>
      </c>
      <c r="I159" s="31" t="str">
        <f>VLOOKUP(D:D,门店完成情况!B:I,8,0)</f>
        <v>未完成</v>
      </c>
      <c r="J159" s="32">
        <f>VLOOKUP(B:B,[1]Sheet1!$A$1:$C$65536,3,0)</f>
        <v>1131</v>
      </c>
      <c r="K159" s="32">
        <f t="shared" si="6"/>
        <v>-607</v>
      </c>
      <c r="L159" s="32"/>
      <c r="M159" s="32">
        <v>30</v>
      </c>
    </row>
    <row r="160" s="19" customFormat="1" customHeight="1" spans="1:13">
      <c r="A160" s="27">
        <v>158</v>
      </c>
      <c r="B160" s="27">
        <v>11762</v>
      </c>
      <c r="C160" s="28" t="s">
        <v>237</v>
      </c>
      <c r="D160" s="27">
        <v>399</v>
      </c>
      <c r="E160" s="28" t="s">
        <v>236</v>
      </c>
      <c r="F160" s="28" t="s">
        <v>17</v>
      </c>
      <c r="G160" s="27">
        <v>1564.3</v>
      </c>
      <c r="H160" s="27">
        <v>1804.6</v>
      </c>
      <c r="I160" s="31" t="str">
        <f>VLOOKUP(D:D,门店完成情况!B:I,8,0)</f>
        <v>未完成</v>
      </c>
      <c r="J160" s="32">
        <f>VLOOKUP(B:B,[1]Sheet1!$A$1:$C$65536,3,0)</f>
        <v>1031.27</v>
      </c>
      <c r="K160" s="32">
        <f t="shared" si="6"/>
        <v>-533.03</v>
      </c>
      <c r="L160" s="32"/>
      <c r="M160" s="32">
        <v>30</v>
      </c>
    </row>
    <row r="161" s="19" customFormat="1" customHeight="1" spans="1:13">
      <c r="A161" s="27">
        <v>159</v>
      </c>
      <c r="B161" s="27">
        <v>12440</v>
      </c>
      <c r="C161" s="28" t="s">
        <v>238</v>
      </c>
      <c r="D161" s="27">
        <v>399</v>
      </c>
      <c r="E161" s="28" t="s">
        <v>236</v>
      </c>
      <c r="F161" s="28" t="s">
        <v>239</v>
      </c>
      <c r="G161" s="27">
        <v>1216.7</v>
      </c>
      <c r="H161" s="27">
        <v>1403.6</v>
      </c>
      <c r="I161" s="31" t="str">
        <f>VLOOKUP(D:D,门店完成情况!B:I,8,0)</f>
        <v>未完成</v>
      </c>
      <c r="J161" s="32">
        <f>VLOOKUP(B:B,[1]Sheet1!$A$1:$C$65536,3,0)</f>
        <v>646.02</v>
      </c>
      <c r="K161" s="32">
        <f t="shared" si="6"/>
        <v>-570.68</v>
      </c>
      <c r="L161" s="32"/>
      <c r="M161" s="33">
        <v>-15</v>
      </c>
    </row>
    <row r="162" s="19" customFormat="1" customHeight="1" spans="1:13">
      <c r="A162" s="27">
        <v>160</v>
      </c>
      <c r="B162" s="27">
        <v>12476</v>
      </c>
      <c r="C162" s="28" t="s">
        <v>240</v>
      </c>
      <c r="D162" s="27">
        <v>399</v>
      </c>
      <c r="E162" s="28" t="s">
        <v>236</v>
      </c>
      <c r="F162" s="28" t="s">
        <v>241</v>
      </c>
      <c r="G162" s="27">
        <v>869</v>
      </c>
      <c r="H162" s="27">
        <v>1002.6</v>
      </c>
      <c r="I162" s="31" t="str">
        <f>VLOOKUP(D:D,门店完成情况!B:I,8,0)</f>
        <v>未完成</v>
      </c>
      <c r="J162" s="32">
        <f>VLOOKUP(B:B,[1]Sheet1!$A$1:$C$65536,3,0)</f>
        <v>2053.1</v>
      </c>
      <c r="K162" s="32">
        <f t="shared" si="6"/>
        <v>1184.1</v>
      </c>
      <c r="L162" s="32"/>
      <c r="M162" s="32"/>
    </row>
    <row r="163" s="19" customFormat="1" customHeight="1" spans="1:13">
      <c r="A163" s="27">
        <v>161</v>
      </c>
      <c r="B163" s="27">
        <v>4089</v>
      </c>
      <c r="C163" s="28" t="s">
        <v>242</v>
      </c>
      <c r="D163" s="27">
        <v>308</v>
      </c>
      <c r="E163" s="28" t="s">
        <v>243</v>
      </c>
      <c r="F163" s="28" t="s">
        <v>17</v>
      </c>
      <c r="G163" s="27">
        <v>943.4</v>
      </c>
      <c r="H163" s="27">
        <v>1123</v>
      </c>
      <c r="I163" s="31" t="str">
        <f>VLOOKUP(D:D,门店完成情况!B:I,8,0)</f>
        <v>未完成</v>
      </c>
      <c r="J163" s="32">
        <f>VLOOKUP(B:B,[1]Sheet1!$A$1:$C$65536,3,0)</f>
        <v>654.2</v>
      </c>
      <c r="K163" s="32">
        <f t="shared" si="6"/>
        <v>-289.2</v>
      </c>
      <c r="L163" s="32"/>
      <c r="M163" s="32">
        <v>30</v>
      </c>
    </row>
    <row r="164" s="19" customFormat="1" customHeight="1" spans="1:13">
      <c r="A164" s="27">
        <v>162</v>
      </c>
      <c r="B164" s="27">
        <v>5347</v>
      </c>
      <c r="C164" s="28" t="s">
        <v>244</v>
      </c>
      <c r="D164" s="27">
        <v>308</v>
      </c>
      <c r="E164" s="28" t="s">
        <v>243</v>
      </c>
      <c r="F164" s="28" t="s">
        <v>79</v>
      </c>
      <c r="G164" s="27">
        <v>1048.3</v>
      </c>
      <c r="H164" s="27">
        <v>1247.5</v>
      </c>
      <c r="I164" s="31" t="str">
        <f>VLOOKUP(D:D,门店完成情况!B:I,8,0)</f>
        <v>未完成</v>
      </c>
      <c r="J164" s="32">
        <f>VLOOKUP(B:B,[1]Sheet1!$A$1:$C$65536,3,0)</f>
        <v>1223</v>
      </c>
      <c r="K164" s="32">
        <f t="shared" si="6"/>
        <v>174.7</v>
      </c>
      <c r="L164" s="32"/>
      <c r="M164" s="32"/>
    </row>
    <row r="165" s="19" customFormat="1" customHeight="1" spans="1:13">
      <c r="A165" s="27">
        <v>163</v>
      </c>
      <c r="B165" s="27">
        <v>9200</v>
      </c>
      <c r="C165" s="28" t="s">
        <v>245</v>
      </c>
      <c r="D165" s="27">
        <v>308</v>
      </c>
      <c r="E165" s="28" t="s">
        <v>243</v>
      </c>
      <c r="F165" s="28" t="s">
        <v>79</v>
      </c>
      <c r="G165" s="27">
        <v>1048.3</v>
      </c>
      <c r="H165" s="27">
        <v>1247.5</v>
      </c>
      <c r="I165" s="31" t="str">
        <f>VLOOKUP(D:D,门店完成情况!B:I,8,0)</f>
        <v>未完成</v>
      </c>
      <c r="J165" s="32">
        <f>VLOOKUP(B:B,[1]Sheet1!$A$1:$C$65536,3,0)</f>
        <v>178</v>
      </c>
      <c r="K165" s="32">
        <f t="shared" si="6"/>
        <v>-870.3</v>
      </c>
      <c r="L165" s="32"/>
      <c r="M165" s="32">
        <v>30</v>
      </c>
    </row>
    <row r="166" s="19" customFormat="1" customHeight="1" spans="1:13">
      <c r="A166" s="27">
        <v>164</v>
      </c>
      <c r="B166" s="27">
        <v>12515</v>
      </c>
      <c r="C166" s="28" t="s">
        <v>246</v>
      </c>
      <c r="D166" s="27">
        <v>308</v>
      </c>
      <c r="E166" s="28" t="s">
        <v>243</v>
      </c>
      <c r="F166" s="28" t="s">
        <v>247</v>
      </c>
      <c r="G166" s="27">
        <v>629</v>
      </c>
      <c r="H166" s="27">
        <v>748.5</v>
      </c>
      <c r="I166" s="31" t="str">
        <f>VLOOKUP(D:D,门店完成情况!B:I,8,0)</f>
        <v>未完成</v>
      </c>
      <c r="J166" s="32">
        <f>VLOOKUP(B:B,[1]Sheet1!$A$1:$C$65536,3,0)</f>
        <v>138</v>
      </c>
      <c r="K166" s="32">
        <f t="shared" si="6"/>
        <v>-491</v>
      </c>
      <c r="L166" s="32"/>
      <c r="M166" s="33">
        <v>-15</v>
      </c>
    </row>
    <row r="167" s="19" customFormat="1" customHeight="1" spans="1:13">
      <c r="A167" s="27">
        <v>165</v>
      </c>
      <c r="B167" s="27">
        <v>12516</v>
      </c>
      <c r="C167" s="28" t="s">
        <v>248</v>
      </c>
      <c r="D167" s="27">
        <v>308</v>
      </c>
      <c r="E167" s="28" t="s">
        <v>243</v>
      </c>
      <c r="F167" s="28" t="s">
        <v>247</v>
      </c>
      <c r="G167" s="27">
        <v>629</v>
      </c>
      <c r="H167" s="27">
        <v>748.5</v>
      </c>
      <c r="I167" s="31" t="str">
        <f>VLOOKUP(D:D,门店完成情况!B:I,8,0)</f>
        <v>未完成</v>
      </c>
      <c r="J167" s="32">
        <f>VLOOKUP(B:B,[1]Sheet1!$A$1:$C$65536,3,0)</f>
        <v>431</v>
      </c>
      <c r="K167" s="32">
        <f t="shared" si="6"/>
        <v>-198</v>
      </c>
      <c r="L167" s="32"/>
      <c r="M167" s="33">
        <v>-15</v>
      </c>
    </row>
    <row r="168" s="19" customFormat="1" customHeight="1" spans="1:13">
      <c r="A168" s="27">
        <v>166</v>
      </c>
      <c r="B168" s="27">
        <v>6301</v>
      </c>
      <c r="C168" s="28" t="s">
        <v>249</v>
      </c>
      <c r="D168" s="27">
        <v>54</v>
      </c>
      <c r="E168" s="28" t="s">
        <v>250</v>
      </c>
      <c r="F168" s="28" t="s">
        <v>19</v>
      </c>
      <c r="G168" s="27">
        <v>1937</v>
      </c>
      <c r="H168" s="27">
        <v>2234.25</v>
      </c>
      <c r="I168" s="31" t="str">
        <f>VLOOKUP(D:D,门店完成情况!B:I,8,0)</f>
        <v>2档</v>
      </c>
      <c r="J168" s="32">
        <f>VLOOKUP(B:B,[1]Sheet1!$A$1:$C$65536,3,0)</f>
        <v>4145.55</v>
      </c>
      <c r="K168" s="32">
        <f t="shared" si="6"/>
        <v>2208.55</v>
      </c>
      <c r="L168" s="32">
        <f t="shared" ref="L168:L175" si="7">ROUND(J168*0.02,0)</f>
        <v>83</v>
      </c>
      <c r="M168" s="32"/>
    </row>
    <row r="169" s="19" customFormat="1" customHeight="1" spans="1:13">
      <c r="A169" s="27">
        <v>167</v>
      </c>
      <c r="B169" s="27">
        <v>6884</v>
      </c>
      <c r="C169" s="28" t="s">
        <v>251</v>
      </c>
      <c r="D169" s="27">
        <v>54</v>
      </c>
      <c r="E169" s="28" t="s">
        <v>250</v>
      </c>
      <c r="F169" s="28" t="s">
        <v>17</v>
      </c>
      <c r="G169" s="27">
        <v>1936</v>
      </c>
      <c r="H169" s="27">
        <v>2234.25</v>
      </c>
      <c r="I169" s="31" t="str">
        <f>VLOOKUP(D:D,门店完成情况!B:I,8,0)</f>
        <v>2档</v>
      </c>
      <c r="J169" s="32">
        <f>VLOOKUP(B:B,[1]Sheet1!$A$1:$C$65536,3,0)</f>
        <v>3192.72</v>
      </c>
      <c r="K169" s="32">
        <f t="shared" si="6"/>
        <v>1256.72</v>
      </c>
      <c r="L169" s="32">
        <f t="shared" si="7"/>
        <v>64</v>
      </c>
      <c r="M169" s="32"/>
    </row>
    <row r="170" s="19" customFormat="1" customHeight="1" spans="1:13">
      <c r="A170" s="27">
        <v>168</v>
      </c>
      <c r="B170" s="27">
        <v>7379</v>
      </c>
      <c r="C170" s="28" t="s">
        <v>252</v>
      </c>
      <c r="D170" s="27">
        <v>54</v>
      </c>
      <c r="E170" s="28" t="s">
        <v>250</v>
      </c>
      <c r="F170" s="28" t="s">
        <v>19</v>
      </c>
      <c r="G170" s="27">
        <v>1937</v>
      </c>
      <c r="H170" s="27">
        <v>2234.25</v>
      </c>
      <c r="I170" s="31" t="str">
        <f>VLOOKUP(D:D,门店完成情况!B:I,8,0)</f>
        <v>2档</v>
      </c>
      <c r="J170" s="32">
        <f>VLOOKUP(B:B,[1]Sheet1!$A$1:$C$65536,3,0)</f>
        <v>3157.73</v>
      </c>
      <c r="K170" s="32">
        <f t="shared" si="6"/>
        <v>1220.73</v>
      </c>
      <c r="L170" s="32">
        <f t="shared" si="7"/>
        <v>63</v>
      </c>
      <c r="M170" s="32"/>
    </row>
    <row r="171" s="19" customFormat="1" customHeight="1" spans="1:13">
      <c r="A171" s="27">
        <v>169</v>
      </c>
      <c r="B171" s="27">
        <v>10808</v>
      </c>
      <c r="C171" s="28" t="s">
        <v>253</v>
      </c>
      <c r="D171" s="27">
        <v>54</v>
      </c>
      <c r="E171" s="28" t="s">
        <v>250</v>
      </c>
      <c r="F171" s="28" t="s">
        <v>19</v>
      </c>
      <c r="G171" s="27">
        <v>1937</v>
      </c>
      <c r="H171" s="27">
        <v>2234.25</v>
      </c>
      <c r="I171" s="31" t="str">
        <f>VLOOKUP(D:D,门店完成情况!B:I,8,0)</f>
        <v>2档</v>
      </c>
      <c r="J171" s="32">
        <f>VLOOKUP(B:B,[1]Sheet1!$A$1:$C$65536,3,0)</f>
        <v>2019.6</v>
      </c>
      <c r="K171" s="32">
        <f t="shared" si="6"/>
        <v>82.5999999999999</v>
      </c>
      <c r="L171" s="32">
        <f t="shared" si="7"/>
        <v>40</v>
      </c>
      <c r="M171" s="32"/>
    </row>
    <row r="172" s="19" customFormat="1" customHeight="1" spans="1:13">
      <c r="A172" s="27">
        <v>170</v>
      </c>
      <c r="B172" s="27">
        <v>10043</v>
      </c>
      <c r="C172" s="28" t="s">
        <v>254</v>
      </c>
      <c r="D172" s="27">
        <v>367</v>
      </c>
      <c r="E172" s="28" t="s">
        <v>255</v>
      </c>
      <c r="F172" s="28" t="s">
        <v>104</v>
      </c>
      <c r="G172" s="27">
        <v>1727.06</v>
      </c>
      <c r="H172" s="27">
        <v>1998.9</v>
      </c>
      <c r="I172" s="31" t="str">
        <f>VLOOKUP(D:D,门店完成情况!B:I,8,0)</f>
        <v>2档</v>
      </c>
      <c r="J172" s="32">
        <f>VLOOKUP(B:B,[1]Sheet1!$A$1:$C$65536,3,0)</f>
        <v>3635.64</v>
      </c>
      <c r="K172" s="32">
        <f t="shared" si="6"/>
        <v>1908.58</v>
      </c>
      <c r="L172" s="32">
        <f t="shared" si="7"/>
        <v>73</v>
      </c>
      <c r="M172" s="32"/>
    </row>
    <row r="173" s="19" customFormat="1" customHeight="1" spans="1:13">
      <c r="A173" s="27">
        <v>171</v>
      </c>
      <c r="B173" s="27">
        <v>11799</v>
      </c>
      <c r="C173" s="28" t="s">
        <v>256</v>
      </c>
      <c r="D173" s="27">
        <v>367</v>
      </c>
      <c r="E173" s="28" t="s">
        <v>255</v>
      </c>
      <c r="F173" s="28" t="s">
        <v>19</v>
      </c>
      <c r="G173" s="27">
        <v>1727.06</v>
      </c>
      <c r="H173" s="27">
        <v>1998.9</v>
      </c>
      <c r="I173" s="31" t="str">
        <f>VLOOKUP(D:D,门店完成情况!B:I,8,0)</f>
        <v>2档</v>
      </c>
      <c r="J173" s="32">
        <f>VLOOKUP(B:B,[1]Sheet1!$A$1:$C$65536,3,0)</f>
        <v>1957.6</v>
      </c>
      <c r="K173" s="32">
        <f t="shared" si="6"/>
        <v>230.54</v>
      </c>
      <c r="L173" s="32">
        <f t="shared" si="7"/>
        <v>39</v>
      </c>
      <c r="M173" s="32"/>
    </row>
    <row r="174" s="19" customFormat="1" customHeight="1" spans="1:13">
      <c r="A174" s="27">
        <v>172</v>
      </c>
      <c r="B174" s="27">
        <v>12539</v>
      </c>
      <c r="C174" s="28" t="s">
        <v>257</v>
      </c>
      <c r="D174" s="27">
        <v>367</v>
      </c>
      <c r="E174" s="28" t="s">
        <v>255</v>
      </c>
      <c r="F174" s="28" t="s">
        <v>23</v>
      </c>
      <c r="G174" s="27">
        <v>900</v>
      </c>
      <c r="H174" s="27">
        <v>1019.3</v>
      </c>
      <c r="I174" s="31" t="str">
        <f>VLOOKUP(D:D,门店完成情况!B:I,8,0)</f>
        <v>2档</v>
      </c>
      <c r="J174" s="32">
        <f>VLOOKUP(B:B,[1]Sheet1!$A$1:$C$65536,3,0)</f>
        <v>924.6</v>
      </c>
      <c r="K174" s="32">
        <f t="shared" si="6"/>
        <v>24.6</v>
      </c>
      <c r="L174" s="32">
        <f t="shared" si="7"/>
        <v>18</v>
      </c>
      <c r="M174" s="32"/>
    </row>
    <row r="175" s="19" customFormat="1" customHeight="1" spans="1:13">
      <c r="A175" s="27">
        <v>173</v>
      </c>
      <c r="B175" s="27">
        <v>12277</v>
      </c>
      <c r="C175" s="28" t="s">
        <v>258</v>
      </c>
      <c r="D175" s="27">
        <v>367</v>
      </c>
      <c r="E175" s="28" t="s">
        <v>255</v>
      </c>
      <c r="F175" s="28" t="s">
        <v>19</v>
      </c>
      <c r="G175" s="27">
        <v>1727.06</v>
      </c>
      <c r="H175" s="27">
        <v>1998.9</v>
      </c>
      <c r="I175" s="31" t="str">
        <f>VLOOKUP(D:D,门店完成情况!B:I,8,0)</f>
        <v>2档</v>
      </c>
      <c r="J175" s="32">
        <f>VLOOKUP(B:B,[1]Sheet1!$A$1:$C$65536,3,0)</f>
        <v>2201.41</v>
      </c>
      <c r="K175" s="32">
        <f t="shared" si="6"/>
        <v>474.35</v>
      </c>
      <c r="L175" s="32">
        <f t="shared" si="7"/>
        <v>44</v>
      </c>
      <c r="M175" s="32"/>
    </row>
    <row r="176" s="19" customFormat="1" customHeight="1" spans="1:13">
      <c r="A176" s="27">
        <v>174</v>
      </c>
      <c r="B176" s="27">
        <v>10930</v>
      </c>
      <c r="C176" s="28" t="s">
        <v>259</v>
      </c>
      <c r="D176" s="27">
        <v>724</v>
      </c>
      <c r="E176" s="28" t="s">
        <v>260</v>
      </c>
      <c r="F176" s="28" t="s">
        <v>17</v>
      </c>
      <c r="G176" s="27">
        <v>2611.9</v>
      </c>
      <c r="H176" s="27">
        <v>3013.4</v>
      </c>
      <c r="I176" s="31" t="str">
        <f>VLOOKUP(D:D,门店完成情况!B:I,8,0)</f>
        <v>未完成</v>
      </c>
      <c r="J176" s="32">
        <f>VLOOKUP(B:B,[1]Sheet1!$A$1:$C$65536,3,0)</f>
        <v>2349.5</v>
      </c>
      <c r="K176" s="32">
        <f t="shared" si="6"/>
        <v>-262.4</v>
      </c>
      <c r="L176" s="32"/>
      <c r="M176" s="32">
        <v>30</v>
      </c>
    </row>
    <row r="177" s="19" customFormat="1" customHeight="1" spans="1:13">
      <c r="A177" s="27">
        <v>175</v>
      </c>
      <c r="B177" s="27">
        <v>11447</v>
      </c>
      <c r="C177" s="28" t="s">
        <v>261</v>
      </c>
      <c r="D177" s="27">
        <v>724</v>
      </c>
      <c r="E177" s="28" t="s">
        <v>260</v>
      </c>
      <c r="F177" s="28" t="s">
        <v>19</v>
      </c>
      <c r="G177" s="27">
        <v>2902</v>
      </c>
      <c r="H177" s="27">
        <v>3348.2</v>
      </c>
      <c r="I177" s="31" t="str">
        <f>VLOOKUP(D:D,门店完成情况!B:I,8,0)</f>
        <v>未完成</v>
      </c>
      <c r="J177" s="32">
        <f>VLOOKUP(B:B,[1]Sheet1!$A$1:$C$65536,3,0)</f>
        <v>2409.5</v>
      </c>
      <c r="K177" s="32">
        <f t="shared" si="6"/>
        <v>-492.5</v>
      </c>
      <c r="L177" s="32"/>
      <c r="M177" s="32">
        <v>30</v>
      </c>
    </row>
    <row r="178" s="19" customFormat="1" customHeight="1" spans="1:13">
      <c r="A178" s="27">
        <v>176</v>
      </c>
      <c r="B178" s="27">
        <v>12489</v>
      </c>
      <c r="C178" s="28" t="s">
        <v>262</v>
      </c>
      <c r="D178" s="27">
        <v>724</v>
      </c>
      <c r="E178" s="28" t="s">
        <v>260</v>
      </c>
      <c r="F178" s="28" t="s">
        <v>263</v>
      </c>
      <c r="G178" s="27">
        <v>1814.1</v>
      </c>
      <c r="H178" s="27">
        <v>2008.9</v>
      </c>
      <c r="I178" s="31" t="str">
        <f>VLOOKUP(D:D,门店完成情况!B:I,8,0)</f>
        <v>未完成</v>
      </c>
      <c r="J178" s="32">
        <f>VLOOKUP(B:B,[1]Sheet1!$A$1:$C$65536,3,0)</f>
        <v>700</v>
      </c>
      <c r="K178" s="32">
        <f t="shared" si="6"/>
        <v>-1114.1</v>
      </c>
      <c r="L178" s="32"/>
      <c r="M178" s="33">
        <v>-15</v>
      </c>
    </row>
    <row r="179" s="19" customFormat="1" customHeight="1" spans="1:13">
      <c r="A179" s="27">
        <v>177</v>
      </c>
      <c r="B179" s="27">
        <v>12235</v>
      </c>
      <c r="C179" s="28" t="s">
        <v>264</v>
      </c>
      <c r="D179" s="27">
        <v>724</v>
      </c>
      <c r="E179" s="28" t="s">
        <v>260</v>
      </c>
      <c r="F179" s="28" t="s">
        <v>265</v>
      </c>
      <c r="G179" s="27">
        <v>2249</v>
      </c>
      <c r="H179" s="27">
        <v>2678.5</v>
      </c>
      <c r="I179" s="31" t="str">
        <f>VLOOKUP(D:D,门店完成情况!B:I,8,0)</f>
        <v>未完成</v>
      </c>
      <c r="J179" s="32">
        <f>VLOOKUP(B:B,[1]Sheet1!$A$1:$C$65536,3,0)</f>
        <v>1869.96</v>
      </c>
      <c r="K179" s="32">
        <f t="shared" si="6"/>
        <v>-379.04</v>
      </c>
      <c r="L179" s="32"/>
      <c r="M179" s="33">
        <v>-15</v>
      </c>
    </row>
    <row r="180" s="19" customFormat="1" customHeight="1" spans="1:13">
      <c r="A180" s="27">
        <v>178</v>
      </c>
      <c r="B180" s="27">
        <v>11120</v>
      </c>
      <c r="C180" s="28" t="s">
        <v>266</v>
      </c>
      <c r="D180" s="27">
        <v>753</v>
      </c>
      <c r="E180" s="28" t="s">
        <v>267</v>
      </c>
      <c r="F180" s="28" t="s">
        <v>17</v>
      </c>
      <c r="G180" s="27">
        <v>1437.2</v>
      </c>
      <c r="H180" s="27">
        <v>1657.9</v>
      </c>
      <c r="I180" s="31" t="str">
        <f>VLOOKUP(D:D,门店完成情况!B:I,8,0)</f>
        <v>未完成</v>
      </c>
      <c r="J180" s="32">
        <f>VLOOKUP(B:B,[1]Sheet1!$A$1:$C$65536,3,0)</f>
        <v>853.59</v>
      </c>
      <c r="K180" s="32">
        <f t="shared" si="6"/>
        <v>-583.61</v>
      </c>
      <c r="L180" s="32"/>
      <c r="M180" s="32">
        <v>30</v>
      </c>
    </row>
    <row r="181" s="19" customFormat="1" customHeight="1" spans="1:13">
      <c r="A181" s="27">
        <v>179</v>
      </c>
      <c r="B181" s="27">
        <v>12275</v>
      </c>
      <c r="C181" s="28" t="s">
        <v>268</v>
      </c>
      <c r="D181" s="27">
        <v>753</v>
      </c>
      <c r="E181" s="28" t="s">
        <v>267</v>
      </c>
      <c r="F181" s="28" t="s">
        <v>19</v>
      </c>
      <c r="G181" s="27">
        <v>1596.8</v>
      </c>
      <c r="H181" s="27">
        <v>1842.1</v>
      </c>
      <c r="I181" s="31" t="str">
        <f>VLOOKUP(D:D,门店完成情况!B:I,8,0)</f>
        <v>未完成</v>
      </c>
      <c r="J181" s="32">
        <f>VLOOKUP(B:B,[1]Sheet1!$A$1:$C$65536,3,0)</f>
        <v>355</v>
      </c>
      <c r="K181" s="32">
        <f t="shared" si="6"/>
        <v>-1241.8</v>
      </c>
      <c r="L181" s="32"/>
      <c r="M181" s="32">
        <v>30</v>
      </c>
    </row>
    <row r="182" s="19" customFormat="1" customHeight="1" spans="1:13">
      <c r="A182" s="27">
        <v>180</v>
      </c>
      <c r="B182" s="27">
        <v>998087</v>
      </c>
      <c r="C182" s="28" t="s">
        <v>269</v>
      </c>
      <c r="D182" s="27">
        <v>102478</v>
      </c>
      <c r="E182" s="28" t="s">
        <v>270</v>
      </c>
      <c r="F182" s="28" t="s">
        <v>17</v>
      </c>
      <c r="G182" s="27"/>
      <c r="H182" s="27"/>
      <c r="I182" s="31" t="str">
        <f>VLOOKUP(D:D,门店完成情况!B:I,8,0)</f>
        <v>2档</v>
      </c>
      <c r="J182" s="32">
        <f>VLOOKUP(B:B,[1]Sheet1!$A$1:$C$65536,3,0)</f>
        <v>145</v>
      </c>
      <c r="K182" s="32">
        <f t="shared" si="6"/>
        <v>145</v>
      </c>
      <c r="L182" s="32">
        <f>ROUND(J182*0.02,0)</f>
        <v>3</v>
      </c>
      <c r="M182" s="32"/>
    </row>
    <row r="183" s="19" customFormat="1" customHeight="1" spans="1:13">
      <c r="A183" s="27">
        <v>181</v>
      </c>
      <c r="B183" s="27">
        <v>11760</v>
      </c>
      <c r="C183" s="28" t="s">
        <v>271</v>
      </c>
      <c r="D183" s="27">
        <v>102478</v>
      </c>
      <c r="E183" s="28" t="s">
        <v>270</v>
      </c>
      <c r="F183" s="28" t="s">
        <v>19</v>
      </c>
      <c r="G183" s="27">
        <v>1106</v>
      </c>
      <c r="H183" s="27">
        <v>1275.5</v>
      </c>
      <c r="I183" s="31" t="str">
        <f>VLOOKUP(D:D,门店完成情况!B:I,8,0)</f>
        <v>2档</v>
      </c>
      <c r="J183" s="32">
        <f>VLOOKUP(B:B,[1]Sheet1!$A$1:$C$65536,3,0)</f>
        <v>397</v>
      </c>
      <c r="K183" s="32">
        <f t="shared" si="6"/>
        <v>-709</v>
      </c>
      <c r="L183" s="32">
        <f>ROUND(J183*0.02,0)</f>
        <v>8</v>
      </c>
      <c r="M183" s="32">
        <v>30</v>
      </c>
    </row>
    <row r="184" s="19" customFormat="1" customHeight="1" spans="1:13">
      <c r="A184" s="27">
        <v>182</v>
      </c>
      <c r="B184" s="27">
        <v>12536</v>
      </c>
      <c r="C184" s="28" t="s">
        <v>272</v>
      </c>
      <c r="D184" s="27">
        <v>102478</v>
      </c>
      <c r="E184" s="28" t="s">
        <v>270</v>
      </c>
      <c r="F184" s="28" t="s">
        <v>19</v>
      </c>
      <c r="G184" s="27">
        <v>1106</v>
      </c>
      <c r="H184" s="27">
        <v>1275.5</v>
      </c>
      <c r="I184" s="31" t="str">
        <f>VLOOKUP(D:D,门店完成情况!B:I,8,0)</f>
        <v>2档</v>
      </c>
      <c r="J184" s="32">
        <f>VLOOKUP(B:B,[1]Sheet1!$A$1:$C$65536,3,0)</f>
        <v>1625.6</v>
      </c>
      <c r="K184" s="32">
        <f t="shared" si="6"/>
        <v>519.6</v>
      </c>
      <c r="L184" s="32">
        <f>ROUND(J184*0.02,0)</f>
        <v>33</v>
      </c>
      <c r="M184" s="32"/>
    </row>
    <row r="185" s="19" customFormat="1" customHeight="1" spans="1:13">
      <c r="A185" s="27">
        <v>183</v>
      </c>
      <c r="B185" s="27">
        <v>12519</v>
      </c>
      <c r="C185" s="28" t="s">
        <v>273</v>
      </c>
      <c r="D185" s="27">
        <v>102478</v>
      </c>
      <c r="E185" s="28" t="s">
        <v>270</v>
      </c>
      <c r="F185" s="28" t="s">
        <v>23</v>
      </c>
      <c r="G185" s="27"/>
      <c r="H185" s="27"/>
      <c r="I185" s="31" t="str">
        <f>VLOOKUP(D:D,门店完成情况!B:I,8,0)</f>
        <v>2档</v>
      </c>
      <c r="J185" s="32">
        <f>VLOOKUP(B:B,[1]Sheet1!$A$1:$C$65536,3,0)</f>
        <v>83.3</v>
      </c>
      <c r="K185" s="32">
        <f t="shared" si="6"/>
        <v>83.3</v>
      </c>
      <c r="L185" s="32">
        <f>ROUND(J185*0.02,0)</f>
        <v>2</v>
      </c>
      <c r="M185" s="32"/>
    </row>
    <row r="186" s="19" customFormat="1" customHeight="1" spans="1:13">
      <c r="A186" s="27">
        <v>184</v>
      </c>
      <c r="B186" s="27">
        <v>4311</v>
      </c>
      <c r="C186" s="28" t="s">
        <v>274</v>
      </c>
      <c r="D186" s="27">
        <v>102479</v>
      </c>
      <c r="E186" s="28" t="s">
        <v>275</v>
      </c>
      <c r="F186" s="28" t="s">
        <v>17</v>
      </c>
      <c r="G186" s="27">
        <v>1750</v>
      </c>
      <c r="H186" s="27">
        <v>2011</v>
      </c>
      <c r="I186" s="31" t="str">
        <f>VLOOKUP(D:D,门店完成情况!B:I,8,0)</f>
        <v>1档</v>
      </c>
      <c r="J186" s="32">
        <f>VLOOKUP(B:B,[1]Sheet1!$A$1:$C$65536,3,0)</f>
        <v>1917.55</v>
      </c>
      <c r="K186" s="32">
        <f t="shared" si="6"/>
        <v>167.55</v>
      </c>
      <c r="L186" s="32">
        <f>ROUND(J186*0.01,0)</f>
        <v>19</v>
      </c>
      <c r="M186" s="32"/>
    </row>
    <row r="187" s="19" customFormat="1" customHeight="1" spans="1:13">
      <c r="A187" s="27">
        <v>185</v>
      </c>
      <c r="B187" s="27">
        <v>999691</v>
      </c>
      <c r="C187" s="28" t="s">
        <v>273</v>
      </c>
      <c r="D187" s="27">
        <v>102479</v>
      </c>
      <c r="E187" s="28" t="s">
        <v>275</v>
      </c>
      <c r="F187" s="28" t="s">
        <v>23</v>
      </c>
      <c r="G187" s="27">
        <v>1393</v>
      </c>
      <c r="H187" s="27">
        <v>1611</v>
      </c>
      <c r="I187" s="31" t="str">
        <f>VLOOKUP(D:D,门店完成情况!B:I,8,0)</f>
        <v>1档</v>
      </c>
      <c r="J187" s="32">
        <f>VLOOKUP(B:B,[1]Sheet1!$A$1:$C$65536,3,0)</f>
        <v>808</v>
      </c>
      <c r="K187" s="32">
        <f t="shared" si="6"/>
        <v>-585</v>
      </c>
      <c r="L187" s="32">
        <f>ROUND(J187*0.01,0)</f>
        <v>8</v>
      </c>
      <c r="M187" s="33">
        <v>-15</v>
      </c>
    </row>
    <row r="188" s="19" customFormat="1" customHeight="1" spans="1:13">
      <c r="A188" s="27">
        <v>187</v>
      </c>
      <c r="B188" s="27">
        <v>12465</v>
      </c>
      <c r="C188" s="28" t="s">
        <v>276</v>
      </c>
      <c r="D188" s="27">
        <v>102479</v>
      </c>
      <c r="E188" s="28" t="s">
        <v>275</v>
      </c>
      <c r="F188" s="28" t="s">
        <v>23</v>
      </c>
      <c r="G188" s="27">
        <v>1393</v>
      </c>
      <c r="H188" s="27">
        <v>1611</v>
      </c>
      <c r="I188" s="31" t="str">
        <f>VLOOKUP(D:D,门店完成情况!B:I,8,0)</f>
        <v>1档</v>
      </c>
      <c r="J188" s="32">
        <f>VLOOKUP(B:B,[1]Sheet1!$A$1:$C$65536,3,0)</f>
        <v>1926.42</v>
      </c>
      <c r="K188" s="32">
        <f>J188-G188</f>
        <v>533.42</v>
      </c>
      <c r="L188" s="32">
        <f>ROUND(J188*0.01,0)</f>
        <v>19</v>
      </c>
      <c r="M188" s="32"/>
    </row>
    <row r="189" s="19" customFormat="1" customHeight="1" spans="1:13">
      <c r="A189" s="27">
        <v>188</v>
      </c>
      <c r="B189" s="27">
        <v>8386</v>
      </c>
      <c r="C189" s="28" t="s">
        <v>277</v>
      </c>
      <c r="D189" s="27">
        <v>723</v>
      </c>
      <c r="E189" s="28" t="s">
        <v>278</v>
      </c>
      <c r="F189" s="28" t="s">
        <v>279</v>
      </c>
      <c r="G189" s="27">
        <v>1195</v>
      </c>
      <c r="H189" s="27">
        <v>1378</v>
      </c>
      <c r="I189" s="31" t="str">
        <f>VLOOKUP(D:D,门店完成情况!B:I,8,0)</f>
        <v>未完成</v>
      </c>
      <c r="J189" s="32">
        <f>VLOOKUP(B:B,[1]Sheet1!$A$1:$C$65536,3,0)</f>
        <v>1734.3</v>
      </c>
      <c r="K189" s="32">
        <f>J189-G189</f>
        <v>539.3</v>
      </c>
      <c r="L189" s="32"/>
      <c r="M189" s="32"/>
    </row>
    <row r="190" s="19" customFormat="1" customHeight="1" spans="1:13">
      <c r="A190" s="27">
        <v>189</v>
      </c>
      <c r="B190" s="27">
        <v>11397</v>
      </c>
      <c r="C190" s="28" t="s">
        <v>280</v>
      </c>
      <c r="D190" s="27">
        <v>723</v>
      </c>
      <c r="E190" s="28" t="s">
        <v>278</v>
      </c>
      <c r="F190" s="28" t="s">
        <v>19</v>
      </c>
      <c r="G190" s="27">
        <v>1328</v>
      </c>
      <c r="H190" s="27">
        <v>1531</v>
      </c>
      <c r="I190" s="31" t="str">
        <f>VLOOKUP(D:D,门店完成情况!B:I,8,0)</f>
        <v>未完成</v>
      </c>
      <c r="J190" s="32">
        <f>VLOOKUP(B:B,[1]Sheet1!$A$1:$C$65536,3,0)</f>
        <v>419.8</v>
      </c>
      <c r="K190" s="32">
        <f>J190-G190</f>
        <v>-908.2</v>
      </c>
      <c r="L190" s="32"/>
      <c r="M190" s="32">
        <v>30</v>
      </c>
    </row>
    <row r="191" s="19" customFormat="1" customHeight="1" spans="1:13">
      <c r="A191" s="27">
        <v>190</v>
      </c>
      <c r="B191" s="27">
        <v>12447</v>
      </c>
      <c r="C191" s="28" t="s">
        <v>281</v>
      </c>
      <c r="D191" s="27">
        <v>723</v>
      </c>
      <c r="E191" s="28" t="s">
        <v>278</v>
      </c>
      <c r="F191" s="28" t="s">
        <v>282</v>
      </c>
      <c r="G191" s="27">
        <v>796</v>
      </c>
      <c r="H191" s="27">
        <v>919</v>
      </c>
      <c r="I191" s="31" t="str">
        <f>VLOOKUP(D:D,门店完成情况!B:I,8,0)</f>
        <v>未完成</v>
      </c>
      <c r="J191" s="32">
        <f>VLOOKUP(B:B,[1]Sheet1!$A$1:$C$65536,3,0)</f>
        <v>280</v>
      </c>
      <c r="K191" s="32">
        <f>J191-G191</f>
        <v>-516</v>
      </c>
      <c r="L191" s="32"/>
      <c r="M191" s="33">
        <v>-15</v>
      </c>
    </row>
    <row r="192" s="19" customFormat="1" customHeight="1" spans="1:13">
      <c r="A192" s="27">
        <v>191</v>
      </c>
      <c r="B192" s="27">
        <v>995671</v>
      </c>
      <c r="C192" s="28" t="s">
        <v>283</v>
      </c>
      <c r="D192" s="27">
        <v>106066</v>
      </c>
      <c r="E192" s="28" t="s">
        <v>284</v>
      </c>
      <c r="F192" s="28" t="s">
        <v>285</v>
      </c>
      <c r="G192" s="27">
        <v>507</v>
      </c>
      <c r="H192" s="27">
        <v>584.9</v>
      </c>
      <c r="I192" s="31" t="str">
        <f>VLOOKUP(D:D,门店完成情况!B:I,8,0)</f>
        <v>未完成</v>
      </c>
      <c r="J192" s="32">
        <f>VLOOKUP(B:B,[1]Sheet1!$A$1:$C$65536,3,0)</f>
        <v>609.4</v>
      </c>
      <c r="K192" s="32">
        <f>J192-G192</f>
        <v>102.4</v>
      </c>
      <c r="L192" s="32"/>
      <c r="M192" s="32"/>
    </row>
    <row r="193" s="19" customFormat="1" customHeight="1" spans="1:13">
      <c r="A193" s="27">
        <v>192</v>
      </c>
      <c r="B193" s="27">
        <v>995673</v>
      </c>
      <c r="C193" s="28" t="s">
        <v>286</v>
      </c>
      <c r="D193" s="27">
        <v>106066</v>
      </c>
      <c r="E193" s="28" t="s">
        <v>284</v>
      </c>
      <c r="F193" s="28" t="s">
        <v>19</v>
      </c>
      <c r="G193" s="27">
        <v>507</v>
      </c>
      <c r="H193" s="27">
        <v>584.9</v>
      </c>
      <c r="I193" s="31" t="str">
        <f>VLOOKUP(D:D,门店完成情况!B:I,8,0)</f>
        <v>未完成</v>
      </c>
      <c r="J193" s="32">
        <f>VLOOKUP(B:B,[1]Sheet1!$A$1:$C$65536,3,0)</f>
        <v>198</v>
      </c>
      <c r="K193" s="32">
        <f>J193-G193</f>
        <v>-309</v>
      </c>
      <c r="L193" s="32"/>
      <c r="M193" s="32">
        <v>30</v>
      </c>
    </row>
    <row r="194" s="19" customFormat="1" customHeight="1" spans="1:13">
      <c r="A194" s="27">
        <v>193</v>
      </c>
      <c r="B194" s="27">
        <v>995676</v>
      </c>
      <c r="C194" s="28" t="s">
        <v>287</v>
      </c>
      <c r="D194" s="27">
        <v>106066</v>
      </c>
      <c r="E194" s="28" t="s">
        <v>284</v>
      </c>
      <c r="F194" s="28" t="s">
        <v>19</v>
      </c>
      <c r="G194" s="27">
        <v>507</v>
      </c>
      <c r="H194" s="27">
        <v>584.9</v>
      </c>
      <c r="I194" s="31" t="str">
        <f>VLOOKUP(D:D,门店完成情况!B:I,8,0)</f>
        <v>未完成</v>
      </c>
      <c r="J194" s="32">
        <f>VLOOKUP(B:B,[1]Sheet1!$A$1:$C$65536,3,0)</f>
        <v>474.8</v>
      </c>
      <c r="K194" s="32">
        <f>J194-G194</f>
        <v>-32.2</v>
      </c>
      <c r="L194" s="32"/>
      <c r="M194" s="32">
        <v>30</v>
      </c>
    </row>
    <row r="195" s="19" customFormat="1" customHeight="1" spans="1:13">
      <c r="A195" s="27">
        <v>194</v>
      </c>
      <c r="B195" s="27">
        <v>995669</v>
      </c>
      <c r="C195" s="28" t="s">
        <v>288</v>
      </c>
      <c r="D195" s="27">
        <v>106066</v>
      </c>
      <c r="E195" s="28" t="s">
        <v>284</v>
      </c>
      <c r="F195" s="28" t="s">
        <v>285</v>
      </c>
      <c r="G195" s="27">
        <v>507</v>
      </c>
      <c r="H195" s="27">
        <v>584.9</v>
      </c>
      <c r="I195" s="31" t="str">
        <f>VLOOKUP(D:D,门店完成情况!B:I,8,0)</f>
        <v>未完成</v>
      </c>
      <c r="J195" s="32">
        <f>VLOOKUP(B:B,[1]Sheet1!$A$1:$C$65536,3,0)</f>
        <v>138</v>
      </c>
      <c r="K195" s="32">
        <f>J195-G195</f>
        <v>-369</v>
      </c>
      <c r="L195" s="32"/>
      <c r="M195" s="32">
        <v>30</v>
      </c>
    </row>
    <row r="196" s="19" customFormat="1" customHeight="1" spans="1:13">
      <c r="A196" s="27">
        <v>195</v>
      </c>
      <c r="B196" s="27">
        <v>995590</v>
      </c>
      <c r="C196" s="28" t="s">
        <v>289</v>
      </c>
      <c r="D196" s="27">
        <v>106066</v>
      </c>
      <c r="E196" s="28" t="s">
        <v>284</v>
      </c>
      <c r="F196" s="28" t="s">
        <v>19</v>
      </c>
      <c r="G196" s="27">
        <v>507</v>
      </c>
      <c r="H196" s="27">
        <v>584.9</v>
      </c>
      <c r="I196" s="31" t="str">
        <f>VLOOKUP(D:D,门店完成情况!B:I,8,0)</f>
        <v>未完成</v>
      </c>
      <c r="J196" s="32">
        <f>VLOOKUP(B:B,[1]Sheet1!$A$1:$C$65536,3,0)</f>
        <v>1188</v>
      </c>
      <c r="K196" s="32">
        <f>J196-G196</f>
        <v>681</v>
      </c>
      <c r="L196" s="32"/>
      <c r="M196" s="32"/>
    </row>
    <row r="197" s="19" customFormat="1" customHeight="1" spans="1:13">
      <c r="A197" s="27">
        <v>198</v>
      </c>
      <c r="B197" s="27">
        <v>998836</v>
      </c>
      <c r="C197" s="28" t="s">
        <v>290</v>
      </c>
      <c r="D197" s="27">
        <v>106066</v>
      </c>
      <c r="E197" s="28" t="s">
        <v>284</v>
      </c>
      <c r="F197" s="28" t="s">
        <v>19</v>
      </c>
      <c r="G197" s="27">
        <v>507</v>
      </c>
      <c r="H197" s="27">
        <v>584.9</v>
      </c>
      <c r="I197" s="31" t="str">
        <f>VLOOKUP(D:D,门店完成情况!B:I,8,0)</f>
        <v>未完成</v>
      </c>
      <c r="J197" s="32">
        <f>VLOOKUP(B:B,[1]Sheet1!$A$1:$C$65536,3,0)</f>
        <v>396</v>
      </c>
      <c r="K197" s="32">
        <f>J197-G197</f>
        <v>-111</v>
      </c>
      <c r="L197" s="32"/>
      <c r="M197" s="32">
        <v>30</v>
      </c>
    </row>
    <row r="198" s="19" customFormat="1" customHeight="1" spans="1:13">
      <c r="A198" s="27">
        <v>201</v>
      </c>
      <c r="B198" s="27">
        <v>998828</v>
      </c>
      <c r="C198" s="28" t="s">
        <v>291</v>
      </c>
      <c r="D198" s="27">
        <v>106066</v>
      </c>
      <c r="E198" s="28" t="s">
        <v>284</v>
      </c>
      <c r="F198" s="28" t="s">
        <v>19</v>
      </c>
      <c r="G198" s="27">
        <v>507</v>
      </c>
      <c r="H198" s="27">
        <v>584.9</v>
      </c>
      <c r="I198" s="31" t="str">
        <f>VLOOKUP(D:D,门店完成情况!B:I,8,0)</f>
        <v>未完成</v>
      </c>
      <c r="J198" s="32">
        <f>VLOOKUP(B:B,[1]Sheet1!$A$1:$C$65536,3,0)</f>
        <v>783</v>
      </c>
      <c r="K198" s="32">
        <f>J198-G198</f>
        <v>276</v>
      </c>
      <c r="L198" s="32"/>
      <c r="M198" s="32"/>
    </row>
    <row r="199" s="19" customFormat="1" customHeight="1" spans="1:13">
      <c r="A199" s="27">
        <v>203</v>
      </c>
      <c r="B199" s="27">
        <v>998832</v>
      </c>
      <c r="C199" s="28" t="s">
        <v>292</v>
      </c>
      <c r="D199" s="27">
        <v>106066</v>
      </c>
      <c r="E199" s="28" t="s">
        <v>284</v>
      </c>
      <c r="F199" s="28" t="s">
        <v>19</v>
      </c>
      <c r="G199" s="27">
        <v>507</v>
      </c>
      <c r="H199" s="27">
        <v>584.9</v>
      </c>
      <c r="I199" s="31" t="str">
        <f>VLOOKUP(D:D,门店完成情况!B:I,8,0)</f>
        <v>未完成</v>
      </c>
      <c r="J199" s="32">
        <f>VLOOKUP(B:B,[1]Sheet1!$A$1:$C$65536,3,0)</f>
        <v>195</v>
      </c>
      <c r="K199" s="32">
        <f>J199-G199</f>
        <v>-312</v>
      </c>
      <c r="L199" s="32"/>
      <c r="M199" s="32">
        <v>30</v>
      </c>
    </row>
    <row r="200" s="19" customFormat="1" customHeight="1" spans="1:13">
      <c r="A200" s="27">
        <v>204</v>
      </c>
      <c r="B200" s="27">
        <v>998835</v>
      </c>
      <c r="C200" s="28" t="s">
        <v>293</v>
      </c>
      <c r="D200" s="27">
        <v>106066</v>
      </c>
      <c r="E200" s="28" t="s">
        <v>284</v>
      </c>
      <c r="F200" s="28" t="s">
        <v>19</v>
      </c>
      <c r="G200" s="27">
        <v>507</v>
      </c>
      <c r="H200" s="27">
        <v>584.9</v>
      </c>
      <c r="I200" s="31" t="str">
        <f>VLOOKUP(D:D,门店完成情况!B:I,8,0)</f>
        <v>未完成</v>
      </c>
      <c r="J200" s="32">
        <f>VLOOKUP(B:B,[1]Sheet1!$A$1:$C$65536,3,0)</f>
        <v>355.9</v>
      </c>
      <c r="K200" s="32">
        <f>J200-G200</f>
        <v>-151.1</v>
      </c>
      <c r="L200" s="32"/>
      <c r="M200" s="32">
        <v>30</v>
      </c>
    </row>
    <row r="201" s="19" customFormat="1" customHeight="1" spans="1:13">
      <c r="A201" s="27">
        <v>213</v>
      </c>
      <c r="B201" s="27">
        <v>11107</v>
      </c>
      <c r="C201" s="28" t="s">
        <v>294</v>
      </c>
      <c r="D201" s="27">
        <v>742</v>
      </c>
      <c r="E201" s="28" t="s">
        <v>295</v>
      </c>
      <c r="F201" s="28" t="s">
        <v>104</v>
      </c>
      <c r="G201" s="27">
        <v>1400</v>
      </c>
      <c r="H201" s="27">
        <v>1600</v>
      </c>
      <c r="I201" s="31" t="str">
        <f>VLOOKUP(D:D,门店完成情况!B:I,8,0)</f>
        <v>未完成</v>
      </c>
      <c r="J201" s="32">
        <f>VLOOKUP(B:B,[1]Sheet1!$A$1:$C$65536,3,0)</f>
        <v>297.6</v>
      </c>
      <c r="K201" s="32">
        <f t="shared" ref="K201:K245" si="8">J201-G201</f>
        <v>-1102.4</v>
      </c>
      <c r="L201" s="32"/>
      <c r="M201" s="32">
        <v>30</v>
      </c>
    </row>
    <row r="202" s="19" customFormat="1" customHeight="1" spans="1:13">
      <c r="A202" s="27">
        <v>214</v>
      </c>
      <c r="B202" s="27">
        <v>11078</v>
      </c>
      <c r="C202" s="28" t="s">
        <v>296</v>
      </c>
      <c r="D202" s="27">
        <v>742</v>
      </c>
      <c r="E202" s="28" t="s">
        <v>295</v>
      </c>
      <c r="F202" s="28" t="s">
        <v>66</v>
      </c>
      <c r="G202" s="27">
        <v>1400</v>
      </c>
      <c r="H202" s="27">
        <v>1600</v>
      </c>
      <c r="I202" s="31" t="str">
        <f>VLOOKUP(D:D,门店完成情况!B:I,8,0)</f>
        <v>未完成</v>
      </c>
      <c r="J202" s="32">
        <f>VLOOKUP(B:B,[1]Sheet1!$A$1:$C$65536,3,0)</f>
        <v>358.8</v>
      </c>
      <c r="K202" s="32">
        <f t="shared" si="8"/>
        <v>-1041.2</v>
      </c>
      <c r="L202" s="32"/>
      <c r="M202" s="32">
        <v>30</v>
      </c>
    </row>
    <row r="203" s="19" customFormat="1" customHeight="1" spans="1:13">
      <c r="A203" s="27">
        <v>215</v>
      </c>
      <c r="B203" s="27">
        <v>11379</v>
      </c>
      <c r="C203" s="28" t="s">
        <v>297</v>
      </c>
      <c r="D203" s="27">
        <v>742</v>
      </c>
      <c r="E203" s="28" t="s">
        <v>295</v>
      </c>
      <c r="F203" s="28" t="s">
        <v>66</v>
      </c>
      <c r="G203" s="27">
        <v>1400</v>
      </c>
      <c r="H203" s="27">
        <v>1600</v>
      </c>
      <c r="I203" s="31" t="str">
        <f>VLOOKUP(D:D,门店完成情况!B:I,8,0)</f>
        <v>未完成</v>
      </c>
      <c r="J203" s="32">
        <f>VLOOKUP(B:B,[1]Sheet1!$A$1:$C$65536,3,0)</f>
        <v>559.78</v>
      </c>
      <c r="K203" s="32">
        <f t="shared" si="8"/>
        <v>-840.22</v>
      </c>
      <c r="L203" s="32"/>
      <c r="M203" s="32">
        <v>30</v>
      </c>
    </row>
    <row r="204" s="19" customFormat="1" customHeight="1" spans="1:13">
      <c r="A204" s="27">
        <v>216</v>
      </c>
      <c r="B204" s="27">
        <v>12502</v>
      </c>
      <c r="C204" s="28" t="s">
        <v>298</v>
      </c>
      <c r="D204" s="27">
        <v>742</v>
      </c>
      <c r="E204" s="28" t="s">
        <v>295</v>
      </c>
      <c r="F204" s="28" t="s">
        <v>23</v>
      </c>
      <c r="G204" s="27">
        <v>1098</v>
      </c>
      <c r="H204" s="27">
        <v>1311</v>
      </c>
      <c r="I204" s="31" t="str">
        <f>VLOOKUP(D:D,门店完成情况!B:I,8,0)</f>
        <v>未完成</v>
      </c>
      <c r="J204" s="32">
        <f>VLOOKUP(B:B,[1]Sheet1!$A$1:$C$65536,3,0)</f>
        <v>480.8</v>
      </c>
      <c r="K204" s="32">
        <f t="shared" si="8"/>
        <v>-617.2</v>
      </c>
      <c r="L204" s="32"/>
      <c r="M204" s="33">
        <v>-15</v>
      </c>
    </row>
    <row r="205" s="19" customFormat="1" customHeight="1" spans="1:13">
      <c r="A205" s="27">
        <v>217</v>
      </c>
      <c r="B205" s="27">
        <v>6123</v>
      </c>
      <c r="C205" s="28" t="s">
        <v>299</v>
      </c>
      <c r="D205" s="27">
        <v>546</v>
      </c>
      <c r="E205" s="28" t="s">
        <v>300</v>
      </c>
      <c r="F205" s="28" t="s">
        <v>17</v>
      </c>
      <c r="G205" s="27">
        <v>1645</v>
      </c>
      <c r="H205" s="27">
        <v>1898</v>
      </c>
      <c r="I205" s="31" t="str">
        <f>VLOOKUP(D:D,门店完成情况!B:I,8,0)</f>
        <v>未完成</v>
      </c>
      <c r="J205" s="32">
        <f>VLOOKUP(B:B,[1]Sheet1!$A$1:$C$65536,3,0)</f>
        <v>1256.8</v>
      </c>
      <c r="K205" s="32">
        <f t="shared" si="8"/>
        <v>-388.2</v>
      </c>
      <c r="L205" s="32"/>
      <c r="M205" s="32">
        <v>30</v>
      </c>
    </row>
    <row r="206" s="19" customFormat="1" customHeight="1" spans="1:13">
      <c r="A206" s="27">
        <v>218</v>
      </c>
      <c r="B206" s="27">
        <v>10849</v>
      </c>
      <c r="C206" s="28" t="s">
        <v>301</v>
      </c>
      <c r="D206" s="27">
        <v>546</v>
      </c>
      <c r="E206" s="28" t="s">
        <v>300</v>
      </c>
      <c r="F206" s="28" t="s">
        <v>19</v>
      </c>
      <c r="G206" s="27">
        <v>1828</v>
      </c>
      <c r="H206" s="27">
        <v>2109</v>
      </c>
      <c r="I206" s="31" t="str">
        <f>VLOOKUP(D:D,门店完成情况!B:I,8,0)</f>
        <v>未完成</v>
      </c>
      <c r="J206" s="32">
        <f>VLOOKUP(B:B,[1]Sheet1!$A$1:$C$65536,3,0)</f>
        <v>1001.2</v>
      </c>
      <c r="K206" s="32">
        <f t="shared" si="8"/>
        <v>-826.8</v>
      </c>
      <c r="L206" s="32"/>
      <c r="M206" s="32">
        <v>30</v>
      </c>
    </row>
    <row r="207" s="19" customFormat="1" customHeight="1" spans="1:13">
      <c r="A207" s="27">
        <v>219</v>
      </c>
      <c r="B207" s="27">
        <v>11377</v>
      </c>
      <c r="C207" s="28" t="s">
        <v>302</v>
      </c>
      <c r="D207" s="27">
        <v>546</v>
      </c>
      <c r="E207" s="28" t="s">
        <v>300</v>
      </c>
      <c r="F207" s="28" t="s">
        <v>19</v>
      </c>
      <c r="G207" s="27">
        <v>1828</v>
      </c>
      <c r="H207" s="27">
        <v>2109</v>
      </c>
      <c r="I207" s="31" t="str">
        <f>VLOOKUP(D:D,门店完成情况!B:I,8,0)</f>
        <v>未完成</v>
      </c>
      <c r="J207" s="32">
        <f>VLOOKUP(B:B,[1]Sheet1!$A$1:$C$65536,3,0)</f>
        <v>1898.8</v>
      </c>
      <c r="K207" s="32">
        <f t="shared" si="8"/>
        <v>70.8</v>
      </c>
      <c r="L207" s="32"/>
      <c r="M207" s="32"/>
    </row>
    <row r="208" s="19" customFormat="1" customHeight="1" spans="1:13">
      <c r="A208" s="27">
        <v>220</v>
      </c>
      <c r="B208" s="27">
        <v>12443</v>
      </c>
      <c r="C208" s="28" t="s">
        <v>303</v>
      </c>
      <c r="D208" s="27">
        <v>546</v>
      </c>
      <c r="E208" s="28" t="s">
        <v>300</v>
      </c>
      <c r="F208" s="28" t="s">
        <v>19</v>
      </c>
      <c r="G208" s="27">
        <v>1099</v>
      </c>
      <c r="H208" s="27">
        <v>1267</v>
      </c>
      <c r="I208" s="31" t="str">
        <f>VLOOKUP(D:D,门店完成情况!B:I,8,0)</f>
        <v>未完成</v>
      </c>
      <c r="J208" s="32">
        <f>VLOOKUP(B:B,[1]Sheet1!$A$1:$C$65536,3,0)</f>
        <v>798.11</v>
      </c>
      <c r="K208" s="32">
        <f t="shared" si="8"/>
        <v>-300.89</v>
      </c>
      <c r="L208" s="32"/>
      <c r="M208" s="32">
        <v>30</v>
      </c>
    </row>
    <row r="209" s="19" customFormat="1" customHeight="1" spans="1:13">
      <c r="A209" s="27">
        <v>221</v>
      </c>
      <c r="B209" s="27">
        <v>6662</v>
      </c>
      <c r="C209" s="28" t="s">
        <v>304</v>
      </c>
      <c r="D209" s="27">
        <v>598</v>
      </c>
      <c r="E209" s="28" t="s">
        <v>305</v>
      </c>
      <c r="F209" s="28" t="s">
        <v>17</v>
      </c>
      <c r="G209" s="27">
        <v>1187</v>
      </c>
      <c r="H209" s="27">
        <v>1369</v>
      </c>
      <c r="I209" s="31" t="str">
        <f>VLOOKUP(D:D,门店完成情况!B:I,8,0)</f>
        <v>未完成</v>
      </c>
      <c r="J209" s="32">
        <f>VLOOKUP(B:B,[1]Sheet1!$A$1:$C$65536,3,0)</f>
        <v>1765.05</v>
      </c>
      <c r="K209" s="32">
        <f t="shared" si="8"/>
        <v>578.05</v>
      </c>
      <c r="L209" s="32"/>
      <c r="M209" s="32"/>
    </row>
    <row r="210" s="19" customFormat="1" customHeight="1" spans="1:13">
      <c r="A210" s="27">
        <v>222</v>
      </c>
      <c r="B210" s="27">
        <v>11145</v>
      </c>
      <c r="C210" s="28" t="s">
        <v>306</v>
      </c>
      <c r="D210" s="27">
        <v>598</v>
      </c>
      <c r="E210" s="28" t="s">
        <v>305</v>
      </c>
      <c r="F210" s="28" t="s">
        <v>19</v>
      </c>
      <c r="G210" s="27">
        <v>1187</v>
      </c>
      <c r="H210" s="27">
        <v>1369</v>
      </c>
      <c r="I210" s="31" t="str">
        <f>VLOOKUP(D:D,门店完成情况!B:I,8,0)</f>
        <v>未完成</v>
      </c>
      <c r="J210" s="32">
        <f>VLOOKUP(B:B,[1]Sheet1!$A$1:$C$65536,3,0)</f>
        <v>545.8</v>
      </c>
      <c r="K210" s="32">
        <f t="shared" si="8"/>
        <v>-641.2</v>
      </c>
      <c r="L210" s="32"/>
      <c r="M210" s="32">
        <v>30</v>
      </c>
    </row>
    <row r="211" s="19" customFormat="1" customHeight="1" spans="1:13">
      <c r="A211" s="27">
        <v>223</v>
      </c>
      <c r="B211" s="27">
        <v>11178</v>
      </c>
      <c r="C211" s="28" t="s">
        <v>307</v>
      </c>
      <c r="D211" s="27">
        <v>598</v>
      </c>
      <c r="E211" s="28" t="s">
        <v>305</v>
      </c>
      <c r="F211" s="28" t="s">
        <v>19</v>
      </c>
      <c r="G211" s="27">
        <v>1187</v>
      </c>
      <c r="H211" s="27">
        <v>1369</v>
      </c>
      <c r="I211" s="31" t="str">
        <f>VLOOKUP(D:D,门店完成情况!B:I,8,0)</f>
        <v>未完成</v>
      </c>
      <c r="J211" s="32">
        <f>VLOOKUP(B:B,[1]Sheet1!$A$1:$C$65536,3,0)</f>
        <v>1201.7</v>
      </c>
      <c r="K211" s="32">
        <f t="shared" si="8"/>
        <v>14.7</v>
      </c>
      <c r="L211" s="32"/>
      <c r="M211" s="32"/>
    </row>
    <row r="212" s="19" customFormat="1" customHeight="1" spans="1:13">
      <c r="A212" s="27">
        <v>224</v>
      </c>
      <c r="B212" s="27">
        <v>12274</v>
      </c>
      <c r="C212" s="28" t="s">
        <v>308</v>
      </c>
      <c r="D212" s="27">
        <v>598</v>
      </c>
      <c r="E212" s="28" t="s">
        <v>305</v>
      </c>
      <c r="F212" s="28" t="s">
        <v>19</v>
      </c>
      <c r="G212" s="27">
        <v>950</v>
      </c>
      <c r="H212" s="27">
        <v>1097</v>
      </c>
      <c r="I212" s="31" t="str">
        <f>VLOOKUP(D:D,门店完成情况!B:I,8,0)</f>
        <v>未完成</v>
      </c>
      <c r="J212" s="32">
        <f>VLOOKUP(B:B,[1]Sheet1!$A$1:$C$65536,3,0)</f>
        <v>51.4</v>
      </c>
      <c r="K212" s="32">
        <f t="shared" si="8"/>
        <v>-898.6</v>
      </c>
      <c r="L212" s="32"/>
      <c r="M212" s="32">
        <v>30</v>
      </c>
    </row>
    <row r="213" s="19" customFormat="1" customHeight="1" spans="1:13">
      <c r="A213" s="27">
        <v>225</v>
      </c>
      <c r="B213" s="27">
        <v>6456</v>
      </c>
      <c r="C213" s="28" t="s">
        <v>309</v>
      </c>
      <c r="D213" s="27">
        <v>727</v>
      </c>
      <c r="E213" s="28" t="s">
        <v>310</v>
      </c>
      <c r="F213" s="28" t="s">
        <v>17</v>
      </c>
      <c r="G213" s="27">
        <v>1439</v>
      </c>
      <c r="H213" s="27">
        <v>1660</v>
      </c>
      <c r="I213" s="31" t="str">
        <f>VLOOKUP(D:D,门店完成情况!B:I,8,0)</f>
        <v>2档</v>
      </c>
      <c r="J213" s="32">
        <f>VLOOKUP(B:B,[1]Sheet1!$A$1:$C$65536,3,0)</f>
        <v>2253.92</v>
      </c>
      <c r="K213" s="32">
        <f t="shared" si="8"/>
        <v>814.92</v>
      </c>
      <c r="L213" s="32">
        <f>ROUND(J213*0.02,0)</f>
        <v>45</v>
      </c>
      <c r="M213" s="32"/>
    </row>
    <row r="214" s="19" customFormat="1" customHeight="1" spans="1:13">
      <c r="A214" s="27">
        <v>226</v>
      </c>
      <c r="B214" s="27">
        <v>8060</v>
      </c>
      <c r="C214" s="28" t="s">
        <v>311</v>
      </c>
      <c r="D214" s="27">
        <v>727</v>
      </c>
      <c r="E214" s="28" t="s">
        <v>310</v>
      </c>
      <c r="F214" s="28" t="s">
        <v>19</v>
      </c>
      <c r="G214" s="27">
        <v>1599</v>
      </c>
      <c r="H214" s="27">
        <v>1844</v>
      </c>
      <c r="I214" s="31" t="str">
        <f>VLOOKUP(D:D,门店完成情况!B:I,8,0)</f>
        <v>2档</v>
      </c>
      <c r="J214" s="32">
        <f>VLOOKUP(B:B,[1]Sheet1!$A$1:$C$65536,3,0)</f>
        <v>1756.6</v>
      </c>
      <c r="K214" s="32">
        <f t="shared" si="8"/>
        <v>157.6</v>
      </c>
      <c r="L214" s="32">
        <f>ROUND(J214*0.02,0)</f>
        <v>35</v>
      </c>
      <c r="M214" s="32"/>
    </row>
    <row r="215" s="19" customFormat="1" customHeight="1" spans="1:13">
      <c r="A215" s="27">
        <v>227</v>
      </c>
      <c r="B215" s="27">
        <v>12513</v>
      </c>
      <c r="C215" s="28" t="s">
        <v>312</v>
      </c>
      <c r="D215" s="27">
        <v>727</v>
      </c>
      <c r="E215" s="28" t="s">
        <v>310</v>
      </c>
      <c r="F215" s="28" t="s">
        <v>313</v>
      </c>
      <c r="G215" s="27">
        <v>961</v>
      </c>
      <c r="H215" s="27">
        <v>1108</v>
      </c>
      <c r="I215" s="31" t="str">
        <f>VLOOKUP(D:D,门店完成情况!B:I,8,0)</f>
        <v>2档</v>
      </c>
      <c r="J215" s="32">
        <f>VLOOKUP(B:B,[1]Sheet1!$A$1:$C$65536,3,0)</f>
        <v>1251.95</v>
      </c>
      <c r="K215" s="32">
        <f t="shared" si="8"/>
        <v>290.95</v>
      </c>
      <c r="L215" s="32">
        <f>ROUND(J215*0.02,0)</f>
        <v>25</v>
      </c>
      <c r="M215" s="32"/>
    </row>
    <row r="216" s="19" customFormat="1" customHeight="1" spans="1:13">
      <c r="A216" s="27">
        <v>228</v>
      </c>
      <c r="B216" s="27">
        <v>6607</v>
      </c>
      <c r="C216" s="28" t="s">
        <v>314</v>
      </c>
      <c r="D216" s="27">
        <v>726</v>
      </c>
      <c r="E216" s="28" t="s">
        <v>315</v>
      </c>
      <c r="F216" s="28" t="s">
        <v>17</v>
      </c>
      <c r="G216" s="27">
        <v>1224</v>
      </c>
      <c r="H216" s="27">
        <v>1413</v>
      </c>
      <c r="I216" s="31" t="str">
        <f>VLOOKUP(D:D,门店完成情况!B:I,8,0)</f>
        <v>未完成</v>
      </c>
      <c r="J216" s="32">
        <f>VLOOKUP(B:B,[1]Sheet1!$A$1:$C$65536,3,0)</f>
        <v>2259.93</v>
      </c>
      <c r="K216" s="32">
        <f t="shared" si="8"/>
        <v>1035.93</v>
      </c>
      <c r="L216" s="32"/>
      <c r="M216" s="32"/>
    </row>
    <row r="217" s="19" customFormat="1" customHeight="1" spans="1:13">
      <c r="A217" s="27">
        <v>229</v>
      </c>
      <c r="B217" s="27">
        <v>10177</v>
      </c>
      <c r="C217" s="28" t="s">
        <v>316</v>
      </c>
      <c r="D217" s="27">
        <v>726</v>
      </c>
      <c r="E217" s="28" t="s">
        <v>315</v>
      </c>
      <c r="F217" s="28" t="s">
        <v>19</v>
      </c>
      <c r="G217" s="27">
        <v>1358</v>
      </c>
      <c r="H217" s="27">
        <v>1566</v>
      </c>
      <c r="I217" s="31" t="str">
        <f>VLOOKUP(D:D,门店完成情况!B:I,8,0)</f>
        <v>未完成</v>
      </c>
      <c r="J217" s="32">
        <f>VLOOKUP(B:B,[1]Sheet1!$A$1:$C$65536,3,0)</f>
        <v>2154.3</v>
      </c>
      <c r="K217" s="32">
        <f t="shared" si="8"/>
        <v>796.3</v>
      </c>
      <c r="L217" s="32"/>
      <c r="M217" s="32"/>
    </row>
    <row r="218" s="19" customFormat="1" customHeight="1" spans="1:13">
      <c r="A218" s="27">
        <v>230</v>
      </c>
      <c r="B218" s="27">
        <v>11429</v>
      </c>
      <c r="C218" s="28" t="s">
        <v>317</v>
      </c>
      <c r="D218" s="27">
        <v>726</v>
      </c>
      <c r="E218" s="28" t="s">
        <v>315</v>
      </c>
      <c r="F218" s="28" t="s">
        <v>19</v>
      </c>
      <c r="G218" s="27">
        <v>1358</v>
      </c>
      <c r="H218" s="27">
        <v>1566</v>
      </c>
      <c r="I218" s="31" t="str">
        <f>VLOOKUP(D:D,门店完成情况!B:I,8,0)</f>
        <v>未完成</v>
      </c>
      <c r="J218" s="32">
        <f>VLOOKUP(B:B,[1]Sheet1!$A$1:$C$65536,3,0)</f>
        <v>356</v>
      </c>
      <c r="K218" s="32">
        <f t="shared" si="8"/>
        <v>-1002</v>
      </c>
      <c r="L218" s="32"/>
      <c r="M218" s="32">
        <v>30</v>
      </c>
    </row>
    <row r="219" s="19" customFormat="1" customHeight="1" spans="1:13">
      <c r="A219" s="27">
        <v>231</v>
      </c>
      <c r="B219" s="27">
        <v>11512</v>
      </c>
      <c r="C219" s="28" t="s">
        <v>318</v>
      </c>
      <c r="D219" s="27">
        <v>726</v>
      </c>
      <c r="E219" s="28" t="s">
        <v>315</v>
      </c>
      <c r="F219" s="28" t="s">
        <v>19</v>
      </c>
      <c r="G219" s="27">
        <v>1358</v>
      </c>
      <c r="H219" s="27">
        <v>1566</v>
      </c>
      <c r="I219" s="31" t="str">
        <f>VLOOKUP(D:D,门店完成情况!B:I,8,0)</f>
        <v>未完成</v>
      </c>
      <c r="J219" s="32">
        <f>VLOOKUP(B:B,[1]Sheet1!$A$1:$C$65536,3,0)</f>
        <v>65</v>
      </c>
      <c r="K219" s="32">
        <f t="shared" si="8"/>
        <v>-1293</v>
      </c>
      <c r="L219" s="32"/>
      <c r="M219" s="32">
        <v>30</v>
      </c>
    </row>
    <row r="220" s="19" customFormat="1" customHeight="1" spans="1:13">
      <c r="A220" s="27">
        <v>232</v>
      </c>
      <c r="B220" s="27">
        <v>11330</v>
      </c>
      <c r="C220" s="28" t="s">
        <v>319</v>
      </c>
      <c r="D220" s="27">
        <v>107829</v>
      </c>
      <c r="E220" s="28" t="s">
        <v>320</v>
      </c>
      <c r="F220" s="28" t="s">
        <v>17</v>
      </c>
      <c r="G220" s="27">
        <v>1180</v>
      </c>
      <c r="H220" s="27">
        <v>1362</v>
      </c>
      <c r="I220" s="31" t="str">
        <f>VLOOKUP(D:D,门店完成情况!B:I,8,0)</f>
        <v>未完成</v>
      </c>
      <c r="J220" s="32">
        <f>VLOOKUP(B:B,[1]Sheet1!$A$1:$C$65536,3,0)</f>
        <v>730</v>
      </c>
      <c r="K220" s="32">
        <f t="shared" si="8"/>
        <v>-450</v>
      </c>
      <c r="L220" s="32"/>
      <c r="M220" s="32">
        <v>30</v>
      </c>
    </row>
    <row r="221" s="19" customFormat="1" customHeight="1" spans="1:13">
      <c r="A221" s="27">
        <v>233</v>
      </c>
      <c r="B221" s="27">
        <v>11779</v>
      </c>
      <c r="C221" s="28" t="s">
        <v>321</v>
      </c>
      <c r="D221" s="27">
        <v>107829</v>
      </c>
      <c r="E221" s="28" t="s">
        <v>320</v>
      </c>
      <c r="F221" s="28" t="s">
        <v>322</v>
      </c>
      <c r="G221" s="27">
        <v>959</v>
      </c>
      <c r="H221" s="27">
        <v>1107</v>
      </c>
      <c r="I221" s="31" t="str">
        <f>VLOOKUP(D:D,门店完成情况!B:I,8,0)</f>
        <v>未完成</v>
      </c>
      <c r="J221" s="32">
        <f>VLOOKUP(B:B,[1]Sheet1!$A$1:$C$65536,3,0)</f>
        <v>482.8</v>
      </c>
      <c r="K221" s="32">
        <f t="shared" si="8"/>
        <v>-476.2</v>
      </c>
      <c r="L221" s="32"/>
      <c r="M221" s="32">
        <v>30</v>
      </c>
    </row>
    <row r="222" s="19" customFormat="1" customHeight="1" spans="1:13">
      <c r="A222" s="27">
        <v>234</v>
      </c>
      <c r="B222" s="27">
        <v>12317</v>
      </c>
      <c r="C222" s="28" t="s">
        <v>323</v>
      </c>
      <c r="D222" s="27">
        <v>107829</v>
      </c>
      <c r="E222" s="28" t="s">
        <v>320</v>
      </c>
      <c r="F222" s="28" t="s">
        <v>322</v>
      </c>
      <c r="G222" s="27">
        <v>959</v>
      </c>
      <c r="H222" s="27">
        <v>1107</v>
      </c>
      <c r="I222" s="31" t="str">
        <f>VLOOKUP(D:D,门店完成情况!B:I,8,0)</f>
        <v>未完成</v>
      </c>
      <c r="J222" s="32">
        <f>VLOOKUP(B:B,[1]Sheet1!$A$1:$C$65536,3,0)</f>
        <v>863</v>
      </c>
      <c r="K222" s="32">
        <f t="shared" si="8"/>
        <v>-96</v>
      </c>
      <c r="L222" s="32"/>
      <c r="M222" s="32">
        <v>30</v>
      </c>
    </row>
    <row r="223" s="19" customFormat="1" customHeight="1" spans="1:13">
      <c r="A223" s="27">
        <v>235</v>
      </c>
      <c r="B223" s="27">
        <v>12461</v>
      </c>
      <c r="C223" s="28" t="s">
        <v>324</v>
      </c>
      <c r="D223" s="27">
        <v>107829</v>
      </c>
      <c r="E223" s="28" t="s">
        <v>320</v>
      </c>
      <c r="F223" s="28" t="s">
        <v>23</v>
      </c>
      <c r="G223" s="27">
        <v>888</v>
      </c>
      <c r="H223" s="27">
        <v>1023</v>
      </c>
      <c r="I223" s="31" t="str">
        <f>VLOOKUP(D:D,门店完成情况!B:I,8,0)</f>
        <v>未完成</v>
      </c>
      <c r="J223" s="32">
        <f>VLOOKUP(B:B,[1]Sheet1!$A$1:$C$65536,3,0)</f>
        <v>766.9</v>
      </c>
      <c r="K223" s="32">
        <f t="shared" si="8"/>
        <v>-121.1</v>
      </c>
      <c r="L223" s="32"/>
      <c r="M223" s="33">
        <v>-15</v>
      </c>
    </row>
    <row r="224" s="19" customFormat="1" customHeight="1" spans="1:13">
      <c r="A224" s="27">
        <v>236</v>
      </c>
      <c r="B224" s="27">
        <v>11504</v>
      </c>
      <c r="C224" s="28" t="s">
        <v>325</v>
      </c>
      <c r="D224" s="27">
        <v>745</v>
      </c>
      <c r="E224" s="28" t="s">
        <v>326</v>
      </c>
      <c r="F224" s="28" t="s">
        <v>17</v>
      </c>
      <c r="G224" s="27">
        <v>1131</v>
      </c>
      <c r="H224" s="27">
        <v>1304</v>
      </c>
      <c r="I224" s="31" t="str">
        <f>VLOOKUP(D:D,门店完成情况!B:I,8,0)</f>
        <v>2档</v>
      </c>
      <c r="J224" s="32">
        <f>VLOOKUP(B:B,[1]Sheet1!$A$1:$C$65536,3,0)</f>
        <v>2680.76</v>
      </c>
      <c r="K224" s="32">
        <f t="shared" si="8"/>
        <v>1549.76</v>
      </c>
      <c r="L224" s="32">
        <f>ROUND(J224*0.02,0)</f>
        <v>54</v>
      </c>
      <c r="M224" s="32"/>
    </row>
    <row r="225" s="19" customFormat="1" customHeight="1" spans="1:13">
      <c r="A225" s="27">
        <v>237</v>
      </c>
      <c r="B225" s="27">
        <v>12276</v>
      </c>
      <c r="C225" s="28" t="s">
        <v>327</v>
      </c>
      <c r="D225" s="27">
        <v>745</v>
      </c>
      <c r="E225" s="28" t="s">
        <v>326</v>
      </c>
      <c r="F225" s="28" t="s">
        <v>19</v>
      </c>
      <c r="G225" s="27">
        <v>1257</v>
      </c>
      <c r="H225" s="27">
        <v>1449</v>
      </c>
      <c r="I225" s="31" t="str">
        <f>VLOOKUP(D:D,门店完成情况!B:I,8,0)</f>
        <v>2档</v>
      </c>
      <c r="J225" s="32">
        <f>VLOOKUP(B:B,[1]Sheet1!$A$1:$C$65536,3,0)</f>
        <v>138</v>
      </c>
      <c r="K225" s="32">
        <f t="shared" si="8"/>
        <v>-1119</v>
      </c>
      <c r="L225" s="32">
        <f>ROUND(J225*0.02,0)</f>
        <v>3</v>
      </c>
      <c r="M225" s="32">
        <v>30</v>
      </c>
    </row>
    <row r="226" s="19" customFormat="1" customHeight="1" spans="1:13">
      <c r="A226" s="27">
        <v>238</v>
      </c>
      <c r="B226" s="27">
        <v>12460</v>
      </c>
      <c r="C226" s="28" t="s">
        <v>328</v>
      </c>
      <c r="D226" s="27">
        <v>745</v>
      </c>
      <c r="E226" s="28" t="s">
        <v>326</v>
      </c>
      <c r="F226" s="28" t="s">
        <v>23</v>
      </c>
      <c r="G226" s="27">
        <v>880</v>
      </c>
      <c r="H226" s="27">
        <v>1016</v>
      </c>
      <c r="I226" s="31" t="str">
        <f>VLOOKUP(D:D,门店完成情况!B:I,8,0)</f>
        <v>2档</v>
      </c>
      <c r="J226" s="32">
        <f>VLOOKUP(B:B,[1]Sheet1!$A$1:$C$65536,3,0)</f>
        <v>1692.01</v>
      </c>
      <c r="K226" s="32">
        <f t="shared" si="8"/>
        <v>812.01</v>
      </c>
      <c r="L226" s="32">
        <f>ROUND(J226*0.02,0)</f>
        <v>34</v>
      </c>
      <c r="M226" s="32"/>
    </row>
    <row r="227" s="19" customFormat="1" customHeight="1" spans="1:13">
      <c r="A227" s="27">
        <v>239</v>
      </c>
      <c r="B227" s="27">
        <v>5457</v>
      </c>
      <c r="C227" s="28" t="s">
        <v>329</v>
      </c>
      <c r="D227" s="27">
        <v>105267</v>
      </c>
      <c r="E227" s="28" t="s">
        <v>330</v>
      </c>
      <c r="F227" s="28" t="s">
        <v>17</v>
      </c>
      <c r="G227" s="27">
        <v>2298</v>
      </c>
      <c r="H227" s="27">
        <v>2651</v>
      </c>
      <c r="I227" s="31" t="str">
        <f>VLOOKUP(D:D,门店完成情况!B:I,8,0)</f>
        <v>未完成</v>
      </c>
      <c r="J227" s="32">
        <f>VLOOKUP(B:B,[1]Sheet1!$A$1:$C$65536,3,0)</f>
        <v>2242.93</v>
      </c>
      <c r="K227" s="32">
        <f t="shared" si="8"/>
        <v>-55.0700000000002</v>
      </c>
      <c r="L227" s="32"/>
      <c r="M227" s="32">
        <v>30</v>
      </c>
    </row>
    <row r="228" s="19" customFormat="1" customHeight="1" spans="1:13">
      <c r="A228" s="27">
        <v>240</v>
      </c>
      <c r="B228" s="27">
        <v>12514</v>
      </c>
      <c r="C228" s="28" t="s">
        <v>331</v>
      </c>
      <c r="D228" s="27">
        <v>105267</v>
      </c>
      <c r="E228" s="28" t="s">
        <v>330</v>
      </c>
      <c r="F228" s="28" t="s">
        <v>332</v>
      </c>
      <c r="G228" s="27">
        <v>1533</v>
      </c>
      <c r="H228" s="27">
        <v>1768</v>
      </c>
      <c r="I228" s="31" t="str">
        <f>VLOOKUP(D:D,门店完成情况!B:I,8,0)</f>
        <v>未完成</v>
      </c>
      <c r="J228" s="32">
        <f>VLOOKUP(B:B,[1]Sheet1!$A$1:$C$65536,3,0)</f>
        <v>374.5</v>
      </c>
      <c r="K228" s="32">
        <f t="shared" si="8"/>
        <v>-1158.5</v>
      </c>
      <c r="L228" s="32"/>
      <c r="M228" s="33">
        <v>-15</v>
      </c>
    </row>
    <row r="229" s="19" customFormat="1" customHeight="1" spans="1:13">
      <c r="A229" s="27">
        <v>241</v>
      </c>
      <c r="B229" s="27">
        <v>12234</v>
      </c>
      <c r="C229" s="28" t="s">
        <v>333</v>
      </c>
      <c r="D229" s="27">
        <v>105267</v>
      </c>
      <c r="E229" s="28" t="s">
        <v>330</v>
      </c>
      <c r="F229" s="28" t="s">
        <v>19</v>
      </c>
      <c r="G229" s="27">
        <v>2553</v>
      </c>
      <c r="H229" s="27">
        <v>2946</v>
      </c>
      <c r="I229" s="31" t="str">
        <f>VLOOKUP(D:D,门店完成情况!B:I,8,0)</f>
        <v>未完成</v>
      </c>
      <c r="J229" s="32">
        <f>VLOOKUP(B:B,[1]Sheet1!$A$1:$C$65536,3,0)</f>
        <v>991.6</v>
      </c>
      <c r="K229" s="32">
        <f t="shared" si="8"/>
        <v>-1561.4</v>
      </c>
      <c r="L229" s="32"/>
      <c r="M229" s="32">
        <v>30</v>
      </c>
    </row>
    <row r="230" s="19" customFormat="1" customHeight="1" spans="1:13">
      <c r="A230" s="27">
        <v>242</v>
      </c>
      <c r="B230" s="27">
        <v>4117</v>
      </c>
      <c r="C230" s="28" t="s">
        <v>334</v>
      </c>
      <c r="D230" s="27">
        <v>102934</v>
      </c>
      <c r="E230" s="28" t="s">
        <v>335</v>
      </c>
      <c r="F230" s="28" t="s">
        <v>17</v>
      </c>
      <c r="G230" s="27">
        <v>1868</v>
      </c>
      <c r="H230" s="27">
        <v>2155</v>
      </c>
      <c r="I230" s="31" t="str">
        <f>VLOOKUP(D:D,门店完成情况!B:I,8,0)</f>
        <v>未完成</v>
      </c>
      <c r="J230" s="32">
        <f>VLOOKUP(B:B,[1]Sheet1!$A$1:$C$65536,3,0)</f>
        <v>1463.6</v>
      </c>
      <c r="K230" s="32">
        <f t="shared" si="8"/>
        <v>-404.4</v>
      </c>
      <c r="L230" s="32"/>
      <c r="M230" s="32">
        <v>30</v>
      </c>
    </row>
    <row r="231" s="19" customFormat="1" customHeight="1" spans="1:13">
      <c r="A231" s="27">
        <v>243</v>
      </c>
      <c r="B231" s="27">
        <v>12185</v>
      </c>
      <c r="C231" s="28" t="s">
        <v>336</v>
      </c>
      <c r="D231" s="27">
        <v>102934</v>
      </c>
      <c r="E231" s="28" t="s">
        <v>335</v>
      </c>
      <c r="F231" s="28" t="s">
        <v>19</v>
      </c>
      <c r="G231" s="27">
        <v>1868</v>
      </c>
      <c r="H231" s="27">
        <v>2155</v>
      </c>
      <c r="I231" s="31" t="str">
        <f>VLOOKUP(D:D,门店完成情况!B:I,8,0)</f>
        <v>未完成</v>
      </c>
      <c r="J231" s="32">
        <f>VLOOKUP(B:B,[1]Sheet1!$A$1:$C$65536,3,0)</f>
        <v>1273</v>
      </c>
      <c r="K231" s="32">
        <f t="shared" si="8"/>
        <v>-595</v>
      </c>
      <c r="L231" s="32"/>
      <c r="M231" s="32">
        <v>30</v>
      </c>
    </row>
    <row r="232" s="19" customFormat="1" customHeight="1" spans="1:13">
      <c r="A232" s="27">
        <v>244</v>
      </c>
      <c r="B232" s="27">
        <v>12473</v>
      </c>
      <c r="C232" s="28" t="s">
        <v>337</v>
      </c>
      <c r="D232" s="27">
        <v>102934</v>
      </c>
      <c r="E232" s="28" t="s">
        <v>335</v>
      </c>
      <c r="F232" s="28" t="s">
        <v>23</v>
      </c>
      <c r="G232" s="27">
        <v>1121.5</v>
      </c>
      <c r="H232" s="27">
        <v>1293.5</v>
      </c>
      <c r="I232" s="31" t="str">
        <f>VLOOKUP(D:D,门店完成情况!B:I,8,0)</f>
        <v>未完成</v>
      </c>
      <c r="J232" s="32">
        <f>VLOOKUP(B:B,[1]Sheet1!$A$1:$C$65536,3,0)</f>
        <v>215.8</v>
      </c>
      <c r="K232" s="32">
        <f t="shared" si="8"/>
        <v>-905.7</v>
      </c>
      <c r="L232" s="32"/>
      <c r="M232" s="33">
        <v>-15</v>
      </c>
    </row>
    <row r="233" s="19" customFormat="1" customHeight="1" spans="1:13">
      <c r="A233" s="27">
        <v>245</v>
      </c>
      <c r="B233" s="27">
        <v>12477</v>
      </c>
      <c r="C233" s="28" t="s">
        <v>338</v>
      </c>
      <c r="D233" s="27">
        <v>102934</v>
      </c>
      <c r="E233" s="28" t="s">
        <v>335</v>
      </c>
      <c r="F233" s="28" t="s">
        <v>23</v>
      </c>
      <c r="G233" s="27">
        <v>1121.5</v>
      </c>
      <c r="H233" s="27">
        <v>1293.5</v>
      </c>
      <c r="I233" s="31" t="str">
        <f>VLOOKUP(D:D,门店完成情况!B:I,8,0)</f>
        <v>未完成</v>
      </c>
      <c r="J233" s="32">
        <f>VLOOKUP(B:B,[1]Sheet1!$A$1:$C$65536,3,0)</f>
        <v>1806</v>
      </c>
      <c r="K233" s="32">
        <f t="shared" si="8"/>
        <v>684.5</v>
      </c>
      <c r="L233" s="32"/>
      <c r="M233" s="32"/>
    </row>
    <row r="234" s="19" customFormat="1" customHeight="1" spans="1:13">
      <c r="A234" s="27">
        <v>246</v>
      </c>
      <c r="B234" s="27">
        <v>12332</v>
      </c>
      <c r="C234" s="28" t="s">
        <v>339</v>
      </c>
      <c r="D234" s="27">
        <v>102934</v>
      </c>
      <c r="E234" s="28" t="s">
        <v>335</v>
      </c>
      <c r="F234" s="28" t="s">
        <v>19</v>
      </c>
      <c r="G234" s="27">
        <v>1868</v>
      </c>
      <c r="H234" s="27">
        <v>2155</v>
      </c>
      <c r="I234" s="31" t="str">
        <f>VLOOKUP(D:D,门店完成情况!B:I,8,0)</f>
        <v>未完成</v>
      </c>
      <c r="J234" s="32">
        <f>VLOOKUP(B:B,[1]Sheet1!$A$1:$C$65536,3,0)</f>
        <v>1760.8</v>
      </c>
      <c r="K234" s="32">
        <f t="shared" si="8"/>
        <v>-107.2</v>
      </c>
      <c r="L234" s="32"/>
      <c r="M234" s="32">
        <v>30</v>
      </c>
    </row>
    <row r="235" s="19" customFormat="1" customHeight="1" spans="1:13">
      <c r="A235" s="27">
        <v>247</v>
      </c>
      <c r="B235" s="27">
        <v>10586</v>
      </c>
      <c r="C235" s="28" t="s">
        <v>340</v>
      </c>
      <c r="D235" s="27">
        <v>108277</v>
      </c>
      <c r="E235" s="28" t="s">
        <v>341</v>
      </c>
      <c r="F235" s="28" t="s">
        <v>19</v>
      </c>
      <c r="G235" s="27">
        <v>1794</v>
      </c>
      <c r="H235" s="27">
        <v>2069.6</v>
      </c>
      <c r="I235" s="31" t="str">
        <f>VLOOKUP(D:D,门店完成情况!B:I,8,0)</f>
        <v>未完成</v>
      </c>
      <c r="J235" s="32">
        <f>VLOOKUP(B:B,[1]Sheet1!$A$1:$C$65536,3,0)</f>
        <v>106</v>
      </c>
      <c r="K235" s="32">
        <f t="shared" si="8"/>
        <v>-1688</v>
      </c>
      <c r="L235" s="32"/>
      <c r="M235" s="32">
        <v>30</v>
      </c>
    </row>
    <row r="236" s="19" customFormat="1" customHeight="1" spans="1:13">
      <c r="A236" s="27">
        <v>248</v>
      </c>
      <c r="B236" s="27">
        <v>11782</v>
      </c>
      <c r="C236" s="28" t="s">
        <v>342</v>
      </c>
      <c r="D236" s="27">
        <v>108277</v>
      </c>
      <c r="E236" s="28" t="s">
        <v>341</v>
      </c>
      <c r="F236" s="28" t="s">
        <v>17</v>
      </c>
      <c r="G236" s="27">
        <v>1614.6</v>
      </c>
      <c r="H236" s="27">
        <v>1862.64</v>
      </c>
      <c r="I236" s="31" t="str">
        <f>VLOOKUP(D:D,门店完成情况!B:I,8,0)</f>
        <v>未完成</v>
      </c>
      <c r="J236" s="32">
        <f>VLOOKUP(B:B,[1]Sheet1!$A$1:$C$65536,3,0)</f>
        <v>287</v>
      </c>
      <c r="K236" s="32">
        <f t="shared" si="8"/>
        <v>-1327.6</v>
      </c>
      <c r="L236" s="32"/>
      <c r="M236" s="32">
        <v>30</v>
      </c>
    </row>
    <row r="237" s="19" customFormat="1" customHeight="1" spans="1:13">
      <c r="A237" s="27">
        <v>249</v>
      </c>
      <c r="B237" s="27">
        <v>12496</v>
      </c>
      <c r="C237" s="28" t="s">
        <v>343</v>
      </c>
      <c r="D237" s="27">
        <v>108277</v>
      </c>
      <c r="E237" s="28" t="s">
        <v>341</v>
      </c>
      <c r="F237" s="28" t="s">
        <v>23</v>
      </c>
      <c r="G237" s="27">
        <v>1076.4</v>
      </c>
      <c r="H237" s="27">
        <v>1241.76</v>
      </c>
      <c r="I237" s="31" t="str">
        <f>VLOOKUP(D:D,门店完成情况!B:I,8,0)</f>
        <v>未完成</v>
      </c>
      <c r="J237" s="32">
        <f>VLOOKUP(B:B,[1]Sheet1!$A$1:$C$65536,3,0)</f>
        <v>543.8</v>
      </c>
      <c r="K237" s="32">
        <f t="shared" si="8"/>
        <v>-532.6</v>
      </c>
      <c r="L237" s="32"/>
      <c r="M237" s="33">
        <v>-15</v>
      </c>
    </row>
    <row r="238" s="19" customFormat="1" customHeight="1" spans="1:13">
      <c r="A238" s="27">
        <v>250</v>
      </c>
      <c r="B238" s="27">
        <v>4246</v>
      </c>
      <c r="C238" s="28" t="s">
        <v>344</v>
      </c>
      <c r="D238" s="27">
        <v>391</v>
      </c>
      <c r="E238" s="28" t="s">
        <v>345</v>
      </c>
      <c r="F238" s="28" t="s">
        <v>66</v>
      </c>
      <c r="G238" s="27">
        <v>1920</v>
      </c>
      <c r="H238" s="27">
        <v>2215</v>
      </c>
      <c r="I238" s="31" t="str">
        <f>VLOOKUP(D:D,门店完成情况!B:I,8,0)</f>
        <v>2档</v>
      </c>
      <c r="J238" s="32">
        <f>VLOOKUP(B:B,[1]Sheet1!$A$1:$C$65536,3,0)</f>
        <v>3148.1</v>
      </c>
      <c r="K238" s="32">
        <f t="shared" si="8"/>
        <v>1228.1</v>
      </c>
      <c r="L238" s="32">
        <f>ROUND(J238*0.02,0)</f>
        <v>63</v>
      </c>
      <c r="M238" s="32"/>
    </row>
    <row r="239" s="19" customFormat="1" customHeight="1" spans="1:13">
      <c r="A239" s="27">
        <v>251</v>
      </c>
      <c r="B239" s="27">
        <v>11902</v>
      </c>
      <c r="C239" s="28" t="s">
        <v>346</v>
      </c>
      <c r="D239" s="27">
        <v>391</v>
      </c>
      <c r="E239" s="28" t="s">
        <v>345</v>
      </c>
      <c r="F239" s="28" t="s">
        <v>66</v>
      </c>
      <c r="G239" s="27">
        <v>1344</v>
      </c>
      <c r="H239" s="27">
        <v>1550.5</v>
      </c>
      <c r="I239" s="31" t="str">
        <f>VLOOKUP(D:D,门店完成情况!B:I,8,0)</f>
        <v>2档</v>
      </c>
      <c r="J239" s="32">
        <f>VLOOKUP(B:B,[1]Sheet1!$A$1:$C$65536,3,0)</f>
        <v>1927.3</v>
      </c>
      <c r="K239" s="32">
        <f t="shared" si="8"/>
        <v>583.3</v>
      </c>
      <c r="L239" s="32">
        <f>ROUND(J239*0.02,0)</f>
        <v>39</v>
      </c>
      <c r="M239" s="32"/>
    </row>
    <row r="240" s="19" customFormat="1" customHeight="1" spans="1:13">
      <c r="A240" s="27">
        <v>252</v>
      </c>
      <c r="B240" s="27">
        <v>12197</v>
      </c>
      <c r="C240" s="28" t="s">
        <v>347</v>
      </c>
      <c r="D240" s="27">
        <v>391</v>
      </c>
      <c r="E240" s="28" t="s">
        <v>345</v>
      </c>
      <c r="F240" s="28" t="s">
        <v>23</v>
      </c>
      <c r="G240" s="27">
        <v>1344</v>
      </c>
      <c r="H240" s="27">
        <v>1550.5</v>
      </c>
      <c r="I240" s="31" t="str">
        <f>VLOOKUP(D:D,门店完成情况!B:I,8,0)</f>
        <v>2档</v>
      </c>
      <c r="J240" s="32">
        <f>VLOOKUP(B:B,[1]Sheet1!$A$1:$C$65536,3,0)</f>
        <v>1086.8</v>
      </c>
      <c r="K240" s="32">
        <f t="shared" si="8"/>
        <v>-257.2</v>
      </c>
      <c r="L240" s="32">
        <f>ROUND(J240*0.02,0)</f>
        <v>22</v>
      </c>
      <c r="M240" s="33">
        <v>-15</v>
      </c>
    </row>
    <row r="241" s="19" customFormat="1" customHeight="1" spans="1:13">
      <c r="A241" s="27">
        <v>253</v>
      </c>
      <c r="B241" s="27">
        <v>12462</v>
      </c>
      <c r="C241" s="28" t="s">
        <v>348</v>
      </c>
      <c r="D241" s="27">
        <v>391</v>
      </c>
      <c r="E241" s="28" t="s">
        <v>345</v>
      </c>
      <c r="F241" s="28" t="s">
        <v>23</v>
      </c>
      <c r="G241" s="27">
        <v>1153</v>
      </c>
      <c r="H241" s="27">
        <v>1330</v>
      </c>
      <c r="I241" s="31" t="str">
        <f>VLOOKUP(D:D,门店完成情况!B:I,8,0)</f>
        <v>2档</v>
      </c>
      <c r="J241" s="32">
        <f>VLOOKUP(B:B,[1]Sheet1!$A$1:$C$65536,3,0)</f>
        <v>1100.5</v>
      </c>
      <c r="K241" s="32">
        <f t="shared" si="8"/>
        <v>-52.5</v>
      </c>
      <c r="L241" s="32">
        <f>ROUND(J241*0.02,0)</f>
        <v>22</v>
      </c>
      <c r="M241" s="33">
        <v>-15</v>
      </c>
    </row>
    <row r="242" s="19" customFormat="1" customHeight="1" spans="1:13">
      <c r="A242" s="27">
        <v>254</v>
      </c>
      <c r="B242" s="27">
        <v>990176</v>
      </c>
      <c r="C242" s="28" t="s">
        <v>349</v>
      </c>
      <c r="D242" s="27">
        <v>337</v>
      </c>
      <c r="E242" s="28" t="s">
        <v>350</v>
      </c>
      <c r="F242" s="28" t="s">
        <v>39</v>
      </c>
      <c r="G242" s="27">
        <v>1931</v>
      </c>
      <c r="H242" s="27">
        <v>2228</v>
      </c>
      <c r="I242" s="31" t="str">
        <f>VLOOKUP(D:D,门店完成情况!B:I,8,0)</f>
        <v>未完成</v>
      </c>
      <c r="J242" s="32">
        <f>VLOOKUP(B:B,[1]Sheet1!$A$1:$C$65536,3,0)</f>
        <v>1120.78</v>
      </c>
      <c r="K242" s="32">
        <f t="shared" si="8"/>
        <v>-810.22</v>
      </c>
      <c r="L242" s="32"/>
      <c r="M242" s="32">
        <v>30</v>
      </c>
    </row>
    <row r="243" s="19" customFormat="1" customHeight="1" spans="1:13">
      <c r="A243" s="27">
        <v>255</v>
      </c>
      <c r="B243" s="27">
        <v>4264</v>
      </c>
      <c r="C243" s="28" t="s">
        <v>351</v>
      </c>
      <c r="D243" s="27">
        <v>337</v>
      </c>
      <c r="E243" s="28" t="s">
        <v>350</v>
      </c>
      <c r="F243" s="28" t="s">
        <v>17</v>
      </c>
      <c r="G243" s="27">
        <v>1448</v>
      </c>
      <c r="H243" s="27">
        <v>1670</v>
      </c>
      <c r="I243" s="31" t="str">
        <f>VLOOKUP(D:D,门店完成情况!B:I,8,0)</f>
        <v>未完成</v>
      </c>
      <c r="J243" s="32">
        <f>VLOOKUP(B:B,[1]Sheet1!$A$1:$C$65536,3,0)</f>
        <v>2791.5</v>
      </c>
      <c r="K243" s="32">
        <f t="shared" si="8"/>
        <v>1343.5</v>
      </c>
      <c r="L243" s="32"/>
      <c r="M243" s="32"/>
    </row>
    <row r="244" s="19" customFormat="1" customHeight="1" spans="1:13">
      <c r="A244" s="27">
        <v>256</v>
      </c>
      <c r="B244" s="27">
        <v>4061</v>
      </c>
      <c r="C244" s="28" t="s">
        <v>352</v>
      </c>
      <c r="D244" s="27">
        <v>337</v>
      </c>
      <c r="E244" s="28" t="s">
        <v>350</v>
      </c>
      <c r="F244" s="28" t="s">
        <v>55</v>
      </c>
      <c r="G244" s="27">
        <v>1609</v>
      </c>
      <c r="H244" s="27">
        <v>1856</v>
      </c>
      <c r="I244" s="31" t="str">
        <f>VLOOKUP(D:D,门店完成情况!B:I,8,0)</f>
        <v>未完成</v>
      </c>
      <c r="J244" s="32">
        <f>VLOOKUP(B:B,[1]Sheet1!$A$1:$C$65536,3,0)</f>
        <v>1799.36</v>
      </c>
      <c r="K244" s="32">
        <f t="shared" si="8"/>
        <v>190.36</v>
      </c>
      <c r="L244" s="32"/>
      <c r="M244" s="32"/>
    </row>
    <row r="245" s="19" customFormat="1" customHeight="1" spans="1:13">
      <c r="A245" s="27">
        <v>257</v>
      </c>
      <c r="B245" s="27">
        <v>990451</v>
      </c>
      <c r="C245" s="28" t="s">
        <v>353</v>
      </c>
      <c r="D245" s="27">
        <v>337</v>
      </c>
      <c r="E245" s="28" t="s">
        <v>350</v>
      </c>
      <c r="F245" s="28" t="s">
        <v>39</v>
      </c>
      <c r="G245" s="27">
        <v>1931</v>
      </c>
      <c r="H245" s="27">
        <v>2228</v>
      </c>
      <c r="I245" s="31" t="str">
        <f>VLOOKUP(D:D,门店完成情况!B:I,8,0)</f>
        <v>未完成</v>
      </c>
      <c r="J245" s="32">
        <f>VLOOKUP(B:B,[1]Sheet1!$A$1:$C$65536,3,0)</f>
        <v>1231.6</v>
      </c>
      <c r="K245" s="32">
        <f t="shared" si="8"/>
        <v>-699.4</v>
      </c>
      <c r="L245" s="32"/>
      <c r="M245" s="32">
        <v>30</v>
      </c>
    </row>
    <row r="246" s="19" customFormat="1" customHeight="1" spans="1:13">
      <c r="A246" s="27">
        <v>258</v>
      </c>
      <c r="B246" s="27">
        <v>6965</v>
      </c>
      <c r="C246" s="28" t="s">
        <v>354</v>
      </c>
      <c r="D246" s="27">
        <v>337</v>
      </c>
      <c r="E246" s="28" t="s">
        <v>350</v>
      </c>
      <c r="F246" s="28" t="s">
        <v>66</v>
      </c>
      <c r="G246" s="27">
        <v>1609</v>
      </c>
      <c r="H246" s="27">
        <v>1856</v>
      </c>
      <c r="I246" s="31" t="str">
        <f>VLOOKUP(D:D,门店完成情况!B:I,8,0)</f>
        <v>未完成</v>
      </c>
      <c r="J246" s="32">
        <f>VLOOKUP(B:B,[1]Sheet1!$A$1:$C$65536,3,0)</f>
        <v>1580.6</v>
      </c>
      <c r="K246" s="32">
        <f>J246-G246</f>
        <v>-28.4000000000001</v>
      </c>
      <c r="L246" s="32"/>
      <c r="M246" s="32">
        <v>30</v>
      </c>
    </row>
    <row r="247" s="19" customFormat="1" customHeight="1" spans="1:13">
      <c r="A247" s="27">
        <v>259</v>
      </c>
      <c r="B247" s="27">
        <v>10892</v>
      </c>
      <c r="C247" s="28" t="s">
        <v>355</v>
      </c>
      <c r="D247" s="27">
        <v>337</v>
      </c>
      <c r="E247" s="28" t="s">
        <v>350</v>
      </c>
      <c r="F247" s="28" t="s">
        <v>66</v>
      </c>
      <c r="G247" s="27">
        <v>1609</v>
      </c>
      <c r="H247" s="27">
        <v>1856</v>
      </c>
      <c r="I247" s="31" t="str">
        <f>VLOOKUP(D:D,门店完成情况!B:I,8,0)</f>
        <v>未完成</v>
      </c>
      <c r="J247" s="32">
        <f>VLOOKUP(B:B,[1]Sheet1!$A$1:$C$65536,3,0)</f>
        <v>910.74</v>
      </c>
      <c r="K247" s="32">
        <f>J247-G247</f>
        <v>-698.26</v>
      </c>
      <c r="L247" s="32"/>
      <c r="M247" s="32">
        <v>30</v>
      </c>
    </row>
    <row r="248" s="19" customFormat="1" customHeight="1" spans="1:13">
      <c r="A248" s="27">
        <v>260</v>
      </c>
      <c r="B248" s="27">
        <v>12700</v>
      </c>
      <c r="C248" s="28" t="s">
        <v>356</v>
      </c>
      <c r="D248" s="27">
        <v>337</v>
      </c>
      <c r="E248" s="28" t="s">
        <v>350</v>
      </c>
      <c r="F248" s="28" t="s">
        <v>357</v>
      </c>
      <c r="G248" s="27">
        <v>1126</v>
      </c>
      <c r="H248" s="27">
        <v>1230</v>
      </c>
      <c r="I248" s="31" t="str">
        <f>VLOOKUP(D:D,门店完成情况!B:I,8,0)</f>
        <v>未完成</v>
      </c>
      <c r="J248" s="32">
        <f>VLOOKUP(B:B,[1]Sheet1!$A$1:$C$65536,3,0)</f>
        <v>1263.6</v>
      </c>
      <c r="K248" s="32">
        <f>J248-G248</f>
        <v>137.6</v>
      </c>
      <c r="L248" s="32"/>
      <c r="M248" s="32"/>
    </row>
    <row r="249" s="19" customFormat="1" customHeight="1" spans="1:13">
      <c r="A249" s="27">
        <v>261</v>
      </c>
      <c r="B249" s="27">
        <v>11883</v>
      </c>
      <c r="C249" s="28" t="s">
        <v>358</v>
      </c>
      <c r="D249" s="27">
        <v>337</v>
      </c>
      <c r="E249" s="28" t="s">
        <v>350</v>
      </c>
      <c r="F249" s="28" t="s">
        <v>66</v>
      </c>
      <c r="G249" s="27">
        <v>1609</v>
      </c>
      <c r="H249" s="27">
        <v>1856</v>
      </c>
      <c r="I249" s="31" t="str">
        <f>VLOOKUP(D:D,门店完成情况!B:I,8,0)</f>
        <v>未完成</v>
      </c>
      <c r="J249" s="32">
        <f>VLOOKUP(B:B,[1]Sheet1!$A$1:$C$65536,3,0)</f>
        <v>1099.5</v>
      </c>
      <c r="K249" s="32">
        <f>J249-G249</f>
        <v>-509.5</v>
      </c>
      <c r="L249" s="32"/>
      <c r="M249" s="32">
        <v>30</v>
      </c>
    </row>
    <row r="250" s="19" customFormat="1" customHeight="1" spans="1:13">
      <c r="A250" s="27">
        <v>262</v>
      </c>
      <c r="B250" s="27">
        <v>12504</v>
      </c>
      <c r="C250" s="28" t="s">
        <v>359</v>
      </c>
      <c r="D250" s="27">
        <v>337</v>
      </c>
      <c r="E250" s="28" t="s">
        <v>350</v>
      </c>
      <c r="F250" s="28" t="s">
        <v>360</v>
      </c>
      <c r="G250" s="27">
        <v>965</v>
      </c>
      <c r="H250" s="27">
        <v>1148.5</v>
      </c>
      <c r="I250" s="31" t="str">
        <f>VLOOKUP(D:D,门店完成情况!B:I,8,0)</f>
        <v>未完成</v>
      </c>
      <c r="J250" s="32">
        <f>VLOOKUP(B:B,[1]Sheet1!$A$1:$C$65536,3,0)</f>
        <v>2018</v>
      </c>
      <c r="K250" s="32">
        <f>J250-G250</f>
        <v>1053</v>
      </c>
      <c r="L250" s="32"/>
      <c r="M250" s="32"/>
    </row>
    <row r="251" s="19" customFormat="1" customHeight="1" spans="1:13">
      <c r="A251" s="27">
        <v>263</v>
      </c>
      <c r="B251" s="27">
        <v>12503</v>
      </c>
      <c r="C251" s="28" t="s">
        <v>361</v>
      </c>
      <c r="D251" s="27">
        <v>337</v>
      </c>
      <c r="E251" s="28" t="s">
        <v>350</v>
      </c>
      <c r="F251" s="28" t="s">
        <v>360</v>
      </c>
      <c r="G251" s="27">
        <v>965</v>
      </c>
      <c r="H251" s="27">
        <v>1148.5</v>
      </c>
      <c r="I251" s="31" t="str">
        <f>VLOOKUP(D:D,门店完成情况!B:I,8,0)</f>
        <v>未完成</v>
      </c>
      <c r="J251" s="32">
        <f>VLOOKUP(B:B,[1]Sheet1!$A$1:$C$65536,3,0)</f>
        <v>928.66</v>
      </c>
      <c r="K251" s="32">
        <f>J251-G251</f>
        <v>-36.34</v>
      </c>
      <c r="L251" s="32"/>
      <c r="M251" s="33">
        <v>-15</v>
      </c>
    </row>
    <row r="252" s="19" customFormat="1" customHeight="1" spans="1:13">
      <c r="A252" s="27">
        <v>264</v>
      </c>
      <c r="B252" s="27">
        <v>7050</v>
      </c>
      <c r="C252" s="28" t="s">
        <v>362</v>
      </c>
      <c r="D252" s="27">
        <v>545</v>
      </c>
      <c r="E252" s="28" t="s">
        <v>363</v>
      </c>
      <c r="F252" s="28" t="s">
        <v>19</v>
      </c>
      <c r="G252" s="27">
        <v>924.4</v>
      </c>
      <c r="H252" s="27">
        <v>1065.9</v>
      </c>
      <c r="I252" s="31" t="str">
        <f>VLOOKUP(D:D,门店完成情况!B:I,8,0)</f>
        <v>未完成</v>
      </c>
      <c r="J252" s="32">
        <f>VLOOKUP(B:B,[1]Sheet1!$A$1:$C$65536,3,0)</f>
        <v>678.4</v>
      </c>
      <c r="K252" s="32">
        <f>J252-G252</f>
        <v>-246</v>
      </c>
      <c r="L252" s="32"/>
      <c r="M252" s="32">
        <v>30</v>
      </c>
    </row>
    <row r="253" s="19" customFormat="1" customHeight="1" spans="1:13">
      <c r="A253" s="27">
        <v>265</v>
      </c>
      <c r="B253" s="27">
        <v>11143</v>
      </c>
      <c r="C253" s="28" t="s">
        <v>364</v>
      </c>
      <c r="D253" s="27">
        <v>545</v>
      </c>
      <c r="E253" s="28" t="s">
        <v>363</v>
      </c>
      <c r="F253" s="28" t="s">
        <v>17</v>
      </c>
      <c r="G253" s="27">
        <v>832</v>
      </c>
      <c r="H253" s="27">
        <v>959.3</v>
      </c>
      <c r="I253" s="31" t="str">
        <f>VLOOKUP(D:D,门店完成情况!B:I,8,0)</f>
        <v>未完成</v>
      </c>
      <c r="J253" s="32">
        <f>VLOOKUP(B:B,[1]Sheet1!$A$1:$C$65536,3,0)</f>
        <v>1055</v>
      </c>
      <c r="K253" s="32">
        <f>J253-G253</f>
        <v>223</v>
      </c>
      <c r="L253" s="32"/>
      <c r="M253" s="32"/>
    </row>
    <row r="254" s="19" customFormat="1" customHeight="1" spans="1:13">
      <c r="A254" s="27">
        <v>266</v>
      </c>
      <c r="B254" s="27">
        <v>12669</v>
      </c>
      <c r="C254" s="28" t="s">
        <v>365</v>
      </c>
      <c r="D254" s="27">
        <v>545</v>
      </c>
      <c r="E254" s="28" t="s">
        <v>363</v>
      </c>
      <c r="F254" s="28" t="s">
        <v>19</v>
      </c>
      <c r="G254" s="27">
        <v>739.6</v>
      </c>
      <c r="H254" s="27">
        <v>852.8</v>
      </c>
      <c r="I254" s="31" t="str">
        <f>VLOOKUP(D:D,门店完成情况!B:I,8,0)</f>
        <v>未完成</v>
      </c>
      <c r="J254" s="32">
        <f>VLOOKUP(B:B,[1]Sheet1!$A$1:$C$65536,3,0)</f>
        <v>410</v>
      </c>
      <c r="K254" s="32">
        <f>J254-G254</f>
        <v>-329.6</v>
      </c>
      <c r="L254" s="32"/>
      <c r="M254" s="32">
        <v>30</v>
      </c>
    </row>
    <row r="255" s="19" customFormat="1" customHeight="1" spans="1:13">
      <c r="A255" s="27">
        <v>267</v>
      </c>
      <c r="B255" s="27">
        <v>6390</v>
      </c>
      <c r="C255" s="28" t="s">
        <v>366</v>
      </c>
      <c r="D255" s="27">
        <v>572</v>
      </c>
      <c r="E255" s="28" t="s">
        <v>367</v>
      </c>
      <c r="F255" s="28" t="s">
        <v>19</v>
      </c>
      <c r="G255" s="27">
        <v>980</v>
      </c>
      <c r="H255" s="27">
        <v>1130</v>
      </c>
      <c r="I255" s="31" t="str">
        <f>VLOOKUP(D:D,门店完成情况!B:I,8,0)</f>
        <v>1档</v>
      </c>
      <c r="J255" s="32">
        <f>VLOOKUP(B:B,[1]Sheet1!$A$1:$C$65536,3,0)</f>
        <v>1245.66</v>
      </c>
      <c r="K255" s="32">
        <f>J255-G255</f>
        <v>265.66</v>
      </c>
      <c r="L255" s="32">
        <f>ROUND(J255*0.01,0)</f>
        <v>12</v>
      </c>
      <c r="M255" s="32"/>
    </row>
    <row r="256" s="19" customFormat="1" customHeight="1" spans="1:13">
      <c r="A256" s="27">
        <v>268</v>
      </c>
      <c r="B256" s="27">
        <v>8731</v>
      </c>
      <c r="C256" s="28" t="s">
        <v>368</v>
      </c>
      <c r="D256" s="27">
        <v>572</v>
      </c>
      <c r="E256" s="28" t="s">
        <v>367</v>
      </c>
      <c r="F256" s="28" t="s">
        <v>19</v>
      </c>
      <c r="G256" s="27">
        <v>980</v>
      </c>
      <c r="H256" s="27">
        <v>1130</v>
      </c>
      <c r="I256" s="31" t="str">
        <f>VLOOKUP(D:D,门店完成情况!B:I,8,0)</f>
        <v>1档</v>
      </c>
      <c r="J256" s="32">
        <f>VLOOKUP(B:B,[1]Sheet1!$A$1:$C$65536,3,0)</f>
        <v>800.41</v>
      </c>
      <c r="K256" s="32">
        <f>J256-G256</f>
        <v>-179.59</v>
      </c>
      <c r="L256" s="32">
        <f>ROUND(J256*0.01,0)</f>
        <v>8</v>
      </c>
      <c r="M256" s="32">
        <v>30</v>
      </c>
    </row>
    <row r="257" s="19" customFormat="1" customHeight="1" spans="1:13">
      <c r="A257" s="27">
        <v>269</v>
      </c>
      <c r="B257" s="27">
        <v>10186</v>
      </c>
      <c r="C257" s="28" t="s">
        <v>369</v>
      </c>
      <c r="D257" s="27">
        <v>572</v>
      </c>
      <c r="E257" s="28" t="s">
        <v>367</v>
      </c>
      <c r="F257" s="28" t="s">
        <v>17</v>
      </c>
      <c r="G257" s="27">
        <v>980</v>
      </c>
      <c r="H257" s="27">
        <v>1130</v>
      </c>
      <c r="I257" s="31" t="str">
        <f>VLOOKUP(D:D,门店完成情况!B:I,8,0)</f>
        <v>1档</v>
      </c>
      <c r="J257" s="32">
        <f>VLOOKUP(B:B,[1]Sheet1!$A$1:$C$65536,3,0)</f>
        <v>639.1</v>
      </c>
      <c r="K257" s="32">
        <f>J257-G257</f>
        <v>-340.9</v>
      </c>
      <c r="L257" s="32">
        <f>ROUND(J257*0.01,0)</f>
        <v>6</v>
      </c>
      <c r="M257" s="32">
        <v>30</v>
      </c>
    </row>
    <row r="258" s="19" customFormat="1" customHeight="1" spans="1:13">
      <c r="A258" s="27">
        <v>270</v>
      </c>
      <c r="B258" s="27">
        <v>11058</v>
      </c>
      <c r="C258" s="28" t="s">
        <v>370</v>
      </c>
      <c r="D258" s="27">
        <v>572</v>
      </c>
      <c r="E258" s="28" t="s">
        <v>367</v>
      </c>
      <c r="F258" s="28" t="s">
        <v>19</v>
      </c>
      <c r="G258" s="27">
        <v>980</v>
      </c>
      <c r="H258" s="27">
        <v>1130</v>
      </c>
      <c r="I258" s="31" t="str">
        <f>VLOOKUP(D:D,门店完成情况!B:I,8,0)</f>
        <v>1档</v>
      </c>
      <c r="J258" s="32">
        <f>VLOOKUP(B:B,[1]Sheet1!$A$1:$C$65536,3,0)</f>
        <v>1091.62</v>
      </c>
      <c r="K258" s="32">
        <f>J258-G258</f>
        <v>111.62</v>
      </c>
      <c r="L258" s="32">
        <f>ROUND(J258*0.01,0)</f>
        <v>11</v>
      </c>
      <c r="M258" s="32"/>
    </row>
    <row r="259" s="19" customFormat="1" customHeight="1" spans="1:13">
      <c r="A259" s="27">
        <v>271</v>
      </c>
      <c r="B259" s="27">
        <v>12466</v>
      </c>
      <c r="C259" s="28" t="s">
        <v>371</v>
      </c>
      <c r="D259" s="27">
        <v>572</v>
      </c>
      <c r="E259" s="28" t="s">
        <v>367</v>
      </c>
      <c r="F259" s="28" t="s">
        <v>31</v>
      </c>
      <c r="G259" s="27">
        <v>591</v>
      </c>
      <c r="H259" s="27">
        <v>684</v>
      </c>
      <c r="I259" s="31" t="str">
        <f>VLOOKUP(D:D,门店完成情况!B:I,8,0)</f>
        <v>1档</v>
      </c>
      <c r="J259" s="32">
        <f>VLOOKUP(B:B,[1]Sheet1!$A$1:$C$65536,3,0)</f>
        <v>1028.8</v>
      </c>
      <c r="K259" s="32">
        <f>J259-G259</f>
        <v>437.8</v>
      </c>
      <c r="L259" s="32">
        <f>ROUND(J259*0.01,0)</f>
        <v>10</v>
      </c>
      <c r="M259" s="32"/>
    </row>
    <row r="260" s="19" customFormat="1" customHeight="1" spans="1:13">
      <c r="A260" s="27">
        <v>272</v>
      </c>
      <c r="B260" s="27">
        <v>10898</v>
      </c>
      <c r="C260" s="28" t="s">
        <v>372</v>
      </c>
      <c r="D260" s="27">
        <v>747</v>
      </c>
      <c r="E260" s="28" t="s">
        <v>373</v>
      </c>
      <c r="F260" s="28" t="s">
        <v>79</v>
      </c>
      <c r="G260" s="27">
        <v>1019</v>
      </c>
      <c r="H260" s="27">
        <v>1175</v>
      </c>
      <c r="I260" s="31" t="str">
        <f>VLOOKUP(D:D,门店完成情况!B:I,8,0)</f>
        <v>未完成</v>
      </c>
      <c r="J260" s="32">
        <f>VLOOKUP(B:B,[1]Sheet1!$A$1:$C$65536,3,0)</f>
        <v>472.8</v>
      </c>
      <c r="K260" s="32">
        <f>J260-G260</f>
        <v>-546.2</v>
      </c>
      <c r="L260" s="32"/>
      <c r="M260" s="32">
        <v>30</v>
      </c>
    </row>
    <row r="261" s="19" customFormat="1" customHeight="1" spans="1:13">
      <c r="A261" s="27">
        <v>273</v>
      </c>
      <c r="B261" s="27">
        <v>11023</v>
      </c>
      <c r="C261" s="28" t="s">
        <v>374</v>
      </c>
      <c r="D261" s="27">
        <v>747</v>
      </c>
      <c r="E261" s="28" t="s">
        <v>373</v>
      </c>
      <c r="F261" s="28" t="s">
        <v>79</v>
      </c>
      <c r="G261" s="27">
        <v>1019</v>
      </c>
      <c r="H261" s="27">
        <v>1175</v>
      </c>
      <c r="I261" s="31" t="str">
        <f>VLOOKUP(D:D,门店完成情况!B:I,8,0)</f>
        <v>未完成</v>
      </c>
      <c r="J261" s="32">
        <f>VLOOKUP(B:B,[1]Sheet1!$A$1:$C$65536,3,0)</f>
        <v>250.8</v>
      </c>
      <c r="K261" s="32">
        <f>J261-G261</f>
        <v>-768.2</v>
      </c>
      <c r="L261" s="32"/>
      <c r="M261" s="32">
        <v>30</v>
      </c>
    </row>
    <row r="262" s="19" customFormat="1" customHeight="1" spans="1:13">
      <c r="A262" s="27">
        <v>274</v>
      </c>
      <c r="B262" s="27">
        <v>10907</v>
      </c>
      <c r="C262" s="28" t="s">
        <v>375</v>
      </c>
      <c r="D262" s="27">
        <v>747</v>
      </c>
      <c r="E262" s="28" t="s">
        <v>373</v>
      </c>
      <c r="F262" s="28" t="s">
        <v>17</v>
      </c>
      <c r="G262" s="27">
        <v>1019</v>
      </c>
      <c r="H262" s="27">
        <v>1175</v>
      </c>
      <c r="I262" s="31" t="str">
        <f>VLOOKUP(D:D,门店完成情况!B:I,8,0)</f>
        <v>未完成</v>
      </c>
      <c r="J262" s="32">
        <f>VLOOKUP(B:B,[1]Sheet1!$A$1:$C$65536,3,0)</f>
        <v>572.8</v>
      </c>
      <c r="K262" s="32">
        <f>J262-G262</f>
        <v>-446.2</v>
      </c>
      <c r="L262" s="32"/>
      <c r="M262" s="32">
        <v>30</v>
      </c>
    </row>
    <row r="263" s="19" customFormat="1" customHeight="1" spans="1:13">
      <c r="A263" s="27">
        <v>275</v>
      </c>
      <c r="B263" s="27">
        <v>12467</v>
      </c>
      <c r="C263" s="28" t="s">
        <v>376</v>
      </c>
      <c r="D263" s="27">
        <v>747</v>
      </c>
      <c r="E263" s="28" t="s">
        <v>373</v>
      </c>
      <c r="F263" s="28" t="s">
        <v>23</v>
      </c>
      <c r="G263" s="27">
        <v>611</v>
      </c>
      <c r="H263" s="27">
        <v>705.5</v>
      </c>
      <c r="I263" s="31" t="str">
        <f>VLOOKUP(D:D,门店完成情况!B:I,8,0)</f>
        <v>未完成</v>
      </c>
      <c r="J263" s="32">
        <f>VLOOKUP(B:B,[1]Sheet1!$A$1:$C$65536,3,0)</f>
        <v>353.29</v>
      </c>
      <c r="K263" s="32">
        <f>J263-G263</f>
        <v>-257.71</v>
      </c>
      <c r="L263" s="32"/>
      <c r="M263" s="33">
        <v>-15</v>
      </c>
    </row>
    <row r="264" s="19" customFormat="1" customHeight="1" spans="1:13">
      <c r="A264" s="27">
        <v>276</v>
      </c>
      <c r="B264" s="27">
        <v>11964</v>
      </c>
      <c r="C264" s="28" t="s">
        <v>377</v>
      </c>
      <c r="D264" s="27">
        <v>747</v>
      </c>
      <c r="E264" s="28" t="s">
        <v>373</v>
      </c>
      <c r="F264" s="28" t="s">
        <v>19</v>
      </c>
      <c r="G264" s="27">
        <v>1019</v>
      </c>
      <c r="H264" s="27">
        <v>1175</v>
      </c>
      <c r="I264" s="31" t="str">
        <f>VLOOKUP(D:D,门店完成情况!B:I,8,0)</f>
        <v>未完成</v>
      </c>
      <c r="J264" s="32">
        <f>VLOOKUP(B:B,[1]Sheet1!$A$1:$C$65536,3,0)</f>
        <v>1000.2</v>
      </c>
      <c r="K264" s="32">
        <f>J264-G264</f>
        <v>-18.8</v>
      </c>
      <c r="L264" s="32"/>
      <c r="M264" s="32">
        <v>30</v>
      </c>
    </row>
    <row r="265" s="19" customFormat="1" customHeight="1" spans="1:13">
      <c r="A265" s="27">
        <v>277</v>
      </c>
      <c r="B265" s="27">
        <v>12398</v>
      </c>
      <c r="C265" s="28" t="s">
        <v>378</v>
      </c>
      <c r="D265" s="27">
        <v>747</v>
      </c>
      <c r="E265" s="28" t="s">
        <v>373</v>
      </c>
      <c r="F265" s="28" t="s">
        <v>23</v>
      </c>
      <c r="G265" s="27">
        <v>611</v>
      </c>
      <c r="H265" s="27">
        <v>705.5</v>
      </c>
      <c r="I265" s="31" t="str">
        <f>VLOOKUP(D:D,门店完成情况!B:I,8,0)</f>
        <v>未完成</v>
      </c>
      <c r="J265" s="32">
        <f>VLOOKUP(B:B,[1]Sheet1!$A$1:$C$65536,3,0)</f>
        <v>284.89</v>
      </c>
      <c r="K265" s="32">
        <f>J265-G265</f>
        <v>-326.11</v>
      </c>
      <c r="L265" s="32"/>
      <c r="M265" s="33">
        <v>-15</v>
      </c>
    </row>
    <row r="266" s="19" customFormat="1" customHeight="1" spans="1:13">
      <c r="A266" s="27">
        <v>280</v>
      </c>
      <c r="B266" s="27">
        <v>5880</v>
      </c>
      <c r="C266" s="28" t="s">
        <v>379</v>
      </c>
      <c r="D266" s="27">
        <v>307</v>
      </c>
      <c r="E266" s="28" t="s">
        <v>380</v>
      </c>
      <c r="F266" s="28" t="s">
        <v>19</v>
      </c>
      <c r="G266" s="27">
        <v>5639.6</v>
      </c>
      <c r="H266" s="27">
        <v>6507.2</v>
      </c>
      <c r="I266" s="31" t="str">
        <f>VLOOKUP(D:D,门店完成情况!B:I,8,0)</f>
        <v>未完成</v>
      </c>
      <c r="J266" s="32">
        <f>VLOOKUP(B:B,[1]Sheet1!$A$1:$C$65536,3,0)</f>
        <v>1504.69</v>
      </c>
      <c r="K266" s="32">
        <f>J266-G266</f>
        <v>-4134.91</v>
      </c>
      <c r="L266" s="32"/>
      <c r="M266" s="32">
        <v>30</v>
      </c>
    </row>
    <row r="267" s="19" customFormat="1" customHeight="1" spans="1:13">
      <c r="A267" s="27">
        <v>281</v>
      </c>
      <c r="B267" s="27">
        <v>991137</v>
      </c>
      <c r="C267" s="28" t="s">
        <v>381</v>
      </c>
      <c r="D267" s="27">
        <v>307</v>
      </c>
      <c r="E267" s="28" t="s">
        <v>380</v>
      </c>
      <c r="F267" s="28" t="s">
        <v>285</v>
      </c>
      <c r="G267" s="27">
        <v>5639.6</v>
      </c>
      <c r="H267" s="27">
        <v>6507.2</v>
      </c>
      <c r="I267" s="31" t="str">
        <f>VLOOKUP(D:D,门店完成情况!B:I,8,0)</f>
        <v>未完成</v>
      </c>
      <c r="J267" s="32">
        <f>VLOOKUP(B:B,[1]Sheet1!$A$1:$C$65536,3,0)</f>
        <v>3176.89</v>
      </c>
      <c r="K267" s="32">
        <f>J267-G267</f>
        <v>-2462.71</v>
      </c>
      <c r="L267" s="32"/>
      <c r="M267" s="32">
        <v>30</v>
      </c>
    </row>
    <row r="268" s="19" customFormat="1" customHeight="1" spans="1:13">
      <c r="A268" s="27">
        <v>282</v>
      </c>
      <c r="B268" s="27">
        <v>993501</v>
      </c>
      <c r="C268" s="28" t="s">
        <v>382</v>
      </c>
      <c r="D268" s="27">
        <v>307</v>
      </c>
      <c r="E268" s="28" t="s">
        <v>380</v>
      </c>
      <c r="F268" s="28" t="s">
        <v>285</v>
      </c>
      <c r="G268" s="27">
        <v>5639.6</v>
      </c>
      <c r="H268" s="27">
        <v>6507.2</v>
      </c>
      <c r="I268" s="31" t="str">
        <f>VLOOKUP(D:D,门店完成情况!B:I,8,0)</f>
        <v>未完成</v>
      </c>
      <c r="J268" s="32">
        <f>VLOOKUP(B:B,[1]Sheet1!$A$1:$C$65536,3,0)</f>
        <v>3794.8</v>
      </c>
      <c r="K268" s="32">
        <f>J268-G268</f>
        <v>-1844.8</v>
      </c>
      <c r="L268" s="32"/>
      <c r="M268" s="32">
        <v>30</v>
      </c>
    </row>
    <row r="269" s="19" customFormat="1" customHeight="1" spans="1:13">
      <c r="A269" s="27">
        <v>283</v>
      </c>
      <c r="B269" s="27">
        <v>7107</v>
      </c>
      <c r="C269" s="28" t="s">
        <v>383</v>
      </c>
      <c r="D269" s="27">
        <v>307</v>
      </c>
      <c r="E269" s="28" t="s">
        <v>380</v>
      </c>
      <c r="F269" s="28" t="s">
        <v>19</v>
      </c>
      <c r="G269" s="27">
        <v>5639.6</v>
      </c>
      <c r="H269" s="27">
        <v>6507.2</v>
      </c>
      <c r="I269" s="31" t="str">
        <f>VLOOKUP(D:D,门店完成情况!B:I,8,0)</f>
        <v>未完成</v>
      </c>
      <c r="J269" s="32">
        <f>VLOOKUP(B:B,[1]Sheet1!$A$1:$C$65536,3,0)</f>
        <v>5759.35</v>
      </c>
      <c r="K269" s="32">
        <f>J269-G269</f>
        <v>119.75</v>
      </c>
      <c r="L269" s="32"/>
      <c r="M269" s="32"/>
    </row>
    <row r="270" s="19" customFormat="1" customHeight="1" spans="1:13">
      <c r="A270" s="27">
        <v>286</v>
      </c>
      <c r="B270" s="27">
        <v>9563</v>
      </c>
      <c r="C270" s="28" t="s">
        <v>384</v>
      </c>
      <c r="D270" s="27">
        <v>307</v>
      </c>
      <c r="E270" s="28" t="s">
        <v>380</v>
      </c>
      <c r="F270" s="28" t="s">
        <v>19</v>
      </c>
      <c r="G270" s="27">
        <v>5639.6</v>
      </c>
      <c r="H270" s="27">
        <v>6507.2</v>
      </c>
      <c r="I270" s="31" t="str">
        <f>VLOOKUP(D:D,门店完成情况!B:I,8,0)</f>
        <v>未完成</v>
      </c>
      <c r="J270" s="32">
        <f>VLOOKUP(B:B,[1]Sheet1!$A$1:$C$65536,3,0)</f>
        <v>4707.4</v>
      </c>
      <c r="K270" s="32">
        <f>J270-G270</f>
        <v>-932.200000000001</v>
      </c>
      <c r="L270" s="32"/>
      <c r="M270" s="32">
        <v>30</v>
      </c>
    </row>
    <row r="271" s="19" customFormat="1" customHeight="1" spans="1:13">
      <c r="A271" s="27">
        <v>287</v>
      </c>
      <c r="B271" s="27">
        <v>9669</v>
      </c>
      <c r="C271" s="28" t="s">
        <v>385</v>
      </c>
      <c r="D271" s="27">
        <v>307</v>
      </c>
      <c r="E271" s="28" t="s">
        <v>380</v>
      </c>
      <c r="F271" s="28" t="s">
        <v>19</v>
      </c>
      <c r="G271" s="27">
        <v>5639.6</v>
      </c>
      <c r="H271" s="27">
        <v>6507.2</v>
      </c>
      <c r="I271" s="31" t="str">
        <f>VLOOKUP(D:D,门店完成情况!B:I,8,0)</f>
        <v>未完成</v>
      </c>
      <c r="J271" s="32">
        <f>VLOOKUP(B:B,[1]Sheet1!$A$1:$C$65536,3,0)</f>
        <v>3104.6</v>
      </c>
      <c r="K271" s="32">
        <f>J271-G271</f>
        <v>-2535</v>
      </c>
      <c r="L271" s="32"/>
      <c r="M271" s="32">
        <v>30</v>
      </c>
    </row>
    <row r="272" s="19" customFormat="1" customHeight="1" spans="1:13">
      <c r="A272" s="27">
        <v>290</v>
      </c>
      <c r="B272" s="27">
        <v>10886</v>
      </c>
      <c r="C272" s="28" t="s">
        <v>386</v>
      </c>
      <c r="D272" s="27">
        <v>307</v>
      </c>
      <c r="E272" s="28" t="s">
        <v>380</v>
      </c>
      <c r="F272" s="28" t="s">
        <v>19</v>
      </c>
      <c r="G272" s="27">
        <v>5639.6</v>
      </c>
      <c r="H272" s="27">
        <v>6507.2</v>
      </c>
      <c r="I272" s="31" t="str">
        <f>VLOOKUP(D:D,门店完成情况!B:I,8,0)</f>
        <v>未完成</v>
      </c>
      <c r="J272" s="32">
        <f>VLOOKUP(B:B,[1]Sheet1!$A$1:$C$65536,3,0)</f>
        <v>2092.4</v>
      </c>
      <c r="K272" s="32">
        <f>J272-G272</f>
        <v>-3547.2</v>
      </c>
      <c r="L272" s="32"/>
      <c r="M272" s="32">
        <v>30</v>
      </c>
    </row>
    <row r="273" s="19" customFormat="1" customHeight="1" spans="1:13">
      <c r="A273" s="27">
        <v>291</v>
      </c>
      <c r="B273" s="27">
        <v>10989</v>
      </c>
      <c r="C273" s="28" t="s">
        <v>387</v>
      </c>
      <c r="D273" s="27">
        <v>307</v>
      </c>
      <c r="E273" s="28" t="s">
        <v>380</v>
      </c>
      <c r="F273" s="28" t="s">
        <v>19</v>
      </c>
      <c r="G273" s="27">
        <v>5639.6</v>
      </c>
      <c r="H273" s="27">
        <v>6507.2</v>
      </c>
      <c r="I273" s="31" t="str">
        <f>VLOOKUP(D:D,门店完成情况!B:I,8,0)</f>
        <v>未完成</v>
      </c>
      <c r="J273" s="32">
        <f>VLOOKUP(B:B,[1]Sheet1!$A$1:$C$65536,3,0)</f>
        <v>3530.8</v>
      </c>
      <c r="K273" s="32">
        <f>J273-G273</f>
        <v>-2108.8</v>
      </c>
      <c r="L273" s="32"/>
      <c r="M273" s="32">
        <v>30</v>
      </c>
    </row>
    <row r="274" s="19" customFormat="1" customHeight="1" spans="1:13">
      <c r="A274" s="27">
        <v>293</v>
      </c>
      <c r="B274" s="27">
        <v>10613</v>
      </c>
      <c r="C274" s="28" t="s">
        <v>388</v>
      </c>
      <c r="D274" s="27">
        <v>307</v>
      </c>
      <c r="E274" s="28" t="s">
        <v>380</v>
      </c>
      <c r="F274" s="28" t="s">
        <v>19</v>
      </c>
      <c r="G274" s="27">
        <v>5639.6</v>
      </c>
      <c r="H274" s="27">
        <v>6507.2</v>
      </c>
      <c r="I274" s="31" t="str">
        <f>VLOOKUP(D:D,门店完成情况!B:I,8,0)</f>
        <v>未完成</v>
      </c>
      <c r="J274" s="32">
        <f>VLOOKUP(B:B,[1]Sheet1!$A$1:$C$65536,3,0)</f>
        <v>4141.31</v>
      </c>
      <c r="K274" s="32">
        <f>J274-G274</f>
        <v>-1498.29</v>
      </c>
      <c r="L274" s="32"/>
      <c r="M274" s="32">
        <v>30</v>
      </c>
    </row>
    <row r="275" s="19" customFormat="1" customHeight="1" spans="1:13">
      <c r="A275" s="27">
        <v>302</v>
      </c>
      <c r="B275" s="27">
        <v>8400</v>
      </c>
      <c r="C275" s="28" t="s">
        <v>389</v>
      </c>
      <c r="D275" s="27">
        <v>347</v>
      </c>
      <c r="E275" s="28" t="s">
        <v>390</v>
      </c>
      <c r="F275" s="28" t="s">
        <v>17</v>
      </c>
      <c r="G275" s="27">
        <v>2122</v>
      </c>
      <c r="H275" s="27">
        <v>2446</v>
      </c>
      <c r="I275" s="31" t="str">
        <f>VLOOKUP(D:D,门店完成情况!B:I,8,0)</f>
        <v>2档</v>
      </c>
      <c r="J275" s="32">
        <f>VLOOKUP(B:B,[1]Sheet1!$A$1:$C$65536,3,0)</f>
        <v>4560.12</v>
      </c>
      <c r="K275" s="32">
        <f t="shared" ref="K275:K294" si="9">J275-G275</f>
        <v>2438.12</v>
      </c>
      <c r="L275" s="32">
        <f>ROUND(J275*0.02,0)</f>
        <v>91</v>
      </c>
      <c r="M275" s="32"/>
    </row>
    <row r="276" s="19" customFormat="1" customHeight="1" spans="1:13">
      <c r="A276" s="27">
        <v>303</v>
      </c>
      <c r="B276" s="27">
        <v>11768</v>
      </c>
      <c r="C276" s="28" t="s">
        <v>391</v>
      </c>
      <c r="D276" s="27">
        <v>347</v>
      </c>
      <c r="E276" s="28" t="s">
        <v>390</v>
      </c>
      <c r="F276" s="28" t="s">
        <v>19</v>
      </c>
      <c r="G276" s="27">
        <v>2356</v>
      </c>
      <c r="H276" s="27">
        <v>2720</v>
      </c>
      <c r="I276" s="31" t="str">
        <f>VLOOKUP(D:D,门店完成情况!B:I,8,0)</f>
        <v>2档</v>
      </c>
      <c r="J276" s="32">
        <f>VLOOKUP(B:B,[1]Sheet1!$A$1:$C$65536,3,0)</f>
        <v>853.8</v>
      </c>
      <c r="K276" s="32">
        <f t="shared" si="9"/>
        <v>-1502.2</v>
      </c>
      <c r="L276" s="32">
        <f>ROUND(J276*0.02,0)</f>
        <v>17</v>
      </c>
      <c r="M276" s="32">
        <v>30</v>
      </c>
    </row>
    <row r="277" s="19" customFormat="1" customHeight="1" spans="1:13">
      <c r="A277" s="27">
        <v>304</v>
      </c>
      <c r="B277" s="27">
        <v>12500</v>
      </c>
      <c r="C277" s="28" t="s">
        <v>392</v>
      </c>
      <c r="D277" s="27">
        <v>347</v>
      </c>
      <c r="E277" s="28" t="s">
        <v>390</v>
      </c>
      <c r="F277" s="28" t="s">
        <v>393</v>
      </c>
      <c r="G277" s="27">
        <v>1178</v>
      </c>
      <c r="H277" s="27">
        <v>1359</v>
      </c>
      <c r="I277" s="31" t="str">
        <f>VLOOKUP(D:D,门店完成情况!B:I,8,0)</f>
        <v>2档</v>
      </c>
      <c r="J277" s="32">
        <f>VLOOKUP(B:B,[1]Sheet1!$A$1:$C$65536,3,0)</f>
        <v>1069.8</v>
      </c>
      <c r="K277" s="32">
        <f t="shared" si="9"/>
        <v>-108.2</v>
      </c>
      <c r="L277" s="32">
        <f>ROUND(J277*0.02,0)</f>
        <v>21</v>
      </c>
      <c r="M277" s="33">
        <v>-15</v>
      </c>
    </row>
    <row r="278" s="19" customFormat="1" customHeight="1" spans="1:13">
      <c r="A278" s="27">
        <v>305</v>
      </c>
      <c r="B278" s="27">
        <v>6814</v>
      </c>
      <c r="C278" s="28" t="s">
        <v>394</v>
      </c>
      <c r="D278" s="27">
        <v>357</v>
      </c>
      <c r="E278" s="28" t="s">
        <v>395</v>
      </c>
      <c r="F278" s="28" t="s">
        <v>79</v>
      </c>
      <c r="G278" s="27">
        <v>2218</v>
      </c>
      <c r="H278" s="27">
        <v>2559</v>
      </c>
      <c r="I278" s="31" t="str">
        <f>VLOOKUP(D:D,门店完成情况!B:I,8,0)</f>
        <v>1档</v>
      </c>
      <c r="J278" s="32">
        <f>VLOOKUP(B:B,[1]Sheet1!$A$1:$C$65536,3,0)</f>
        <v>2191.5</v>
      </c>
      <c r="K278" s="32">
        <f t="shared" si="9"/>
        <v>-26.5</v>
      </c>
      <c r="L278" s="32">
        <f>ROUND(J278*0.01,0)</f>
        <v>22</v>
      </c>
      <c r="M278" s="32">
        <v>30</v>
      </c>
    </row>
    <row r="279" s="19" customFormat="1" customHeight="1" spans="1:13">
      <c r="A279" s="27">
        <v>306</v>
      </c>
      <c r="B279" s="27">
        <v>11453</v>
      </c>
      <c r="C279" s="28" t="s">
        <v>396</v>
      </c>
      <c r="D279" s="27">
        <v>357</v>
      </c>
      <c r="E279" s="28" t="s">
        <v>395</v>
      </c>
      <c r="F279" s="28" t="s">
        <v>17</v>
      </c>
      <c r="G279" s="27">
        <v>1996</v>
      </c>
      <c r="H279" s="27">
        <v>2303</v>
      </c>
      <c r="I279" s="31" t="str">
        <f>VLOOKUP(D:D,门店完成情况!B:I,8,0)</f>
        <v>1档</v>
      </c>
      <c r="J279" s="32">
        <f>VLOOKUP(B:B,[1]Sheet1!$A$1:$C$65536,3,0)</f>
        <v>2565.69</v>
      </c>
      <c r="K279" s="32">
        <f t="shared" si="9"/>
        <v>569.69</v>
      </c>
      <c r="L279" s="32">
        <f>ROUND(J279*0.01,0)</f>
        <v>26</v>
      </c>
      <c r="M279" s="32"/>
    </row>
    <row r="280" s="19" customFormat="1" customHeight="1" spans="1:13">
      <c r="A280" s="27">
        <v>307</v>
      </c>
      <c r="B280" s="27">
        <v>12824</v>
      </c>
      <c r="C280" s="28" t="s">
        <v>397</v>
      </c>
      <c r="D280" s="27">
        <v>357</v>
      </c>
      <c r="E280" s="28" t="s">
        <v>395</v>
      </c>
      <c r="F280" s="28" t="s">
        <v>398</v>
      </c>
      <c r="G280" s="27">
        <v>213</v>
      </c>
      <c r="H280" s="27">
        <v>246</v>
      </c>
      <c r="I280" s="31" t="str">
        <f>VLOOKUP(D:D,门店完成情况!B:I,8,0)</f>
        <v>1档</v>
      </c>
      <c r="J280" s="32">
        <f>VLOOKUP(B:B,[1]Sheet1!$A$1:$C$65536,3,0)</f>
        <v>50</v>
      </c>
      <c r="K280" s="32">
        <f t="shared" si="9"/>
        <v>-163</v>
      </c>
      <c r="L280" s="32">
        <f>ROUND(J280*0.01,0)</f>
        <v>1</v>
      </c>
      <c r="M280" s="33">
        <v>-15</v>
      </c>
    </row>
    <row r="281" s="19" customFormat="1" customHeight="1" spans="1:13">
      <c r="A281" s="27">
        <v>308</v>
      </c>
      <c r="B281" s="27">
        <v>12459</v>
      </c>
      <c r="C281" s="28" t="s">
        <v>399</v>
      </c>
      <c r="D281" s="27">
        <v>357</v>
      </c>
      <c r="E281" s="28" t="s">
        <v>395</v>
      </c>
      <c r="F281" s="28" t="s">
        <v>400</v>
      </c>
      <c r="G281" s="27">
        <v>1331</v>
      </c>
      <c r="H281" s="27">
        <v>1535</v>
      </c>
      <c r="I281" s="31" t="str">
        <f>VLOOKUP(D:D,门店完成情况!B:I,8,0)</f>
        <v>1档</v>
      </c>
      <c r="J281" s="32">
        <f>VLOOKUP(B:B,[1]Sheet1!$A$1:$C$65536,3,0)</f>
        <v>958.4</v>
      </c>
      <c r="K281" s="32">
        <f t="shared" si="9"/>
        <v>-372.6</v>
      </c>
      <c r="L281" s="32">
        <f>ROUND(J281*0.01,0)</f>
        <v>10</v>
      </c>
      <c r="M281" s="33">
        <v>-15</v>
      </c>
    </row>
    <row r="282" s="19" customFormat="1" customHeight="1" spans="1:13">
      <c r="A282" s="27">
        <v>309</v>
      </c>
      <c r="B282" s="27">
        <v>8113</v>
      </c>
      <c r="C282" s="28" t="s">
        <v>401</v>
      </c>
      <c r="D282" s="27">
        <v>102564</v>
      </c>
      <c r="E282" s="28" t="s">
        <v>402</v>
      </c>
      <c r="F282" s="28" t="s">
        <v>17</v>
      </c>
      <c r="G282" s="27">
        <v>913</v>
      </c>
      <c r="H282" s="27">
        <v>1053</v>
      </c>
      <c r="I282" s="31" t="str">
        <f>VLOOKUP(D:D,门店完成情况!B:I,8,0)</f>
        <v>2档</v>
      </c>
      <c r="J282" s="32">
        <f>VLOOKUP(B:B,[1]Sheet1!$A$1:$C$65536,3,0)</f>
        <v>1570.35</v>
      </c>
      <c r="K282" s="32">
        <f t="shared" si="9"/>
        <v>657.35</v>
      </c>
      <c r="L282" s="32">
        <f>ROUND(J282*0.02,0)</f>
        <v>31</v>
      </c>
      <c r="M282" s="32"/>
    </row>
    <row r="283" s="19" customFormat="1" customHeight="1" spans="1:13">
      <c r="A283" s="27">
        <v>310</v>
      </c>
      <c r="B283" s="27">
        <v>11363</v>
      </c>
      <c r="C283" s="28" t="s">
        <v>403</v>
      </c>
      <c r="D283" s="27">
        <v>102564</v>
      </c>
      <c r="E283" s="28" t="s">
        <v>402</v>
      </c>
      <c r="F283" s="28" t="s">
        <v>19</v>
      </c>
      <c r="G283" s="27">
        <v>1118</v>
      </c>
      <c r="H283" s="27">
        <v>1289</v>
      </c>
      <c r="I283" s="31" t="str">
        <f>VLOOKUP(D:D,门店完成情况!B:I,8,0)</f>
        <v>2档</v>
      </c>
      <c r="J283" s="32">
        <f>VLOOKUP(B:B,[1]Sheet1!$A$1:$C$65536,3,0)</f>
        <v>1671</v>
      </c>
      <c r="K283" s="32">
        <f t="shared" si="9"/>
        <v>553</v>
      </c>
      <c r="L283" s="32">
        <f>ROUND(J283*0.02,0)</f>
        <v>33</v>
      </c>
      <c r="M283" s="32"/>
    </row>
    <row r="284" s="19" customFormat="1" customHeight="1" spans="1:13">
      <c r="A284" s="27">
        <v>311</v>
      </c>
      <c r="B284" s="27">
        <v>12534</v>
      </c>
      <c r="C284" s="28" t="s">
        <v>404</v>
      </c>
      <c r="D284" s="27">
        <v>102564</v>
      </c>
      <c r="E284" s="28" t="s">
        <v>402</v>
      </c>
      <c r="F284" s="28" t="s">
        <v>23</v>
      </c>
      <c r="G284" s="27">
        <v>507</v>
      </c>
      <c r="H284" s="27">
        <v>585</v>
      </c>
      <c r="I284" s="31" t="str">
        <f>VLOOKUP(D:D,门店完成情况!B:I,8,0)</f>
        <v>2档</v>
      </c>
      <c r="J284" s="32">
        <f>VLOOKUP(B:B,[1]Sheet1!$A$1:$C$65536,3,0)</f>
        <v>1066.35</v>
      </c>
      <c r="K284" s="32">
        <f t="shared" si="9"/>
        <v>559.35</v>
      </c>
      <c r="L284" s="32">
        <f>ROUND(J284*0.02,0)</f>
        <v>21</v>
      </c>
      <c r="M284" s="32"/>
    </row>
    <row r="285" s="19" customFormat="1" customHeight="1" spans="1:13">
      <c r="A285" s="27">
        <v>312</v>
      </c>
      <c r="B285" s="27">
        <v>12410</v>
      </c>
      <c r="C285" s="28" t="s">
        <v>391</v>
      </c>
      <c r="D285" s="27">
        <v>102564</v>
      </c>
      <c r="E285" s="28" t="s">
        <v>402</v>
      </c>
      <c r="F285" s="28" t="s">
        <v>19</v>
      </c>
      <c r="G285" s="27">
        <v>811</v>
      </c>
      <c r="H285" s="27">
        <v>936</v>
      </c>
      <c r="I285" s="31" t="str">
        <f>VLOOKUP(D:D,门店完成情况!B:I,8,0)</f>
        <v>2档</v>
      </c>
      <c r="J285" s="32">
        <f>VLOOKUP(B:B,[1]Sheet1!$A$1:$C$65536,3,0)</f>
        <v>825.88</v>
      </c>
      <c r="K285" s="32">
        <f t="shared" si="9"/>
        <v>14.88</v>
      </c>
      <c r="L285" s="32">
        <f>ROUND(J285*0.02,0)</f>
        <v>17</v>
      </c>
      <c r="M285" s="32"/>
    </row>
    <row r="286" s="19" customFormat="1" customHeight="1" spans="1:13">
      <c r="A286" s="27">
        <v>313</v>
      </c>
      <c r="B286" s="27">
        <v>4310</v>
      </c>
      <c r="C286" s="28" t="s">
        <v>405</v>
      </c>
      <c r="D286" s="27">
        <v>721</v>
      </c>
      <c r="E286" s="28" t="s">
        <v>406</v>
      </c>
      <c r="F286" s="28" t="s">
        <v>19</v>
      </c>
      <c r="G286" s="27">
        <v>1505</v>
      </c>
      <c r="H286" s="27">
        <v>1736</v>
      </c>
      <c r="I286" s="31" t="str">
        <f>VLOOKUP(D:D,门店完成情况!B:I,8,0)</f>
        <v>未完成</v>
      </c>
      <c r="J286" s="32">
        <f>VLOOKUP(B:B,[1]Sheet1!$A$1:$C$65536,3,0)</f>
        <v>1655</v>
      </c>
      <c r="K286" s="32">
        <f t="shared" si="9"/>
        <v>150</v>
      </c>
      <c r="L286" s="32"/>
      <c r="M286" s="32"/>
    </row>
    <row r="287" s="19" customFormat="1" customHeight="1" spans="1:13">
      <c r="A287" s="27">
        <v>314</v>
      </c>
      <c r="B287" s="27">
        <v>7011</v>
      </c>
      <c r="C287" s="28" t="s">
        <v>407</v>
      </c>
      <c r="D287" s="27">
        <v>721</v>
      </c>
      <c r="E287" s="28" t="s">
        <v>406</v>
      </c>
      <c r="F287" s="28" t="s">
        <v>17</v>
      </c>
      <c r="G287" s="27">
        <v>1503</v>
      </c>
      <c r="H287" s="27">
        <v>1734</v>
      </c>
      <c r="I287" s="31" t="str">
        <f>VLOOKUP(D:D,门店完成情况!B:I,8,0)</f>
        <v>未完成</v>
      </c>
      <c r="J287" s="32">
        <f>VLOOKUP(B:B,[1]Sheet1!$A$1:$C$65536,3,0)</f>
        <v>1210</v>
      </c>
      <c r="K287" s="32">
        <f t="shared" si="9"/>
        <v>-293</v>
      </c>
      <c r="L287" s="32"/>
      <c r="M287" s="32">
        <v>30</v>
      </c>
    </row>
    <row r="288" s="19" customFormat="1" customHeight="1" spans="1:13">
      <c r="A288" s="27">
        <v>315</v>
      </c>
      <c r="B288" s="27">
        <v>11619</v>
      </c>
      <c r="C288" s="28" t="s">
        <v>408</v>
      </c>
      <c r="D288" s="27">
        <v>721</v>
      </c>
      <c r="E288" s="28" t="s">
        <v>406</v>
      </c>
      <c r="F288" s="28" t="s">
        <v>19</v>
      </c>
      <c r="G288" s="27">
        <v>1503</v>
      </c>
      <c r="H288" s="27">
        <v>1734</v>
      </c>
      <c r="I288" s="31" t="str">
        <f>VLOOKUP(D:D,门店完成情况!B:I,8,0)</f>
        <v>未完成</v>
      </c>
      <c r="J288" s="32">
        <f>VLOOKUP(B:B,[1]Sheet1!$A$1:$C$65536,3,0)</f>
        <v>1613.8</v>
      </c>
      <c r="K288" s="32">
        <f t="shared" si="9"/>
        <v>110.8</v>
      </c>
      <c r="L288" s="32"/>
      <c r="M288" s="32"/>
    </row>
    <row r="289" s="19" customFormat="1" customHeight="1" spans="1:13">
      <c r="A289" s="27">
        <v>316</v>
      </c>
      <c r="B289" s="27">
        <v>5764</v>
      </c>
      <c r="C289" s="28" t="s">
        <v>409</v>
      </c>
      <c r="D289" s="27">
        <v>591</v>
      </c>
      <c r="E289" s="28" t="s">
        <v>410</v>
      </c>
      <c r="F289" s="28" t="s">
        <v>17</v>
      </c>
      <c r="G289" s="27">
        <v>806</v>
      </c>
      <c r="H289" s="27">
        <v>930</v>
      </c>
      <c r="I289" s="31" t="str">
        <f>VLOOKUP(D:D,门店完成情况!B:I,8,0)</f>
        <v>未完成</v>
      </c>
      <c r="J289" s="32">
        <f>VLOOKUP(B:B,[1]Sheet1!$A$1:$C$65536,3,0)</f>
        <v>560.03</v>
      </c>
      <c r="K289" s="32">
        <f t="shared" si="9"/>
        <v>-245.97</v>
      </c>
      <c r="L289" s="32"/>
      <c r="M289" s="32">
        <v>30</v>
      </c>
    </row>
    <row r="290" s="19" customFormat="1" customHeight="1" spans="1:13">
      <c r="A290" s="27">
        <v>317</v>
      </c>
      <c r="B290" s="27">
        <v>7644</v>
      </c>
      <c r="C290" s="28" t="s">
        <v>411</v>
      </c>
      <c r="D290" s="27">
        <v>591</v>
      </c>
      <c r="E290" s="28" t="s">
        <v>410</v>
      </c>
      <c r="F290" s="28" t="s">
        <v>19</v>
      </c>
      <c r="G290" s="27">
        <v>896</v>
      </c>
      <c r="H290" s="27">
        <v>1033</v>
      </c>
      <c r="I290" s="31" t="str">
        <f>VLOOKUP(D:D,门店完成情况!B:I,8,0)</f>
        <v>未完成</v>
      </c>
      <c r="J290" s="32">
        <f>VLOOKUP(B:B,[1]Sheet1!$A$1:$C$65536,3,0)</f>
        <v>881.35</v>
      </c>
      <c r="K290" s="32">
        <f t="shared" si="9"/>
        <v>-14.65</v>
      </c>
      <c r="L290" s="32"/>
      <c r="M290" s="32">
        <v>30</v>
      </c>
    </row>
    <row r="291" s="19" customFormat="1" customHeight="1" spans="1:13">
      <c r="A291" s="27">
        <v>318</v>
      </c>
      <c r="B291" s="27">
        <v>7645</v>
      </c>
      <c r="C291" s="28" t="s">
        <v>412</v>
      </c>
      <c r="D291" s="27">
        <v>591</v>
      </c>
      <c r="E291" s="28" t="s">
        <v>410</v>
      </c>
      <c r="F291" s="28" t="s">
        <v>19</v>
      </c>
      <c r="G291" s="27">
        <v>896</v>
      </c>
      <c r="H291" s="27">
        <v>1033</v>
      </c>
      <c r="I291" s="31" t="str">
        <f>VLOOKUP(D:D,门店完成情况!B:I,8,0)</f>
        <v>未完成</v>
      </c>
      <c r="J291" s="32">
        <f>VLOOKUP(B:B,[1]Sheet1!$A$1:$C$65536,3,0)</f>
        <v>632</v>
      </c>
      <c r="K291" s="32">
        <f t="shared" si="9"/>
        <v>-264</v>
      </c>
      <c r="L291" s="32"/>
      <c r="M291" s="32">
        <v>30</v>
      </c>
    </row>
    <row r="292" s="19" customFormat="1" customHeight="1" spans="1:13">
      <c r="A292" s="27">
        <v>319</v>
      </c>
      <c r="B292" s="27">
        <v>9138</v>
      </c>
      <c r="C292" s="28" t="s">
        <v>413</v>
      </c>
      <c r="D292" s="27">
        <v>732</v>
      </c>
      <c r="E292" s="28" t="s">
        <v>414</v>
      </c>
      <c r="F292" s="28" t="s">
        <v>104</v>
      </c>
      <c r="G292" s="27">
        <v>1668</v>
      </c>
      <c r="H292" s="27">
        <v>1924</v>
      </c>
      <c r="I292" s="31" t="str">
        <f>VLOOKUP(D:D,门店完成情况!B:I,8,0)</f>
        <v>未完成</v>
      </c>
      <c r="J292" s="32">
        <f>VLOOKUP(B:B,[1]Sheet1!$A$1:$C$65536,3,0)</f>
        <v>1664</v>
      </c>
      <c r="K292" s="32">
        <f t="shared" si="9"/>
        <v>-4</v>
      </c>
      <c r="L292" s="32"/>
      <c r="M292" s="32">
        <v>30</v>
      </c>
    </row>
    <row r="293" s="19" customFormat="1" customHeight="1" spans="1:13">
      <c r="A293" s="27">
        <v>320</v>
      </c>
      <c r="B293" s="27">
        <v>12624</v>
      </c>
      <c r="C293" s="28" t="s">
        <v>415</v>
      </c>
      <c r="D293" s="27">
        <v>732</v>
      </c>
      <c r="E293" s="28" t="s">
        <v>414</v>
      </c>
      <c r="F293" s="28" t="s">
        <v>416</v>
      </c>
      <c r="G293" s="27">
        <v>1668</v>
      </c>
      <c r="H293" s="27">
        <v>1924</v>
      </c>
      <c r="I293" s="31" t="str">
        <f>VLOOKUP(D:D,门店完成情况!B:I,8,0)</f>
        <v>未完成</v>
      </c>
      <c r="J293" s="32">
        <f>VLOOKUP(B:B,[1]Sheet1!$A$1:$C$65536,3,0)</f>
        <v>860.8</v>
      </c>
      <c r="K293" s="32">
        <f t="shared" si="9"/>
        <v>-807.2</v>
      </c>
      <c r="L293" s="32"/>
      <c r="M293" s="32">
        <v>30</v>
      </c>
    </row>
    <row r="294" s="19" customFormat="1" customHeight="1" spans="1:13">
      <c r="A294" s="27">
        <v>321</v>
      </c>
      <c r="B294" s="27">
        <v>4187</v>
      </c>
      <c r="C294" s="28" t="s">
        <v>417</v>
      </c>
      <c r="D294" s="27">
        <v>341</v>
      </c>
      <c r="E294" s="28" t="s">
        <v>418</v>
      </c>
      <c r="F294" s="28" t="s">
        <v>17</v>
      </c>
      <c r="G294" s="27">
        <v>1359</v>
      </c>
      <c r="H294" s="27">
        <v>1555</v>
      </c>
      <c r="I294" s="31" t="str">
        <f>VLOOKUP(D:D,门店完成情况!B:I,8,0)</f>
        <v>未完成</v>
      </c>
      <c r="J294" s="32">
        <f>VLOOKUP(B:B,[1]Sheet1!$A$1:$C$65536,3,0)</f>
        <v>1374.59</v>
      </c>
      <c r="K294" s="32">
        <f t="shared" si="9"/>
        <v>15.5899999999999</v>
      </c>
      <c r="L294" s="32"/>
      <c r="M294" s="32"/>
    </row>
    <row r="295" s="19" customFormat="1" customHeight="1" spans="1:13">
      <c r="A295" s="27">
        <v>322</v>
      </c>
      <c r="B295" s="27">
        <v>992157</v>
      </c>
      <c r="C295" s="28" t="s">
        <v>419</v>
      </c>
      <c r="D295" s="27">
        <v>341</v>
      </c>
      <c r="E295" s="28" t="s">
        <v>418</v>
      </c>
      <c r="F295" s="28" t="s">
        <v>39</v>
      </c>
      <c r="G295" s="27">
        <v>2368</v>
      </c>
      <c r="H295" s="27">
        <v>2722</v>
      </c>
      <c r="I295" s="31" t="str">
        <f>VLOOKUP(D:D,门店完成情况!B:I,8,0)</f>
        <v>未完成</v>
      </c>
      <c r="J295" s="32">
        <f>VLOOKUP(B:B,[1]Sheet1!$A$1:$C$65536,3,0)</f>
        <v>1898.6</v>
      </c>
      <c r="K295" s="32">
        <f t="shared" ref="K295:K358" si="10">J295-G295</f>
        <v>-469.4</v>
      </c>
      <c r="L295" s="32"/>
      <c r="M295" s="32">
        <v>30</v>
      </c>
    </row>
    <row r="296" s="19" customFormat="1" customHeight="1" spans="1:13">
      <c r="A296" s="27">
        <v>323</v>
      </c>
      <c r="B296" s="27">
        <v>11483</v>
      </c>
      <c r="C296" s="28" t="s">
        <v>420</v>
      </c>
      <c r="D296" s="27">
        <v>341</v>
      </c>
      <c r="E296" s="28" t="s">
        <v>418</v>
      </c>
      <c r="F296" s="28" t="s">
        <v>19</v>
      </c>
      <c r="G296" s="27">
        <v>1669</v>
      </c>
      <c r="H296" s="27">
        <v>1944</v>
      </c>
      <c r="I296" s="31" t="str">
        <f>VLOOKUP(D:D,门店完成情况!B:I,8,0)</f>
        <v>未完成</v>
      </c>
      <c r="J296" s="32">
        <f>VLOOKUP(B:B,[1]Sheet1!$A$1:$C$65536,3,0)</f>
        <v>1257.75</v>
      </c>
      <c r="K296" s="32">
        <f t="shared" si="10"/>
        <v>-411.25</v>
      </c>
      <c r="L296" s="32"/>
      <c r="M296" s="32">
        <v>30</v>
      </c>
    </row>
    <row r="297" s="19" customFormat="1" customHeight="1" spans="1:13">
      <c r="A297" s="27">
        <v>324</v>
      </c>
      <c r="B297" s="27">
        <v>11372</v>
      </c>
      <c r="C297" s="28" t="s">
        <v>421</v>
      </c>
      <c r="D297" s="27">
        <v>341</v>
      </c>
      <c r="E297" s="28" t="s">
        <v>418</v>
      </c>
      <c r="F297" s="28" t="s">
        <v>19</v>
      </c>
      <c r="G297" s="27">
        <v>2368</v>
      </c>
      <c r="H297" s="27">
        <v>2722</v>
      </c>
      <c r="I297" s="31" t="str">
        <f>VLOOKUP(D:D,门店完成情况!B:I,8,0)</f>
        <v>未完成</v>
      </c>
      <c r="J297" s="32">
        <f>VLOOKUP(B:B,[1]Sheet1!$A$1:$C$65536,3,0)</f>
        <v>2002.8</v>
      </c>
      <c r="K297" s="32">
        <f t="shared" si="10"/>
        <v>-365.2</v>
      </c>
      <c r="L297" s="32"/>
      <c r="M297" s="32">
        <v>30</v>
      </c>
    </row>
    <row r="298" s="19" customFormat="1" customHeight="1" spans="1:13">
      <c r="A298" s="27">
        <v>325</v>
      </c>
      <c r="B298" s="27">
        <v>998927</v>
      </c>
      <c r="C298" s="28" t="s">
        <v>422</v>
      </c>
      <c r="D298" s="27">
        <v>341</v>
      </c>
      <c r="E298" s="28" t="s">
        <v>418</v>
      </c>
      <c r="F298" s="28" t="s">
        <v>39</v>
      </c>
      <c r="G298" s="27">
        <v>2368</v>
      </c>
      <c r="H298" s="27">
        <v>2722</v>
      </c>
      <c r="I298" s="31" t="str">
        <f>VLOOKUP(D:D,门店完成情况!B:I,8,0)</f>
        <v>未完成</v>
      </c>
      <c r="J298" s="32">
        <f>VLOOKUP(B:B,[1]Sheet1!$A$1:$C$65536,3,0)</f>
        <v>3060.2</v>
      </c>
      <c r="K298" s="32">
        <f t="shared" si="10"/>
        <v>692.2</v>
      </c>
      <c r="L298" s="32"/>
      <c r="M298" s="32"/>
    </row>
    <row r="299" s="19" customFormat="1" customHeight="1" spans="1:13">
      <c r="A299" s="27">
        <v>326</v>
      </c>
      <c r="B299" s="27">
        <v>12143</v>
      </c>
      <c r="C299" s="28" t="s">
        <v>423</v>
      </c>
      <c r="D299" s="27">
        <v>341</v>
      </c>
      <c r="E299" s="28" t="s">
        <v>418</v>
      </c>
      <c r="F299" s="28" t="s">
        <v>19</v>
      </c>
      <c r="G299" s="27">
        <v>1669</v>
      </c>
      <c r="H299" s="27">
        <v>1944</v>
      </c>
      <c r="I299" s="31" t="str">
        <f>VLOOKUP(D:D,门店完成情况!B:I,8,0)</f>
        <v>未完成</v>
      </c>
      <c r="J299" s="32">
        <f>VLOOKUP(B:B,[1]Sheet1!$A$1:$C$65536,3,0)</f>
        <v>1272</v>
      </c>
      <c r="K299" s="32">
        <f t="shared" si="10"/>
        <v>-397</v>
      </c>
      <c r="L299" s="32"/>
      <c r="M299" s="32">
        <v>30</v>
      </c>
    </row>
    <row r="300" s="19" customFormat="1" customHeight="1" spans="1:13">
      <c r="A300" s="27">
        <v>327</v>
      </c>
      <c r="B300" s="27">
        <v>12535</v>
      </c>
      <c r="C300" s="28" t="s">
        <v>424</v>
      </c>
      <c r="D300" s="27">
        <v>341</v>
      </c>
      <c r="E300" s="28" t="s">
        <v>418</v>
      </c>
      <c r="F300" s="28" t="s">
        <v>23</v>
      </c>
      <c r="G300" s="27">
        <v>685</v>
      </c>
      <c r="H300" s="27">
        <v>779</v>
      </c>
      <c r="I300" s="31" t="str">
        <f>VLOOKUP(D:D,门店完成情况!B:I,8,0)</f>
        <v>未完成</v>
      </c>
      <c r="J300" s="32">
        <f>VLOOKUP(B:B,[1]Sheet1!$A$1:$C$65536,3,0)</f>
        <v>1399.2</v>
      </c>
      <c r="K300" s="32">
        <f t="shared" si="10"/>
        <v>714.2</v>
      </c>
      <c r="L300" s="32"/>
      <c r="M300" s="32"/>
    </row>
    <row r="301" s="19" customFormat="1" customHeight="1" spans="1:13">
      <c r="A301" s="27">
        <v>328</v>
      </c>
      <c r="B301" s="27">
        <v>11490</v>
      </c>
      <c r="C301" s="28" t="s">
        <v>425</v>
      </c>
      <c r="D301" s="27">
        <v>341</v>
      </c>
      <c r="E301" s="28" t="s">
        <v>418</v>
      </c>
      <c r="F301" s="28" t="s">
        <v>19</v>
      </c>
      <c r="G301" s="27">
        <v>1669</v>
      </c>
      <c r="H301" s="27">
        <v>1944</v>
      </c>
      <c r="I301" s="31" t="str">
        <f>VLOOKUP(D:D,门店完成情况!B:I,8,0)</f>
        <v>未完成</v>
      </c>
      <c r="J301" s="32">
        <f>VLOOKUP(B:B,[1]Sheet1!$A$1:$C$65536,3,0)</f>
        <v>1251.4</v>
      </c>
      <c r="K301" s="32">
        <f t="shared" si="10"/>
        <v>-417.6</v>
      </c>
      <c r="L301" s="32"/>
      <c r="M301" s="32">
        <v>30</v>
      </c>
    </row>
    <row r="302" s="19" customFormat="1" customHeight="1" spans="1:13">
      <c r="A302" s="27">
        <v>329</v>
      </c>
      <c r="B302" s="27">
        <v>4022</v>
      </c>
      <c r="C302" s="28" t="s">
        <v>426</v>
      </c>
      <c r="D302" s="27">
        <v>517</v>
      </c>
      <c r="E302" s="28" t="s">
        <v>427</v>
      </c>
      <c r="F302" s="28" t="s">
        <v>19</v>
      </c>
      <c r="G302" s="27">
        <v>2456</v>
      </c>
      <c r="H302" s="27">
        <v>2833.5</v>
      </c>
      <c r="I302" s="31" t="str">
        <f>VLOOKUP(D:D,门店完成情况!B:I,8,0)</f>
        <v>未完成</v>
      </c>
      <c r="J302" s="32">
        <f>VLOOKUP(B:B,[1]Sheet1!$A$1:$C$65536,3,0)</f>
        <v>3128.5</v>
      </c>
      <c r="K302" s="32">
        <f t="shared" si="10"/>
        <v>672.5</v>
      </c>
      <c r="L302" s="32"/>
      <c r="M302" s="32"/>
    </row>
    <row r="303" s="19" customFormat="1" customHeight="1" spans="1:13">
      <c r="A303" s="27">
        <v>330</v>
      </c>
      <c r="B303" s="27">
        <v>4024</v>
      </c>
      <c r="C303" s="28" t="s">
        <v>428</v>
      </c>
      <c r="D303" s="27">
        <v>517</v>
      </c>
      <c r="E303" s="28" t="s">
        <v>427</v>
      </c>
      <c r="F303" s="28" t="s">
        <v>17</v>
      </c>
      <c r="G303" s="27">
        <v>2456</v>
      </c>
      <c r="H303" s="27">
        <v>2833.5</v>
      </c>
      <c r="I303" s="31" t="str">
        <f>VLOOKUP(D:D,门店完成情况!B:I,8,0)</f>
        <v>未完成</v>
      </c>
      <c r="J303" s="32">
        <f>VLOOKUP(B:B,[1]Sheet1!$A$1:$C$65536,3,0)</f>
        <v>2869.86</v>
      </c>
      <c r="K303" s="32">
        <f t="shared" si="10"/>
        <v>413.86</v>
      </c>
      <c r="L303" s="32"/>
      <c r="M303" s="32"/>
    </row>
    <row r="304" s="19" customFormat="1" customHeight="1" spans="1:13">
      <c r="A304" s="27">
        <v>331</v>
      </c>
      <c r="B304" s="27">
        <v>12471</v>
      </c>
      <c r="C304" s="28" t="s">
        <v>429</v>
      </c>
      <c r="D304" s="27">
        <v>517</v>
      </c>
      <c r="E304" s="28" t="s">
        <v>427</v>
      </c>
      <c r="F304" s="28" t="s">
        <v>31</v>
      </c>
      <c r="G304" s="27">
        <v>2456</v>
      </c>
      <c r="H304" s="27">
        <v>2833.5</v>
      </c>
      <c r="I304" s="31" t="str">
        <f>VLOOKUP(D:D,门店完成情况!B:I,8,0)</f>
        <v>未完成</v>
      </c>
      <c r="J304" s="32">
        <f>VLOOKUP(B:B,[1]Sheet1!$A$1:$C$65536,3,0)</f>
        <v>2695.15</v>
      </c>
      <c r="K304" s="32">
        <f t="shared" si="10"/>
        <v>239.15</v>
      </c>
      <c r="L304" s="32"/>
      <c r="M304" s="32"/>
    </row>
    <row r="305" s="19" customFormat="1" customHeight="1" spans="1:13">
      <c r="A305" s="27">
        <v>332</v>
      </c>
      <c r="B305" s="27">
        <v>11872</v>
      </c>
      <c r="C305" s="28" t="s">
        <v>430</v>
      </c>
      <c r="D305" s="27">
        <v>517</v>
      </c>
      <c r="E305" s="28" t="s">
        <v>427</v>
      </c>
      <c r="F305" s="28" t="s">
        <v>19</v>
      </c>
      <c r="G305" s="27">
        <v>2456</v>
      </c>
      <c r="H305" s="27">
        <v>2833.5</v>
      </c>
      <c r="I305" s="31" t="str">
        <f>VLOOKUP(D:D,门店完成情况!B:I,8,0)</f>
        <v>未完成</v>
      </c>
      <c r="J305" s="32">
        <f>VLOOKUP(B:B,[1]Sheet1!$A$1:$C$65536,3,0)</f>
        <v>3409.93</v>
      </c>
      <c r="K305" s="32">
        <f t="shared" si="10"/>
        <v>953.93</v>
      </c>
      <c r="L305" s="32"/>
      <c r="M305" s="32"/>
    </row>
    <row r="306" s="19" customFormat="1" customHeight="1" spans="1:13">
      <c r="A306" s="27">
        <v>333</v>
      </c>
      <c r="B306" s="27">
        <v>12505</v>
      </c>
      <c r="C306" s="28" t="s">
        <v>431</v>
      </c>
      <c r="D306" s="27">
        <v>517</v>
      </c>
      <c r="E306" s="28" t="s">
        <v>427</v>
      </c>
      <c r="F306" s="28" t="s">
        <v>31</v>
      </c>
      <c r="G306" s="27">
        <v>2456</v>
      </c>
      <c r="H306" s="27">
        <v>2833.5</v>
      </c>
      <c r="I306" s="31" t="str">
        <f>VLOOKUP(D:D,门店完成情况!B:I,8,0)</f>
        <v>未完成</v>
      </c>
      <c r="J306" s="32">
        <f>VLOOKUP(B:B,[1]Sheet1!$A$1:$C$65536,3,0)</f>
        <v>1134.51</v>
      </c>
      <c r="K306" s="32">
        <f t="shared" si="10"/>
        <v>-1321.49</v>
      </c>
      <c r="L306" s="32"/>
      <c r="M306" s="33">
        <v>-15</v>
      </c>
    </row>
    <row r="307" s="19" customFormat="1" customHeight="1" spans="1:13">
      <c r="A307" s="27">
        <v>334</v>
      </c>
      <c r="B307" s="27">
        <v>12230</v>
      </c>
      <c r="C307" s="28" t="s">
        <v>432</v>
      </c>
      <c r="D307" s="27">
        <v>517</v>
      </c>
      <c r="E307" s="28" t="s">
        <v>427</v>
      </c>
      <c r="F307" s="28" t="s">
        <v>19</v>
      </c>
      <c r="G307" s="27">
        <v>2456</v>
      </c>
      <c r="H307" s="27">
        <v>2833.5</v>
      </c>
      <c r="I307" s="31" t="str">
        <f>VLOOKUP(D:D,门店完成情况!B:I,8,0)</f>
        <v>未完成</v>
      </c>
      <c r="J307" s="32">
        <f>VLOOKUP(B:B,[1]Sheet1!$A$1:$C$65536,3,0)</f>
        <v>1499.8</v>
      </c>
      <c r="K307" s="32">
        <f t="shared" si="10"/>
        <v>-956.2</v>
      </c>
      <c r="L307" s="32"/>
      <c r="M307" s="32">
        <v>30</v>
      </c>
    </row>
    <row r="308" s="19" customFormat="1" customHeight="1" spans="1:13">
      <c r="A308" s="27">
        <v>335</v>
      </c>
      <c r="B308" s="27">
        <v>4086</v>
      </c>
      <c r="C308" s="28" t="s">
        <v>433</v>
      </c>
      <c r="D308" s="27">
        <v>103198</v>
      </c>
      <c r="E308" s="28" t="s">
        <v>434</v>
      </c>
      <c r="F308" s="28" t="s">
        <v>17</v>
      </c>
      <c r="G308" s="27">
        <v>1644</v>
      </c>
      <c r="H308" s="27">
        <v>1897</v>
      </c>
      <c r="I308" s="31" t="str">
        <f>VLOOKUP(D:D,门店完成情况!B:I,8,0)</f>
        <v>未完成</v>
      </c>
      <c r="J308" s="32">
        <f>VLOOKUP(B:B,[1]Sheet1!$A$1:$C$65536,3,0)</f>
        <v>2483.15</v>
      </c>
      <c r="K308" s="32">
        <f t="shared" si="10"/>
        <v>839.15</v>
      </c>
      <c r="L308" s="32"/>
      <c r="M308" s="32"/>
    </row>
    <row r="309" s="19" customFormat="1" customHeight="1" spans="1:13">
      <c r="A309" s="27">
        <v>336</v>
      </c>
      <c r="B309" s="27">
        <v>12528</v>
      </c>
      <c r="C309" s="28" t="s">
        <v>435</v>
      </c>
      <c r="D309" s="27">
        <v>103198</v>
      </c>
      <c r="E309" s="28" t="s">
        <v>434</v>
      </c>
      <c r="F309" s="28" t="s">
        <v>23</v>
      </c>
      <c r="G309" s="27">
        <v>1096</v>
      </c>
      <c r="H309" s="27">
        <v>1264</v>
      </c>
      <c r="I309" s="31" t="str">
        <f>VLOOKUP(D:D,门店完成情况!B:I,8,0)</f>
        <v>未完成</v>
      </c>
      <c r="J309" s="32">
        <f>VLOOKUP(B:B,[1]Sheet1!$A$1:$C$65536,3,0)</f>
        <v>551.4</v>
      </c>
      <c r="K309" s="32">
        <f t="shared" si="10"/>
        <v>-544.6</v>
      </c>
      <c r="L309" s="32"/>
      <c r="M309" s="33">
        <v>-15</v>
      </c>
    </row>
    <row r="310" s="19" customFormat="1" customHeight="1" spans="1:13">
      <c r="A310" s="27">
        <v>337</v>
      </c>
      <c r="B310" s="27">
        <v>12480</v>
      </c>
      <c r="C310" s="28" t="s">
        <v>436</v>
      </c>
      <c r="D310" s="27">
        <v>103198</v>
      </c>
      <c r="E310" s="28" t="s">
        <v>434</v>
      </c>
      <c r="F310" s="28" t="s">
        <v>23</v>
      </c>
      <c r="G310" s="27">
        <v>1279</v>
      </c>
      <c r="H310" s="27">
        <v>1475</v>
      </c>
      <c r="I310" s="31" t="str">
        <f>VLOOKUP(D:D,门店完成情况!B:I,8,0)</f>
        <v>未完成</v>
      </c>
      <c r="J310" s="32">
        <f>VLOOKUP(B:B,[1]Sheet1!$A$1:$C$65536,3,0)</f>
        <v>925.34</v>
      </c>
      <c r="K310" s="32">
        <f t="shared" si="10"/>
        <v>-353.66</v>
      </c>
      <c r="L310" s="32"/>
      <c r="M310" s="33">
        <v>-15</v>
      </c>
    </row>
    <row r="311" s="19" customFormat="1" customHeight="1" spans="1:13">
      <c r="A311" s="27">
        <v>338</v>
      </c>
      <c r="B311" s="27">
        <v>12508</v>
      </c>
      <c r="C311" s="28" t="s">
        <v>437</v>
      </c>
      <c r="D311" s="27">
        <v>103198</v>
      </c>
      <c r="E311" s="28" t="s">
        <v>434</v>
      </c>
      <c r="F311" s="28" t="s">
        <v>23</v>
      </c>
      <c r="G311" s="27">
        <v>1279</v>
      </c>
      <c r="H311" s="27">
        <v>1475</v>
      </c>
      <c r="I311" s="31" t="str">
        <f>VLOOKUP(D:D,门店完成情况!B:I,8,0)</f>
        <v>未完成</v>
      </c>
      <c r="J311" s="32">
        <f>VLOOKUP(B:B,[1]Sheet1!$A$1:$C$65536,3,0)</f>
        <v>915.4</v>
      </c>
      <c r="K311" s="32">
        <f t="shared" si="10"/>
        <v>-363.6</v>
      </c>
      <c r="L311" s="32"/>
      <c r="M311" s="33">
        <v>-15</v>
      </c>
    </row>
    <row r="312" s="19" customFormat="1" customHeight="1" spans="1:13">
      <c r="A312" s="27">
        <v>339</v>
      </c>
      <c r="B312" s="27">
        <v>11537</v>
      </c>
      <c r="C312" s="28" t="s">
        <v>438</v>
      </c>
      <c r="D312" s="27">
        <v>570</v>
      </c>
      <c r="E312" s="28" t="s">
        <v>439</v>
      </c>
      <c r="F312" s="28" t="s">
        <v>17</v>
      </c>
      <c r="G312" s="27">
        <v>1194.8</v>
      </c>
      <c r="H312" s="27">
        <v>1378</v>
      </c>
      <c r="I312" s="31" t="str">
        <f>VLOOKUP(D:D,门店完成情况!B:I,8,0)</f>
        <v>2档</v>
      </c>
      <c r="J312" s="32">
        <f>VLOOKUP(B:B,[1]Sheet1!$A$1:$C$65536,3,0)</f>
        <v>2384.78</v>
      </c>
      <c r="K312" s="32">
        <f t="shared" si="10"/>
        <v>1189.98</v>
      </c>
      <c r="L312" s="32">
        <f>ROUND(J312*0.02,0)</f>
        <v>48</v>
      </c>
      <c r="M312" s="32"/>
    </row>
    <row r="313" s="19" customFormat="1" customHeight="1" spans="1:13">
      <c r="A313" s="27">
        <v>340</v>
      </c>
      <c r="B313" s="27">
        <v>12147</v>
      </c>
      <c r="C313" s="28" t="s">
        <v>440</v>
      </c>
      <c r="D313" s="27">
        <v>570</v>
      </c>
      <c r="E313" s="28" t="s">
        <v>439</v>
      </c>
      <c r="F313" s="28" t="s">
        <v>19</v>
      </c>
      <c r="G313" s="27">
        <v>1194.8</v>
      </c>
      <c r="H313" s="27">
        <v>1378</v>
      </c>
      <c r="I313" s="31" t="str">
        <f>VLOOKUP(D:D,门店完成情况!B:I,8,0)</f>
        <v>2档</v>
      </c>
      <c r="J313" s="32">
        <f>VLOOKUP(B:B,[1]Sheet1!$A$1:$C$65536,3,0)</f>
        <v>1565.52</v>
      </c>
      <c r="K313" s="32">
        <f t="shared" si="10"/>
        <v>370.72</v>
      </c>
      <c r="L313" s="32">
        <f>ROUND(J313*0.02,0)</f>
        <v>31</v>
      </c>
      <c r="M313" s="32"/>
    </row>
    <row r="314" s="19" customFormat="1" customHeight="1" spans="1:13">
      <c r="A314" s="27">
        <v>341</v>
      </c>
      <c r="B314" s="27">
        <v>12451</v>
      </c>
      <c r="C314" s="28" t="s">
        <v>441</v>
      </c>
      <c r="D314" s="27">
        <v>570</v>
      </c>
      <c r="E314" s="28" t="s">
        <v>439</v>
      </c>
      <c r="F314" s="28" t="s">
        <v>442</v>
      </c>
      <c r="G314" s="27">
        <v>929.4</v>
      </c>
      <c r="H314" s="27">
        <v>1072</v>
      </c>
      <c r="I314" s="31" t="str">
        <f>VLOOKUP(D:D,门店完成情况!B:I,8,0)</f>
        <v>2档</v>
      </c>
      <c r="J314" s="32">
        <f>VLOOKUP(B:B,[1]Sheet1!$A$1:$C$65536,3,0)</f>
        <v>720</v>
      </c>
      <c r="K314" s="32">
        <f t="shared" si="10"/>
        <v>-209.4</v>
      </c>
      <c r="L314" s="32">
        <f>ROUND(J314*0.02,0)</f>
        <v>14</v>
      </c>
      <c r="M314" s="33">
        <v>-15</v>
      </c>
    </row>
    <row r="315" s="19" customFormat="1" customHeight="1" spans="1:13">
      <c r="A315" s="27">
        <v>342</v>
      </c>
      <c r="B315" s="27">
        <v>4444</v>
      </c>
      <c r="C315" s="28" t="s">
        <v>443</v>
      </c>
      <c r="D315" s="27">
        <v>582</v>
      </c>
      <c r="E315" s="28" t="s">
        <v>444</v>
      </c>
      <c r="F315" s="28" t="s">
        <v>19</v>
      </c>
      <c r="G315" s="27">
        <v>2359.2</v>
      </c>
      <c r="H315" s="27">
        <v>2722</v>
      </c>
      <c r="I315" s="31" t="str">
        <f>VLOOKUP(D:D,门店完成情况!B:I,8,0)</f>
        <v>未完成</v>
      </c>
      <c r="J315" s="32">
        <f>VLOOKUP(B:B,[1]Sheet1!$A$1:$C$65536,3,0)</f>
        <v>663.21</v>
      </c>
      <c r="K315" s="32">
        <f t="shared" si="10"/>
        <v>-1695.99</v>
      </c>
      <c r="L315" s="32"/>
      <c r="M315" s="32">
        <v>30</v>
      </c>
    </row>
    <row r="316" s="19" customFormat="1" customHeight="1" spans="1:13">
      <c r="A316" s="27">
        <v>343</v>
      </c>
      <c r="B316" s="27">
        <v>990035</v>
      </c>
      <c r="C316" s="28" t="s">
        <v>445</v>
      </c>
      <c r="D316" s="27">
        <v>582</v>
      </c>
      <c r="E316" s="28" t="s">
        <v>444</v>
      </c>
      <c r="F316" s="28" t="s">
        <v>446</v>
      </c>
      <c r="G316" s="27">
        <v>2359.2</v>
      </c>
      <c r="H316" s="27">
        <v>2722</v>
      </c>
      <c r="I316" s="31" t="str">
        <f>VLOOKUP(D:D,门店完成情况!B:I,8,0)</f>
        <v>未完成</v>
      </c>
      <c r="J316" s="32">
        <f>VLOOKUP(B:B,[1]Sheet1!$A$1:$C$65536,3,0)</f>
        <v>1332.88</v>
      </c>
      <c r="K316" s="32">
        <f t="shared" si="10"/>
        <v>-1026.32</v>
      </c>
      <c r="L316" s="32"/>
      <c r="M316" s="32">
        <v>30</v>
      </c>
    </row>
    <row r="317" s="19" customFormat="1" customHeight="1" spans="1:13">
      <c r="A317" s="27">
        <v>344</v>
      </c>
      <c r="B317" s="27">
        <v>4044</v>
      </c>
      <c r="C317" s="28" t="s">
        <v>447</v>
      </c>
      <c r="D317" s="27">
        <v>582</v>
      </c>
      <c r="E317" s="28" t="s">
        <v>444</v>
      </c>
      <c r="F317" s="28" t="s">
        <v>17</v>
      </c>
      <c r="G317" s="27">
        <v>2359.2</v>
      </c>
      <c r="H317" s="27">
        <v>2722</v>
      </c>
      <c r="I317" s="31" t="str">
        <f>VLOOKUP(D:D,门店完成情况!B:I,8,0)</f>
        <v>未完成</v>
      </c>
      <c r="J317" s="32">
        <f>VLOOKUP(B:B,[1]Sheet1!$A$1:$C$65536,3,0)</f>
        <v>1551.8</v>
      </c>
      <c r="K317" s="32">
        <f t="shared" si="10"/>
        <v>-807.4</v>
      </c>
      <c r="L317" s="32"/>
      <c r="M317" s="32">
        <v>30</v>
      </c>
    </row>
    <row r="318" s="19" customFormat="1" customHeight="1" spans="1:13">
      <c r="A318" s="27">
        <v>345</v>
      </c>
      <c r="B318" s="27">
        <v>8798</v>
      </c>
      <c r="C318" s="28" t="s">
        <v>448</v>
      </c>
      <c r="D318" s="27">
        <v>582</v>
      </c>
      <c r="E318" s="28" t="s">
        <v>444</v>
      </c>
      <c r="F318" s="28" t="s">
        <v>19</v>
      </c>
      <c r="G318" s="27">
        <v>2359.2</v>
      </c>
      <c r="H318" s="27">
        <v>2722</v>
      </c>
      <c r="I318" s="31" t="str">
        <f>VLOOKUP(D:D,门店完成情况!B:I,8,0)</f>
        <v>未完成</v>
      </c>
      <c r="J318" s="32">
        <f>VLOOKUP(B:B,[1]Sheet1!$A$1:$C$65536,3,0)</f>
        <v>1496.66</v>
      </c>
      <c r="K318" s="32">
        <f t="shared" si="10"/>
        <v>-862.54</v>
      </c>
      <c r="L318" s="32"/>
      <c r="M318" s="32">
        <v>30</v>
      </c>
    </row>
    <row r="319" s="19" customFormat="1" customHeight="1" spans="1:13">
      <c r="A319" s="27">
        <v>346</v>
      </c>
      <c r="B319" s="27">
        <v>10816</v>
      </c>
      <c r="C319" s="28" t="s">
        <v>449</v>
      </c>
      <c r="D319" s="27">
        <v>582</v>
      </c>
      <c r="E319" s="28" t="s">
        <v>444</v>
      </c>
      <c r="F319" s="28" t="s">
        <v>19</v>
      </c>
      <c r="G319" s="27">
        <v>2359.2</v>
      </c>
      <c r="H319" s="27">
        <v>2722</v>
      </c>
      <c r="I319" s="31" t="str">
        <f>VLOOKUP(D:D,门店完成情况!B:I,8,0)</f>
        <v>未完成</v>
      </c>
      <c r="J319" s="32">
        <f>VLOOKUP(B:B,[1]Sheet1!$A$1:$C$65536,3,0)</f>
        <v>515.6</v>
      </c>
      <c r="K319" s="32">
        <f t="shared" si="10"/>
        <v>-1843.6</v>
      </c>
      <c r="L319" s="32"/>
      <c r="M319" s="32">
        <v>30</v>
      </c>
    </row>
    <row r="320" s="19" customFormat="1" customHeight="1" spans="1:13">
      <c r="A320" s="27">
        <v>347</v>
      </c>
      <c r="B320" s="27">
        <v>12755</v>
      </c>
      <c r="C320" s="28" t="s">
        <v>450</v>
      </c>
      <c r="D320" s="27">
        <v>582</v>
      </c>
      <c r="E320" s="28" t="s">
        <v>444</v>
      </c>
      <c r="F320" s="28" t="s">
        <v>23</v>
      </c>
      <c r="G320" s="27">
        <v>1179.6</v>
      </c>
      <c r="H320" s="27">
        <v>1361</v>
      </c>
      <c r="I320" s="31" t="str">
        <f>VLOOKUP(D:D,门店完成情况!B:I,8,0)</f>
        <v>未完成</v>
      </c>
      <c r="J320" s="32">
        <f>VLOOKUP(B:B,[1]Sheet1!$A$1:$C$65536,3,0)</f>
        <v>584</v>
      </c>
      <c r="K320" s="32">
        <f t="shared" si="10"/>
        <v>-595.6</v>
      </c>
      <c r="L320" s="32"/>
      <c r="M320" s="33">
        <v>-15</v>
      </c>
    </row>
    <row r="321" s="19" customFormat="1" customHeight="1" spans="1:13">
      <c r="A321" s="27">
        <v>348</v>
      </c>
      <c r="B321" s="27">
        <v>12463</v>
      </c>
      <c r="C321" s="28" t="s">
        <v>451</v>
      </c>
      <c r="D321" s="27">
        <v>582</v>
      </c>
      <c r="E321" s="28" t="s">
        <v>444</v>
      </c>
      <c r="F321" s="28" t="s">
        <v>23</v>
      </c>
      <c r="G321" s="27">
        <v>1179.6</v>
      </c>
      <c r="H321" s="27">
        <v>1361</v>
      </c>
      <c r="I321" s="31" t="str">
        <f>VLOOKUP(D:D,门店完成情况!B:I,8,0)</f>
        <v>未完成</v>
      </c>
      <c r="J321" s="32">
        <f>VLOOKUP(B:B,[1]Sheet1!$A$1:$C$65536,3,0)</f>
        <v>99</v>
      </c>
      <c r="K321" s="32">
        <f t="shared" si="10"/>
        <v>-1080.6</v>
      </c>
      <c r="L321" s="32"/>
      <c r="M321" s="33">
        <v>-15</v>
      </c>
    </row>
    <row r="322" s="19" customFormat="1" customHeight="1" spans="1:13">
      <c r="A322" s="27">
        <v>349</v>
      </c>
      <c r="B322" s="27">
        <v>10860</v>
      </c>
      <c r="C322" s="28" t="s">
        <v>452</v>
      </c>
      <c r="D322" s="27">
        <v>106399</v>
      </c>
      <c r="E322" s="28" t="s">
        <v>453</v>
      </c>
      <c r="F322" s="28" t="s">
        <v>17</v>
      </c>
      <c r="G322" s="27">
        <v>1016</v>
      </c>
      <c r="H322" s="27">
        <v>1171</v>
      </c>
      <c r="I322" s="31" t="str">
        <f>VLOOKUP(D:D,门店完成情况!B:I,8,0)</f>
        <v>未完成</v>
      </c>
      <c r="J322" s="32">
        <f>VLOOKUP(B:B,[1]Sheet1!$A$1:$C$65536,3,0)</f>
        <v>1012.5</v>
      </c>
      <c r="K322" s="32">
        <f t="shared" si="10"/>
        <v>-3.5</v>
      </c>
      <c r="L322" s="32"/>
      <c r="M322" s="32">
        <v>30</v>
      </c>
    </row>
    <row r="323" s="19" customFormat="1" customHeight="1" spans="1:13">
      <c r="A323" s="27">
        <v>350</v>
      </c>
      <c r="B323" s="27">
        <v>12158</v>
      </c>
      <c r="C323" s="28" t="s">
        <v>454</v>
      </c>
      <c r="D323" s="27">
        <v>106399</v>
      </c>
      <c r="E323" s="28" t="s">
        <v>453</v>
      </c>
      <c r="F323" s="28" t="s">
        <v>19</v>
      </c>
      <c r="G323" s="27">
        <v>1126</v>
      </c>
      <c r="H323" s="27">
        <v>1299</v>
      </c>
      <c r="I323" s="31" t="str">
        <f>VLOOKUP(D:D,门店完成情况!B:I,8,0)</f>
        <v>未完成</v>
      </c>
      <c r="J323" s="32">
        <f>VLOOKUP(B:B,[1]Sheet1!$A$1:$C$65536,3,0)</f>
        <v>1115.72</v>
      </c>
      <c r="K323" s="32">
        <f t="shared" si="10"/>
        <v>-10.28</v>
      </c>
      <c r="L323" s="32"/>
      <c r="M323" s="32">
        <v>30</v>
      </c>
    </row>
    <row r="324" s="19" customFormat="1" customHeight="1" spans="1:13">
      <c r="A324" s="27">
        <v>351</v>
      </c>
      <c r="B324" s="27">
        <v>12144</v>
      </c>
      <c r="C324" s="28" t="s">
        <v>455</v>
      </c>
      <c r="D324" s="27">
        <v>106399</v>
      </c>
      <c r="E324" s="28" t="s">
        <v>453</v>
      </c>
      <c r="F324" s="28" t="s">
        <v>19</v>
      </c>
      <c r="G324" s="27">
        <v>1126</v>
      </c>
      <c r="H324" s="27">
        <v>1299</v>
      </c>
      <c r="I324" s="31" t="str">
        <f>VLOOKUP(D:D,门店完成情况!B:I,8,0)</f>
        <v>未完成</v>
      </c>
      <c r="J324" s="32">
        <f>VLOOKUP(B:B,[1]Sheet1!$A$1:$C$65536,3,0)</f>
        <v>672.3</v>
      </c>
      <c r="K324" s="32">
        <f t="shared" si="10"/>
        <v>-453.7</v>
      </c>
      <c r="L324" s="32"/>
      <c r="M324" s="32">
        <v>30</v>
      </c>
    </row>
    <row r="325" s="19" customFormat="1" customHeight="1" spans="1:13">
      <c r="A325" s="27">
        <v>352</v>
      </c>
      <c r="B325" s="27">
        <v>11793</v>
      </c>
      <c r="C325" s="28" t="s">
        <v>456</v>
      </c>
      <c r="D325" s="27">
        <v>102935</v>
      </c>
      <c r="E325" s="28" t="s">
        <v>457</v>
      </c>
      <c r="F325" s="28" t="s">
        <v>17</v>
      </c>
      <c r="G325" s="27">
        <v>1012</v>
      </c>
      <c r="H325" s="27">
        <v>1168</v>
      </c>
      <c r="I325" s="31" t="str">
        <f>VLOOKUP(D:D,门店完成情况!B:I,8,0)</f>
        <v>2档</v>
      </c>
      <c r="J325" s="32">
        <f>VLOOKUP(B:B,[1]Sheet1!$A$1:$C$65536,3,0)</f>
        <v>2390.01</v>
      </c>
      <c r="K325" s="32">
        <f t="shared" si="10"/>
        <v>1378.01</v>
      </c>
      <c r="L325" s="32">
        <f>ROUND(J325*0.02,0)</f>
        <v>48</v>
      </c>
      <c r="M325" s="32"/>
    </row>
    <row r="326" s="19" customFormat="1" customHeight="1" spans="1:13">
      <c r="A326" s="27">
        <v>353</v>
      </c>
      <c r="B326" s="27">
        <v>11844</v>
      </c>
      <c r="C326" s="28" t="s">
        <v>458</v>
      </c>
      <c r="D326" s="27">
        <v>102935</v>
      </c>
      <c r="E326" s="28" t="s">
        <v>457</v>
      </c>
      <c r="F326" s="28" t="s">
        <v>19</v>
      </c>
      <c r="G326" s="27">
        <v>1125</v>
      </c>
      <c r="H326" s="27">
        <v>1298</v>
      </c>
      <c r="I326" s="31" t="str">
        <f>VLOOKUP(D:D,门店完成情况!B:I,8,0)</f>
        <v>2档</v>
      </c>
      <c r="J326" s="32">
        <f>VLOOKUP(B:B,[1]Sheet1!$A$1:$C$65536,3,0)</f>
        <v>1152.89</v>
      </c>
      <c r="K326" s="32">
        <f t="shared" si="10"/>
        <v>27.8900000000001</v>
      </c>
      <c r="L326" s="32">
        <f>ROUND(J326*0.02,0)</f>
        <v>23</v>
      </c>
      <c r="M326" s="32"/>
    </row>
    <row r="327" s="19" customFormat="1" customHeight="1" spans="1:13">
      <c r="A327" s="27">
        <v>354</v>
      </c>
      <c r="B327" s="27">
        <v>12347</v>
      </c>
      <c r="C327" s="28" t="s">
        <v>459</v>
      </c>
      <c r="D327" s="27">
        <v>102935</v>
      </c>
      <c r="E327" s="28" t="s">
        <v>457</v>
      </c>
      <c r="F327" s="28" t="s">
        <v>19</v>
      </c>
      <c r="G327" s="27">
        <v>1125</v>
      </c>
      <c r="H327" s="27">
        <v>1298</v>
      </c>
      <c r="I327" s="31" t="str">
        <f>VLOOKUP(D:D,门店完成情况!B:I,8,0)</f>
        <v>2档</v>
      </c>
      <c r="J327" s="32">
        <f>VLOOKUP(B:B,[1]Sheet1!$A$1:$C$65536,3,0)</f>
        <v>621</v>
      </c>
      <c r="K327" s="32">
        <f t="shared" si="10"/>
        <v>-504</v>
      </c>
      <c r="L327" s="32">
        <f>ROUND(J327*0.02,0)</f>
        <v>12</v>
      </c>
      <c r="M327" s="32">
        <v>30</v>
      </c>
    </row>
    <row r="328" s="19" customFormat="1" customHeight="1" spans="1:13">
      <c r="A328" s="27">
        <v>355</v>
      </c>
      <c r="B328" s="27">
        <v>12499</v>
      </c>
      <c r="C328" s="28" t="s">
        <v>460</v>
      </c>
      <c r="D328" s="27">
        <v>102935</v>
      </c>
      <c r="E328" s="28" t="s">
        <v>457</v>
      </c>
      <c r="F328" s="28" t="s">
        <v>23</v>
      </c>
      <c r="G328" s="27">
        <v>677</v>
      </c>
      <c r="H328" s="27">
        <v>779</v>
      </c>
      <c r="I328" s="31" t="str">
        <f>VLOOKUP(D:D,门店完成情况!B:I,8,0)</f>
        <v>2档</v>
      </c>
      <c r="J328" s="32">
        <f>VLOOKUP(B:B,[1]Sheet1!$A$1:$C$65536,3,0)</f>
        <v>1182.13</v>
      </c>
      <c r="K328" s="32">
        <f t="shared" si="10"/>
        <v>505.13</v>
      </c>
      <c r="L328" s="32">
        <f>ROUND(J328*0.02,0)</f>
        <v>24</v>
      </c>
      <c r="M328" s="32"/>
    </row>
    <row r="329" s="19" customFormat="1" customHeight="1" spans="1:13">
      <c r="A329" s="27">
        <v>356</v>
      </c>
      <c r="B329" s="27">
        <v>11639</v>
      </c>
      <c r="C329" s="28" t="s">
        <v>461</v>
      </c>
      <c r="D329" s="27">
        <v>349</v>
      </c>
      <c r="E329" s="28" t="s">
        <v>462</v>
      </c>
      <c r="F329" s="28" t="s">
        <v>17</v>
      </c>
      <c r="G329" s="27">
        <v>1197</v>
      </c>
      <c r="H329" s="27">
        <v>1377</v>
      </c>
      <c r="I329" s="31" t="str">
        <f>VLOOKUP(D:D,门店完成情况!B:I,8,0)</f>
        <v>未完成</v>
      </c>
      <c r="J329" s="32">
        <f>VLOOKUP(B:B,[1]Sheet1!$A$1:$C$65536,3,0)</f>
        <v>482.8</v>
      </c>
      <c r="K329" s="32">
        <f t="shared" si="10"/>
        <v>-714.2</v>
      </c>
      <c r="L329" s="32"/>
      <c r="M329" s="32">
        <v>30</v>
      </c>
    </row>
    <row r="330" s="19" customFormat="1" customHeight="1" spans="1:13">
      <c r="A330" s="27">
        <v>357</v>
      </c>
      <c r="B330" s="27">
        <v>12091</v>
      </c>
      <c r="C330" s="28" t="s">
        <v>463</v>
      </c>
      <c r="D330" s="27">
        <v>349</v>
      </c>
      <c r="E330" s="28" t="s">
        <v>462</v>
      </c>
      <c r="F330" s="28" t="s">
        <v>19</v>
      </c>
      <c r="G330" s="27">
        <v>1331</v>
      </c>
      <c r="H330" s="27">
        <v>1530</v>
      </c>
      <c r="I330" s="31" t="str">
        <f>VLOOKUP(D:D,门店完成情况!B:I,8,0)</f>
        <v>未完成</v>
      </c>
      <c r="J330" s="32">
        <f>VLOOKUP(B:B,[1]Sheet1!$A$1:$C$65536,3,0)</f>
        <v>714.6</v>
      </c>
      <c r="K330" s="32">
        <f t="shared" si="10"/>
        <v>-616.4</v>
      </c>
      <c r="L330" s="32"/>
      <c r="M330" s="32">
        <v>30</v>
      </c>
    </row>
    <row r="331" s="19" customFormat="1" customHeight="1" spans="1:13">
      <c r="A331" s="27">
        <v>358</v>
      </c>
      <c r="B331" s="27">
        <v>12751</v>
      </c>
      <c r="C331" s="28" t="s">
        <v>464</v>
      </c>
      <c r="D331" s="27">
        <v>349</v>
      </c>
      <c r="E331" s="28" t="s">
        <v>462</v>
      </c>
      <c r="F331" s="28" t="s">
        <v>465</v>
      </c>
      <c r="G331" s="27">
        <v>796</v>
      </c>
      <c r="H331" s="27">
        <v>920</v>
      </c>
      <c r="I331" s="31" t="str">
        <f>VLOOKUP(D:D,门店完成情况!B:I,8,0)</f>
        <v>未完成</v>
      </c>
      <c r="J331" s="32">
        <f>VLOOKUP(B:B,[1]Sheet1!$A$1:$C$65536,3,0)</f>
        <v>213</v>
      </c>
      <c r="K331" s="32">
        <f t="shared" si="10"/>
        <v>-583</v>
      </c>
      <c r="L331" s="32"/>
      <c r="M331" s="33">
        <v>-15</v>
      </c>
    </row>
    <row r="332" s="19" customFormat="1" customHeight="1" spans="1:13">
      <c r="A332" s="27">
        <v>359</v>
      </c>
      <c r="B332" s="27">
        <v>12517</v>
      </c>
      <c r="C332" s="28" t="s">
        <v>466</v>
      </c>
      <c r="D332" s="27">
        <v>349</v>
      </c>
      <c r="E332" s="28" t="s">
        <v>462</v>
      </c>
      <c r="F332" s="28" t="s">
        <v>467</v>
      </c>
      <c r="G332" s="27">
        <v>1195</v>
      </c>
      <c r="H332" s="27">
        <v>1377</v>
      </c>
      <c r="I332" s="31" t="str">
        <f>VLOOKUP(D:D,门店完成情况!B:I,8,0)</f>
        <v>未完成</v>
      </c>
      <c r="J332" s="32">
        <f>VLOOKUP(B:B,[1]Sheet1!$A$1:$C$65536,3,0)</f>
        <v>687.4</v>
      </c>
      <c r="K332" s="32">
        <f t="shared" si="10"/>
        <v>-507.6</v>
      </c>
      <c r="L332" s="32"/>
      <c r="M332" s="33">
        <v>-15</v>
      </c>
    </row>
    <row r="333" s="19" customFormat="1" customHeight="1" spans="1:13">
      <c r="A333" s="27">
        <v>360</v>
      </c>
      <c r="B333" s="27">
        <v>997727</v>
      </c>
      <c r="C333" s="28" t="s">
        <v>468</v>
      </c>
      <c r="D333" s="27">
        <v>339</v>
      </c>
      <c r="E333" s="28" t="s">
        <v>469</v>
      </c>
      <c r="F333" s="28" t="s">
        <v>17</v>
      </c>
      <c r="G333" s="27">
        <v>497</v>
      </c>
      <c r="H333" s="27">
        <v>573</v>
      </c>
      <c r="I333" s="31" t="str">
        <f>VLOOKUP(D:D,门店完成情况!B:I,8,0)</f>
        <v>未完成</v>
      </c>
      <c r="J333" s="32" t="e">
        <f>VLOOKUP(B:B,[1]Sheet1!$A$1:$C$65536,3,0)</f>
        <v>#N/A</v>
      </c>
      <c r="K333" s="32" t="e">
        <f t="shared" si="10"/>
        <v>#N/A</v>
      </c>
      <c r="L333" s="32"/>
      <c r="M333" s="32"/>
    </row>
    <row r="334" s="19" customFormat="1" customHeight="1" spans="1:13">
      <c r="A334" s="27">
        <v>361</v>
      </c>
      <c r="B334" s="27">
        <v>11394</v>
      </c>
      <c r="C334" s="28" t="s">
        <v>470</v>
      </c>
      <c r="D334" s="27">
        <v>339</v>
      </c>
      <c r="E334" s="28" t="s">
        <v>469</v>
      </c>
      <c r="F334" s="28" t="s">
        <v>19</v>
      </c>
      <c r="G334" s="27">
        <v>1242</v>
      </c>
      <c r="H334" s="27">
        <v>1438</v>
      </c>
      <c r="I334" s="31" t="str">
        <f>VLOOKUP(D:D,门店完成情况!B:I,8,0)</f>
        <v>未完成</v>
      </c>
      <c r="J334" s="32">
        <f>VLOOKUP(B:B,[1]Sheet1!$A$1:$C$65536,3,0)</f>
        <v>1163.28</v>
      </c>
      <c r="K334" s="32">
        <f t="shared" si="10"/>
        <v>-78.72</v>
      </c>
      <c r="L334" s="32"/>
      <c r="M334" s="32">
        <v>30</v>
      </c>
    </row>
    <row r="335" s="19" customFormat="1" customHeight="1" spans="1:13">
      <c r="A335" s="27">
        <v>362</v>
      </c>
      <c r="B335" s="27">
        <v>11765</v>
      </c>
      <c r="C335" s="28" t="s">
        <v>471</v>
      </c>
      <c r="D335" s="27">
        <v>339</v>
      </c>
      <c r="E335" s="28" t="s">
        <v>469</v>
      </c>
      <c r="F335" s="28" t="s">
        <v>19</v>
      </c>
      <c r="G335" s="27">
        <v>1242</v>
      </c>
      <c r="H335" s="27">
        <v>1433</v>
      </c>
      <c r="I335" s="31" t="str">
        <f>VLOOKUP(D:D,门店完成情况!B:I,8,0)</f>
        <v>未完成</v>
      </c>
      <c r="J335" s="32">
        <f>VLOOKUP(B:B,[1]Sheet1!$A$1:$C$65536,3,0)</f>
        <v>1726.8</v>
      </c>
      <c r="K335" s="32">
        <f t="shared" si="10"/>
        <v>484.8</v>
      </c>
      <c r="L335" s="32"/>
      <c r="M335" s="32"/>
    </row>
    <row r="336" s="19" customFormat="1" customHeight="1" spans="1:13">
      <c r="A336" s="27">
        <v>363</v>
      </c>
      <c r="B336" s="27">
        <v>12509</v>
      </c>
      <c r="C336" s="28" t="s">
        <v>36</v>
      </c>
      <c r="D336" s="27">
        <v>339</v>
      </c>
      <c r="E336" s="28" t="s">
        <v>469</v>
      </c>
      <c r="F336" s="28" t="s">
        <v>472</v>
      </c>
      <c r="G336" s="27">
        <v>745</v>
      </c>
      <c r="H336" s="27">
        <v>860</v>
      </c>
      <c r="I336" s="31" t="str">
        <f>VLOOKUP(D:D,门店完成情况!B:I,8,0)</f>
        <v>未完成</v>
      </c>
      <c r="J336" s="32">
        <f>VLOOKUP(B:B,[1]Sheet1!$A$1:$C$65536,3,0)</f>
        <v>174.9</v>
      </c>
      <c r="K336" s="32">
        <f t="shared" si="10"/>
        <v>-570.1</v>
      </c>
      <c r="L336" s="32"/>
      <c r="M336" s="33">
        <v>-15</v>
      </c>
    </row>
    <row r="337" s="19" customFormat="1" customHeight="1" spans="1:13">
      <c r="A337" s="27">
        <v>364</v>
      </c>
      <c r="B337" s="27">
        <v>7948</v>
      </c>
      <c r="C337" s="28" t="s">
        <v>473</v>
      </c>
      <c r="D337" s="27">
        <v>56</v>
      </c>
      <c r="E337" s="28" t="s">
        <v>474</v>
      </c>
      <c r="F337" s="28" t="s">
        <v>19</v>
      </c>
      <c r="G337" s="27">
        <v>832</v>
      </c>
      <c r="H337" s="27">
        <v>959.3</v>
      </c>
      <c r="I337" s="31" t="str">
        <f>VLOOKUP(D:D,门店完成情况!B:I,8,0)</f>
        <v>2档</v>
      </c>
      <c r="J337" s="32">
        <f>VLOOKUP(B:B,[1]Sheet1!$A$1:$C$65536,3,0)</f>
        <v>1708.12</v>
      </c>
      <c r="K337" s="32">
        <f t="shared" si="10"/>
        <v>876.12</v>
      </c>
      <c r="L337" s="32">
        <f>ROUND(J337*0.02,0)</f>
        <v>34</v>
      </c>
      <c r="M337" s="32"/>
    </row>
    <row r="338" s="19" customFormat="1" customHeight="1" spans="1:13">
      <c r="A338" s="27">
        <v>365</v>
      </c>
      <c r="B338" s="27">
        <v>10983</v>
      </c>
      <c r="C338" s="28" t="s">
        <v>475</v>
      </c>
      <c r="D338" s="27">
        <v>56</v>
      </c>
      <c r="E338" s="28" t="s">
        <v>474</v>
      </c>
      <c r="F338" s="28" t="s">
        <v>17</v>
      </c>
      <c r="G338" s="27">
        <v>832</v>
      </c>
      <c r="H338" s="27">
        <v>959.3</v>
      </c>
      <c r="I338" s="31" t="str">
        <f>VLOOKUP(D:D,门店完成情况!B:I,8,0)</f>
        <v>2档</v>
      </c>
      <c r="J338" s="32">
        <f>VLOOKUP(B:B,[1]Sheet1!$A$1:$C$65536,3,0)</f>
        <v>858.7</v>
      </c>
      <c r="K338" s="32">
        <f t="shared" si="10"/>
        <v>26.7</v>
      </c>
      <c r="L338" s="32">
        <f>ROUND(J338*0.02,0)</f>
        <v>17</v>
      </c>
      <c r="M338" s="32"/>
    </row>
    <row r="339" s="19" customFormat="1" customHeight="1" spans="1:13">
      <c r="A339" s="27">
        <v>366</v>
      </c>
      <c r="B339" s="27">
        <v>11830</v>
      </c>
      <c r="C339" s="28" t="s">
        <v>476</v>
      </c>
      <c r="D339" s="27">
        <v>56</v>
      </c>
      <c r="E339" s="28" t="s">
        <v>474</v>
      </c>
      <c r="F339" s="28" t="s">
        <v>19</v>
      </c>
      <c r="G339" s="27">
        <v>832</v>
      </c>
      <c r="H339" s="27">
        <v>959.4</v>
      </c>
      <c r="I339" s="31" t="str">
        <f>VLOOKUP(D:D,门店完成情况!B:I,8,0)</f>
        <v>2档</v>
      </c>
      <c r="J339" s="32">
        <f>VLOOKUP(B:B,[1]Sheet1!$A$1:$C$65536,3,0)</f>
        <v>676.2</v>
      </c>
      <c r="K339" s="32">
        <f t="shared" si="10"/>
        <v>-155.8</v>
      </c>
      <c r="L339" s="32">
        <f>ROUND(J339*0.02,0)</f>
        <v>14</v>
      </c>
      <c r="M339" s="32">
        <v>30</v>
      </c>
    </row>
    <row r="340" s="19" customFormat="1" customHeight="1" spans="1:13">
      <c r="A340" s="27">
        <v>367</v>
      </c>
      <c r="B340" s="27">
        <v>990467</v>
      </c>
      <c r="C340" s="28" t="s">
        <v>477</v>
      </c>
      <c r="D340" s="27">
        <v>355</v>
      </c>
      <c r="E340" s="28" t="s">
        <v>478</v>
      </c>
      <c r="F340" s="28" t="s">
        <v>39</v>
      </c>
      <c r="G340" s="27">
        <v>1444</v>
      </c>
      <c r="H340" s="27">
        <v>1666</v>
      </c>
      <c r="I340" s="31" t="str">
        <f>VLOOKUP(D:D,门店完成情况!B:I,8,0)</f>
        <v>未完成</v>
      </c>
      <c r="J340" s="32">
        <f>VLOOKUP(B:B,[1]Sheet1!$A$1:$C$65536,3,0)</f>
        <v>484.79</v>
      </c>
      <c r="K340" s="32">
        <f t="shared" si="10"/>
        <v>-959.21</v>
      </c>
      <c r="L340" s="32"/>
      <c r="M340" s="32">
        <v>30</v>
      </c>
    </row>
    <row r="341" s="19" customFormat="1" customHeight="1" spans="1:13">
      <c r="A341" s="27">
        <v>368</v>
      </c>
      <c r="B341" s="27">
        <v>8233</v>
      </c>
      <c r="C341" s="28" t="s">
        <v>479</v>
      </c>
      <c r="D341" s="27">
        <v>355</v>
      </c>
      <c r="E341" s="28" t="s">
        <v>478</v>
      </c>
      <c r="F341" s="28" t="s">
        <v>19</v>
      </c>
      <c r="G341" s="27">
        <v>1204</v>
      </c>
      <c r="H341" s="27">
        <v>1388</v>
      </c>
      <c r="I341" s="31" t="str">
        <f>VLOOKUP(D:D,门店完成情况!B:I,8,0)</f>
        <v>未完成</v>
      </c>
      <c r="J341" s="32">
        <f>VLOOKUP(B:B,[1]Sheet1!$A$1:$C$65536,3,0)</f>
        <v>1618.1</v>
      </c>
      <c r="K341" s="32">
        <f t="shared" si="10"/>
        <v>414.1</v>
      </c>
      <c r="L341" s="32"/>
      <c r="M341" s="32"/>
    </row>
    <row r="342" s="19" customFormat="1" customHeight="1" spans="1:13">
      <c r="A342" s="27">
        <v>369</v>
      </c>
      <c r="B342" s="27">
        <v>9895</v>
      </c>
      <c r="C342" s="28" t="s">
        <v>480</v>
      </c>
      <c r="D342" s="27">
        <v>355</v>
      </c>
      <c r="E342" s="28" t="s">
        <v>478</v>
      </c>
      <c r="F342" s="28" t="s">
        <v>17</v>
      </c>
      <c r="G342" s="27">
        <v>1083</v>
      </c>
      <c r="H342" s="27">
        <v>1249</v>
      </c>
      <c r="I342" s="31" t="str">
        <f>VLOOKUP(D:D,门店完成情况!B:I,8,0)</f>
        <v>未完成</v>
      </c>
      <c r="J342" s="32">
        <f>VLOOKUP(B:B,[1]Sheet1!$A$1:$C$65536,3,0)</f>
        <v>563.63</v>
      </c>
      <c r="K342" s="32">
        <f t="shared" si="10"/>
        <v>-519.37</v>
      </c>
      <c r="L342" s="32"/>
      <c r="M342" s="32">
        <v>30</v>
      </c>
    </row>
    <row r="343" s="19" customFormat="1" customHeight="1" spans="1:13">
      <c r="A343" s="27">
        <v>370</v>
      </c>
      <c r="B343" s="27">
        <v>11251</v>
      </c>
      <c r="C343" s="28" t="s">
        <v>481</v>
      </c>
      <c r="D343" s="27">
        <v>355</v>
      </c>
      <c r="E343" s="28" t="s">
        <v>478</v>
      </c>
      <c r="F343" s="28" t="s">
        <v>79</v>
      </c>
      <c r="G343" s="27">
        <v>963</v>
      </c>
      <c r="H343" s="27">
        <v>1111</v>
      </c>
      <c r="I343" s="31" t="str">
        <f>VLOOKUP(D:D,门店完成情况!B:I,8,0)</f>
        <v>未完成</v>
      </c>
      <c r="J343" s="32">
        <f>VLOOKUP(B:B,[1]Sheet1!$A$1:$C$65536,3,0)</f>
        <v>364.44</v>
      </c>
      <c r="K343" s="32">
        <f t="shared" si="10"/>
        <v>-598.56</v>
      </c>
      <c r="L343" s="32"/>
      <c r="M343" s="32">
        <v>30</v>
      </c>
    </row>
    <row r="344" s="19" customFormat="1" customHeight="1" spans="1:13">
      <c r="A344" s="27">
        <v>371</v>
      </c>
      <c r="B344" s="27">
        <v>12492</v>
      </c>
      <c r="C344" s="28" t="s">
        <v>482</v>
      </c>
      <c r="D344" s="27">
        <v>355</v>
      </c>
      <c r="E344" s="28" t="s">
        <v>478</v>
      </c>
      <c r="F344" s="28" t="s">
        <v>23</v>
      </c>
      <c r="G344" s="27">
        <v>604</v>
      </c>
      <c r="H344" s="27">
        <v>697</v>
      </c>
      <c r="I344" s="31" t="str">
        <f>VLOOKUP(D:D,门店完成情况!B:I,8,0)</f>
        <v>未完成</v>
      </c>
      <c r="J344" s="32">
        <f>VLOOKUP(B:B,[1]Sheet1!$A$1:$C$65536,3,0)</f>
        <v>801</v>
      </c>
      <c r="K344" s="32">
        <f t="shared" si="10"/>
        <v>197</v>
      </c>
      <c r="L344" s="32"/>
      <c r="M344" s="32"/>
    </row>
    <row r="345" s="19" customFormat="1" customHeight="1" spans="1:13">
      <c r="A345" s="27">
        <v>372</v>
      </c>
      <c r="B345" s="27">
        <v>4435</v>
      </c>
      <c r="C345" s="28" t="s">
        <v>483</v>
      </c>
      <c r="D345" s="27">
        <v>733</v>
      </c>
      <c r="E345" s="28" t="s">
        <v>484</v>
      </c>
      <c r="F345" s="28" t="s">
        <v>17</v>
      </c>
      <c r="G345" s="27">
        <v>879</v>
      </c>
      <c r="H345" s="27">
        <v>1013</v>
      </c>
      <c r="I345" s="31" t="str">
        <f>VLOOKUP(D:D,门店完成情况!B:I,8,0)</f>
        <v>2档</v>
      </c>
      <c r="J345" s="32">
        <f>VLOOKUP(B:B,[1]Sheet1!$A$1:$C$65536,3,0)</f>
        <v>2184.68</v>
      </c>
      <c r="K345" s="32">
        <f t="shared" si="10"/>
        <v>1305.68</v>
      </c>
      <c r="L345" s="32">
        <f t="shared" ref="L345:L351" si="11">ROUND(J345*0.02,0)</f>
        <v>44</v>
      </c>
      <c r="M345" s="32"/>
    </row>
    <row r="346" s="19" customFormat="1" customHeight="1" spans="1:13">
      <c r="A346" s="27">
        <v>373</v>
      </c>
      <c r="B346" s="27">
        <v>11004</v>
      </c>
      <c r="C346" s="28" t="s">
        <v>485</v>
      </c>
      <c r="D346" s="27">
        <v>733</v>
      </c>
      <c r="E346" s="28" t="s">
        <v>484</v>
      </c>
      <c r="F346" s="28" t="s">
        <v>322</v>
      </c>
      <c r="G346" s="27">
        <v>879</v>
      </c>
      <c r="H346" s="27">
        <v>1013</v>
      </c>
      <c r="I346" s="31" t="str">
        <f>VLOOKUP(D:D,门店完成情况!B:I,8,0)</f>
        <v>2档</v>
      </c>
      <c r="J346" s="32">
        <f>VLOOKUP(B:B,[1]Sheet1!$A$1:$C$65536,3,0)</f>
        <v>654.89</v>
      </c>
      <c r="K346" s="32">
        <f t="shared" si="10"/>
        <v>-224.11</v>
      </c>
      <c r="L346" s="32">
        <f t="shared" si="11"/>
        <v>13</v>
      </c>
      <c r="M346" s="32">
        <v>30</v>
      </c>
    </row>
    <row r="347" s="19" customFormat="1" customHeight="1" spans="1:13">
      <c r="A347" s="27">
        <v>374</v>
      </c>
      <c r="B347" s="27">
        <v>12752</v>
      </c>
      <c r="C347" s="28" t="s">
        <v>486</v>
      </c>
      <c r="D347" s="27">
        <v>733</v>
      </c>
      <c r="E347" s="28" t="s">
        <v>484</v>
      </c>
      <c r="F347" s="28" t="s">
        <v>487</v>
      </c>
      <c r="G347" s="27">
        <v>527.5</v>
      </c>
      <c r="H347" s="27">
        <v>609</v>
      </c>
      <c r="I347" s="31" t="str">
        <f>VLOOKUP(D:D,门店完成情况!B:I,8,0)</f>
        <v>2档</v>
      </c>
      <c r="J347" s="32">
        <f>VLOOKUP(B:B,[1]Sheet1!$A$1:$C$65536,3,0)</f>
        <v>138</v>
      </c>
      <c r="K347" s="32">
        <f t="shared" si="10"/>
        <v>-389.5</v>
      </c>
      <c r="L347" s="32">
        <f t="shared" si="11"/>
        <v>3</v>
      </c>
      <c r="M347" s="33">
        <v>-15</v>
      </c>
    </row>
    <row r="348" s="19" customFormat="1" customHeight="1" spans="1:13">
      <c r="A348" s="27">
        <v>375</v>
      </c>
      <c r="B348" s="27">
        <v>12213</v>
      </c>
      <c r="C348" s="28" t="s">
        <v>488</v>
      </c>
      <c r="D348" s="27">
        <v>733</v>
      </c>
      <c r="E348" s="28" t="s">
        <v>484</v>
      </c>
      <c r="F348" s="28" t="s">
        <v>23</v>
      </c>
      <c r="G348" s="27">
        <v>527.5</v>
      </c>
      <c r="H348" s="27">
        <v>609</v>
      </c>
      <c r="I348" s="31" t="str">
        <f>VLOOKUP(D:D,门店完成情况!B:I,8,0)</f>
        <v>2档</v>
      </c>
      <c r="J348" s="32">
        <f>VLOOKUP(B:B,[1]Sheet1!$A$1:$C$65536,3,0)</f>
        <v>303</v>
      </c>
      <c r="K348" s="32">
        <f t="shared" si="10"/>
        <v>-224.5</v>
      </c>
      <c r="L348" s="32">
        <f t="shared" si="11"/>
        <v>6</v>
      </c>
      <c r="M348" s="33">
        <v>-15</v>
      </c>
    </row>
    <row r="349" s="19" customFormat="1" customHeight="1" spans="1:13">
      <c r="A349" s="27">
        <v>376</v>
      </c>
      <c r="B349" s="27">
        <v>5501</v>
      </c>
      <c r="C349" s="28" t="s">
        <v>489</v>
      </c>
      <c r="D349" s="27">
        <v>573</v>
      </c>
      <c r="E349" s="28" t="s">
        <v>490</v>
      </c>
      <c r="F349" s="28" t="s">
        <v>17</v>
      </c>
      <c r="G349" s="27">
        <v>1357</v>
      </c>
      <c r="H349" s="27">
        <v>1566</v>
      </c>
      <c r="I349" s="31" t="str">
        <f>VLOOKUP(D:D,门店完成情况!B:I,8,0)</f>
        <v>2档</v>
      </c>
      <c r="J349" s="32">
        <f>VLOOKUP(B:B,[1]Sheet1!$A$1:$C$65536,3,0)</f>
        <v>2157</v>
      </c>
      <c r="K349" s="32">
        <f t="shared" si="10"/>
        <v>800</v>
      </c>
      <c r="L349" s="32">
        <f t="shared" si="11"/>
        <v>43</v>
      </c>
      <c r="M349" s="32"/>
    </row>
    <row r="350" s="19" customFormat="1" customHeight="1" spans="1:13">
      <c r="A350" s="27">
        <v>377</v>
      </c>
      <c r="B350" s="27">
        <v>12108</v>
      </c>
      <c r="C350" s="28" t="s">
        <v>491</v>
      </c>
      <c r="D350" s="27">
        <v>573</v>
      </c>
      <c r="E350" s="28" t="s">
        <v>490</v>
      </c>
      <c r="F350" s="28" t="s">
        <v>19</v>
      </c>
      <c r="G350" s="27">
        <v>1207</v>
      </c>
      <c r="H350" s="27">
        <v>1392</v>
      </c>
      <c r="I350" s="31" t="str">
        <f>VLOOKUP(D:D,门店完成情况!B:I,8,0)</f>
        <v>2档</v>
      </c>
      <c r="J350" s="32">
        <f>VLOOKUP(B:B,[1]Sheet1!$A$1:$C$65536,3,0)</f>
        <v>1665.95</v>
      </c>
      <c r="K350" s="32">
        <f t="shared" si="10"/>
        <v>458.95</v>
      </c>
      <c r="L350" s="32">
        <f t="shared" si="11"/>
        <v>33</v>
      </c>
      <c r="M350" s="32"/>
    </row>
    <row r="351" s="19" customFormat="1" customHeight="1" spans="1:13">
      <c r="A351" s="27">
        <v>378</v>
      </c>
      <c r="B351" s="27">
        <v>12446</v>
      </c>
      <c r="C351" s="28" t="s">
        <v>492</v>
      </c>
      <c r="D351" s="27">
        <v>573</v>
      </c>
      <c r="E351" s="28" t="s">
        <v>490</v>
      </c>
      <c r="F351" s="28" t="s">
        <v>23</v>
      </c>
      <c r="G351" s="27">
        <v>755</v>
      </c>
      <c r="H351" s="27">
        <v>870</v>
      </c>
      <c r="I351" s="31" t="str">
        <f>VLOOKUP(D:D,门店完成情况!B:I,8,0)</f>
        <v>2档</v>
      </c>
      <c r="J351" s="32">
        <f>VLOOKUP(B:B,[1]Sheet1!$A$1:$C$65536,3,0)</f>
        <v>284.77</v>
      </c>
      <c r="K351" s="32">
        <f t="shared" si="10"/>
        <v>-470.23</v>
      </c>
      <c r="L351" s="32">
        <f t="shared" si="11"/>
        <v>6</v>
      </c>
      <c r="M351" s="33">
        <v>-15</v>
      </c>
    </row>
    <row r="352" s="19" customFormat="1" customHeight="1" spans="1:13">
      <c r="A352" s="27">
        <v>379</v>
      </c>
      <c r="B352" s="27">
        <v>5344</v>
      </c>
      <c r="C352" s="28" t="s">
        <v>493</v>
      </c>
      <c r="D352" s="27">
        <v>379</v>
      </c>
      <c r="E352" s="28" t="s">
        <v>494</v>
      </c>
      <c r="F352" s="28" t="s">
        <v>19</v>
      </c>
      <c r="G352" s="27">
        <v>2574</v>
      </c>
      <c r="H352" s="27">
        <v>2969</v>
      </c>
      <c r="I352" s="31" t="str">
        <f>VLOOKUP(D:D,门店完成情况!B:I,8,0)</f>
        <v>1档</v>
      </c>
      <c r="J352" s="32">
        <f>VLOOKUP(B:B,[1]Sheet1!$A$1:$C$65536,3,0)</f>
        <v>2316.05</v>
      </c>
      <c r="K352" s="32">
        <f t="shared" si="10"/>
        <v>-257.95</v>
      </c>
      <c r="L352" s="32">
        <f>ROUND(J352*0.01,0)</f>
        <v>23</v>
      </c>
      <c r="M352" s="32">
        <v>30</v>
      </c>
    </row>
    <row r="353" s="19" customFormat="1" customHeight="1" spans="1:13">
      <c r="A353" s="27">
        <v>380</v>
      </c>
      <c r="B353" s="27">
        <v>6830</v>
      </c>
      <c r="C353" s="28" t="s">
        <v>495</v>
      </c>
      <c r="D353" s="27">
        <v>379</v>
      </c>
      <c r="E353" s="28" t="s">
        <v>494</v>
      </c>
      <c r="F353" s="28" t="s">
        <v>17</v>
      </c>
      <c r="G353" s="27">
        <v>2574</v>
      </c>
      <c r="H353" s="27">
        <v>2969</v>
      </c>
      <c r="I353" s="31" t="str">
        <f>VLOOKUP(D:D,门店完成情况!B:I,8,0)</f>
        <v>1档</v>
      </c>
      <c r="J353" s="32">
        <f>VLOOKUP(B:B,[1]Sheet1!$A$1:$C$65536,3,0)</f>
        <v>4247.35</v>
      </c>
      <c r="K353" s="32">
        <f t="shared" si="10"/>
        <v>1673.35</v>
      </c>
      <c r="L353" s="32">
        <f>ROUND(J353*0.01,0)</f>
        <v>42</v>
      </c>
      <c r="M353" s="32"/>
    </row>
    <row r="354" s="19" customFormat="1" customHeight="1" spans="1:13">
      <c r="A354" s="27">
        <v>381</v>
      </c>
      <c r="B354" s="27">
        <v>6831</v>
      </c>
      <c r="C354" s="28" t="s">
        <v>496</v>
      </c>
      <c r="D354" s="27">
        <v>379</v>
      </c>
      <c r="E354" s="28" t="s">
        <v>494</v>
      </c>
      <c r="F354" s="28" t="s">
        <v>19</v>
      </c>
      <c r="G354" s="27">
        <v>2574</v>
      </c>
      <c r="H354" s="27">
        <v>2971</v>
      </c>
      <c r="I354" s="31" t="str">
        <f>VLOOKUP(D:D,门店完成情况!B:I,8,0)</f>
        <v>1档</v>
      </c>
      <c r="J354" s="32">
        <f>VLOOKUP(B:B,[1]Sheet1!$A$1:$C$65536,3,0)</f>
        <v>1859</v>
      </c>
      <c r="K354" s="32">
        <f t="shared" si="10"/>
        <v>-715</v>
      </c>
      <c r="L354" s="32">
        <f>ROUND(J354*0.01,0)</f>
        <v>19</v>
      </c>
      <c r="M354" s="32">
        <v>30</v>
      </c>
    </row>
    <row r="355" s="19" customFormat="1" customHeight="1" spans="1:13">
      <c r="A355" s="27">
        <v>382</v>
      </c>
      <c r="B355" s="27">
        <v>8075</v>
      </c>
      <c r="C355" s="28" t="s">
        <v>497</v>
      </c>
      <c r="D355" s="27">
        <v>373</v>
      </c>
      <c r="E355" s="28" t="s">
        <v>498</v>
      </c>
      <c r="F355" s="28" t="s">
        <v>19</v>
      </c>
      <c r="G355" s="27">
        <v>1826</v>
      </c>
      <c r="H355" s="27">
        <v>2107</v>
      </c>
      <c r="I355" s="31" t="str">
        <f>VLOOKUP(D:D,门店完成情况!B:I,8,0)</f>
        <v>2档</v>
      </c>
      <c r="J355" s="32">
        <f>VLOOKUP(B:B,[1]Sheet1!$A$1:$C$65536,3,0)</f>
        <v>3002.37</v>
      </c>
      <c r="K355" s="32">
        <f t="shared" si="10"/>
        <v>1176.37</v>
      </c>
      <c r="L355" s="32">
        <f t="shared" ref="L355:L364" si="12">ROUND(J355*0.02,0)</f>
        <v>60</v>
      </c>
      <c r="M355" s="32"/>
    </row>
    <row r="356" s="19" customFormat="1" customHeight="1" spans="1:13">
      <c r="A356" s="27">
        <v>383</v>
      </c>
      <c r="B356" s="27">
        <v>8903</v>
      </c>
      <c r="C356" s="28" t="s">
        <v>499</v>
      </c>
      <c r="D356" s="27">
        <v>373</v>
      </c>
      <c r="E356" s="28" t="s">
        <v>498</v>
      </c>
      <c r="F356" s="28" t="s">
        <v>279</v>
      </c>
      <c r="G356" s="27">
        <v>1644</v>
      </c>
      <c r="H356" s="27">
        <v>1896</v>
      </c>
      <c r="I356" s="31" t="str">
        <f>VLOOKUP(D:D,门店完成情况!B:I,8,0)</f>
        <v>2档</v>
      </c>
      <c r="J356" s="32">
        <f>VLOOKUP(B:B,[1]Sheet1!$A$1:$C$65536,3,0)</f>
        <v>1685.71</v>
      </c>
      <c r="K356" s="32">
        <f t="shared" si="10"/>
        <v>41.71</v>
      </c>
      <c r="L356" s="32">
        <f t="shared" si="12"/>
        <v>34</v>
      </c>
      <c r="M356" s="32"/>
    </row>
    <row r="357" s="19" customFormat="1" customHeight="1" spans="1:13">
      <c r="A357" s="27">
        <v>384</v>
      </c>
      <c r="B357" s="27">
        <v>12349</v>
      </c>
      <c r="C357" s="28" t="s">
        <v>500</v>
      </c>
      <c r="D357" s="27">
        <v>373</v>
      </c>
      <c r="E357" s="28" t="s">
        <v>498</v>
      </c>
      <c r="F357" s="28" t="s">
        <v>19</v>
      </c>
      <c r="G357" s="27">
        <v>1097</v>
      </c>
      <c r="H357" s="27">
        <v>1265</v>
      </c>
      <c r="I357" s="31" t="str">
        <f>VLOOKUP(D:D,门店完成情况!B:I,8,0)</f>
        <v>2档</v>
      </c>
      <c r="J357" s="32">
        <f>VLOOKUP(B:B,[1]Sheet1!$A$1:$C$65536,3,0)</f>
        <v>2358.8</v>
      </c>
      <c r="K357" s="32">
        <f t="shared" si="10"/>
        <v>1261.8</v>
      </c>
      <c r="L357" s="32">
        <f t="shared" si="12"/>
        <v>47</v>
      </c>
      <c r="M357" s="32"/>
    </row>
    <row r="358" s="19" customFormat="1" customHeight="1" spans="1:13">
      <c r="A358" s="27">
        <v>385</v>
      </c>
      <c r="B358" s="27">
        <v>12507</v>
      </c>
      <c r="C358" s="28" t="s">
        <v>501</v>
      </c>
      <c r="D358" s="27">
        <v>373</v>
      </c>
      <c r="E358" s="28" t="s">
        <v>498</v>
      </c>
      <c r="F358" s="28" t="s">
        <v>502</v>
      </c>
      <c r="G358" s="27">
        <v>731</v>
      </c>
      <c r="H358" s="27">
        <v>843</v>
      </c>
      <c r="I358" s="31" t="str">
        <f>VLOOKUP(D:D,门店完成情况!B:I,8,0)</f>
        <v>2档</v>
      </c>
      <c r="J358" s="32">
        <f>VLOOKUP(B:B,[1]Sheet1!$A$1:$C$65536,3,0)</f>
        <v>1685.81</v>
      </c>
      <c r="K358" s="32">
        <f t="shared" si="10"/>
        <v>954.81</v>
      </c>
      <c r="L358" s="32">
        <f t="shared" si="12"/>
        <v>34</v>
      </c>
      <c r="M358" s="32"/>
    </row>
    <row r="359" s="19" customFormat="1" customHeight="1" spans="1:13">
      <c r="A359" s="27">
        <v>386</v>
      </c>
      <c r="B359" s="27">
        <v>12441</v>
      </c>
      <c r="C359" s="28" t="s">
        <v>503</v>
      </c>
      <c r="D359" s="27">
        <v>104429</v>
      </c>
      <c r="E359" s="28" t="s">
        <v>504</v>
      </c>
      <c r="F359" s="35" t="s">
        <v>505</v>
      </c>
      <c r="G359" s="27">
        <v>639.13</v>
      </c>
      <c r="H359" s="27">
        <v>736.95</v>
      </c>
      <c r="I359" s="31" t="str">
        <f>VLOOKUP(D:D,门店完成情况!B:I,8,0)</f>
        <v>2档</v>
      </c>
      <c r="J359" s="32">
        <f>VLOOKUP(B:B,[1]Sheet1!$A$1:$C$65536,3,0)</f>
        <v>673.91</v>
      </c>
      <c r="K359" s="32">
        <f t="shared" ref="K359:K422" si="13">J359-G359</f>
        <v>34.78</v>
      </c>
      <c r="L359" s="32">
        <f t="shared" si="12"/>
        <v>13</v>
      </c>
      <c r="M359" s="32"/>
    </row>
    <row r="360" s="19" customFormat="1" customHeight="1" spans="1:13">
      <c r="A360" s="27">
        <v>387</v>
      </c>
      <c r="B360" s="27">
        <v>12255</v>
      </c>
      <c r="C360" s="28" t="s">
        <v>506</v>
      </c>
      <c r="D360" s="27">
        <v>104429</v>
      </c>
      <c r="E360" s="28" t="s">
        <v>504</v>
      </c>
      <c r="F360" s="28" t="s">
        <v>17</v>
      </c>
      <c r="G360" s="27">
        <v>958.7</v>
      </c>
      <c r="H360" s="27">
        <v>1105.45</v>
      </c>
      <c r="I360" s="31" t="str">
        <f>VLOOKUP(D:D,门店完成情况!B:I,8,0)</f>
        <v>2档</v>
      </c>
      <c r="J360" s="32">
        <f>VLOOKUP(B:B,[1]Sheet1!$A$1:$C$65536,3,0)</f>
        <v>1496.96</v>
      </c>
      <c r="K360" s="32">
        <f t="shared" si="13"/>
        <v>538.26</v>
      </c>
      <c r="L360" s="32">
        <f t="shared" si="12"/>
        <v>30</v>
      </c>
      <c r="M360" s="32"/>
    </row>
    <row r="361" s="19" customFormat="1" customHeight="1" spans="1:13">
      <c r="A361" s="27">
        <v>388</v>
      </c>
      <c r="B361" s="27">
        <v>12219</v>
      </c>
      <c r="C361" s="28" t="s">
        <v>507</v>
      </c>
      <c r="D361" s="27">
        <v>104429</v>
      </c>
      <c r="E361" s="28" t="s">
        <v>504</v>
      </c>
      <c r="F361" s="28" t="s">
        <v>23</v>
      </c>
      <c r="G361" s="27">
        <v>852.17</v>
      </c>
      <c r="H361" s="27">
        <v>982.6</v>
      </c>
      <c r="I361" s="31" t="str">
        <f>VLOOKUP(D:D,门店完成情况!B:I,8,0)</f>
        <v>2档</v>
      </c>
      <c r="J361" s="32">
        <f>VLOOKUP(B:B,[1]Sheet1!$A$1:$C$65536,3,0)</f>
        <v>96</v>
      </c>
      <c r="K361" s="32">
        <f t="shared" si="13"/>
        <v>-756.17</v>
      </c>
      <c r="L361" s="32">
        <f t="shared" si="12"/>
        <v>2</v>
      </c>
      <c r="M361" s="33">
        <v>-15</v>
      </c>
    </row>
    <row r="362" s="19" customFormat="1" customHeight="1" spans="1:13">
      <c r="A362" s="27">
        <v>389</v>
      </c>
      <c r="B362" s="27">
        <v>11776</v>
      </c>
      <c r="C362" s="28" t="s">
        <v>508</v>
      </c>
      <c r="D362" s="27">
        <v>106569</v>
      </c>
      <c r="E362" s="28" t="s">
        <v>509</v>
      </c>
      <c r="F362" s="28" t="s">
        <v>17</v>
      </c>
      <c r="G362" s="27">
        <v>2126</v>
      </c>
      <c r="H362" s="27">
        <v>2453</v>
      </c>
      <c r="I362" s="31" t="str">
        <f>VLOOKUP(D:D,门店完成情况!B:I,8,0)</f>
        <v>2档</v>
      </c>
      <c r="J362" s="32">
        <f>VLOOKUP(B:B,[1]Sheet1!$A$1:$C$65536,3,0)</f>
        <v>3124.15</v>
      </c>
      <c r="K362" s="32">
        <f t="shared" si="13"/>
        <v>998.15</v>
      </c>
      <c r="L362" s="32">
        <f t="shared" si="12"/>
        <v>62</v>
      </c>
      <c r="M362" s="32"/>
    </row>
    <row r="363" s="19" customFormat="1" customHeight="1" spans="1:13">
      <c r="A363" s="27">
        <v>390</v>
      </c>
      <c r="B363" s="27">
        <v>12452</v>
      </c>
      <c r="C363" s="28" t="s">
        <v>510</v>
      </c>
      <c r="D363" s="27">
        <v>106569</v>
      </c>
      <c r="E363" s="28" t="s">
        <v>509</v>
      </c>
      <c r="F363" s="28" t="s">
        <v>23</v>
      </c>
      <c r="G363" s="27">
        <v>1277</v>
      </c>
      <c r="H363" s="27">
        <v>1472</v>
      </c>
      <c r="I363" s="31" t="str">
        <f>VLOOKUP(D:D,门店完成情况!B:I,8,0)</f>
        <v>2档</v>
      </c>
      <c r="J363" s="32">
        <f>VLOOKUP(B:B,[1]Sheet1!$A$1:$C$65536,3,0)</f>
        <v>1546.55</v>
      </c>
      <c r="K363" s="32">
        <f t="shared" si="13"/>
        <v>269.55</v>
      </c>
      <c r="L363" s="32">
        <f t="shared" si="12"/>
        <v>31</v>
      </c>
      <c r="M363" s="32"/>
    </row>
    <row r="364" s="19" customFormat="1" customHeight="1" spans="1:13">
      <c r="A364" s="27">
        <v>391</v>
      </c>
      <c r="B364" s="27">
        <v>12135</v>
      </c>
      <c r="C364" s="28" t="s">
        <v>511</v>
      </c>
      <c r="D364" s="27">
        <v>106569</v>
      </c>
      <c r="E364" s="28" t="s">
        <v>509</v>
      </c>
      <c r="F364" s="28" t="s">
        <v>19</v>
      </c>
      <c r="G364" s="27">
        <v>2126</v>
      </c>
      <c r="H364" s="27">
        <v>2453</v>
      </c>
      <c r="I364" s="31" t="str">
        <f>VLOOKUP(D:D,门店完成情况!B:I,8,0)</f>
        <v>2档</v>
      </c>
      <c r="J364" s="32">
        <f>VLOOKUP(B:B,[1]Sheet1!$A$1:$C$65536,3,0)</f>
        <v>3136.8</v>
      </c>
      <c r="K364" s="32">
        <f t="shared" si="13"/>
        <v>1010.8</v>
      </c>
      <c r="L364" s="32">
        <f t="shared" si="12"/>
        <v>63</v>
      </c>
      <c r="M364" s="32"/>
    </row>
    <row r="365" s="19" customFormat="1" customHeight="1" spans="1:13">
      <c r="A365" s="27">
        <v>392</v>
      </c>
      <c r="B365" s="27">
        <v>7369</v>
      </c>
      <c r="C365" s="28" t="s">
        <v>512</v>
      </c>
      <c r="D365" s="27">
        <v>105396</v>
      </c>
      <c r="E365" s="28" t="s">
        <v>513</v>
      </c>
      <c r="F365" s="28" t="s">
        <v>19</v>
      </c>
      <c r="G365" s="27">
        <v>700</v>
      </c>
      <c r="H365" s="27">
        <v>807</v>
      </c>
      <c r="I365" s="31" t="str">
        <f>VLOOKUP(D:D,门店完成情况!B:I,8,0)</f>
        <v>1档</v>
      </c>
      <c r="J365" s="32">
        <f>VLOOKUP(B:B,[1]Sheet1!$A$1:$C$65536,3,0)</f>
        <v>1593.1</v>
      </c>
      <c r="K365" s="32">
        <f t="shared" si="13"/>
        <v>893.1</v>
      </c>
      <c r="L365" s="32">
        <f>ROUND(J365*0.01,0)</f>
        <v>16</v>
      </c>
      <c r="M365" s="32"/>
    </row>
    <row r="366" s="19" customFormat="1" customHeight="1" spans="1:13">
      <c r="A366" s="27">
        <v>393</v>
      </c>
      <c r="B366" s="27">
        <v>9689</v>
      </c>
      <c r="C366" s="28" t="s">
        <v>514</v>
      </c>
      <c r="D366" s="27">
        <v>105396</v>
      </c>
      <c r="E366" s="28" t="s">
        <v>513</v>
      </c>
      <c r="F366" s="28" t="s">
        <v>17</v>
      </c>
      <c r="G366" s="27">
        <v>630</v>
      </c>
      <c r="H366" s="27">
        <v>726</v>
      </c>
      <c r="I366" s="31" t="str">
        <f>VLOOKUP(D:D,门店完成情况!B:I,8,0)</f>
        <v>1档</v>
      </c>
      <c r="J366" s="32">
        <f>VLOOKUP(B:B,[1]Sheet1!$A$1:$C$65536,3,0)</f>
        <v>725.96</v>
      </c>
      <c r="K366" s="32">
        <f t="shared" si="13"/>
        <v>95.96</v>
      </c>
      <c r="L366" s="32">
        <f>ROUND(J366*0.01,0)</f>
        <v>7</v>
      </c>
      <c r="M366" s="32"/>
    </row>
    <row r="367" s="19" customFormat="1" customHeight="1" spans="1:13">
      <c r="A367" s="27">
        <v>394</v>
      </c>
      <c r="B367" s="27">
        <v>12726</v>
      </c>
      <c r="C367" s="28" t="s">
        <v>515</v>
      </c>
      <c r="D367" s="27">
        <v>105396</v>
      </c>
      <c r="E367" s="28" t="s">
        <v>513</v>
      </c>
      <c r="F367" s="28" t="s">
        <v>19</v>
      </c>
      <c r="G367" s="27">
        <v>700</v>
      </c>
      <c r="H367" s="27">
        <v>807</v>
      </c>
      <c r="I367" s="31" t="str">
        <f>VLOOKUP(D:D,门店完成情况!B:I,8,0)</f>
        <v>1档</v>
      </c>
      <c r="J367" s="32">
        <f>VLOOKUP(B:B,[1]Sheet1!$A$1:$C$65536,3,0)</f>
        <v>108</v>
      </c>
      <c r="K367" s="32">
        <f t="shared" si="13"/>
        <v>-592</v>
      </c>
      <c r="L367" s="32">
        <f>ROUND(J367*0.01,0)</f>
        <v>1</v>
      </c>
      <c r="M367" s="32">
        <v>30</v>
      </c>
    </row>
    <row r="368" s="19" customFormat="1" customHeight="1" spans="1:13">
      <c r="A368" s="27">
        <v>395</v>
      </c>
      <c r="B368" s="27">
        <v>12481</v>
      </c>
      <c r="C368" s="28" t="s">
        <v>516</v>
      </c>
      <c r="D368" s="27">
        <v>105396</v>
      </c>
      <c r="E368" s="28" t="s">
        <v>513</v>
      </c>
      <c r="F368" s="28" t="s">
        <v>23</v>
      </c>
      <c r="G368" s="27">
        <v>420</v>
      </c>
      <c r="H368" s="27">
        <v>485</v>
      </c>
      <c r="I368" s="31" t="str">
        <f>VLOOKUP(D:D,门店完成情况!B:I,8,0)</f>
        <v>1档</v>
      </c>
      <c r="J368" s="32">
        <f>VLOOKUP(B:B,[1]Sheet1!$A$1:$C$65536,3,0)</f>
        <v>287.81</v>
      </c>
      <c r="K368" s="32">
        <f t="shared" si="13"/>
        <v>-132.19</v>
      </c>
      <c r="L368" s="32">
        <f>ROUND(J368*0.01,0)</f>
        <v>3</v>
      </c>
      <c r="M368" s="33">
        <v>-15</v>
      </c>
    </row>
    <row r="369" s="19" customFormat="1" customHeight="1" spans="1:13">
      <c r="A369" s="27">
        <v>396</v>
      </c>
      <c r="B369" s="27">
        <v>11686</v>
      </c>
      <c r="C369" s="28" t="s">
        <v>517</v>
      </c>
      <c r="D369" s="27">
        <v>102565</v>
      </c>
      <c r="E369" s="28" t="s">
        <v>518</v>
      </c>
      <c r="F369" s="28" t="s">
        <v>17</v>
      </c>
      <c r="G369" s="27">
        <v>1567</v>
      </c>
      <c r="H369" s="27">
        <v>1808</v>
      </c>
      <c r="I369" s="31" t="str">
        <f>VLOOKUP(D:D,门店完成情况!B:I,8,0)</f>
        <v>未完成</v>
      </c>
      <c r="J369" s="32">
        <f>VLOOKUP(B:B,[1]Sheet1!$A$1:$C$65536,3,0)</f>
        <v>1145.94</v>
      </c>
      <c r="K369" s="32">
        <f t="shared" si="13"/>
        <v>-421.06</v>
      </c>
      <c r="L369" s="32"/>
      <c r="M369" s="32">
        <v>30</v>
      </c>
    </row>
    <row r="370" s="19" customFormat="1" customHeight="1" spans="1:13">
      <c r="A370" s="27">
        <v>397</v>
      </c>
      <c r="B370" s="27">
        <v>11871</v>
      </c>
      <c r="C370" s="28" t="s">
        <v>519</v>
      </c>
      <c r="D370" s="27">
        <v>102565</v>
      </c>
      <c r="E370" s="28" t="s">
        <v>518</v>
      </c>
      <c r="F370" s="28" t="s">
        <v>19</v>
      </c>
      <c r="G370" s="27">
        <v>1741</v>
      </c>
      <c r="H370" s="27">
        <v>2009</v>
      </c>
      <c r="I370" s="31" t="str">
        <f>VLOOKUP(D:D,门店完成情况!B:I,8,0)</f>
        <v>未完成</v>
      </c>
      <c r="J370" s="32">
        <f>VLOOKUP(B:B,[1]Sheet1!$A$1:$C$65536,3,0)</f>
        <v>1493.13</v>
      </c>
      <c r="K370" s="32">
        <f t="shared" si="13"/>
        <v>-247.87</v>
      </c>
      <c r="L370" s="32"/>
      <c r="M370" s="32">
        <v>30</v>
      </c>
    </row>
    <row r="371" s="19" customFormat="1" customHeight="1" spans="1:13">
      <c r="A371" s="27">
        <v>398</v>
      </c>
      <c r="B371" s="27">
        <v>11880</v>
      </c>
      <c r="C371" s="28" t="s">
        <v>520</v>
      </c>
      <c r="D371" s="27">
        <v>102565</v>
      </c>
      <c r="E371" s="28" t="s">
        <v>518</v>
      </c>
      <c r="F371" s="28" t="s">
        <v>19</v>
      </c>
      <c r="G371" s="27">
        <v>1741</v>
      </c>
      <c r="H371" s="27">
        <v>2009</v>
      </c>
      <c r="I371" s="31" t="str">
        <f>VLOOKUP(D:D,门店完成情况!B:I,8,0)</f>
        <v>未完成</v>
      </c>
      <c r="J371" s="32">
        <f>VLOOKUP(B:B,[1]Sheet1!$A$1:$C$65536,3,0)</f>
        <v>919</v>
      </c>
      <c r="K371" s="32">
        <f t="shared" si="13"/>
        <v>-822</v>
      </c>
      <c r="L371" s="32"/>
      <c r="M371" s="32">
        <v>30</v>
      </c>
    </row>
    <row r="372" s="19" customFormat="1" customHeight="1" spans="1:13">
      <c r="A372" s="27">
        <v>399</v>
      </c>
      <c r="B372" s="27">
        <v>12479</v>
      </c>
      <c r="C372" s="28" t="s">
        <v>521</v>
      </c>
      <c r="D372" s="27">
        <v>102565</v>
      </c>
      <c r="E372" s="28" t="s">
        <v>518</v>
      </c>
      <c r="F372" s="28" t="s">
        <v>23</v>
      </c>
      <c r="G372" s="27">
        <v>873</v>
      </c>
      <c r="H372" s="27">
        <v>1005</v>
      </c>
      <c r="I372" s="31" t="str">
        <f>VLOOKUP(D:D,门店完成情况!B:I,8,0)</f>
        <v>未完成</v>
      </c>
      <c r="J372" s="32">
        <f>VLOOKUP(B:B,[1]Sheet1!$A$1:$C$65536,3,0)</f>
        <v>587.19</v>
      </c>
      <c r="K372" s="32">
        <f t="shared" si="13"/>
        <v>-285.81</v>
      </c>
      <c r="L372" s="32"/>
      <c r="M372" s="33">
        <v>-15</v>
      </c>
    </row>
    <row r="373" s="19" customFormat="1" customHeight="1" spans="1:13">
      <c r="A373" s="27">
        <v>400</v>
      </c>
      <c r="B373" s="27">
        <v>8957</v>
      </c>
      <c r="C373" s="28" t="s">
        <v>522</v>
      </c>
      <c r="D373" s="27">
        <v>744</v>
      </c>
      <c r="E373" s="28" t="s">
        <v>523</v>
      </c>
      <c r="F373" s="28" t="s">
        <v>17</v>
      </c>
      <c r="G373" s="27">
        <v>1442</v>
      </c>
      <c r="H373" s="27">
        <v>1664</v>
      </c>
      <c r="I373" s="31" t="str">
        <f>VLOOKUP(D:D,门店完成情况!B:I,8,0)</f>
        <v>未完成</v>
      </c>
      <c r="J373" s="32">
        <f>VLOOKUP(B:B,[1]Sheet1!$A$1:$C$65536,3,0)</f>
        <v>590.8</v>
      </c>
      <c r="K373" s="32">
        <f t="shared" si="13"/>
        <v>-851.2</v>
      </c>
      <c r="L373" s="32"/>
      <c r="M373" s="32">
        <v>30</v>
      </c>
    </row>
    <row r="374" s="19" customFormat="1" customHeight="1" spans="1:13">
      <c r="A374" s="27">
        <v>401</v>
      </c>
      <c r="B374" s="27">
        <v>11333</v>
      </c>
      <c r="C374" s="28" t="s">
        <v>524</v>
      </c>
      <c r="D374" s="27">
        <v>744</v>
      </c>
      <c r="E374" s="28" t="s">
        <v>523</v>
      </c>
      <c r="F374" s="28" t="s">
        <v>19</v>
      </c>
      <c r="G374" s="27">
        <v>1442</v>
      </c>
      <c r="H374" s="27">
        <v>1664</v>
      </c>
      <c r="I374" s="31" t="str">
        <f>VLOOKUP(D:D,门店完成情况!B:I,8,0)</f>
        <v>未完成</v>
      </c>
      <c r="J374" s="32">
        <f>VLOOKUP(B:B,[1]Sheet1!$A$1:$C$65536,3,0)</f>
        <v>2974.49</v>
      </c>
      <c r="K374" s="32">
        <f t="shared" si="13"/>
        <v>1532.49</v>
      </c>
      <c r="L374" s="32"/>
      <c r="M374" s="32"/>
    </row>
    <row r="375" s="19" customFormat="1" customHeight="1" spans="1:13">
      <c r="A375" s="27">
        <v>402</v>
      </c>
      <c r="B375" s="27">
        <v>11620</v>
      </c>
      <c r="C375" s="28" t="s">
        <v>525</v>
      </c>
      <c r="D375" s="27">
        <v>744</v>
      </c>
      <c r="E375" s="28" t="s">
        <v>523</v>
      </c>
      <c r="F375" s="28" t="s">
        <v>19</v>
      </c>
      <c r="G375" s="27">
        <v>1442</v>
      </c>
      <c r="H375" s="27">
        <v>1664</v>
      </c>
      <c r="I375" s="31" t="str">
        <f>VLOOKUP(D:D,门店完成情况!B:I,8,0)</f>
        <v>未完成</v>
      </c>
      <c r="J375" s="32">
        <f>VLOOKUP(B:B,[1]Sheet1!$A$1:$C$65536,3,0)</f>
        <v>684.89</v>
      </c>
      <c r="K375" s="32">
        <f t="shared" si="13"/>
        <v>-757.11</v>
      </c>
      <c r="L375" s="32"/>
      <c r="M375" s="32">
        <v>30</v>
      </c>
    </row>
    <row r="376" s="19" customFormat="1" customHeight="1" spans="1:13">
      <c r="A376" s="27">
        <v>403</v>
      </c>
      <c r="B376" s="27">
        <v>11769</v>
      </c>
      <c r="C376" s="28" t="s">
        <v>526</v>
      </c>
      <c r="D376" s="27">
        <v>744</v>
      </c>
      <c r="E376" s="28" t="s">
        <v>523</v>
      </c>
      <c r="F376" s="28" t="s">
        <v>19</v>
      </c>
      <c r="G376" s="27">
        <v>1442</v>
      </c>
      <c r="H376" s="27">
        <v>1664</v>
      </c>
      <c r="I376" s="31" t="str">
        <f>VLOOKUP(D:D,门店完成情况!B:I,8,0)</f>
        <v>未完成</v>
      </c>
      <c r="J376" s="32">
        <f>VLOOKUP(B:B,[1]Sheet1!$A$1:$C$65536,3,0)</f>
        <v>528.91</v>
      </c>
      <c r="K376" s="32">
        <f t="shared" si="13"/>
        <v>-913.09</v>
      </c>
      <c r="L376" s="32"/>
      <c r="M376" s="32">
        <v>30</v>
      </c>
    </row>
    <row r="377" s="19" customFormat="1" customHeight="1" spans="1:13">
      <c r="A377" s="27">
        <v>404</v>
      </c>
      <c r="B377" s="27">
        <v>12510</v>
      </c>
      <c r="C377" s="28" t="s">
        <v>527</v>
      </c>
      <c r="D377" s="27">
        <v>744</v>
      </c>
      <c r="E377" s="28" t="s">
        <v>523</v>
      </c>
      <c r="F377" s="28" t="s">
        <v>23</v>
      </c>
      <c r="G377" s="27">
        <v>723</v>
      </c>
      <c r="H377" s="27">
        <v>833</v>
      </c>
      <c r="I377" s="31" t="str">
        <f>VLOOKUP(D:D,门店完成情况!B:I,8,0)</f>
        <v>未完成</v>
      </c>
      <c r="J377" s="32">
        <f>VLOOKUP(B:B,[1]Sheet1!$A$1:$C$65536,3,0)</f>
        <v>219.4</v>
      </c>
      <c r="K377" s="32">
        <f t="shared" si="13"/>
        <v>-503.6</v>
      </c>
      <c r="L377" s="32"/>
      <c r="M377" s="33">
        <v>-15</v>
      </c>
    </row>
    <row r="378" s="19" customFormat="1" customHeight="1" spans="1:13">
      <c r="A378" s="27">
        <v>405</v>
      </c>
      <c r="B378" s="27">
        <v>9760</v>
      </c>
      <c r="C378" s="28" t="s">
        <v>528</v>
      </c>
      <c r="D378" s="27">
        <v>513</v>
      </c>
      <c r="E378" s="28" t="s">
        <v>529</v>
      </c>
      <c r="F378" s="28" t="s">
        <v>17</v>
      </c>
      <c r="G378" s="27">
        <v>2493</v>
      </c>
      <c r="H378" s="27">
        <v>2875</v>
      </c>
      <c r="I378" s="31" t="str">
        <f>VLOOKUP(D:D,门店完成情况!B:I,8,0)</f>
        <v>2档</v>
      </c>
      <c r="J378" s="32">
        <f>VLOOKUP(B:B,[1]Sheet1!$A$1:$C$65536,3,0)</f>
        <v>5259.19</v>
      </c>
      <c r="K378" s="32">
        <f t="shared" si="13"/>
        <v>2766.19</v>
      </c>
      <c r="L378" s="32">
        <f t="shared" ref="L378:L384" si="14">ROUND(J378*0.02,0)</f>
        <v>105</v>
      </c>
      <c r="M378" s="32"/>
    </row>
    <row r="379" s="19" customFormat="1" customHeight="1" spans="1:13">
      <c r="A379" s="27">
        <v>406</v>
      </c>
      <c r="B379" s="27">
        <v>11329</v>
      </c>
      <c r="C379" s="28" t="s">
        <v>530</v>
      </c>
      <c r="D379" s="27">
        <v>513</v>
      </c>
      <c r="E379" s="28" t="s">
        <v>529</v>
      </c>
      <c r="F379" s="28" t="s">
        <v>19</v>
      </c>
      <c r="G379" s="27">
        <v>2770</v>
      </c>
      <c r="H379" s="27">
        <v>3196</v>
      </c>
      <c r="I379" s="31" t="str">
        <f>VLOOKUP(D:D,门店完成情况!B:I,8,0)</f>
        <v>2档</v>
      </c>
      <c r="J379" s="32">
        <f>VLOOKUP(B:B,[1]Sheet1!$A$1:$C$65536,3,0)</f>
        <v>2047.6</v>
      </c>
      <c r="K379" s="32">
        <f t="shared" si="13"/>
        <v>-722.4</v>
      </c>
      <c r="L379" s="32">
        <f t="shared" si="14"/>
        <v>41</v>
      </c>
      <c r="M379" s="32">
        <v>30</v>
      </c>
    </row>
    <row r="380" s="19" customFormat="1" customHeight="1" spans="1:13">
      <c r="A380" s="27">
        <v>407</v>
      </c>
      <c r="B380" s="27">
        <v>12157</v>
      </c>
      <c r="C380" s="28" t="s">
        <v>531</v>
      </c>
      <c r="D380" s="27">
        <v>513</v>
      </c>
      <c r="E380" s="28" t="s">
        <v>529</v>
      </c>
      <c r="F380" s="28" t="s">
        <v>19</v>
      </c>
      <c r="G380" s="27">
        <v>2770</v>
      </c>
      <c r="H380" s="27">
        <v>3196</v>
      </c>
      <c r="I380" s="31" t="str">
        <f>VLOOKUP(D:D,门店完成情况!B:I,8,0)</f>
        <v>2档</v>
      </c>
      <c r="J380" s="32">
        <f>VLOOKUP(B:B,[1]Sheet1!$A$1:$C$65536,3,0)</f>
        <v>3636.4</v>
      </c>
      <c r="K380" s="32">
        <f t="shared" si="13"/>
        <v>866.4</v>
      </c>
      <c r="L380" s="32">
        <f t="shared" si="14"/>
        <v>73</v>
      </c>
      <c r="M380" s="32"/>
    </row>
    <row r="381" s="19" customFormat="1" customHeight="1" spans="1:13">
      <c r="A381" s="27">
        <v>408</v>
      </c>
      <c r="B381" s="27">
        <v>9822</v>
      </c>
      <c r="C381" s="28" t="s">
        <v>532</v>
      </c>
      <c r="D381" s="27">
        <v>106865</v>
      </c>
      <c r="E381" s="28" t="s">
        <v>533</v>
      </c>
      <c r="F381" s="28" t="s">
        <v>17</v>
      </c>
      <c r="G381" s="27">
        <v>689.1</v>
      </c>
      <c r="H381" s="27">
        <v>794.5</v>
      </c>
      <c r="I381" s="31" t="str">
        <f>VLOOKUP(D:D,门店完成情况!B:I,8,0)</f>
        <v>2档</v>
      </c>
      <c r="J381" s="32">
        <f>VLOOKUP(B:B,[1]Sheet1!$A$1:$C$65536,3,0)</f>
        <v>659.13</v>
      </c>
      <c r="K381" s="32">
        <f t="shared" si="13"/>
        <v>-29.97</v>
      </c>
      <c r="L381" s="32">
        <f t="shared" si="14"/>
        <v>13</v>
      </c>
      <c r="M381" s="32">
        <v>30</v>
      </c>
    </row>
    <row r="382" s="19" customFormat="1" customHeight="1" spans="1:13">
      <c r="A382" s="27">
        <v>409</v>
      </c>
      <c r="B382" s="27">
        <v>11335</v>
      </c>
      <c r="C382" s="28" t="s">
        <v>534</v>
      </c>
      <c r="D382" s="27">
        <v>106865</v>
      </c>
      <c r="E382" s="28" t="s">
        <v>533</v>
      </c>
      <c r="F382" s="28" t="s">
        <v>19</v>
      </c>
      <c r="G382" s="27">
        <v>765.6</v>
      </c>
      <c r="H382" s="27">
        <v>882.8</v>
      </c>
      <c r="I382" s="31" t="str">
        <f>VLOOKUP(D:D,门店完成情况!B:I,8,0)</f>
        <v>2档</v>
      </c>
      <c r="J382" s="32">
        <f>VLOOKUP(B:B,[1]Sheet1!$A$1:$C$65536,3,0)</f>
        <v>1075.9</v>
      </c>
      <c r="K382" s="32">
        <f t="shared" si="13"/>
        <v>310.3</v>
      </c>
      <c r="L382" s="32">
        <f t="shared" si="14"/>
        <v>22</v>
      </c>
      <c r="M382" s="32"/>
    </row>
    <row r="383" s="19" customFormat="1" customHeight="1" spans="1:13">
      <c r="A383" s="27">
        <v>410</v>
      </c>
      <c r="B383" s="27">
        <v>12512</v>
      </c>
      <c r="C383" s="28" t="s">
        <v>535</v>
      </c>
      <c r="D383" s="27">
        <v>106865</v>
      </c>
      <c r="E383" s="28" t="s">
        <v>533</v>
      </c>
      <c r="F383" s="28" t="s">
        <v>23</v>
      </c>
      <c r="G383" s="27">
        <v>459.3</v>
      </c>
      <c r="H383" s="27">
        <v>529.7</v>
      </c>
      <c r="I383" s="31" t="str">
        <f>VLOOKUP(D:D,门店完成情况!B:I,8,0)</f>
        <v>2档</v>
      </c>
      <c r="J383" s="32">
        <f>VLOOKUP(B:B,[1]Sheet1!$A$1:$C$65536,3,0)</f>
        <v>678</v>
      </c>
      <c r="K383" s="32">
        <f t="shared" si="13"/>
        <v>218.7</v>
      </c>
      <c r="L383" s="32">
        <f t="shared" si="14"/>
        <v>14</v>
      </c>
      <c r="M383" s="32"/>
    </row>
    <row r="384" s="19" customFormat="1" customHeight="1" spans="1:13">
      <c r="A384" s="27">
        <v>411</v>
      </c>
      <c r="B384" s="27">
        <v>12203</v>
      </c>
      <c r="C384" s="28" t="s">
        <v>536</v>
      </c>
      <c r="D384" s="27">
        <v>106865</v>
      </c>
      <c r="E384" s="28" t="s">
        <v>533</v>
      </c>
      <c r="F384" s="28" t="s">
        <v>23</v>
      </c>
      <c r="G384" s="27">
        <v>536</v>
      </c>
      <c r="H384" s="27">
        <v>618</v>
      </c>
      <c r="I384" s="31" t="str">
        <f>VLOOKUP(D:D,门店完成情况!B:I,8,0)</f>
        <v>2档</v>
      </c>
      <c r="J384" s="32">
        <f>VLOOKUP(B:B,[1]Sheet1!$A$1:$C$65536,3,0)</f>
        <v>749.17</v>
      </c>
      <c r="K384" s="32">
        <f t="shared" si="13"/>
        <v>213.17</v>
      </c>
      <c r="L384" s="32">
        <f t="shared" si="14"/>
        <v>15</v>
      </c>
      <c r="M384" s="32"/>
    </row>
    <row r="385" s="19" customFormat="1" customHeight="1" spans="1:13">
      <c r="A385" s="27">
        <v>412</v>
      </c>
      <c r="B385" s="27">
        <v>9988</v>
      </c>
      <c r="C385" s="28" t="s">
        <v>537</v>
      </c>
      <c r="D385" s="27">
        <v>329</v>
      </c>
      <c r="E385" s="28" t="s">
        <v>538</v>
      </c>
      <c r="F385" s="28" t="s">
        <v>17</v>
      </c>
      <c r="G385" s="27">
        <v>1230.3</v>
      </c>
      <c r="H385" s="27">
        <v>1419.3</v>
      </c>
      <c r="I385" s="31" t="str">
        <f>VLOOKUP(D:D,门店完成情况!B:I,8,0)</f>
        <v>1档</v>
      </c>
      <c r="J385" s="32">
        <f>VLOOKUP(B:B,[1]Sheet1!$A$1:$C$65536,3,0)</f>
        <v>1450.1</v>
      </c>
      <c r="K385" s="32">
        <f t="shared" si="13"/>
        <v>219.8</v>
      </c>
      <c r="L385" s="32">
        <f t="shared" ref="L385:L392" si="15">ROUND(J385*0.01,0)</f>
        <v>15</v>
      </c>
      <c r="M385" s="32"/>
    </row>
    <row r="386" s="19" customFormat="1" customHeight="1" spans="1:13">
      <c r="A386" s="27">
        <v>413</v>
      </c>
      <c r="B386" s="27">
        <v>11825</v>
      </c>
      <c r="C386" s="28" t="s">
        <v>539</v>
      </c>
      <c r="D386" s="27">
        <v>329</v>
      </c>
      <c r="E386" s="28" t="s">
        <v>538</v>
      </c>
      <c r="F386" s="28" t="s">
        <v>19</v>
      </c>
      <c r="G386" s="27">
        <v>1367</v>
      </c>
      <c r="H386" s="27">
        <v>1577</v>
      </c>
      <c r="I386" s="31" t="str">
        <f>VLOOKUP(D:D,门店完成情况!B:I,8,0)</f>
        <v>1档</v>
      </c>
      <c r="J386" s="32">
        <f>VLOOKUP(B:B,[1]Sheet1!$A$1:$C$65536,3,0)</f>
        <v>1462.6</v>
      </c>
      <c r="K386" s="32">
        <f t="shared" si="13"/>
        <v>95.5999999999999</v>
      </c>
      <c r="L386" s="32">
        <f t="shared" si="15"/>
        <v>15</v>
      </c>
      <c r="M386" s="32"/>
    </row>
    <row r="387" s="19" customFormat="1" customHeight="1" spans="1:13">
      <c r="A387" s="27">
        <v>414</v>
      </c>
      <c r="B387" s="27">
        <v>12491</v>
      </c>
      <c r="C387" s="28" t="s">
        <v>540</v>
      </c>
      <c r="D387" s="27">
        <v>329</v>
      </c>
      <c r="E387" s="28" t="s">
        <v>538</v>
      </c>
      <c r="F387" s="28" t="s">
        <v>23</v>
      </c>
      <c r="G387" s="27">
        <v>956.85</v>
      </c>
      <c r="H387" s="27">
        <v>1103.85</v>
      </c>
      <c r="I387" s="31" t="str">
        <f>VLOOKUP(D:D,门店完成情况!B:I,8,0)</f>
        <v>1档</v>
      </c>
      <c r="J387" s="32">
        <f>VLOOKUP(B:B,[1]Sheet1!$A$1:$C$65536,3,0)</f>
        <v>672</v>
      </c>
      <c r="K387" s="32">
        <f t="shared" si="13"/>
        <v>-284.85</v>
      </c>
      <c r="L387" s="32">
        <f t="shared" si="15"/>
        <v>7</v>
      </c>
      <c r="M387" s="33">
        <v>-15</v>
      </c>
    </row>
    <row r="388" s="19" customFormat="1" customHeight="1" spans="1:13">
      <c r="A388" s="27">
        <v>415</v>
      </c>
      <c r="B388" s="27">
        <v>12493</v>
      </c>
      <c r="C388" s="28" t="s">
        <v>541</v>
      </c>
      <c r="D388" s="27">
        <v>329</v>
      </c>
      <c r="E388" s="28" t="s">
        <v>538</v>
      </c>
      <c r="F388" s="28" t="s">
        <v>23</v>
      </c>
      <c r="G388" s="27">
        <v>956.85</v>
      </c>
      <c r="H388" s="27">
        <v>1103.85</v>
      </c>
      <c r="I388" s="31" t="str">
        <f>VLOOKUP(D:D,门店完成情况!B:I,8,0)</f>
        <v>1档</v>
      </c>
      <c r="J388" s="32">
        <f>VLOOKUP(B:B,[1]Sheet1!$A$1:$C$65536,3,0)</f>
        <v>1114</v>
      </c>
      <c r="K388" s="32">
        <f t="shared" si="13"/>
        <v>157.15</v>
      </c>
      <c r="L388" s="32">
        <f t="shared" si="15"/>
        <v>11</v>
      </c>
      <c r="M388" s="32"/>
    </row>
    <row r="389" s="19" customFormat="1" customHeight="1" spans="1:13">
      <c r="A389" s="27">
        <v>416</v>
      </c>
      <c r="B389" s="27">
        <v>4518</v>
      </c>
      <c r="C389" s="28" t="s">
        <v>542</v>
      </c>
      <c r="D389" s="27">
        <v>101453</v>
      </c>
      <c r="E389" s="28" t="s">
        <v>543</v>
      </c>
      <c r="F389" s="28" t="s">
        <v>19</v>
      </c>
      <c r="G389" s="27">
        <v>1324.5</v>
      </c>
      <c r="H389" s="27">
        <v>1527.75</v>
      </c>
      <c r="I389" s="31" t="str">
        <f>VLOOKUP(D:D,门店完成情况!B:I,8,0)</f>
        <v>1档</v>
      </c>
      <c r="J389" s="32">
        <f>VLOOKUP(B:B,[1]Sheet1!$A$1:$C$65536,3,0)</f>
        <v>2499.77</v>
      </c>
      <c r="K389" s="32">
        <f t="shared" si="13"/>
        <v>1175.27</v>
      </c>
      <c r="L389" s="32">
        <f t="shared" si="15"/>
        <v>25</v>
      </c>
      <c r="M389" s="32"/>
    </row>
    <row r="390" s="19" customFormat="1" customHeight="1" spans="1:13">
      <c r="A390" s="27">
        <v>417</v>
      </c>
      <c r="B390" s="27">
        <v>10927</v>
      </c>
      <c r="C390" s="28" t="s">
        <v>544</v>
      </c>
      <c r="D390" s="27">
        <v>101453</v>
      </c>
      <c r="E390" s="28" t="s">
        <v>543</v>
      </c>
      <c r="F390" s="28" t="s">
        <v>17</v>
      </c>
      <c r="G390" s="27">
        <v>1324.5</v>
      </c>
      <c r="H390" s="27">
        <v>1527.75</v>
      </c>
      <c r="I390" s="31" t="str">
        <f>VLOOKUP(D:D,门店完成情况!B:I,8,0)</f>
        <v>1档</v>
      </c>
      <c r="J390" s="32">
        <f>VLOOKUP(B:B,[1]Sheet1!$A$1:$C$65536,3,0)</f>
        <v>1110.5</v>
      </c>
      <c r="K390" s="32">
        <f t="shared" si="13"/>
        <v>-214</v>
      </c>
      <c r="L390" s="32">
        <f t="shared" si="15"/>
        <v>11</v>
      </c>
      <c r="M390" s="32">
        <v>30</v>
      </c>
    </row>
    <row r="391" s="19" customFormat="1" customHeight="1" spans="1:13">
      <c r="A391" s="27">
        <v>418</v>
      </c>
      <c r="B391" s="27">
        <v>11866</v>
      </c>
      <c r="C391" s="28" t="s">
        <v>545</v>
      </c>
      <c r="D391" s="27">
        <v>101453</v>
      </c>
      <c r="E391" s="28" t="s">
        <v>543</v>
      </c>
      <c r="F391" s="28" t="s">
        <v>19</v>
      </c>
      <c r="G391" s="27">
        <v>1324.5</v>
      </c>
      <c r="H391" s="27">
        <v>1527.75</v>
      </c>
      <c r="I391" s="31" t="str">
        <f>VLOOKUP(D:D,门店完成情况!B:I,8,0)</f>
        <v>1档</v>
      </c>
      <c r="J391" s="32">
        <f>VLOOKUP(B:B,[1]Sheet1!$A$1:$C$65536,3,0)</f>
        <v>1496.3</v>
      </c>
      <c r="K391" s="32">
        <f t="shared" si="13"/>
        <v>171.8</v>
      </c>
      <c r="L391" s="32">
        <f t="shared" si="15"/>
        <v>15</v>
      </c>
      <c r="M391" s="32"/>
    </row>
    <row r="392" s="19" customFormat="1" customHeight="1" spans="1:13">
      <c r="A392" s="27">
        <v>419</v>
      </c>
      <c r="B392" s="27">
        <v>11711</v>
      </c>
      <c r="C392" s="28" t="s">
        <v>546</v>
      </c>
      <c r="D392" s="27">
        <v>101453</v>
      </c>
      <c r="E392" s="28" t="s">
        <v>543</v>
      </c>
      <c r="F392" s="28" t="s">
        <v>19</v>
      </c>
      <c r="G392" s="27">
        <v>1324.5</v>
      </c>
      <c r="H392" s="27">
        <v>1527.75</v>
      </c>
      <c r="I392" s="31" t="str">
        <f>VLOOKUP(D:D,门店完成情况!B:I,8,0)</f>
        <v>1档</v>
      </c>
      <c r="J392" s="32">
        <f>VLOOKUP(B:B,[1]Sheet1!$A$1:$C$65536,3,0)</f>
        <v>864.6</v>
      </c>
      <c r="K392" s="32">
        <f t="shared" si="13"/>
        <v>-459.9</v>
      </c>
      <c r="L392" s="32">
        <f t="shared" si="15"/>
        <v>9</v>
      </c>
      <c r="M392" s="32">
        <v>30</v>
      </c>
    </row>
    <row r="393" s="19" customFormat="1" customHeight="1" spans="1:13">
      <c r="A393" s="27">
        <v>420</v>
      </c>
      <c r="B393" s="27">
        <v>7317</v>
      </c>
      <c r="C393" s="28" t="s">
        <v>547</v>
      </c>
      <c r="D393" s="27">
        <v>385</v>
      </c>
      <c r="E393" s="28" t="s">
        <v>548</v>
      </c>
      <c r="F393" s="28" t="s">
        <v>549</v>
      </c>
      <c r="G393" s="27">
        <v>2800</v>
      </c>
      <c r="H393" s="27">
        <v>3230</v>
      </c>
      <c r="I393" s="31" t="str">
        <f>VLOOKUP(D:D,门店完成情况!B:I,8,0)</f>
        <v>未完成</v>
      </c>
      <c r="J393" s="32">
        <f>VLOOKUP(B:B,[1]Sheet1!$A$1:$C$65536,3,0)</f>
        <v>1882.6</v>
      </c>
      <c r="K393" s="32">
        <f t="shared" si="13"/>
        <v>-917.4</v>
      </c>
      <c r="L393" s="32"/>
      <c r="M393" s="32">
        <v>30</v>
      </c>
    </row>
    <row r="394" s="19" customFormat="1" customHeight="1" spans="1:13">
      <c r="A394" s="27">
        <v>421</v>
      </c>
      <c r="B394" s="27">
        <v>7749</v>
      </c>
      <c r="C394" s="28" t="s">
        <v>550</v>
      </c>
      <c r="D394" s="27">
        <v>385</v>
      </c>
      <c r="E394" s="28" t="s">
        <v>548</v>
      </c>
      <c r="F394" s="28" t="s">
        <v>19</v>
      </c>
      <c r="G394" s="27">
        <v>2800</v>
      </c>
      <c r="H394" s="27">
        <v>3230</v>
      </c>
      <c r="I394" s="31" t="str">
        <f>VLOOKUP(D:D,门店完成情况!B:I,8,0)</f>
        <v>未完成</v>
      </c>
      <c r="J394" s="32">
        <f>VLOOKUP(B:B,[1]Sheet1!$A$1:$C$65536,3,0)</f>
        <v>2060</v>
      </c>
      <c r="K394" s="32">
        <f t="shared" si="13"/>
        <v>-740</v>
      </c>
      <c r="L394" s="32"/>
      <c r="M394" s="32">
        <v>30</v>
      </c>
    </row>
    <row r="395" s="19" customFormat="1" customHeight="1" spans="1:13">
      <c r="A395" s="27">
        <v>422</v>
      </c>
      <c r="B395" s="27">
        <v>11458</v>
      </c>
      <c r="C395" s="28" t="s">
        <v>551</v>
      </c>
      <c r="D395" s="27">
        <v>385</v>
      </c>
      <c r="E395" s="28" t="s">
        <v>548</v>
      </c>
      <c r="F395" s="28" t="s">
        <v>66</v>
      </c>
      <c r="G395" s="27">
        <v>1681</v>
      </c>
      <c r="H395" s="27">
        <v>1939</v>
      </c>
      <c r="I395" s="31" t="str">
        <f>VLOOKUP(D:D,门店完成情况!B:I,8,0)</f>
        <v>未完成</v>
      </c>
      <c r="J395" s="32">
        <f>VLOOKUP(B:B,[1]Sheet1!$A$1:$C$65536,3,0)</f>
        <v>1712.81</v>
      </c>
      <c r="K395" s="32">
        <f t="shared" si="13"/>
        <v>31.8099999999999</v>
      </c>
      <c r="L395" s="32"/>
      <c r="M395" s="32"/>
    </row>
    <row r="396" s="19" customFormat="1" customHeight="1" spans="1:13">
      <c r="A396" s="27">
        <v>423</v>
      </c>
      <c r="B396" s="27">
        <v>12566</v>
      </c>
      <c r="C396" s="28" t="s">
        <v>552</v>
      </c>
      <c r="D396" s="27">
        <v>385</v>
      </c>
      <c r="E396" s="28" t="s">
        <v>548</v>
      </c>
      <c r="F396" s="28" t="s">
        <v>19</v>
      </c>
      <c r="G396" s="27">
        <v>1680</v>
      </c>
      <c r="H396" s="27">
        <v>1939</v>
      </c>
      <c r="I396" s="31" t="str">
        <f>VLOOKUP(D:D,门店完成情况!B:I,8,0)</f>
        <v>未完成</v>
      </c>
      <c r="J396" s="32">
        <f>VLOOKUP(B:B,[1]Sheet1!$A$1:$C$65536,3,0)</f>
        <v>2465</v>
      </c>
      <c r="K396" s="32">
        <f t="shared" si="13"/>
        <v>785</v>
      </c>
      <c r="L396" s="32"/>
      <c r="M396" s="32"/>
    </row>
    <row r="397" s="19" customFormat="1" customHeight="1" spans="1:13">
      <c r="A397" s="27">
        <v>424</v>
      </c>
      <c r="B397" s="27">
        <v>4093</v>
      </c>
      <c r="C397" s="28" t="s">
        <v>553</v>
      </c>
      <c r="D397" s="27">
        <v>311</v>
      </c>
      <c r="E397" s="28" t="s">
        <v>554</v>
      </c>
      <c r="F397" s="28" t="s">
        <v>17</v>
      </c>
      <c r="G397" s="27">
        <v>1732</v>
      </c>
      <c r="H397" s="27">
        <v>1997.5</v>
      </c>
      <c r="I397" s="31" t="str">
        <f>VLOOKUP(D:D,门店完成情况!B:I,8,0)</f>
        <v>未完成</v>
      </c>
      <c r="J397" s="32">
        <f>VLOOKUP(B:B,[1]Sheet1!$A$1:$C$65536,3,0)</f>
        <v>1236.6</v>
      </c>
      <c r="K397" s="32">
        <f t="shared" si="13"/>
        <v>-495.4</v>
      </c>
      <c r="L397" s="32"/>
      <c r="M397" s="32">
        <v>30</v>
      </c>
    </row>
    <row r="398" s="19" customFormat="1" customHeight="1" spans="1:13">
      <c r="A398" s="27">
        <v>425</v>
      </c>
      <c r="B398" s="27">
        <v>4302</v>
      </c>
      <c r="C398" s="28" t="s">
        <v>555</v>
      </c>
      <c r="D398" s="27">
        <v>311</v>
      </c>
      <c r="E398" s="28" t="s">
        <v>554</v>
      </c>
      <c r="F398" s="28" t="s">
        <v>19</v>
      </c>
      <c r="G398" s="27">
        <v>1732</v>
      </c>
      <c r="H398" s="27">
        <v>1997.5</v>
      </c>
      <c r="I398" s="31" t="str">
        <f>VLOOKUP(D:D,门店完成情况!B:I,8,0)</f>
        <v>未完成</v>
      </c>
      <c r="J398" s="32">
        <f>VLOOKUP(B:B,[1]Sheet1!$A$1:$C$65536,3,0)</f>
        <v>1593</v>
      </c>
      <c r="K398" s="32">
        <f t="shared" si="13"/>
        <v>-139</v>
      </c>
      <c r="L398" s="32"/>
      <c r="M398" s="32">
        <v>30</v>
      </c>
    </row>
    <row r="399" s="19" customFormat="1" customHeight="1" spans="1:13">
      <c r="A399" s="27">
        <v>426</v>
      </c>
      <c r="B399" s="27">
        <v>7662</v>
      </c>
      <c r="C399" s="28" t="s">
        <v>556</v>
      </c>
      <c r="D399" s="27">
        <v>709</v>
      </c>
      <c r="E399" s="28" t="s">
        <v>557</v>
      </c>
      <c r="F399" s="28" t="s">
        <v>79</v>
      </c>
      <c r="G399" s="27">
        <v>2335.8</v>
      </c>
      <c r="H399" s="27">
        <v>2694.6</v>
      </c>
      <c r="I399" s="31" t="str">
        <f>VLOOKUP(D:D,门店完成情况!B:I,8,0)</f>
        <v>1档</v>
      </c>
      <c r="J399" s="32">
        <f>VLOOKUP(B:B,[1]Sheet1!$A$1:$C$65536,3,0)</f>
        <v>2402.08</v>
      </c>
      <c r="K399" s="32">
        <f t="shared" si="13"/>
        <v>66.2799999999997</v>
      </c>
      <c r="L399" s="32">
        <f>ROUND(J399*0.01,0)</f>
        <v>24</v>
      </c>
      <c r="M399" s="32"/>
    </row>
    <row r="400" s="19" customFormat="1" customHeight="1" spans="1:13">
      <c r="A400" s="27">
        <v>427</v>
      </c>
      <c r="B400" s="27">
        <v>10191</v>
      </c>
      <c r="C400" s="28" t="s">
        <v>558</v>
      </c>
      <c r="D400" s="27">
        <v>709</v>
      </c>
      <c r="E400" s="28" t="s">
        <v>557</v>
      </c>
      <c r="F400" s="28" t="s">
        <v>66</v>
      </c>
      <c r="G400" s="27">
        <v>2102.6</v>
      </c>
      <c r="H400" s="27">
        <v>2425.2</v>
      </c>
      <c r="I400" s="31" t="str">
        <f>VLOOKUP(D:D,门店完成情况!B:I,8,0)</f>
        <v>1档</v>
      </c>
      <c r="J400" s="32">
        <f>VLOOKUP(B:B,[1]Sheet1!$A$1:$C$65536,3,0)</f>
        <v>2268.48</v>
      </c>
      <c r="K400" s="32">
        <f t="shared" si="13"/>
        <v>165.88</v>
      </c>
      <c r="L400" s="32">
        <f>ROUND(J400*0.01,0)</f>
        <v>23</v>
      </c>
      <c r="M400" s="32"/>
    </row>
    <row r="401" s="19" customFormat="1" customHeight="1" spans="1:13">
      <c r="A401" s="27">
        <v>428</v>
      </c>
      <c r="B401" s="27">
        <v>11465</v>
      </c>
      <c r="C401" s="28" t="s">
        <v>559</v>
      </c>
      <c r="D401" s="27">
        <v>709</v>
      </c>
      <c r="E401" s="28" t="s">
        <v>557</v>
      </c>
      <c r="F401" s="28" t="s">
        <v>79</v>
      </c>
      <c r="G401" s="27">
        <v>2335.8</v>
      </c>
      <c r="H401" s="27">
        <v>2694.6</v>
      </c>
      <c r="I401" s="31" t="str">
        <f>VLOOKUP(D:D,门店完成情况!B:I,8,0)</f>
        <v>1档</v>
      </c>
      <c r="J401" s="32">
        <f>VLOOKUP(B:B,[1]Sheet1!$A$1:$C$65536,3,0)</f>
        <v>2418.02</v>
      </c>
      <c r="K401" s="32">
        <f t="shared" si="13"/>
        <v>82.2199999999998</v>
      </c>
      <c r="L401" s="32">
        <f>ROUND(J401*0.01,0)</f>
        <v>24</v>
      </c>
      <c r="M401" s="32"/>
    </row>
    <row r="402" s="19" customFormat="1" customHeight="1" spans="1:13">
      <c r="A402" s="27">
        <v>429</v>
      </c>
      <c r="B402" s="27">
        <v>11486</v>
      </c>
      <c r="C402" s="28" t="s">
        <v>560</v>
      </c>
      <c r="D402" s="27">
        <v>709</v>
      </c>
      <c r="E402" s="28" t="s">
        <v>557</v>
      </c>
      <c r="F402" s="28" t="s">
        <v>79</v>
      </c>
      <c r="G402" s="27">
        <v>2335.8</v>
      </c>
      <c r="H402" s="27">
        <v>2694.6</v>
      </c>
      <c r="I402" s="31" t="str">
        <f>VLOOKUP(D:D,门店完成情况!B:I,8,0)</f>
        <v>1档</v>
      </c>
      <c r="J402" s="32">
        <f>VLOOKUP(B:B,[1]Sheet1!$A$1:$C$65536,3,0)</f>
        <v>2140.8</v>
      </c>
      <c r="K402" s="32">
        <f t="shared" si="13"/>
        <v>-195</v>
      </c>
      <c r="L402" s="32">
        <f>ROUND(J402*0.01,0)</f>
        <v>21</v>
      </c>
      <c r="M402" s="32">
        <v>30</v>
      </c>
    </row>
    <row r="403" s="19" customFormat="1" customHeight="1" spans="1:13">
      <c r="A403" s="27">
        <v>430</v>
      </c>
      <c r="B403" s="27">
        <v>4562</v>
      </c>
      <c r="C403" s="28" t="s">
        <v>561</v>
      </c>
      <c r="D403" s="27">
        <v>107658</v>
      </c>
      <c r="E403" s="28" t="s">
        <v>562</v>
      </c>
      <c r="F403" s="28" t="s">
        <v>19</v>
      </c>
      <c r="G403" s="27">
        <v>790</v>
      </c>
      <c r="H403" s="27">
        <v>911</v>
      </c>
      <c r="I403" s="31" t="str">
        <f>VLOOKUP(D:D,门店完成情况!B:I,8,0)</f>
        <v>2档</v>
      </c>
      <c r="J403" s="32">
        <f>VLOOKUP(B:B,[1]Sheet1!$A$1:$C$65536,3,0)</f>
        <v>1542.45</v>
      </c>
      <c r="K403" s="32">
        <f t="shared" si="13"/>
        <v>752.45</v>
      </c>
      <c r="L403" s="32">
        <f>ROUND(J403*0.02,0)</f>
        <v>31</v>
      </c>
      <c r="M403" s="32"/>
    </row>
    <row r="404" s="19" customFormat="1" customHeight="1" spans="1:13">
      <c r="A404" s="27">
        <v>431</v>
      </c>
      <c r="B404" s="27">
        <v>7388</v>
      </c>
      <c r="C404" s="28" t="s">
        <v>563</v>
      </c>
      <c r="D404" s="27">
        <v>107658</v>
      </c>
      <c r="E404" s="28" t="s">
        <v>562</v>
      </c>
      <c r="F404" s="28" t="s">
        <v>17</v>
      </c>
      <c r="G404" s="27">
        <v>711</v>
      </c>
      <c r="H404" s="27">
        <v>820</v>
      </c>
      <c r="I404" s="31" t="str">
        <f>VLOOKUP(D:D,门店完成情况!B:I,8,0)</f>
        <v>2档</v>
      </c>
      <c r="J404" s="32">
        <f>VLOOKUP(B:B,[1]Sheet1!$A$1:$C$65536,3,0)</f>
        <v>878</v>
      </c>
      <c r="K404" s="32">
        <f t="shared" si="13"/>
        <v>167</v>
      </c>
      <c r="L404" s="32">
        <f>ROUND(J404*0.02,0)</f>
        <v>18</v>
      </c>
      <c r="M404" s="32"/>
    </row>
    <row r="405" s="19" customFormat="1" customHeight="1" spans="1:13">
      <c r="A405" s="27">
        <v>432</v>
      </c>
      <c r="B405" s="27">
        <v>12468</v>
      </c>
      <c r="C405" s="28" t="s">
        <v>564</v>
      </c>
      <c r="D405" s="27">
        <v>107658</v>
      </c>
      <c r="E405" s="28" t="s">
        <v>562</v>
      </c>
      <c r="F405" s="28" t="s">
        <v>23</v>
      </c>
      <c r="G405" s="27">
        <v>474.5</v>
      </c>
      <c r="H405" s="27">
        <v>547</v>
      </c>
      <c r="I405" s="31" t="str">
        <f>VLOOKUP(D:D,门店完成情况!B:I,8,0)</f>
        <v>2档</v>
      </c>
      <c r="J405" s="32">
        <f>VLOOKUP(B:B,[1]Sheet1!$A$1:$C$65536,3,0)</f>
        <v>1120.49</v>
      </c>
      <c r="K405" s="32">
        <f t="shared" si="13"/>
        <v>645.99</v>
      </c>
      <c r="L405" s="32">
        <f>ROUND(J405*0.02,0)</f>
        <v>22</v>
      </c>
      <c r="M405" s="32"/>
    </row>
    <row r="406" s="19" customFormat="1" customHeight="1" spans="1:13">
      <c r="A406" s="27">
        <v>433</v>
      </c>
      <c r="B406" s="27">
        <v>12511</v>
      </c>
      <c r="C406" s="28" t="s">
        <v>565</v>
      </c>
      <c r="D406" s="27">
        <v>107658</v>
      </c>
      <c r="E406" s="28" t="s">
        <v>562</v>
      </c>
      <c r="F406" s="28" t="s">
        <v>23</v>
      </c>
      <c r="G406" s="27">
        <v>474.5</v>
      </c>
      <c r="H406" s="27">
        <v>547</v>
      </c>
      <c r="I406" s="31" t="str">
        <f>VLOOKUP(D:D,门店完成情况!B:I,8,0)</f>
        <v>2档</v>
      </c>
      <c r="J406" s="32">
        <f>VLOOKUP(B:B,[1]Sheet1!$A$1:$C$65536,3,0)</f>
        <v>267.92</v>
      </c>
      <c r="K406" s="32">
        <f t="shared" si="13"/>
        <v>-206.58</v>
      </c>
      <c r="L406" s="32">
        <f>ROUND(J406*0.02,0)</f>
        <v>5</v>
      </c>
      <c r="M406" s="33">
        <v>-15</v>
      </c>
    </row>
    <row r="407" s="19" customFormat="1" customHeight="1" spans="1:13">
      <c r="A407" s="27">
        <v>434</v>
      </c>
      <c r="B407" s="27">
        <v>4325</v>
      </c>
      <c r="C407" s="28" t="s">
        <v>566</v>
      </c>
      <c r="D407" s="27">
        <v>730</v>
      </c>
      <c r="E407" s="28" t="s">
        <v>567</v>
      </c>
      <c r="F407" s="28" t="s">
        <v>17</v>
      </c>
      <c r="G407" s="27">
        <v>1775</v>
      </c>
      <c r="H407" s="27">
        <v>2048</v>
      </c>
      <c r="I407" s="31" t="str">
        <f>VLOOKUP(D:D,门店完成情况!B:I,8,0)</f>
        <v>未完成</v>
      </c>
      <c r="J407" s="32">
        <f>VLOOKUP(B:B,[1]Sheet1!$A$1:$C$65536,3,0)</f>
        <v>2201.9</v>
      </c>
      <c r="K407" s="32">
        <f t="shared" si="13"/>
        <v>426.9</v>
      </c>
      <c r="L407" s="32"/>
      <c r="M407" s="32"/>
    </row>
    <row r="408" s="19" customFormat="1" customHeight="1" spans="1:13">
      <c r="A408" s="27">
        <v>435</v>
      </c>
      <c r="B408" s="27">
        <v>6810</v>
      </c>
      <c r="C408" s="28" t="s">
        <v>568</v>
      </c>
      <c r="D408" s="27">
        <v>730</v>
      </c>
      <c r="E408" s="28" t="s">
        <v>567</v>
      </c>
      <c r="F408" s="28" t="s">
        <v>19</v>
      </c>
      <c r="G408" s="27">
        <v>1972</v>
      </c>
      <c r="H408" s="27">
        <v>2275</v>
      </c>
      <c r="I408" s="31" t="str">
        <f>VLOOKUP(D:D,门店完成情况!B:I,8,0)</f>
        <v>未完成</v>
      </c>
      <c r="J408" s="32">
        <f>VLOOKUP(B:B,[1]Sheet1!$A$1:$C$65536,3,0)</f>
        <v>1336.6</v>
      </c>
      <c r="K408" s="32">
        <f t="shared" si="13"/>
        <v>-635.4</v>
      </c>
      <c r="L408" s="32"/>
      <c r="M408" s="32">
        <v>30</v>
      </c>
    </row>
    <row r="409" s="19" customFormat="1" customHeight="1" spans="1:13">
      <c r="A409" s="27">
        <v>436</v>
      </c>
      <c r="B409" s="27">
        <v>8038</v>
      </c>
      <c r="C409" s="28" t="s">
        <v>569</v>
      </c>
      <c r="D409" s="27">
        <v>730</v>
      </c>
      <c r="E409" s="28" t="s">
        <v>567</v>
      </c>
      <c r="F409" s="28" t="s">
        <v>19</v>
      </c>
      <c r="G409" s="27">
        <v>1972</v>
      </c>
      <c r="H409" s="27">
        <v>2275</v>
      </c>
      <c r="I409" s="31" t="str">
        <f>VLOOKUP(D:D,门店完成情况!B:I,8,0)</f>
        <v>未完成</v>
      </c>
      <c r="J409" s="32">
        <f>VLOOKUP(B:B,[1]Sheet1!$A$1:$C$65536,3,0)</f>
        <v>1774.64</v>
      </c>
      <c r="K409" s="32">
        <f t="shared" si="13"/>
        <v>-197.36</v>
      </c>
      <c r="L409" s="32"/>
      <c r="M409" s="32">
        <v>30</v>
      </c>
    </row>
    <row r="410" s="19" customFormat="1" customHeight="1" spans="1:13">
      <c r="A410" s="27">
        <v>437</v>
      </c>
      <c r="B410" s="27">
        <v>8338</v>
      </c>
      <c r="C410" s="28" t="s">
        <v>570</v>
      </c>
      <c r="D410" s="27">
        <v>730</v>
      </c>
      <c r="E410" s="28" t="s">
        <v>567</v>
      </c>
      <c r="F410" s="28" t="s">
        <v>55</v>
      </c>
      <c r="G410" s="27">
        <v>2366</v>
      </c>
      <c r="H410" s="27">
        <v>2730</v>
      </c>
      <c r="I410" s="31" t="str">
        <f>VLOOKUP(D:D,门店完成情况!B:I,8,0)</f>
        <v>未完成</v>
      </c>
      <c r="J410" s="32">
        <f>VLOOKUP(B:B,[1]Sheet1!$A$1:$C$65536,3,0)</f>
        <v>2575.68</v>
      </c>
      <c r="K410" s="32">
        <f t="shared" si="13"/>
        <v>209.68</v>
      </c>
      <c r="L410" s="32"/>
      <c r="M410" s="32"/>
    </row>
    <row r="411" s="19" customFormat="1" customHeight="1" spans="1:13">
      <c r="A411" s="27">
        <v>438</v>
      </c>
      <c r="B411" s="27">
        <v>11596</v>
      </c>
      <c r="C411" s="28" t="s">
        <v>571</v>
      </c>
      <c r="D411" s="27">
        <v>730</v>
      </c>
      <c r="E411" s="28" t="s">
        <v>567</v>
      </c>
      <c r="F411" s="28" t="s">
        <v>19</v>
      </c>
      <c r="G411" s="27">
        <v>1183</v>
      </c>
      <c r="H411" s="27">
        <v>1365</v>
      </c>
      <c r="I411" s="31" t="str">
        <f>VLOOKUP(D:D,门店完成情况!B:I,8,0)</f>
        <v>未完成</v>
      </c>
      <c r="J411" s="32">
        <f>VLOOKUP(B:B,[1]Sheet1!$A$1:$C$65536,3,0)</f>
        <v>1145.8</v>
      </c>
      <c r="K411" s="32">
        <f t="shared" si="13"/>
        <v>-37.2</v>
      </c>
      <c r="L411" s="32"/>
      <c r="M411" s="32">
        <v>30</v>
      </c>
    </row>
    <row r="412" s="19" customFormat="1" customHeight="1" spans="1:13">
      <c r="A412" s="27">
        <v>439</v>
      </c>
      <c r="B412" s="27">
        <v>4330</v>
      </c>
      <c r="C412" s="28" t="s">
        <v>572</v>
      </c>
      <c r="D412" s="27">
        <v>514</v>
      </c>
      <c r="E412" s="28" t="s">
        <v>573</v>
      </c>
      <c r="F412" s="28" t="s">
        <v>19</v>
      </c>
      <c r="G412" s="27">
        <v>2402.4</v>
      </c>
      <c r="H412" s="27">
        <v>2771.3</v>
      </c>
      <c r="I412" s="31" t="str">
        <f>VLOOKUP(D:D,门店完成情况!B:I,8,0)</f>
        <v>2档</v>
      </c>
      <c r="J412" s="32">
        <f>VLOOKUP(B:B,[1]Sheet1!$A$1:$C$65536,3,0)</f>
        <v>2408</v>
      </c>
      <c r="K412" s="32">
        <f t="shared" si="13"/>
        <v>5.59999999999991</v>
      </c>
      <c r="L412" s="32">
        <f>ROUND(J412*0.02,0)</f>
        <v>48</v>
      </c>
      <c r="M412" s="32"/>
    </row>
    <row r="413" s="19" customFormat="1" customHeight="1" spans="1:13">
      <c r="A413" s="27">
        <v>440</v>
      </c>
      <c r="B413" s="27">
        <v>5406</v>
      </c>
      <c r="C413" s="28" t="s">
        <v>574</v>
      </c>
      <c r="D413" s="27">
        <v>514</v>
      </c>
      <c r="E413" s="28" t="s">
        <v>573</v>
      </c>
      <c r="F413" s="28" t="s">
        <v>17</v>
      </c>
      <c r="G413" s="27">
        <v>1801.8</v>
      </c>
      <c r="H413" s="27">
        <v>2078.5</v>
      </c>
      <c r="I413" s="31" t="str">
        <f>VLOOKUP(D:D,门店完成情况!B:I,8,0)</f>
        <v>2档</v>
      </c>
      <c r="J413" s="32">
        <f>VLOOKUP(B:B,[1]Sheet1!$A$1:$C$65536,3,0)</f>
        <v>2377.66</v>
      </c>
      <c r="K413" s="32">
        <f t="shared" si="13"/>
        <v>575.86</v>
      </c>
      <c r="L413" s="32">
        <f>ROUND(J413*0.02,0)</f>
        <v>48</v>
      </c>
      <c r="M413" s="32"/>
    </row>
    <row r="414" s="19" customFormat="1" customHeight="1" spans="1:13">
      <c r="A414" s="27">
        <v>441</v>
      </c>
      <c r="B414" s="27">
        <v>12338</v>
      </c>
      <c r="C414" s="28" t="s">
        <v>575</v>
      </c>
      <c r="D414" s="27">
        <v>514</v>
      </c>
      <c r="E414" s="28" t="s">
        <v>573</v>
      </c>
      <c r="F414" s="28" t="s">
        <v>19</v>
      </c>
      <c r="G414" s="27">
        <v>1601.6</v>
      </c>
      <c r="H414" s="27">
        <v>1847.6</v>
      </c>
      <c r="I414" s="31" t="str">
        <f>VLOOKUP(D:D,门店完成情况!B:I,8,0)</f>
        <v>2档</v>
      </c>
      <c r="J414" s="32">
        <f>VLOOKUP(B:B,[1]Sheet1!$A$1:$C$65536,3,0)</f>
        <v>2040.2</v>
      </c>
      <c r="K414" s="32">
        <f t="shared" si="13"/>
        <v>438.6</v>
      </c>
      <c r="L414" s="32">
        <f>ROUND(J414*0.02,0)</f>
        <v>41</v>
      </c>
      <c r="M414" s="32"/>
    </row>
    <row r="415" s="19" customFormat="1" customHeight="1" spans="1:13">
      <c r="A415" s="27">
        <v>442</v>
      </c>
      <c r="B415" s="27">
        <v>12744</v>
      </c>
      <c r="C415" s="28" t="s">
        <v>576</v>
      </c>
      <c r="D415" s="27">
        <v>514</v>
      </c>
      <c r="E415" s="28" t="s">
        <v>573</v>
      </c>
      <c r="F415" s="28" t="s">
        <v>577</v>
      </c>
      <c r="G415" s="27">
        <v>1201.2</v>
      </c>
      <c r="H415" s="27">
        <v>1385.6</v>
      </c>
      <c r="I415" s="31" t="str">
        <f>VLOOKUP(D:D,门店完成情况!B:I,8,0)</f>
        <v>2档</v>
      </c>
      <c r="J415" s="32">
        <f>VLOOKUP(B:B,[1]Sheet1!$A$1:$C$65536,3,0)</f>
        <v>1372.3</v>
      </c>
      <c r="K415" s="32">
        <f t="shared" si="13"/>
        <v>171.1</v>
      </c>
      <c r="L415" s="32">
        <f>ROUND(J415*0.02,0)</f>
        <v>27</v>
      </c>
      <c r="M415" s="32"/>
    </row>
    <row r="416" s="19" customFormat="1" customHeight="1" spans="1:13">
      <c r="A416" s="27">
        <v>443</v>
      </c>
      <c r="B416" s="27">
        <v>5954</v>
      </c>
      <c r="C416" s="28" t="s">
        <v>578</v>
      </c>
      <c r="D416" s="27">
        <v>108656</v>
      </c>
      <c r="E416" s="28" t="s">
        <v>579</v>
      </c>
      <c r="F416" s="28" t="s">
        <v>55</v>
      </c>
      <c r="G416" s="27">
        <v>1401</v>
      </c>
      <c r="H416" s="27">
        <v>1614</v>
      </c>
      <c r="I416" s="31" t="str">
        <f>VLOOKUP(D:D,门店完成情况!B:I,8,0)</f>
        <v>1档</v>
      </c>
      <c r="J416" s="32">
        <f>VLOOKUP(B:B,[1]Sheet1!$A$1:$C$65536,3,0)</f>
        <v>1178</v>
      </c>
      <c r="K416" s="32">
        <f t="shared" si="13"/>
        <v>-223</v>
      </c>
      <c r="L416" s="32">
        <f>ROUND(J416*0.01,0)</f>
        <v>12</v>
      </c>
      <c r="M416" s="32">
        <v>30</v>
      </c>
    </row>
    <row r="417" s="19" customFormat="1" customHeight="1" spans="1:13">
      <c r="A417" s="27">
        <v>444</v>
      </c>
      <c r="B417" s="27">
        <v>8489</v>
      </c>
      <c r="C417" s="28" t="s">
        <v>580</v>
      </c>
      <c r="D417" s="27">
        <v>108656</v>
      </c>
      <c r="E417" s="28" t="s">
        <v>579</v>
      </c>
      <c r="F417" s="28" t="s">
        <v>156</v>
      </c>
      <c r="G417" s="27">
        <v>1167</v>
      </c>
      <c r="H417" s="27">
        <v>1345</v>
      </c>
      <c r="I417" s="31" t="str">
        <f>VLOOKUP(D:D,门店完成情况!B:I,8,0)</f>
        <v>1档</v>
      </c>
      <c r="J417" s="32">
        <f>VLOOKUP(B:B,[1]Sheet1!$A$1:$C$65536,3,0)</f>
        <v>2004.54</v>
      </c>
      <c r="K417" s="32">
        <f t="shared" si="13"/>
        <v>837.54</v>
      </c>
      <c r="L417" s="32">
        <f>ROUND(J417*0.01,0)</f>
        <v>20</v>
      </c>
      <c r="M417" s="32"/>
    </row>
    <row r="418" s="19" customFormat="1" customHeight="1" spans="1:13">
      <c r="A418" s="27">
        <v>445</v>
      </c>
      <c r="B418" s="27">
        <v>12555</v>
      </c>
      <c r="C418" s="28" t="s">
        <v>581</v>
      </c>
      <c r="D418" s="27">
        <v>108656</v>
      </c>
      <c r="E418" s="28" t="s">
        <v>579</v>
      </c>
      <c r="F418" s="28" t="s">
        <v>79</v>
      </c>
      <c r="G418" s="27">
        <v>701</v>
      </c>
      <c r="H418" s="27">
        <v>811</v>
      </c>
      <c r="I418" s="31" t="str">
        <f>VLOOKUP(D:D,门店完成情况!B:I,8,0)</f>
        <v>1档</v>
      </c>
      <c r="J418" s="32">
        <f>VLOOKUP(B:B,[1]Sheet1!$A$1:$C$65536,3,0)</f>
        <v>755.5</v>
      </c>
      <c r="K418" s="32">
        <f t="shared" si="13"/>
        <v>54.5</v>
      </c>
      <c r="L418" s="32">
        <f>ROUND(J418*0.01,0)</f>
        <v>8</v>
      </c>
      <c r="M418" s="32"/>
    </row>
    <row r="419" s="19" customFormat="1" customHeight="1" spans="1:13">
      <c r="A419" s="27">
        <v>446</v>
      </c>
      <c r="B419" s="27">
        <v>4196</v>
      </c>
      <c r="C419" s="28" t="s">
        <v>582</v>
      </c>
      <c r="D419" s="27">
        <v>102567</v>
      </c>
      <c r="E419" s="28" t="s">
        <v>583</v>
      </c>
      <c r="F419" s="28" t="s">
        <v>17</v>
      </c>
      <c r="G419" s="27">
        <v>1160</v>
      </c>
      <c r="H419" s="27">
        <v>1338</v>
      </c>
      <c r="I419" s="31" t="str">
        <f>VLOOKUP(D:D,门店完成情况!B:I,8,0)</f>
        <v>2档</v>
      </c>
      <c r="J419" s="32">
        <f>VLOOKUP(B:B,[1]Sheet1!$A$1:$C$65536,3,0)</f>
        <v>2393</v>
      </c>
      <c r="K419" s="32">
        <f t="shared" si="13"/>
        <v>1233</v>
      </c>
      <c r="L419" s="32">
        <f>ROUND(J419*0.02,0)</f>
        <v>48</v>
      </c>
      <c r="M419" s="32"/>
    </row>
    <row r="420" s="19" customFormat="1" customHeight="1" spans="1:13">
      <c r="A420" s="27">
        <v>447</v>
      </c>
      <c r="B420" s="27">
        <v>6251</v>
      </c>
      <c r="C420" s="28" t="s">
        <v>584</v>
      </c>
      <c r="D420" s="27">
        <v>102567</v>
      </c>
      <c r="E420" s="28" t="s">
        <v>583</v>
      </c>
      <c r="F420" s="28" t="s">
        <v>19</v>
      </c>
      <c r="G420" s="27">
        <v>1290</v>
      </c>
      <c r="H420" s="27">
        <v>1487</v>
      </c>
      <c r="I420" s="31" t="str">
        <f>VLOOKUP(D:D,门店完成情况!B:I,8,0)</f>
        <v>2档</v>
      </c>
      <c r="J420" s="32">
        <f>VLOOKUP(B:B,[1]Sheet1!$A$1:$C$65536,3,0)</f>
        <v>73.6</v>
      </c>
      <c r="K420" s="32">
        <f t="shared" si="13"/>
        <v>-1216.4</v>
      </c>
      <c r="L420" s="32">
        <f>ROUND(J420*0.02,0)</f>
        <v>1</v>
      </c>
      <c r="M420" s="32">
        <v>30</v>
      </c>
    </row>
    <row r="421" s="19" customFormat="1" customHeight="1" spans="1:13">
      <c r="A421" s="27">
        <v>448</v>
      </c>
      <c r="B421" s="27">
        <v>5408</v>
      </c>
      <c r="C421" s="28" t="s">
        <v>585</v>
      </c>
      <c r="D421" s="27">
        <v>387</v>
      </c>
      <c r="E421" s="28" t="s">
        <v>586</v>
      </c>
      <c r="F421" s="28" t="s">
        <v>17</v>
      </c>
      <c r="G421" s="27">
        <v>2562.66</v>
      </c>
      <c r="H421" s="27">
        <v>2956.66</v>
      </c>
      <c r="I421" s="31" t="str">
        <f>VLOOKUP(D:D,门店完成情况!B:I,8,0)</f>
        <v>未完成</v>
      </c>
      <c r="J421" s="32">
        <f>VLOOKUP(B:B,[1]Sheet1!$A$1:$C$65536,3,0)</f>
        <v>1065.4</v>
      </c>
      <c r="K421" s="32">
        <f t="shared" si="13"/>
        <v>-1497.26</v>
      </c>
      <c r="L421" s="32"/>
      <c r="M421" s="32">
        <v>30</v>
      </c>
    </row>
    <row r="422" s="19" customFormat="1" customHeight="1" spans="1:13">
      <c r="A422" s="27">
        <v>449</v>
      </c>
      <c r="B422" s="27">
        <v>5701</v>
      </c>
      <c r="C422" s="28" t="s">
        <v>587</v>
      </c>
      <c r="D422" s="27">
        <v>387</v>
      </c>
      <c r="E422" s="28" t="s">
        <v>586</v>
      </c>
      <c r="F422" s="28" t="s">
        <v>19</v>
      </c>
      <c r="G422" s="27">
        <v>2562.66</v>
      </c>
      <c r="H422" s="27">
        <v>2956.66</v>
      </c>
      <c r="I422" s="31" t="str">
        <f>VLOOKUP(D:D,门店完成情况!B:I,8,0)</f>
        <v>未完成</v>
      </c>
      <c r="J422" s="32">
        <f>VLOOKUP(B:B,[1]Sheet1!$A$1:$C$65536,3,0)</f>
        <v>1557.2</v>
      </c>
      <c r="K422" s="32">
        <f t="shared" si="13"/>
        <v>-1005.46</v>
      </c>
      <c r="L422" s="32"/>
      <c r="M422" s="32">
        <v>30</v>
      </c>
    </row>
    <row r="423" s="19" customFormat="1" customHeight="1" spans="1:13">
      <c r="A423" s="27">
        <v>450</v>
      </c>
      <c r="B423" s="27">
        <v>12442</v>
      </c>
      <c r="C423" s="28" t="s">
        <v>588</v>
      </c>
      <c r="D423" s="27">
        <v>387</v>
      </c>
      <c r="E423" s="28" t="s">
        <v>586</v>
      </c>
      <c r="F423" s="28" t="s">
        <v>23</v>
      </c>
      <c r="G423" s="27">
        <v>1281.33</v>
      </c>
      <c r="H423" s="27">
        <v>1478.33</v>
      </c>
      <c r="I423" s="31" t="str">
        <f>VLOOKUP(D:D,门店完成情况!B:I,8,0)</f>
        <v>未完成</v>
      </c>
      <c r="J423" s="32">
        <f>VLOOKUP(B:B,[1]Sheet1!$A$1:$C$65536,3,0)</f>
        <v>1159</v>
      </c>
      <c r="K423" s="32">
        <f>J423-G423</f>
        <v>-122.33</v>
      </c>
      <c r="L423" s="32"/>
      <c r="M423" s="33">
        <v>-15</v>
      </c>
    </row>
    <row r="424" s="19" customFormat="1" customHeight="1" spans="1:13">
      <c r="A424" s="27">
        <v>451</v>
      </c>
      <c r="B424" s="27">
        <v>12484</v>
      </c>
      <c r="C424" s="28" t="s">
        <v>589</v>
      </c>
      <c r="D424" s="27">
        <v>387</v>
      </c>
      <c r="E424" s="28" t="s">
        <v>586</v>
      </c>
      <c r="F424" s="28" t="s">
        <v>23</v>
      </c>
      <c r="G424" s="27">
        <v>1281.33</v>
      </c>
      <c r="H424" s="27">
        <v>1478.33</v>
      </c>
      <c r="I424" s="31" t="str">
        <f>VLOOKUP(D:D,门店完成情况!B:I,8,0)</f>
        <v>未完成</v>
      </c>
      <c r="J424" s="32">
        <f>VLOOKUP(B:B,[1]Sheet1!$A$1:$C$65536,3,0)</f>
        <v>2410.4</v>
      </c>
      <c r="K424" s="32">
        <f>J424-G424</f>
        <v>1129.07</v>
      </c>
      <c r="L424" s="32"/>
      <c r="M424" s="32"/>
    </row>
    <row r="425" s="19" customFormat="1" customHeight="1" spans="1:13">
      <c r="A425" s="27">
        <v>452</v>
      </c>
      <c r="B425" s="27">
        <v>8940</v>
      </c>
      <c r="C425" s="28" t="s">
        <v>590</v>
      </c>
      <c r="D425" s="27">
        <v>377</v>
      </c>
      <c r="E425" s="28" t="s">
        <v>591</v>
      </c>
      <c r="F425" s="28" t="s">
        <v>17</v>
      </c>
      <c r="G425" s="27">
        <v>1649</v>
      </c>
      <c r="H425" s="27">
        <v>1902.3</v>
      </c>
      <c r="I425" s="31" t="str">
        <f>VLOOKUP(D:D,门店完成情况!B:I,8,0)</f>
        <v>2档</v>
      </c>
      <c r="J425" s="32">
        <f>VLOOKUP(B:B,[1]Sheet1!$A$1:$C$65536,3,0)</f>
        <v>3305.24</v>
      </c>
      <c r="K425" s="32">
        <f>J425-G425</f>
        <v>1656.24</v>
      </c>
      <c r="L425" s="32">
        <f t="shared" ref="L425:L431" si="16">ROUND(J425*0.02,0)</f>
        <v>66</v>
      </c>
      <c r="M425" s="32"/>
    </row>
    <row r="426" s="19" customFormat="1" customHeight="1" spans="1:13">
      <c r="A426" s="27">
        <v>453</v>
      </c>
      <c r="B426" s="27">
        <v>11323</v>
      </c>
      <c r="C426" s="28" t="s">
        <v>592</v>
      </c>
      <c r="D426" s="27">
        <v>377</v>
      </c>
      <c r="E426" s="28" t="s">
        <v>591</v>
      </c>
      <c r="F426" s="28" t="s">
        <v>19</v>
      </c>
      <c r="G426" s="27">
        <v>1832.1</v>
      </c>
      <c r="H426" s="27">
        <v>2113.6</v>
      </c>
      <c r="I426" s="31" t="str">
        <f>VLOOKUP(D:D,门店完成情况!B:I,8,0)</f>
        <v>2档</v>
      </c>
      <c r="J426" s="32">
        <f>VLOOKUP(B:B,[1]Sheet1!$A$1:$C$65536,3,0)</f>
        <v>2526.8</v>
      </c>
      <c r="K426" s="32">
        <f>J426-G426</f>
        <v>694.7</v>
      </c>
      <c r="L426" s="32">
        <f t="shared" si="16"/>
        <v>51</v>
      </c>
      <c r="M426" s="32"/>
    </row>
    <row r="427" s="19" customFormat="1" customHeight="1" spans="1:13">
      <c r="A427" s="27">
        <v>454</v>
      </c>
      <c r="B427" s="27">
        <v>12498</v>
      </c>
      <c r="C427" s="28" t="s">
        <v>593</v>
      </c>
      <c r="D427" s="27">
        <v>377</v>
      </c>
      <c r="E427" s="28" t="s">
        <v>591</v>
      </c>
      <c r="F427" s="28" t="s">
        <v>594</v>
      </c>
      <c r="G427" s="27">
        <v>1282.45</v>
      </c>
      <c r="H427" s="27">
        <v>1479.55</v>
      </c>
      <c r="I427" s="31" t="str">
        <f>VLOOKUP(D:D,门店完成情况!B:I,8,0)</f>
        <v>2档</v>
      </c>
      <c r="J427" s="32">
        <f>VLOOKUP(B:B,[1]Sheet1!$A$1:$C$65536,3,0)</f>
        <v>1456.35</v>
      </c>
      <c r="K427" s="32">
        <f>J427-G427</f>
        <v>173.9</v>
      </c>
      <c r="L427" s="32">
        <f t="shared" si="16"/>
        <v>29</v>
      </c>
      <c r="M427" s="32"/>
    </row>
    <row r="428" s="19" customFormat="1" customHeight="1" spans="1:13">
      <c r="A428" s="27">
        <v>455</v>
      </c>
      <c r="B428" s="27">
        <v>12464</v>
      </c>
      <c r="C428" s="28" t="s">
        <v>595</v>
      </c>
      <c r="D428" s="27">
        <v>377</v>
      </c>
      <c r="E428" s="28" t="s">
        <v>591</v>
      </c>
      <c r="F428" s="28" t="s">
        <v>594</v>
      </c>
      <c r="G428" s="27">
        <v>1282.45</v>
      </c>
      <c r="H428" s="27">
        <v>1479.55</v>
      </c>
      <c r="I428" s="31" t="str">
        <f>VLOOKUP(D:D,门店完成情况!B:I,8,0)</f>
        <v>2档</v>
      </c>
      <c r="J428" s="32">
        <f>VLOOKUP(B:B,[1]Sheet1!$A$1:$C$65536,3,0)</f>
        <v>1399.13</v>
      </c>
      <c r="K428" s="32">
        <f>J428-G428</f>
        <v>116.68</v>
      </c>
      <c r="L428" s="32">
        <f t="shared" si="16"/>
        <v>28</v>
      </c>
      <c r="M428" s="32"/>
    </row>
    <row r="429" s="19" customFormat="1" customHeight="1" spans="1:13">
      <c r="A429" s="27">
        <v>456</v>
      </c>
      <c r="B429" s="27">
        <v>9112</v>
      </c>
      <c r="C429" s="28" t="s">
        <v>596</v>
      </c>
      <c r="D429" s="27">
        <v>371</v>
      </c>
      <c r="E429" s="28" t="s">
        <v>597</v>
      </c>
      <c r="F429" s="28" t="s">
        <v>19</v>
      </c>
      <c r="G429" s="27">
        <v>1077.2</v>
      </c>
      <c r="H429" s="27">
        <v>1242.4</v>
      </c>
      <c r="I429" s="31" t="str">
        <f>VLOOKUP(D:D,门店完成情况!B:I,8,0)</f>
        <v>2档</v>
      </c>
      <c r="J429" s="32">
        <f>VLOOKUP(B:B,[1]Sheet1!$A$1:$C$65536,3,0)</f>
        <v>2140</v>
      </c>
      <c r="K429" s="32">
        <f>J429-G429</f>
        <v>1062.8</v>
      </c>
      <c r="L429" s="32">
        <f t="shared" si="16"/>
        <v>43</v>
      </c>
      <c r="M429" s="32"/>
    </row>
    <row r="430" s="19" customFormat="1" customHeight="1" spans="1:13">
      <c r="A430" s="27">
        <v>457</v>
      </c>
      <c r="B430" s="27">
        <v>11388</v>
      </c>
      <c r="C430" s="28" t="s">
        <v>598</v>
      </c>
      <c r="D430" s="27">
        <v>371</v>
      </c>
      <c r="E430" s="28" t="s">
        <v>597</v>
      </c>
      <c r="F430" s="28" t="s">
        <v>17</v>
      </c>
      <c r="G430" s="27">
        <v>969.48</v>
      </c>
      <c r="H430" s="27">
        <v>1118.16</v>
      </c>
      <c r="I430" s="31" t="str">
        <f>VLOOKUP(D:D,门店完成情况!B:I,8,0)</f>
        <v>2档</v>
      </c>
      <c r="J430" s="32">
        <f>VLOOKUP(B:B,[1]Sheet1!$A$1:$C$65536,3,0)</f>
        <v>926.8</v>
      </c>
      <c r="K430" s="32">
        <f>J430-G430</f>
        <v>-42.6800000000001</v>
      </c>
      <c r="L430" s="32">
        <f t="shared" si="16"/>
        <v>19</v>
      </c>
      <c r="M430" s="32">
        <v>30</v>
      </c>
    </row>
    <row r="431" s="19" customFormat="1" customHeight="1" spans="1:13">
      <c r="A431" s="27">
        <v>458</v>
      </c>
      <c r="B431" s="27">
        <v>12682</v>
      </c>
      <c r="C431" s="28" t="s">
        <v>599</v>
      </c>
      <c r="D431" s="27">
        <v>371</v>
      </c>
      <c r="E431" s="28" t="s">
        <v>597</v>
      </c>
      <c r="F431" s="28" t="s">
        <v>19</v>
      </c>
      <c r="G431" s="27">
        <v>646.32</v>
      </c>
      <c r="H431" s="27">
        <v>745.44</v>
      </c>
      <c r="I431" s="31" t="str">
        <f>VLOOKUP(D:D,门店完成情况!B:I,8,0)</f>
        <v>2档</v>
      </c>
      <c r="J431" s="32">
        <f>VLOOKUP(B:B,[1]Sheet1!$A$1:$C$65536,3,0)</f>
        <v>1285</v>
      </c>
      <c r="K431" s="32">
        <f>J431-G431</f>
        <v>638.68</v>
      </c>
      <c r="L431" s="32">
        <f t="shared" si="16"/>
        <v>26</v>
      </c>
      <c r="M431" s="32"/>
    </row>
    <row r="432" s="19" customFormat="1" customHeight="1" spans="1:13">
      <c r="A432" s="27">
        <v>459</v>
      </c>
      <c r="B432" s="27">
        <v>11231</v>
      </c>
      <c r="C432" s="28" t="s">
        <v>600</v>
      </c>
      <c r="D432" s="27">
        <v>359</v>
      </c>
      <c r="E432" s="28" t="s">
        <v>601</v>
      </c>
      <c r="F432" s="28" t="s">
        <v>17</v>
      </c>
      <c r="G432" s="27">
        <v>1921</v>
      </c>
      <c r="H432" s="27">
        <v>1785</v>
      </c>
      <c r="I432" s="31" t="str">
        <f>VLOOKUP(D:D,门店完成情况!B:I,8,0)</f>
        <v>1档</v>
      </c>
      <c r="J432" s="32">
        <f>VLOOKUP(B:B,[1]Sheet1!$A$1:$C$65536,3,0)</f>
        <v>1057.27</v>
      </c>
      <c r="K432" s="32">
        <f>J432-G432</f>
        <v>-863.73</v>
      </c>
      <c r="L432" s="32">
        <f>ROUND(J432*0.01,0)</f>
        <v>11</v>
      </c>
      <c r="M432" s="32">
        <v>30</v>
      </c>
    </row>
    <row r="433" s="19" customFormat="1" customHeight="1" spans="1:13">
      <c r="A433" s="27">
        <v>460</v>
      </c>
      <c r="B433" s="27">
        <v>12052</v>
      </c>
      <c r="C433" s="28" t="s">
        <v>602</v>
      </c>
      <c r="D433" s="27">
        <v>359</v>
      </c>
      <c r="E433" s="28" t="s">
        <v>601</v>
      </c>
      <c r="F433" s="28" t="s">
        <v>19</v>
      </c>
      <c r="G433" s="27">
        <v>1153</v>
      </c>
      <c r="H433" s="27">
        <v>1627</v>
      </c>
      <c r="I433" s="31" t="str">
        <f>VLOOKUP(D:D,门店完成情况!B:I,8,0)</f>
        <v>1档</v>
      </c>
      <c r="J433" s="32">
        <f>VLOOKUP(B:B,[1]Sheet1!$A$1:$C$65536,3,0)</f>
        <v>1899.54</v>
      </c>
      <c r="K433" s="32">
        <f>J433-G433</f>
        <v>746.54</v>
      </c>
      <c r="L433" s="32">
        <f>ROUND(J433*0.01,0)</f>
        <v>19</v>
      </c>
      <c r="M433" s="32"/>
    </row>
    <row r="434" s="19" customFormat="1" customHeight="1" spans="1:13">
      <c r="A434" s="27">
        <v>461</v>
      </c>
      <c r="B434" s="27">
        <v>12482</v>
      </c>
      <c r="C434" s="28" t="s">
        <v>603</v>
      </c>
      <c r="D434" s="27">
        <v>359</v>
      </c>
      <c r="E434" s="28" t="s">
        <v>601</v>
      </c>
      <c r="F434" s="28" t="s">
        <v>604</v>
      </c>
      <c r="G434" s="27">
        <v>1135</v>
      </c>
      <c r="H434" s="27">
        <v>1447</v>
      </c>
      <c r="I434" s="31" t="str">
        <f>VLOOKUP(D:D,门店完成情况!B:I,8,0)</f>
        <v>1档</v>
      </c>
      <c r="J434" s="32">
        <f>VLOOKUP(B:B,[1]Sheet1!$A$1:$C$65536,3,0)</f>
        <v>1785.98</v>
      </c>
      <c r="K434" s="32">
        <f>J434-G434</f>
        <v>650.98</v>
      </c>
      <c r="L434" s="32">
        <f>ROUND(J434*0.01,0)</f>
        <v>18</v>
      </c>
      <c r="M434" s="32"/>
    </row>
    <row r="435" s="19" customFormat="1" customHeight="1" spans="1:13">
      <c r="A435" s="27">
        <v>462</v>
      </c>
      <c r="B435" s="27">
        <v>12494</v>
      </c>
      <c r="C435" s="28" t="s">
        <v>605</v>
      </c>
      <c r="D435" s="27">
        <v>359</v>
      </c>
      <c r="E435" s="28" t="s">
        <v>601</v>
      </c>
      <c r="F435" s="28" t="s">
        <v>606</v>
      </c>
      <c r="G435" s="27">
        <v>1278</v>
      </c>
      <c r="H435" s="27">
        <v>1470</v>
      </c>
      <c r="I435" s="31" t="str">
        <f>VLOOKUP(D:D,门店完成情况!B:I,8,0)</f>
        <v>1档</v>
      </c>
      <c r="J435" s="32">
        <f>VLOOKUP(B:B,[1]Sheet1!$A$1:$C$65536,3,0)</f>
        <v>466</v>
      </c>
      <c r="K435" s="32">
        <f>J435-G435</f>
        <v>-812</v>
      </c>
      <c r="L435" s="32">
        <f>ROUND(J435*0.01,0)</f>
        <v>5</v>
      </c>
      <c r="M435" s="33">
        <v>-15</v>
      </c>
    </row>
    <row r="436" s="19" customFormat="1" customHeight="1" spans="1:13">
      <c r="A436" s="27">
        <v>463</v>
      </c>
      <c r="B436" s="27"/>
      <c r="C436" s="35" t="s">
        <v>607</v>
      </c>
      <c r="D436" s="27"/>
      <c r="E436" s="35" t="s">
        <v>607</v>
      </c>
      <c r="F436" s="35" t="s">
        <v>607</v>
      </c>
      <c r="G436" s="27">
        <f>SUM(G4:G435)</f>
        <v>650022.76</v>
      </c>
      <c r="H436" s="27">
        <f t="shared" ref="H436:N436" si="17">SUM(H4:H435)</f>
        <v>750022.88</v>
      </c>
      <c r="I436" s="27"/>
      <c r="J436" s="27"/>
      <c r="K436" s="27"/>
      <c r="L436" s="27">
        <f t="shared" si="17"/>
        <v>5836</v>
      </c>
      <c r="M436" s="27">
        <f t="shared" si="17"/>
        <v>4305</v>
      </c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J10" sqref="J10:J11"/>
    </sheetView>
  </sheetViews>
  <sheetFormatPr defaultColWidth="9" defaultRowHeight="13.5"/>
  <cols>
    <col min="1" max="1" width="5.125" style="6" customWidth="1"/>
    <col min="2" max="2" width="6.5" style="7" customWidth="1"/>
    <col min="3" max="3" width="29.25" style="8" customWidth="1"/>
    <col min="4" max="4" width="14.625" style="8" customWidth="1"/>
    <col min="5" max="5" width="12.125" customWidth="1"/>
    <col min="6" max="6" width="12.75" style="9" customWidth="1"/>
    <col min="7" max="8" width="10.375"/>
  </cols>
  <sheetData>
    <row r="1" ht="24" customHeight="1" spans="1:9">
      <c r="A1" s="10" t="s">
        <v>608</v>
      </c>
      <c r="B1" s="10"/>
      <c r="C1" s="10"/>
      <c r="D1" s="10"/>
      <c r="E1" s="10"/>
      <c r="F1" s="10"/>
      <c r="G1" s="10"/>
      <c r="H1" s="10"/>
      <c r="I1" s="10"/>
    </row>
    <row r="2" s="5" customFormat="1" ht="22" customHeight="1" spans="1:9">
      <c r="A2" s="11" t="s">
        <v>2</v>
      </c>
      <c r="B2" s="11" t="s">
        <v>609</v>
      </c>
      <c r="C2" s="11" t="s">
        <v>610</v>
      </c>
      <c r="D2" s="11" t="s">
        <v>611</v>
      </c>
      <c r="E2" s="12" t="s">
        <v>612</v>
      </c>
      <c r="F2" s="12" t="s">
        <v>613</v>
      </c>
      <c r="G2" s="13" t="s">
        <v>614</v>
      </c>
      <c r="H2" s="13" t="s">
        <v>615</v>
      </c>
      <c r="I2" s="13" t="s">
        <v>616</v>
      </c>
    </row>
    <row r="3" spans="1:9">
      <c r="A3" s="14">
        <v>1</v>
      </c>
      <c r="B3" s="14">
        <v>582</v>
      </c>
      <c r="C3" s="14" t="s">
        <v>617</v>
      </c>
      <c r="D3" s="14" t="s">
        <v>618</v>
      </c>
      <c r="E3" s="15">
        <v>14155</v>
      </c>
      <c r="F3" s="15">
        <v>16332</v>
      </c>
      <c r="G3" s="16">
        <v>6243.15</v>
      </c>
      <c r="H3" s="16">
        <f>G3-E3</f>
        <v>-7911.85</v>
      </c>
      <c r="I3" s="17" t="s">
        <v>619</v>
      </c>
    </row>
    <row r="4" spans="1:9">
      <c r="A4" s="14">
        <v>2</v>
      </c>
      <c r="B4" s="14">
        <v>343</v>
      </c>
      <c r="C4" s="14" t="s">
        <v>620</v>
      </c>
      <c r="D4" s="14" t="s">
        <v>618</v>
      </c>
      <c r="E4" s="15">
        <v>8771</v>
      </c>
      <c r="F4" s="15">
        <v>10119</v>
      </c>
      <c r="G4" s="16">
        <v>6620</v>
      </c>
      <c r="H4" s="16">
        <f t="shared" ref="H4:H35" si="0">G4-E4</f>
        <v>-2151</v>
      </c>
      <c r="I4" s="17" t="s">
        <v>619</v>
      </c>
    </row>
    <row r="5" spans="1:9">
      <c r="A5" s="14">
        <v>3</v>
      </c>
      <c r="B5" s="14">
        <v>365</v>
      </c>
      <c r="C5" s="14" t="s">
        <v>621</v>
      </c>
      <c r="D5" s="14" t="s">
        <v>618</v>
      </c>
      <c r="E5" s="15">
        <v>9270</v>
      </c>
      <c r="F5" s="15">
        <v>10696</v>
      </c>
      <c r="G5" s="16">
        <v>2381.8</v>
      </c>
      <c r="H5" s="16">
        <f t="shared" si="0"/>
        <v>-6888.2</v>
      </c>
      <c r="I5" s="17" t="s">
        <v>619</v>
      </c>
    </row>
    <row r="6" spans="1:9">
      <c r="A6" s="14">
        <v>4</v>
      </c>
      <c r="B6" s="14">
        <v>581</v>
      </c>
      <c r="C6" s="14" t="s">
        <v>622</v>
      </c>
      <c r="D6" s="14" t="s">
        <v>618</v>
      </c>
      <c r="E6" s="15">
        <v>9284</v>
      </c>
      <c r="F6" s="15">
        <v>10710</v>
      </c>
      <c r="G6" s="16">
        <v>6091.84</v>
      </c>
      <c r="H6" s="16">
        <f t="shared" si="0"/>
        <v>-3192.16</v>
      </c>
      <c r="I6" s="17" t="s">
        <v>619</v>
      </c>
    </row>
    <row r="7" spans="1:9">
      <c r="A7" s="14">
        <v>5</v>
      </c>
      <c r="B7" s="14">
        <v>585</v>
      </c>
      <c r="C7" s="14" t="s">
        <v>623</v>
      </c>
      <c r="D7" s="14" t="s">
        <v>618</v>
      </c>
      <c r="E7" s="15">
        <v>9310</v>
      </c>
      <c r="F7" s="15">
        <v>10742</v>
      </c>
      <c r="G7" s="16">
        <v>7527.59</v>
      </c>
      <c r="H7" s="16">
        <f t="shared" si="0"/>
        <v>-1782.41</v>
      </c>
      <c r="I7" s="17" t="s">
        <v>619</v>
      </c>
    </row>
    <row r="8" spans="1:9">
      <c r="A8" s="14">
        <v>6</v>
      </c>
      <c r="B8" s="14">
        <v>709</v>
      </c>
      <c r="C8" s="14" t="s">
        <v>624</v>
      </c>
      <c r="D8" s="14" t="s">
        <v>618</v>
      </c>
      <c r="E8" s="15">
        <v>9110</v>
      </c>
      <c r="F8" s="15">
        <v>10509</v>
      </c>
      <c r="G8" s="16">
        <v>9229.38</v>
      </c>
      <c r="H8" s="16">
        <f t="shared" si="0"/>
        <v>119.379999999999</v>
      </c>
      <c r="I8" s="17" t="s">
        <v>625</v>
      </c>
    </row>
    <row r="9" spans="1:9">
      <c r="A9" s="14">
        <v>7</v>
      </c>
      <c r="B9" s="14">
        <v>730</v>
      </c>
      <c r="C9" s="14" t="s">
        <v>626</v>
      </c>
      <c r="D9" s="14" t="s">
        <v>618</v>
      </c>
      <c r="E9" s="15">
        <v>9268</v>
      </c>
      <c r="F9" s="15">
        <v>10693</v>
      </c>
      <c r="G9" s="16">
        <v>9226.62</v>
      </c>
      <c r="H9" s="16">
        <f t="shared" si="0"/>
        <v>-41.3799999999992</v>
      </c>
      <c r="I9" s="17" t="s">
        <v>619</v>
      </c>
    </row>
    <row r="10" spans="1:9">
      <c r="A10" s="14">
        <v>8</v>
      </c>
      <c r="B10" s="14">
        <v>311</v>
      </c>
      <c r="C10" s="14" t="s">
        <v>627</v>
      </c>
      <c r="D10" s="14" t="s">
        <v>618</v>
      </c>
      <c r="E10" s="15">
        <v>3464</v>
      </c>
      <c r="F10" s="15">
        <v>3995</v>
      </c>
      <c r="G10" s="16">
        <v>2829.6</v>
      </c>
      <c r="H10" s="16">
        <f t="shared" si="0"/>
        <v>-634.4</v>
      </c>
      <c r="I10" s="17" t="s">
        <v>619</v>
      </c>
    </row>
    <row r="11" spans="1:9">
      <c r="A11" s="14">
        <v>9</v>
      </c>
      <c r="B11" s="14">
        <v>357</v>
      </c>
      <c r="C11" s="14" t="s">
        <v>628</v>
      </c>
      <c r="D11" s="14" t="s">
        <v>618</v>
      </c>
      <c r="E11" s="15">
        <v>5758</v>
      </c>
      <c r="F11" s="15">
        <v>6643</v>
      </c>
      <c r="G11" s="16">
        <v>5765.59</v>
      </c>
      <c r="H11" s="16">
        <f t="shared" si="0"/>
        <v>7.59000000000015</v>
      </c>
      <c r="I11" s="17" t="s">
        <v>625</v>
      </c>
    </row>
    <row r="12" spans="1:9">
      <c r="A12" s="14">
        <v>10</v>
      </c>
      <c r="B12" s="14">
        <v>379</v>
      </c>
      <c r="C12" s="14" t="s">
        <v>629</v>
      </c>
      <c r="D12" s="14" t="s">
        <v>618</v>
      </c>
      <c r="E12" s="15">
        <v>7722</v>
      </c>
      <c r="F12" s="15">
        <v>8909</v>
      </c>
      <c r="G12" s="16">
        <v>8710.4</v>
      </c>
      <c r="H12" s="16">
        <f t="shared" si="0"/>
        <v>988.4</v>
      </c>
      <c r="I12" s="17" t="s">
        <v>625</v>
      </c>
    </row>
    <row r="13" spans="1:9">
      <c r="A13" s="14">
        <v>11</v>
      </c>
      <c r="B13" s="14">
        <v>513</v>
      </c>
      <c r="C13" s="14" t="s">
        <v>630</v>
      </c>
      <c r="D13" s="14" t="s">
        <v>618</v>
      </c>
      <c r="E13" s="15">
        <v>8033</v>
      </c>
      <c r="F13" s="15">
        <v>9267</v>
      </c>
      <c r="G13" s="16">
        <v>10943.19</v>
      </c>
      <c r="H13" s="16">
        <f t="shared" si="0"/>
        <v>2910.19</v>
      </c>
      <c r="I13" s="17" t="s">
        <v>631</v>
      </c>
    </row>
    <row r="14" spans="1:9">
      <c r="A14" s="14">
        <v>12</v>
      </c>
      <c r="B14" s="14">
        <v>726</v>
      </c>
      <c r="C14" s="14" t="s">
        <v>632</v>
      </c>
      <c r="D14" s="14" t="s">
        <v>618</v>
      </c>
      <c r="E14" s="15">
        <v>5298</v>
      </c>
      <c r="F14" s="15">
        <v>6111</v>
      </c>
      <c r="G14" s="16">
        <v>4835.23</v>
      </c>
      <c r="H14" s="16">
        <f t="shared" si="0"/>
        <v>-462.77</v>
      </c>
      <c r="I14" s="17" t="s">
        <v>619</v>
      </c>
    </row>
    <row r="15" spans="1:9">
      <c r="A15" s="14">
        <v>13</v>
      </c>
      <c r="B15" s="14">
        <v>102934</v>
      </c>
      <c r="C15" s="14" t="s">
        <v>633</v>
      </c>
      <c r="D15" s="14" t="s">
        <v>618</v>
      </c>
      <c r="E15" s="15">
        <v>7847</v>
      </c>
      <c r="F15" s="15">
        <v>9052</v>
      </c>
      <c r="G15" s="16">
        <v>6525.2</v>
      </c>
      <c r="H15" s="16">
        <f t="shared" si="0"/>
        <v>-1321.8</v>
      </c>
      <c r="I15" s="17" t="s">
        <v>619</v>
      </c>
    </row>
    <row r="16" spans="1:9">
      <c r="A16" s="14">
        <v>14</v>
      </c>
      <c r="B16" s="14">
        <v>103198</v>
      </c>
      <c r="C16" s="14" t="s">
        <v>634</v>
      </c>
      <c r="D16" s="14" t="s">
        <v>618</v>
      </c>
      <c r="E16" s="15">
        <v>5298</v>
      </c>
      <c r="F16" s="15">
        <v>6111</v>
      </c>
      <c r="G16" s="16">
        <v>4875.29</v>
      </c>
      <c r="H16" s="16">
        <f t="shared" si="0"/>
        <v>-422.71</v>
      </c>
      <c r="I16" s="17" t="s">
        <v>619</v>
      </c>
    </row>
    <row r="17" spans="1:9">
      <c r="A17" s="14">
        <v>15</v>
      </c>
      <c r="B17" s="14">
        <v>359</v>
      </c>
      <c r="C17" s="14" t="s">
        <v>635</v>
      </c>
      <c r="D17" s="14" t="s">
        <v>618</v>
      </c>
      <c r="E17" s="15">
        <v>5487</v>
      </c>
      <c r="F17" s="15">
        <v>6329</v>
      </c>
      <c r="G17" s="16">
        <v>6089.89</v>
      </c>
      <c r="H17" s="16">
        <f t="shared" si="0"/>
        <v>602.89</v>
      </c>
      <c r="I17" s="17" t="s">
        <v>625</v>
      </c>
    </row>
    <row r="18" spans="1:9">
      <c r="A18" s="14">
        <v>16</v>
      </c>
      <c r="B18" s="14">
        <v>347</v>
      </c>
      <c r="C18" s="14" t="s">
        <v>636</v>
      </c>
      <c r="D18" s="14" t="s">
        <v>618</v>
      </c>
      <c r="E18" s="15">
        <v>5656</v>
      </c>
      <c r="F18" s="15">
        <v>6525</v>
      </c>
      <c r="G18" s="16">
        <v>6733.72</v>
      </c>
      <c r="H18" s="16">
        <f t="shared" si="0"/>
        <v>1077.72</v>
      </c>
      <c r="I18" s="17" t="s">
        <v>631</v>
      </c>
    </row>
    <row r="19" spans="1:9">
      <c r="A19" s="14">
        <v>17</v>
      </c>
      <c r="B19" s="14">
        <v>102565</v>
      </c>
      <c r="C19" s="14" t="s">
        <v>637</v>
      </c>
      <c r="D19" s="14" t="s">
        <v>618</v>
      </c>
      <c r="E19" s="15">
        <v>5922</v>
      </c>
      <c r="F19" s="15">
        <v>6831</v>
      </c>
      <c r="G19" s="16">
        <v>4145.26</v>
      </c>
      <c r="H19" s="16">
        <f t="shared" si="0"/>
        <v>-1776.74</v>
      </c>
      <c r="I19" s="17" t="s">
        <v>619</v>
      </c>
    </row>
    <row r="20" spans="1:9">
      <c r="A20" s="14">
        <v>18</v>
      </c>
      <c r="B20" s="14">
        <v>103199</v>
      </c>
      <c r="C20" s="14" t="s">
        <v>638</v>
      </c>
      <c r="D20" s="14" t="s">
        <v>618</v>
      </c>
      <c r="E20" s="15">
        <v>4501</v>
      </c>
      <c r="F20" s="15">
        <v>5192</v>
      </c>
      <c r="G20" s="16">
        <v>2932.11</v>
      </c>
      <c r="H20" s="16">
        <f t="shared" si="0"/>
        <v>-1568.89</v>
      </c>
      <c r="I20" s="17" t="s">
        <v>619</v>
      </c>
    </row>
    <row r="21" spans="1:9">
      <c r="A21" s="14">
        <v>19</v>
      </c>
      <c r="B21" s="14">
        <v>105267</v>
      </c>
      <c r="C21" s="14" t="s">
        <v>639</v>
      </c>
      <c r="D21" s="14" t="s">
        <v>618</v>
      </c>
      <c r="E21" s="15">
        <v>6384</v>
      </c>
      <c r="F21" s="15">
        <v>7365</v>
      </c>
      <c r="G21" s="16">
        <v>3801.03</v>
      </c>
      <c r="H21" s="16">
        <f t="shared" si="0"/>
        <v>-2582.97</v>
      </c>
      <c r="I21" s="17" t="s">
        <v>619</v>
      </c>
    </row>
    <row r="22" spans="1:9">
      <c r="A22" s="14">
        <v>20</v>
      </c>
      <c r="B22" s="14">
        <v>106569</v>
      </c>
      <c r="C22" s="14" t="s">
        <v>509</v>
      </c>
      <c r="D22" s="14" t="s">
        <v>618</v>
      </c>
      <c r="E22" s="15">
        <v>5529</v>
      </c>
      <c r="F22" s="15">
        <v>6378</v>
      </c>
      <c r="G22" s="16">
        <v>7807.5</v>
      </c>
      <c r="H22" s="16">
        <f t="shared" si="0"/>
        <v>2278.5</v>
      </c>
      <c r="I22" s="17" t="s">
        <v>631</v>
      </c>
    </row>
    <row r="23" spans="1:9">
      <c r="A23" s="14">
        <v>21</v>
      </c>
      <c r="B23" s="14">
        <v>339</v>
      </c>
      <c r="C23" s="14" t="s">
        <v>640</v>
      </c>
      <c r="D23" s="14" t="s">
        <v>618</v>
      </c>
      <c r="E23" s="15">
        <v>3727</v>
      </c>
      <c r="F23" s="15">
        <v>4299</v>
      </c>
      <c r="G23" s="16">
        <v>3064.98</v>
      </c>
      <c r="H23" s="16">
        <f t="shared" si="0"/>
        <v>-662.02</v>
      </c>
      <c r="I23" s="17" t="s">
        <v>619</v>
      </c>
    </row>
    <row r="24" spans="1:9">
      <c r="A24" s="14">
        <v>22</v>
      </c>
      <c r="B24" s="14">
        <v>570</v>
      </c>
      <c r="C24" s="14" t="s">
        <v>641</v>
      </c>
      <c r="D24" s="14" t="s">
        <v>618</v>
      </c>
      <c r="E24" s="15">
        <v>3319</v>
      </c>
      <c r="F24" s="15">
        <v>3828</v>
      </c>
      <c r="G24" s="16">
        <v>4670.3</v>
      </c>
      <c r="H24" s="16">
        <f t="shared" si="0"/>
        <v>1351.3</v>
      </c>
      <c r="I24" s="17" t="s">
        <v>631</v>
      </c>
    </row>
    <row r="25" spans="1:9">
      <c r="A25" s="14">
        <v>23</v>
      </c>
      <c r="B25" s="14">
        <v>727</v>
      </c>
      <c r="C25" s="14" t="s">
        <v>642</v>
      </c>
      <c r="D25" s="14" t="s">
        <v>618</v>
      </c>
      <c r="E25" s="15">
        <v>3999</v>
      </c>
      <c r="F25" s="15">
        <v>4612</v>
      </c>
      <c r="G25" s="16">
        <v>5262.47</v>
      </c>
      <c r="H25" s="16">
        <f t="shared" si="0"/>
        <v>1263.47</v>
      </c>
      <c r="I25" s="17" t="s">
        <v>631</v>
      </c>
    </row>
    <row r="26" spans="1:9">
      <c r="A26" s="14">
        <v>24</v>
      </c>
      <c r="B26" s="14">
        <v>745</v>
      </c>
      <c r="C26" s="14" t="s">
        <v>643</v>
      </c>
      <c r="D26" s="14" t="s">
        <v>618</v>
      </c>
      <c r="E26" s="15">
        <v>3268</v>
      </c>
      <c r="F26" s="15">
        <v>3769</v>
      </c>
      <c r="G26" s="16">
        <v>5296.77</v>
      </c>
      <c r="H26" s="16">
        <f t="shared" si="0"/>
        <v>2028.77</v>
      </c>
      <c r="I26" s="17" t="s">
        <v>631</v>
      </c>
    </row>
    <row r="27" spans="1:9">
      <c r="A27" s="14">
        <v>25</v>
      </c>
      <c r="B27" s="14">
        <v>106399</v>
      </c>
      <c r="C27" s="14" t="s">
        <v>453</v>
      </c>
      <c r="D27" s="14" t="s">
        <v>618</v>
      </c>
      <c r="E27" s="15">
        <v>3268</v>
      </c>
      <c r="F27" s="15">
        <v>3769</v>
      </c>
      <c r="G27" s="16">
        <v>2800.52</v>
      </c>
      <c r="H27" s="16">
        <f t="shared" si="0"/>
        <v>-467.48</v>
      </c>
      <c r="I27" s="17" t="s">
        <v>619</v>
      </c>
    </row>
    <row r="28" spans="1:9">
      <c r="A28" s="14">
        <v>26</v>
      </c>
      <c r="B28" s="14">
        <v>752</v>
      </c>
      <c r="C28" s="14" t="s">
        <v>644</v>
      </c>
      <c r="D28" s="14" t="s">
        <v>618</v>
      </c>
      <c r="E28" s="15">
        <v>2613</v>
      </c>
      <c r="F28" s="15">
        <v>3015</v>
      </c>
      <c r="G28" s="16">
        <v>3679.96</v>
      </c>
      <c r="H28" s="16">
        <f t="shared" si="0"/>
        <v>1066.96</v>
      </c>
      <c r="I28" s="17" t="s">
        <v>631</v>
      </c>
    </row>
    <row r="29" spans="1:9">
      <c r="A29" s="14">
        <v>27</v>
      </c>
      <c r="B29" s="14">
        <v>104429</v>
      </c>
      <c r="C29" s="14" t="s">
        <v>645</v>
      </c>
      <c r="D29" s="14" t="s">
        <v>618</v>
      </c>
      <c r="E29" s="15">
        <v>2450</v>
      </c>
      <c r="F29" s="15">
        <v>2825</v>
      </c>
      <c r="G29" s="16">
        <v>3091.16</v>
      </c>
      <c r="H29" s="16">
        <f t="shared" si="0"/>
        <v>641.16</v>
      </c>
      <c r="I29" s="17" t="s">
        <v>631</v>
      </c>
    </row>
    <row r="30" spans="1:9">
      <c r="A30" s="14">
        <v>28</v>
      </c>
      <c r="B30" s="14">
        <v>107658</v>
      </c>
      <c r="C30" s="14" t="s">
        <v>646</v>
      </c>
      <c r="D30" s="14" t="s">
        <v>618</v>
      </c>
      <c r="E30" s="15">
        <v>2450</v>
      </c>
      <c r="F30" s="15">
        <v>2825</v>
      </c>
      <c r="G30" s="16">
        <v>3808.86</v>
      </c>
      <c r="H30" s="16">
        <f t="shared" si="0"/>
        <v>1358.86</v>
      </c>
      <c r="I30" s="17" t="s">
        <v>631</v>
      </c>
    </row>
    <row r="31" spans="1:9">
      <c r="A31" s="14">
        <v>29</v>
      </c>
      <c r="B31" s="14">
        <v>108277</v>
      </c>
      <c r="C31" s="14" t="s">
        <v>341</v>
      </c>
      <c r="D31" s="14" t="s">
        <v>618</v>
      </c>
      <c r="E31" s="15">
        <v>4485</v>
      </c>
      <c r="F31" s="15">
        <v>5174</v>
      </c>
      <c r="G31" s="16">
        <v>2000.06</v>
      </c>
      <c r="H31" s="16">
        <f t="shared" si="0"/>
        <v>-2484.94</v>
      </c>
      <c r="I31" s="17" t="s">
        <v>619</v>
      </c>
    </row>
    <row r="32" spans="1:9">
      <c r="A32" s="14">
        <v>30</v>
      </c>
      <c r="B32" s="14">
        <v>741</v>
      </c>
      <c r="C32" s="14" t="s">
        <v>647</v>
      </c>
      <c r="D32" s="14" t="s">
        <v>618</v>
      </c>
      <c r="E32" s="15">
        <v>2212</v>
      </c>
      <c r="F32" s="15">
        <v>2551</v>
      </c>
      <c r="G32" s="16">
        <v>2186</v>
      </c>
      <c r="H32" s="16">
        <f t="shared" si="0"/>
        <v>-26</v>
      </c>
      <c r="I32" s="17" t="s">
        <v>619</v>
      </c>
    </row>
    <row r="33" spans="1:9">
      <c r="A33" s="14">
        <v>31</v>
      </c>
      <c r="B33" s="14">
        <v>307</v>
      </c>
      <c r="C33" s="14" t="s">
        <v>648</v>
      </c>
      <c r="D33" s="14" t="s">
        <v>649</v>
      </c>
      <c r="E33" s="15">
        <v>50756</v>
      </c>
      <c r="F33" s="15">
        <v>58565</v>
      </c>
      <c r="G33" s="16">
        <v>33623.88</v>
      </c>
      <c r="H33" s="16">
        <f t="shared" si="0"/>
        <v>-17132.12</v>
      </c>
      <c r="I33" s="17" t="s">
        <v>619</v>
      </c>
    </row>
    <row r="34" spans="1:9">
      <c r="A34" s="14">
        <v>32</v>
      </c>
      <c r="B34" s="14">
        <v>106066</v>
      </c>
      <c r="C34" s="14" t="s">
        <v>650</v>
      </c>
      <c r="D34" s="14" t="s">
        <v>649</v>
      </c>
      <c r="E34" s="15">
        <v>4563</v>
      </c>
      <c r="F34" s="15">
        <v>5264</v>
      </c>
      <c r="G34" s="16">
        <v>4338.1</v>
      </c>
      <c r="H34" s="16">
        <f t="shared" si="0"/>
        <v>-224.9</v>
      </c>
      <c r="I34" s="17" t="s">
        <v>619</v>
      </c>
    </row>
    <row r="35" spans="1:9">
      <c r="A35" s="14">
        <v>33</v>
      </c>
      <c r="B35" s="14">
        <v>750</v>
      </c>
      <c r="C35" s="14" t="s">
        <v>651</v>
      </c>
      <c r="D35" s="14" t="s">
        <v>652</v>
      </c>
      <c r="E35" s="15">
        <v>20911</v>
      </c>
      <c r="F35" s="15">
        <v>24127</v>
      </c>
      <c r="G35" s="16">
        <v>18170.42</v>
      </c>
      <c r="H35" s="16">
        <f t="shared" si="0"/>
        <v>-2740.58</v>
      </c>
      <c r="I35" s="17" t="s">
        <v>619</v>
      </c>
    </row>
    <row r="36" spans="1:9">
      <c r="A36" s="14">
        <v>34</v>
      </c>
      <c r="B36" s="14">
        <v>571</v>
      </c>
      <c r="C36" s="14" t="s">
        <v>653</v>
      </c>
      <c r="D36" s="14" t="s">
        <v>652</v>
      </c>
      <c r="E36" s="15">
        <v>13445</v>
      </c>
      <c r="F36" s="15">
        <v>15513</v>
      </c>
      <c r="G36" s="16">
        <v>14896.8</v>
      </c>
      <c r="H36" s="16">
        <f t="shared" ref="H36:H67" si="1">G36-E36</f>
        <v>1451.8</v>
      </c>
      <c r="I36" s="17" t="s">
        <v>625</v>
      </c>
    </row>
    <row r="37" spans="1:9">
      <c r="A37" s="14">
        <v>35</v>
      </c>
      <c r="B37" s="14">
        <v>712</v>
      </c>
      <c r="C37" s="14" t="s">
        <v>654</v>
      </c>
      <c r="D37" s="14" t="s">
        <v>652</v>
      </c>
      <c r="E37" s="15">
        <v>9683</v>
      </c>
      <c r="F37" s="15">
        <v>11172</v>
      </c>
      <c r="G37" s="16">
        <v>8862.5</v>
      </c>
      <c r="H37" s="16">
        <f t="shared" si="1"/>
        <v>-820.5</v>
      </c>
      <c r="I37" s="17" t="s">
        <v>619</v>
      </c>
    </row>
    <row r="38" spans="1:9">
      <c r="A38" s="14">
        <v>36</v>
      </c>
      <c r="B38" s="14">
        <v>387</v>
      </c>
      <c r="C38" s="14" t="s">
        <v>655</v>
      </c>
      <c r="D38" s="14" t="s">
        <v>652</v>
      </c>
      <c r="E38" s="15">
        <v>7688</v>
      </c>
      <c r="F38" s="15">
        <v>8870</v>
      </c>
      <c r="G38" s="16">
        <v>6192</v>
      </c>
      <c r="H38" s="16">
        <f t="shared" si="1"/>
        <v>-1496</v>
      </c>
      <c r="I38" s="17" t="s">
        <v>619</v>
      </c>
    </row>
    <row r="39" spans="1:9">
      <c r="A39" s="14">
        <v>37</v>
      </c>
      <c r="B39" s="14">
        <v>377</v>
      </c>
      <c r="C39" s="14" t="s">
        <v>656</v>
      </c>
      <c r="D39" s="14" t="s">
        <v>652</v>
      </c>
      <c r="E39" s="15">
        <v>6046</v>
      </c>
      <c r="F39" s="15">
        <v>6975</v>
      </c>
      <c r="G39" s="16">
        <v>8687.52</v>
      </c>
      <c r="H39" s="16">
        <f t="shared" si="1"/>
        <v>2641.52</v>
      </c>
      <c r="I39" s="17" t="s">
        <v>631</v>
      </c>
    </row>
    <row r="40" spans="1:9">
      <c r="A40" s="14">
        <v>38</v>
      </c>
      <c r="B40" s="14">
        <v>399</v>
      </c>
      <c r="C40" s="14" t="s">
        <v>657</v>
      </c>
      <c r="D40" s="14" t="s">
        <v>652</v>
      </c>
      <c r="E40" s="15">
        <v>5388</v>
      </c>
      <c r="F40" s="15">
        <v>6216</v>
      </c>
      <c r="G40" s="16">
        <v>4861.39</v>
      </c>
      <c r="H40" s="16">
        <f t="shared" si="1"/>
        <v>-526.61</v>
      </c>
      <c r="I40" s="17" t="s">
        <v>619</v>
      </c>
    </row>
    <row r="41" spans="1:9">
      <c r="A41" s="14">
        <v>39</v>
      </c>
      <c r="B41" s="14">
        <v>546</v>
      </c>
      <c r="C41" s="14" t="s">
        <v>658</v>
      </c>
      <c r="D41" s="14" t="s">
        <v>652</v>
      </c>
      <c r="E41" s="15">
        <v>6400</v>
      </c>
      <c r="F41" s="15">
        <v>7383</v>
      </c>
      <c r="G41" s="16">
        <v>5138.91</v>
      </c>
      <c r="H41" s="16">
        <f t="shared" si="1"/>
        <v>-1261.09</v>
      </c>
      <c r="I41" s="17" t="s">
        <v>619</v>
      </c>
    </row>
    <row r="42" spans="1:9">
      <c r="A42" s="14">
        <v>40</v>
      </c>
      <c r="B42" s="14">
        <v>707</v>
      </c>
      <c r="C42" s="14" t="s">
        <v>659</v>
      </c>
      <c r="D42" s="14" t="s">
        <v>652</v>
      </c>
      <c r="E42" s="15">
        <v>6160</v>
      </c>
      <c r="F42" s="15">
        <v>7106</v>
      </c>
      <c r="G42" s="16">
        <v>11483.38</v>
      </c>
      <c r="H42" s="16">
        <f t="shared" si="1"/>
        <v>5323.38</v>
      </c>
      <c r="I42" s="17" t="s">
        <v>631</v>
      </c>
    </row>
    <row r="43" spans="1:9">
      <c r="A43" s="14">
        <v>41</v>
      </c>
      <c r="B43" s="14">
        <v>724</v>
      </c>
      <c r="C43" s="14" t="s">
        <v>660</v>
      </c>
      <c r="D43" s="14" t="s">
        <v>652</v>
      </c>
      <c r="E43" s="15">
        <v>9577</v>
      </c>
      <c r="F43" s="15">
        <v>11049</v>
      </c>
      <c r="G43" s="16">
        <v>7816.96</v>
      </c>
      <c r="H43" s="16">
        <f t="shared" si="1"/>
        <v>-1760.04</v>
      </c>
      <c r="I43" s="17" t="s">
        <v>619</v>
      </c>
    </row>
    <row r="44" spans="1:9">
      <c r="A44" s="14">
        <v>42</v>
      </c>
      <c r="B44" s="14">
        <v>737</v>
      </c>
      <c r="C44" s="14" t="s">
        <v>661</v>
      </c>
      <c r="D44" s="14" t="s">
        <v>652</v>
      </c>
      <c r="E44" s="15">
        <v>5767</v>
      </c>
      <c r="F44" s="15">
        <v>6653</v>
      </c>
      <c r="G44" s="16">
        <v>8086.17</v>
      </c>
      <c r="H44" s="16">
        <f t="shared" si="1"/>
        <v>2319.17</v>
      </c>
      <c r="I44" s="17" t="s">
        <v>631</v>
      </c>
    </row>
    <row r="45" spans="1:9">
      <c r="A45" s="14">
        <v>43</v>
      </c>
      <c r="B45" s="14">
        <v>103639</v>
      </c>
      <c r="C45" s="14" t="s">
        <v>662</v>
      </c>
      <c r="D45" s="14" t="s">
        <v>652</v>
      </c>
      <c r="E45" s="15">
        <v>7982</v>
      </c>
      <c r="F45" s="15">
        <v>9209</v>
      </c>
      <c r="G45" s="16">
        <v>8461.11</v>
      </c>
      <c r="H45" s="16">
        <f t="shared" si="1"/>
        <v>479.110000000001</v>
      </c>
      <c r="I45" s="17" t="s">
        <v>625</v>
      </c>
    </row>
    <row r="46" spans="1:9">
      <c r="A46" s="14">
        <v>44</v>
      </c>
      <c r="B46" s="14">
        <v>598</v>
      </c>
      <c r="C46" s="14" t="s">
        <v>663</v>
      </c>
      <c r="D46" s="14" t="s">
        <v>652</v>
      </c>
      <c r="E46" s="15">
        <v>4511</v>
      </c>
      <c r="F46" s="15">
        <v>5204</v>
      </c>
      <c r="G46" s="16">
        <v>3563.95</v>
      </c>
      <c r="H46" s="16">
        <f t="shared" si="1"/>
        <v>-947.05</v>
      </c>
      <c r="I46" s="17" t="s">
        <v>619</v>
      </c>
    </row>
    <row r="47" spans="1:9">
      <c r="A47" s="14">
        <v>45</v>
      </c>
      <c r="B47" s="14">
        <v>105751</v>
      </c>
      <c r="C47" s="14" t="s">
        <v>664</v>
      </c>
      <c r="D47" s="14" t="s">
        <v>652</v>
      </c>
      <c r="E47" s="15">
        <v>4513</v>
      </c>
      <c r="F47" s="15">
        <v>5206</v>
      </c>
      <c r="G47" s="16">
        <v>6244.71</v>
      </c>
      <c r="H47" s="16">
        <f t="shared" si="1"/>
        <v>1731.71</v>
      </c>
      <c r="I47" s="17" t="s">
        <v>631</v>
      </c>
    </row>
    <row r="48" spans="1:9">
      <c r="A48" s="14">
        <v>46</v>
      </c>
      <c r="B48" s="14">
        <v>573</v>
      </c>
      <c r="C48" s="14" t="s">
        <v>665</v>
      </c>
      <c r="D48" s="14" t="s">
        <v>652</v>
      </c>
      <c r="E48" s="15">
        <v>3319</v>
      </c>
      <c r="F48" s="15">
        <v>3828</v>
      </c>
      <c r="G48" s="16">
        <v>4107.72</v>
      </c>
      <c r="H48" s="16">
        <f t="shared" si="1"/>
        <v>788.72</v>
      </c>
      <c r="I48" s="17" t="s">
        <v>631</v>
      </c>
    </row>
    <row r="49" spans="1:9">
      <c r="A49" s="14">
        <v>47</v>
      </c>
      <c r="B49" s="14">
        <v>740</v>
      </c>
      <c r="C49" s="14" t="s">
        <v>666</v>
      </c>
      <c r="D49" s="14" t="s">
        <v>652</v>
      </c>
      <c r="E49" s="15">
        <v>3315</v>
      </c>
      <c r="F49" s="15">
        <v>3824</v>
      </c>
      <c r="G49" s="16">
        <v>2463.5</v>
      </c>
      <c r="H49" s="16">
        <f t="shared" si="1"/>
        <v>-851.5</v>
      </c>
      <c r="I49" s="17" t="s">
        <v>619</v>
      </c>
    </row>
    <row r="50" spans="1:9">
      <c r="A50" s="14">
        <v>48</v>
      </c>
      <c r="B50" s="14">
        <v>743</v>
      </c>
      <c r="C50" s="14" t="s">
        <v>667</v>
      </c>
      <c r="D50" s="14" t="s">
        <v>652</v>
      </c>
      <c r="E50" s="15">
        <v>3264</v>
      </c>
      <c r="F50" s="15">
        <v>3765</v>
      </c>
      <c r="G50" s="16">
        <v>7056.17</v>
      </c>
      <c r="H50" s="16">
        <f t="shared" si="1"/>
        <v>3792.17</v>
      </c>
      <c r="I50" s="17" t="s">
        <v>631</v>
      </c>
    </row>
    <row r="51" spans="1:9">
      <c r="A51" s="14">
        <v>49</v>
      </c>
      <c r="B51" s="14">
        <v>106485</v>
      </c>
      <c r="C51" s="14" t="s">
        <v>28</v>
      </c>
      <c r="D51" s="14" t="s">
        <v>652</v>
      </c>
      <c r="E51" s="15">
        <v>3349</v>
      </c>
      <c r="F51" s="15">
        <v>3863</v>
      </c>
      <c r="G51" s="16">
        <v>3756.6</v>
      </c>
      <c r="H51" s="16">
        <f t="shared" si="1"/>
        <v>407.6</v>
      </c>
      <c r="I51" s="17" t="s">
        <v>625</v>
      </c>
    </row>
    <row r="52" spans="1:9">
      <c r="A52" s="14">
        <v>50</v>
      </c>
      <c r="B52" s="14">
        <v>545</v>
      </c>
      <c r="C52" s="14" t="s">
        <v>668</v>
      </c>
      <c r="D52" s="14" t="s">
        <v>652</v>
      </c>
      <c r="E52" s="15">
        <v>2496</v>
      </c>
      <c r="F52" s="15">
        <v>2878</v>
      </c>
      <c r="G52" s="16">
        <v>2005.4</v>
      </c>
      <c r="H52" s="16">
        <f t="shared" si="1"/>
        <v>-490.6</v>
      </c>
      <c r="I52" s="17" t="s">
        <v>619</v>
      </c>
    </row>
    <row r="53" spans="1:9">
      <c r="A53" s="14">
        <v>51</v>
      </c>
      <c r="B53" s="14">
        <v>733</v>
      </c>
      <c r="C53" s="14" t="s">
        <v>669</v>
      </c>
      <c r="D53" s="14" t="s">
        <v>652</v>
      </c>
      <c r="E53" s="15">
        <v>2813</v>
      </c>
      <c r="F53" s="15">
        <v>3244</v>
      </c>
      <c r="G53" s="16">
        <v>3280.57</v>
      </c>
      <c r="H53" s="16">
        <f t="shared" si="1"/>
        <v>467.57</v>
      </c>
      <c r="I53" s="17" t="s">
        <v>631</v>
      </c>
    </row>
    <row r="54" spans="1:9">
      <c r="A54" s="14">
        <v>52</v>
      </c>
      <c r="B54" s="14">
        <v>104430</v>
      </c>
      <c r="C54" s="14" t="s">
        <v>670</v>
      </c>
      <c r="D54" s="14" t="s">
        <v>652</v>
      </c>
      <c r="E54" s="15">
        <v>2450</v>
      </c>
      <c r="F54" s="15">
        <v>2825</v>
      </c>
      <c r="G54" s="16">
        <v>2169.6</v>
      </c>
      <c r="H54" s="16">
        <f t="shared" si="1"/>
        <v>-280.4</v>
      </c>
      <c r="I54" s="17" t="s">
        <v>619</v>
      </c>
    </row>
    <row r="55" spans="1:9">
      <c r="A55" s="14">
        <v>53</v>
      </c>
      <c r="B55" s="14">
        <v>105396</v>
      </c>
      <c r="C55" s="14" t="s">
        <v>671</v>
      </c>
      <c r="D55" s="14" t="s">
        <v>652</v>
      </c>
      <c r="E55" s="15">
        <v>2450</v>
      </c>
      <c r="F55" s="15">
        <v>2825</v>
      </c>
      <c r="G55" s="16">
        <v>2580.87</v>
      </c>
      <c r="H55" s="16">
        <f t="shared" si="1"/>
        <v>130.87</v>
      </c>
      <c r="I55" s="17" t="s">
        <v>625</v>
      </c>
    </row>
    <row r="56" spans="1:9">
      <c r="A56" s="14">
        <v>54</v>
      </c>
      <c r="B56" s="14">
        <v>753</v>
      </c>
      <c r="C56" s="14" t="s">
        <v>672</v>
      </c>
      <c r="D56" s="14" t="s">
        <v>652</v>
      </c>
      <c r="E56" s="15">
        <v>3034</v>
      </c>
      <c r="F56" s="15">
        <v>3500</v>
      </c>
      <c r="G56" s="16">
        <v>1387.59</v>
      </c>
      <c r="H56" s="16">
        <f t="shared" si="1"/>
        <v>-1646.41</v>
      </c>
      <c r="I56" s="17" t="s">
        <v>619</v>
      </c>
    </row>
    <row r="57" spans="1:9">
      <c r="A57" s="14">
        <v>55</v>
      </c>
      <c r="B57" s="14">
        <v>105910</v>
      </c>
      <c r="C57" s="14" t="s">
        <v>231</v>
      </c>
      <c r="D57" s="14" t="s">
        <v>652</v>
      </c>
      <c r="E57" s="15">
        <v>2096</v>
      </c>
      <c r="F57" s="15">
        <v>2417</v>
      </c>
      <c r="G57" s="16">
        <v>2245.7</v>
      </c>
      <c r="H57" s="16">
        <f t="shared" si="1"/>
        <v>149.7</v>
      </c>
      <c r="I57" s="17" t="s">
        <v>625</v>
      </c>
    </row>
    <row r="58" spans="1:9">
      <c r="A58" s="14">
        <v>56</v>
      </c>
      <c r="B58" s="14">
        <v>106568</v>
      </c>
      <c r="C58" s="14" t="s">
        <v>228</v>
      </c>
      <c r="D58" s="14" t="s">
        <v>652</v>
      </c>
      <c r="E58" s="15">
        <v>2212</v>
      </c>
      <c r="F58" s="15">
        <v>2551</v>
      </c>
      <c r="G58" s="16">
        <v>1422.95</v>
      </c>
      <c r="H58" s="16">
        <f t="shared" si="1"/>
        <v>-789.05</v>
      </c>
      <c r="I58" s="17" t="s">
        <v>619</v>
      </c>
    </row>
    <row r="59" spans="1:9">
      <c r="A59" s="14">
        <v>57</v>
      </c>
      <c r="B59" s="14">
        <v>337</v>
      </c>
      <c r="C59" s="14" t="s">
        <v>673</v>
      </c>
      <c r="D59" s="14" t="s">
        <v>674</v>
      </c>
      <c r="E59" s="15">
        <v>14802</v>
      </c>
      <c r="F59" s="15">
        <v>17077</v>
      </c>
      <c r="G59" s="16">
        <v>14744.34</v>
      </c>
      <c r="H59" s="16">
        <f t="shared" si="1"/>
        <v>-57.6599999999999</v>
      </c>
      <c r="I59" s="17" t="s">
        <v>619</v>
      </c>
    </row>
    <row r="60" spans="1:9">
      <c r="A60" s="14">
        <v>58</v>
      </c>
      <c r="B60" s="14">
        <v>517</v>
      </c>
      <c r="C60" s="14" t="s">
        <v>675</v>
      </c>
      <c r="D60" s="14" t="s">
        <v>674</v>
      </c>
      <c r="E60" s="15">
        <v>14736</v>
      </c>
      <c r="F60" s="15">
        <v>17001</v>
      </c>
      <c r="G60" s="16">
        <v>14311.75</v>
      </c>
      <c r="H60" s="16">
        <f t="shared" si="1"/>
        <v>-424.25</v>
      </c>
      <c r="I60" s="17" t="s">
        <v>619</v>
      </c>
    </row>
    <row r="61" spans="1:9">
      <c r="A61" s="14">
        <v>59</v>
      </c>
      <c r="B61" s="14">
        <v>308</v>
      </c>
      <c r="C61" s="14" t="s">
        <v>676</v>
      </c>
      <c r="D61" s="14" t="s">
        <v>674</v>
      </c>
      <c r="E61" s="15">
        <v>4298</v>
      </c>
      <c r="F61" s="15">
        <v>5115</v>
      </c>
      <c r="G61" s="16">
        <v>2308.2</v>
      </c>
      <c r="H61" s="16">
        <f t="shared" si="1"/>
        <v>-1989.8</v>
      </c>
      <c r="I61" s="17" t="s">
        <v>619</v>
      </c>
    </row>
    <row r="62" spans="1:9">
      <c r="A62" s="14">
        <v>60</v>
      </c>
      <c r="B62" s="14">
        <v>355</v>
      </c>
      <c r="C62" s="14" t="s">
        <v>677</v>
      </c>
      <c r="D62" s="14" t="s">
        <v>674</v>
      </c>
      <c r="E62" s="15">
        <v>5298</v>
      </c>
      <c r="F62" s="15">
        <v>6111</v>
      </c>
      <c r="G62" s="16">
        <v>3474.96</v>
      </c>
      <c r="H62" s="16">
        <f t="shared" si="1"/>
        <v>-1823.04</v>
      </c>
      <c r="I62" s="17" t="s">
        <v>619</v>
      </c>
    </row>
    <row r="63" spans="1:9">
      <c r="A63" s="14">
        <v>61</v>
      </c>
      <c r="B63" s="14">
        <v>373</v>
      </c>
      <c r="C63" s="14" t="s">
        <v>678</v>
      </c>
      <c r="D63" s="14" t="s">
        <v>674</v>
      </c>
      <c r="E63" s="15">
        <v>5298</v>
      </c>
      <c r="F63" s="15">
        <v>6111</v>
      </c>
      <c r="G63" s="16">
        <v>9064.69</v>
      </c>
      <c r="H63" s="16">
        <f t="shared" si="1"/>
        <v>3766.69</v>
      </c>
      <c r="I63" s="17" t="s">
        <v>631</v>
      </c>
    </row>
    <row r="64" spans="1:9">
      <c r="A64" s="14">
        <v>62</v>
      </c>
      <c r="B64" s="14">
        <v>511</v>
      </c>
      <c r="C64" s="14" t="s">
        <v>679</v>
      </c>
      <c r="D64" s="14" t="s">
        <v>674</v>
      </c>
      <c r="E64" s="15">
        <v>5298</v>
      </c>
      <c r="F64" s="15">
        <v>6111</v>
      </c>
      <c r="G64" s="16">
        <v>5178.04</v>
      </c>
      <c r="H64" s="16">
        <f t="shared" si="1"/>
        <v>-119.96</v>
      </c>
      <c r="I64" s="17" t="s">
        <v>619</v>
      </c>
    </row>
    <row r="65" spans="1:9">
      <c r="A65" s="14">
        <v>63</v>
      </c>
      <c r="B65" s="14">
        <v>578</v>
      </c>
      <c r="C65" s="14" t="s">
        <v>680</v>
      </c>
      <c r="D65" s="14" t="s">
        <v>674</v>
      </c>
      <c r="E65" s="15">
        <v>6091</v>
      </c>
      <c r="F65" s="15">
        <v>7027</v>
      </c>
      <c r="G65" s="16">
        <v>8920.2</v>
      </c>
      <c r="H65" s="16">
        <f t="shared" si="1"/>
        <v>2829.2</v>
      </c>
      <c r="I65" s="17" t="s">
        <v>631</v>
      </c>
    </row>
    <row r="66" spans="1:9">
      <c r="A66" s="14">
        <v>64</v>
      </c>
      <c r="B66" s="14">
        <v>742</v>
      </c>
      <c r="C66" s="14" t="s">
        <v>681</v>
      </c>
      <c r="D66" s="14" t="s">
        <v>674</v>
      </c>
      <c r="E66" s="15">
        <v>5298</v>
      </c>
      <c r="F66" s="15">
        <v>6111</v>
      </c>
      <c r="G66" s="16">
        <v>1696.98</v>
      </c>
      <c r="H66" s="16">
        <f t="shared" si="1"/>
        <v>-3601.02</v>
      </c>
      <c r="I66" s="17" t="s">
        <v>619</v>
      </c>
    </row>
    <row r="67" spans="1:9">
      <c r="A67" s="14">
        <v>65</v>
      </c>
      <c r="B67" s="14">
        <v>744</v>
      </c>
      <c r="C67" s="14" t="s">
        <v>682</v>
      </c>
      <c r="D67" s="14" t="s">
        <v>674</v>
      </c>
      <c r="E67" s="15">
        <v>6491</v>
      </c>
      <c r="F67" s="15">
        <v>7489</v>
      </c>
      <c r="G67" s="16">
        <v>4998.49</v>
      </c>
      <c r="H67" s="16">
        <f t="shared" si="1"/>
        <v>-1492.51</v>
      </c>
      <c r="I67" s="17" t="s">
        <v>619</v>
      </c>
    </row>
    <row r="68" spans="1:9">
      <c r="A68" s="14">
        <v>66</v>
      </c>
      <c r="B68" s="14">
        <v>747</v>
      </c>
      <c r="C68" s="14" t="s">
        <v>683</v>
      </c>
      <c r="D68" s="14" t="s">
        <v>674</v>
      </c>
      <c r="E68" s="15">
        <v>5298</v>
      </c>
      <c r="F68" s="15">
        <v>6111</v>
      </c>
      <c r="G68" s="16">
        <v>2934.78</v>
      </c>
      <c r="H68" s="16">
        <f t="shared" ref="H68:H99" si="2">G68-E68</f>
        <v>-2363.22</v>
      </c>
      <c r="I68" s="17" t="s">
        <v>619</v>
      </c>
    </row>
    <row r="69" spans="1:9">
      <c r="A69" s="14">
        <v>67</v>
      </c>
      <c r="B69" s="14">
        <v>349</v>
      </c>
      <c r="C69" s="14" t="s">
        <v>684</v>
      </c>
      <c r="D69" s="14" t="s">
        <v>674</v>
      </c>
      <c r="E69" s="15">
        <v>4511</v>
      </c>
      <c r="F69" s="15">
        <v>5204</v>
      </c>
      <c r="G69" s="16">
        <v>2097.8</v>
      </c>
      <c r="H69" s="16">
        <f t="shared" si="2"/>
        <v>-2413.2</v>
      </c>
      <c r="I69" s="17" t="s">
        <v>619</v>
      </c>
    </row>
    <row r="70" spans="1:9">
      <c r="A70" s="14">
        <v>68</v>
      </c>
      <c r="B70" s="14">
        <v>391</v>
      </c>
      <c r="C70" s="14" t="s">
        <v>685</v>
      </c>
      <c r="D70" s="14" t="s">
        <v>674</v>
      </c>
      <c r="E70" s="15">
        <v>5761</v>
      </c>
      <c r="F70" s="15">
        <v>6646</v>
      </c>
      <c r="G70" s="16">
        <v>7262.7</v>
      </c>
      <c r="H70" s="16">
        <f t="shared" si="2"/>
        <v>1501.7</v>
      </c>
      <c r="I70" s="17" t="s">
        <v>631</v>
      </c>
    </row>
    <row r="71" spans="1:9">
      <c r="A71" s="14">
        <v>69</v>
      </c>
      <c r="B71" s="14">
        <v>515</v>
      </c>
      <c r="C71" s="14" t="s">
        <v>686</v>
      </c>
      <c r="D71" s="14" t="s">
        <v>674</v>
      </c>
      <c r="E71" s="15">
        <v>6068</v>
      </c>
      <c r="F71" s="15">
        <v>6999</v>
      </c>
      <c r="G71" s="16">
        <v>4700.4</v>
      </c>
      <c r="H71" s="16">
        <f t="shared" si="2"/>
        <v>-1367.6</v>
      </c>
      <c r="I71" s="17" t="s">
        <v>619</v>
      </c>
    </row>
    <row r="72" spans="1:9">
      <c r="A72" s="14">
        <v>70</v>
      </c>
      <c r="B72" s="14">
        <v>572</v>
      </c>
      <c r="C72" s="14" t="s">
        <v>687</v>
      </c>
      <c r="D72" s="14" t="s">
        <v>674</v>
      </c>
      <c r="E72" s="15">
        <v>4511</v>
      </c>
      <c r="F72" s="15">
        <v>5204</v>
      </c>
      <c r="G72" s="16">
        <v>4805.59</v>
      </c>
      <c r="H72" s="16">
        <f t="shared" si="2"/>
        <v>294.59</v>
      </c>
      <c r="I72" s="17" t="s">
        <v>625</v>
      </c>
    </row>
    <row r="73" spans="1:9">
      <c r="A73" s="14">
        <v>71</v>
      </c>
      <c r="B73" s="14">
        <v>102479</v>
      </c>
      <c r="C73" s="14" t="s">
        <v>688</v>
      </c>
      <c r="D73" s="14" t="s">
        <v>674</v>
      </c>
      <c r="E73" s="15">
        <v>4536</v>
      </c>
      <c r="F73" s="15">
        <v>5233</v>
      </c>
      <c r="G73" s="16">
        <v>4651.97</v>
      </c>
      <c r="H73" s="16">
        <f t="shared" si="2"/>
        <v>115.97</v>
      </c>
      <c r="I73" s="17" t="s">
        <v>625</v>
      </c>
    </row>
    <row r="74" spans="1:9">
      <c r="A74" s="14">
        <v>72</v>
      </c>
      <c r="B74" s="14">
        <v>723</v>
      </c>
      <c r="C74" s="14" t="s">
        <v>689</v>
      </c>
      <c r="D74" s="14" t="s">
        <v>674</v>
      </c>
      <c r="E74" s="15">
        <v>3319</v>
      </c>
      <c r="F74" s="15">
        <v>3828</v>
      </c>
      <c r="G74" s="16">
        <v>2750.1</v>
      </c>
      <c r="H74" s="16">
        <f t="shared" si="2"/>
        <v>-568.9</v>
      </c>
      <c r="I74" s="17" t="s">
        <v>619</v>
      </c>
    </row>
    <row r="75" spans="1:9">
      <c r="A75" s="14">
        <v>73</v>
      </c>
      <c r="B75" s="14">
        <v>102935</v>
      </c>
      <c r="C75" s="14" t="s">
        <v>690</v>
      </c>
      <c r="D75" s="14" t="s">
        <v>674</v>
      </c>
      <c r="E75" s="15">
        <v>3939</v>
      </c>
      <c r="F75" s="15">
        <v>4543</v>
      </c>
      <c r="G75" s="16">
        <v>5346.03</v>
      </c>
      <c r="H75" s="16">
        <f t="shared" si="2"/>
        <v>1407.03</v>
      </c>
      <c r="I75" s="17" t="s">
        <v>631</v>
      </c>
    </row>
    <row r="76" spans="1:9">
      <c r="A76" s="14">
        <v>74</v>
      </c>
      <c r="B76" s="14">
        <v>106865</v>
      </c>
      <c r="C76" s="14" t="s">
        <v>691</v>
      </c>
      <c r="D76" s="14" t="s">
        <v>674</v>
      </c>
      <c r="E76" s="15">
        <v>2450</v>
      </c>
      <c r="F76" s="15">
        <v>2825</v>
      </c>
      <c r="G76" s="16">
        <v>3162.2</v>
      </c>
      <c r="H76" s="16">
        <f t="shared" si="2"/>
        <v>712.2</v>
      </c>
      <c r="I76" s="17" t="s">
        <v>631</v>
      </c>
    </row>
    <row r="77" spans="1:9">
      <c r="A77" s="14">
        <v>75</v>
      </c>
      <c r="B77" s="14">
        <v>102478</v>
      </c>
      <c r="C77" s="14" t="s">
        <v>692</v>
      </c>
      <c r="D77" s="14" t="s">
        <v>674</v>
      </c>
      <c r="E77" s="15">
        <v>2212</v>
      </c>
      <c r="F77" s="15">
        <v>2551</v>
      </c>
      <c r="G77" s="16">
        <v>2888.9</v>
      </c>
      <c r="H77" s="16">
        <f t="shared" si="2"/>
        <v>676.9</v>
      </c>
      <c r="I77" s="17" t="s">
        <v>631</v>
      </c>
    </row>
    <row r="78" spans="1:9">
      <c r="A78" s="14">
        <v>76</v>
      </c>
      <c r="B78" s="14">
        <v>107829</v>
      </c>
      <c r="C78" s="14" t="s">
        <v>693</v>
      </c>
      <c r="D78" s="14" t="s">
        <v>674</v>
      </c>
      <c r="E78" s="15">
        <v>3986</v>
      </c>
      <c r="F78" s="15">
        <v>4599</v>
      </c>
      <c r="G78" s="16">
        <v>2204.7</v>
      </c>
      <c r="H78" s="16">
        <f t="shared" si="2"/>
        <v>-1781.3</v>
      </c>
      <c r="I78" s="17" t="s">
        <v>619</v>
      </c>
    </row>
    <row r="79" spans="1:9">
      <c r="A79" s="14">
        <v>77</v>
      </c>
      <c r="B79" s="14">
        <v>385</v>
      </c>
      <c r="C79" s="14" t="s">
        <v>694</v>
      </c>
      <c r="D79" s="14" t="s">
        <v>695</v>
      </c>
      <c r="E79" s="15">
        <v>8961</v>
      </c>
      <c r="F79" s="15">
        <v>10338</v>
      </c>
      <c r="G79" s="16">
        <v>8071.41</v>
      </c>
      <c r="H79" s="16">
        <f t="shared" si="2"/>
        <v>-889.59</v>
      </c>
      <c r="I79" s="17" t="s">
        <v>619</v>
      </c>
    </row>
    <row r="80" spans="1:9">
      <c r="A80" s="14">
        <v>78</v>
      </c>
      <c r="B80" s="14">
        <v>514</v>
      </c>
      <c r="C80" s="14" t="s">
        <v>696</v>
      </c>
      <c r="D80" s="14" t="s">
        <v>695</v>
      </c>
      <c r="E80" s="15">
        <v>7007</v>
      </c>
      <c r="F80" s="15">
        <v>8083</v>
      </c>
      <c r="G80" s="16">
        <v>8198.16</v>
      </c>
      <c r="H80" s="16">
        <f t="shared" si="2"/>
        <v>1191.16</v>
      </c>
      <c r="I80" s="17" t="s">
        <v>631</v>
      </c>
    </row>
    <row r="81" spans="1:9">
      <c r="A81" s="14">
        <v>79</v>
      </c>
      <c r="B81" s="14">
        <v>108656</v>
      </c>
      <c r="C81" s="14" t="s">
        <v>697</v>
      </c>
      <c r="D81" s="14" t="s">
        <v>695</v>
      </c>
      <c r="E81" s="15">
        <v>3269</v>
      </c>
      <c r="F81" s="15">
        <v>3770</v>
      </c>
      <c r="G81" s="16">
        <v>3713.04</v>
      </c>
      <c r="H81" s="16">
        <f t="shared" si="2"/>
        <v>444.04</v>
      </c>
      <c r="I81" s="17" t="s">
        <v>625</v>
      </c>
    </row>
    <row r="82" spans="1:9">
      <c r="A82" s="14">
        <v>80</v>
      </c>
      <c r="B82" s="14">
        <v>371</v>
      </c>
      <c r="C82" s="14" t="s">
        <v>698</v>
      </c>
      <c r="D82" s="14" t="s">
        <v>695</v>
      </c>
      <c r="E82" s="15">
        <v>2693</v>
      </c>
      <c r="F82" s="15">
        <v>3106</v>
      </c>
      <c r="G82" s="16">
        <v>4351.8</v>
      </c>
      <c r="H82" s="16">
        <f t="shared" si="2"/>
        <v>1658.8</v>
      </c>
      <c r="I82" s="17" t="s">
        <v>631</v>
      </c>
    </row>
    <row r="83" spans="1:9">
      <c r="A83" s="14">
        <v>81</v>
      </c>
      <c r="B83" s="14">
        <v>102567</v>
      </c>
      <c r="C83" s="14" t="s">
        <v>699</v>
      </c>
      <c r="D83" s="14" t="s">
        <v>695</v>
      </c>
      <c r="E83" s="15">
        <v>2450</v>
      </c>
      <c r="F83" s="15">
        <v>2825</v>
      </c>
      <c r="G83" s="16">
        <v>2968.6</v>
      </c>
      <c r="H83" s="16">
        <f t="shared" si="2"/>
        <v>518.6</v>
      </c>
      <c r="I83" s="17" t="s">
        <v>631</v>
      </c>
    </row>
    <row r="84" spans="1:9">
      <c r="A84" s="14">
        <v>82</v>
      </c>
      <c r="B84" s="14">
        <v>341</v>
      </c>
      <c r="C84" s="14" t="s">
        <v>700</v>
      </c>
      <c r="D84" s="14" t="s">
        <v>701</v>
      </c>
      <c r="E84" s="15">
        <v>14155</v>
      </c>
      <c r="F84" s="15">
        <v>16332</v>
      </c>
      <c r="G84" s="16">
        <v>13516.54</v>
      </c>
      <c r="H84" s="16">
        <f t="shared" si="2"/>
        <v>-638.459999999999</v>
      </c>
      <c r="I84" s="17" t="s">
        <v>619</v>
      </c>
    </row>
    <row r="85" spans="1:9">
      <c r="A85" s="14">
        <v>83</v>
      </c>
      <c r="B85" s="14">
        <v>721</v>
      </c>
      <c r="C85" s="14" t="s">
        <v>702</v>
      </c>
      <c r="D85" s="14" t="s">
        <v>701</v>
      </c>
      <c r="E85" s="15">
        <v>4511</v>
      </c>
      <c r="F85" s="15">
        <v>5204</v>
      </c>
      <c r="G85" s="16">
        <v>4478.8</v>
      </c>
      <c r="H85" s="16">
        <f t="shared" si="2"/>
        <v>-32.1999999999998</v>
      </c>
      <c r="I85" s="17" t="s">
        <v>619</v>
      </c>
    </row>
    <row r="86" spans="1:9">
      <c r="A86" s="14">
        <v>84</v>
      </c>
      <c r="B86" s="14">
        <v>732</v>
      </c>
      <c r="C86" s="14" t="s">
        <v>703</v>
      </c>
      <c r="D86" s="14" t="s">
        <v>701</v>
      </c>
      <c r="E86" s="15">
        <v>3336</v>
      </c>
      <c r="F86" s="15">
        <v>3848</v>
      </c>
      <c r="G86" s="16">
        <v>2524.8</v>
      </c>
      <c r="H86" s="16">
        <f t="shared" si="2"/>
        <v>-811.2</v>
      </c>
      <c r="I86" s="17" t="s">
        <v>619</v>
      </c>
    </row>
    <row r="87" spans="1:9">
      <c r="A87" s="14">
        <v>85</v>
      </c>
      <c r="B87" s="14">
        <v>102564</v>
      </c>
      <c r="C87" s="14" t="s">
        <v>704</v>
      </c>
      <c r="D87" s="14" t="s">
        <v>701</v>
      </c>
      <c r="E87" s="15">
        <v>3349</v>
      </c>
      <c r="F87" s="15">
        <v>3863</v>
      </c>
      <c r="G87" s="16">
        <v>5133.58</v>
      </c>
      <c r="H87" s="16">
        <f t="shared" si="2"/>
        <v>1784.58</v>
      </c>
      <c r="I87" s="17" t="s">
        <v>631</v>
      </c>
    </row>
    <row r="88" spans="1:9">
      <c r="A88" s="14">
        <v>86</v>
      </c>
      <c r="B88" s="14">
        <v>591</v>
      </c>
      <c r="C88" s="14" t="s">
        <v>705</v>
      </c>
      <c r="D88" s="14" t="s">
        <v>701</v>
      </c>
      <c r="E88" s="15">
        <v>2598</v>
      </c>
      <c r="F88" s="15">
        <v>2996</v>
      </c>
      <c r="G88" s="16">
        <v>2073.38</v>
      </c>
      <c r="H88" s="16">
        <f t="shared" si="2"/>
        <v>-524.62</v>
      </c>
      <c r="I88" s="17" t="s">
        <v>619</v>
      </c>
    </row>
    <row r="89" spans="1:9">
      <c r="A89" s="14">
        <v>87</v>
      </c>
      <c r="B89" s="14">
        <v>746</v>
      </c>
      <c r="C89" s="14" t="s">
        <v>706</v>
      </c>
      <c r="D89" s="14" t="s">
        <v>707</v>
      </c>
      <c r="E89" s="15">
        <v>5810</v>
      </c>
      <c r="F89" s="15">
        <v>6702</v>
      </c>
      <c r="G89" s="16">
        <v>8557.73</v>
      </c>
      <c r="H89" s="16">
        <f t="shared" si="2"/>
        <v>2747.73</v>
      </c>
      <c r="I89" s="17" t="s">
        <v>631</v>
      </c>
    </row>
    <row r="90" spans="1:9">
      <c r="A90" s="14">
        <v>88</v>
      </c>
      <c r="B90" s="14">
        <v>716</v>
      </c>
      <c r="C90" s="14" t="s">
        <v>708</v>
      </c>
      <c r="D90" s="14" t="s">
        <v>707</v>
      </c>
      <c r="E90" s="15">
        <v>6148</v>
      </c>
      <c r="F90" s="15">
        <v>7094</v>
      </c>
      <c r="G90" s="16">
        <v>8044.46</v>
      </c>
      <c r="H90" s="16">
        <f t="shared" si="2"/>
        <v>1896.46</v>
      </c>
      <c r="I90" s="17" t="s">
        <v>631</v>
      </c>
    </row>
    <row r="91" spans="1:9">
      <c r="A91" s="14">
        <v>89</v>
      </c>
      <c r="B91" s="14">
        <v>717</v>
      </c>
      <c r="C91" s="14" t="s">
        <v>709</v>
      </c>
      <c r="D91" s="14" t="s">
        <v>707</v>
      </c>
      <c r="E91" s="15">
        <v>4484</v>
      </c>
      <c r="F91" s="15">
        <v>5172</v>
      </c>
      <c r="G91" s="16">
        <v>4862.2</v>
      </c>
      <c r="H91" s="16">
        <f t="shared" si="2"/>
        <v>378.2</v>
      </c>
      <c r="I91" s="17" t="s">
        <v>625</v>
      </c>
    </row>
    <row r="92" spans="1:9">
      <c r="A92" s="14">
        <v>90</v>
      </c>
      <c r="B92" s="14">
        <v>748</v>
      </c>
      <c r="C92" s="14" t="s">
        <v>710</v>
      </c>
      <c r="D92" s="14" t="s">
        <v>707</v>
      </c>
      <c r="E92" s="15">
        <v>4484</v>
      </c>
      <c r="F92" s="15">
        <v>5172</v>
      </c>
      <c r="G92" s="16">
        <v>3865.63</v>
      </c>
      <c r="H92" s="16">
        <f t="shared" si="2"/>
        <v>-618.37</v>
      </c>
      <c r="I92" s="17" t="s">
        <v>619</v>
      </c>
    </row>
    <row r="93" spans="1:9">
      <c r="A93" s="14">
        <v>91</v>
      </c>
      <c r="B93" s="14">
        <v>539</v>
      </c>
      <c r="C93" s="14" t="s">
        <v>711</v>
      </c>
      <c r="D93" s="14" t="s">
        <v>707</v>
      </c>
      <c r="E93" s="15">
        <v>3302</v>
      </c>
      <c r="F93" s="15">
        <v>3809</v>
      </c>
      <c r="G93" s="16">
        <v>5055.16</v>
      </c>
      <c r="H93" s="16">
        <f t="shared" si="2"/>
        <v>1753.16</v>
      </c>
      <c r="I93" s="17" t="s">
        <v>631</v>
      </c>
    </row>
    <row r="94" spans="1:9">
      <c r="A94" s="14">
        <v>92</v>
      </c>
      <c r="B94" s="14">
        <v>549</v>
      </c>
      <c r="C94" s="14" t="s">
        <v>712</v>
      </c>
      <c r="D94" s="14" t="s">
        <v>707</v>
      </c>
      <c r="E94" s="15">
        <v>4693</v>
      </c>
      <c r="F94" s="15">
        <v>5414</v>
      </c>
      <c r="G94" s="16">
        <v>5971.15</v>
      </c>
      <c r="H94" s="16">
        <f t="shared" si="2"/>
        <v>1278.15</v>
      </c>
      <c r="I94" s="17" t="s">
        <v>631</v>
      </c>
    </row>
    <row r="95" spans="1:9">
      <c r="A95" s="14">
        <v>93</v>
      </c>
      <c r="B95" s="14">
        <v>594</v>
      </c>
      <c r="C95" s="14" t="s">
        <v>713</v>
      </c>
      <c r="D95" s="14" t="s">
        <v>707</v>
      </c>
      <c r="E95" s="15">
        <v>2489</v>
      </c>
      <c r="F95" s="15">
        <v>2871</v>
      </c>
      <c r="G95" s="16">
        <v>3921.38</v>
      </c>
      <c r="H95" s="16">
        <f t="shared" si="2"/>
        <v>1432.38</v>
      </c>
      <c r="I95" s="17" t="s">
        <v>631</v>
      </c>
    </row>
    <row r="96" spans="1:9">
      <c r="A96" s="14">
        <v>94</v>
      </c>
      <c r="B96" s="14">
        <v>720</v>
      </c>
      <c r="C96" s="14" t="s">
        <v>714</v>
      </c>
      <c r="D96" s="14" t="s">
        <v>707</v>
      </c>
      <c r="E96" s="15">
        <v>3706</v>
      </c>
      <c r="F96" s="15">
        <v>4275</v>
      </c>
      <c r="G96" s="16">
        <v>5391.22</v>
      </c>
      <c r="H96" s="16">
        <f t="shared" si="2"/>
        <v>1685.22</v>
      </c>
      <c r="I96" s="17" t="s">
        <v>631</v>
      </c>
    </row>
    <row r="97" spans="1:9">
      <c r="A97" s="14">
        <v>95</v>
      </c>
      <c r="B97" s="14">
        <v>104533</v>
      </c>
      <c r="C97" s="14" t="s">
        <v>715</v>
      </c>
      <c r="D97" s="14" t="s">
        <v>707</v>
      </c>
      <c r="E97" s="15">
        <v>2971</v>
      </c>
      <c r="F97" s="15">
        <v>3428</v>
      </c>
      <c r="G97" s="16">
        <v>2670.1</v>
      </c>
      <c r="H97" s="16">
        <f t="shared" si="2"/>
        <v>-300.9</v>
      </c>
      <c r="I97" s="17" t="s">
        <v>619</v>
      </c>
    </row>
    <row r="98" spans="1:9">
      <c r="A98" s="14">
        <v>96</v>
      </c>
      <c r="B98" s="14">
        <v>107728</v>
      </c>
      <c r="C98" s="14" t="s">
        <v>716</v>
      </c>
      <c r="D98" s="14" t="s">
        <v>707</v>
      </c>
      <c r="E98" s="15">
        <v>2450</v>
      </c>
      <c r="F98" s="15">
        <v>2825</v>
      </c>
      <c r="G98" s="16">
        <v>3007.26</v>
      </c>
      <c r="H98" s="16">
        <f t="shared" si="2"/>
        <v>557.26</v>
      </c>
      <c r="I98" s="17" t="s">
        <v>631</v>
      </c>
    </row>
    <row r="99" spans="1:9">
      <c r="A99" s="14">
        <v>97</v>
      </c>
      <c r="B99" s="14">
        <v>54</v>
      </c>
      <c r="C99" s="14" t="s">
        <v>717</v>
      </c>
      <c r="D99" s="14" t="s">
        <v>718</v>
      </c>
      <c r="E99" s="15">
        <v>7747</v>
      </c>
      <c r="F99" s="15">
        <v>8937</v>
      </c>
      <c r="G99" s="16">
        <v>12515.6</v>
      </c>
      <c r="H99" s="16">
        <f t="shared" si="2"/>
        <v>4768.6</v>
      </c>
      <c r="I99" s="17" t="s">
        <v>631</v>
      </c>
    </row>
    <row r="100" spans="1:9">
      <c r="A100" s="14">
        <v>98</v>
      </c>
      <c r="B100" s="14">
        <v>754</v>
      </c>
      <c r="C100" s="14" t="s">
        <v>719</v>
      </c>
      <c r="D100" s="14" t="s">
        <v>718</v>
      </c>
      <c r="E100" s="15">
        <v>5122</v>
      </c>
      <c r="F100" s="15">
        <v>5910</v>
      </c>
      <c r="G100" s="16">
        <v>7177.04</v>
      </c>
      <c r="H100" s="16">
        <f t="shared" ref="H100:H116" si="3">G100-E100</f>
        <v>2055.04</v>
      </c>
      <c r="I100" s="17" t="s">
        <v>631</v>
      </c>
    </row>
    <row r="101" spans="1:9">
      <c r="A101" s="14">
        <v>99</v>
      </c>
      <c r="B101" s="14">
        <v>101453</v>
      </c>
      <c r="C101" s="14" t="s">
        <v>720</v>
      </c>
      <c r="D101" s="14" t="s">
        <v>718</v>
      </c>
      <c r="E101" s="15">
        <v>5298</v>
      </c>
      <c r="F101" s="15">
        <v>6111</v>
      </c>
      <c r="G101" s="16">
        <v>5971.17</v>
      </c>
      <c r="H101" s="16">
        <f t="shared" si="3"/>
        <v>673.17</v>
      </c>
      <c r="I101" s="17" t="s">
        <v>625</v>
      </c>
    </row>
    <row r="102" spans="1:9">
      <c r="A102" s="14">
        <v>100</v>
      </c>
      <c r="B102" s="14">
        <v>329</v>
      </c>
      <c r="C102" s="14" t="s">
        <v>721</v>
      </c>
      <c r="D102" s="14" t="s">
        <v>718</v>
      </c>
      <c r="E102" s="15">
        <v>4511</v>
      </c>
      <c r="F102" s="15">
        <v>5204</v>
      </c>
      <c r="G102" s="16">
        <v>4698.7</v>
      </c>
      <c r="H102" s="16">
        <f t="shared" si="3"/>
        <v>187.7</v>
      </c>
      <c r="I102" s="17" t="s">
        <v>625</v>
      </c>
    </row>
    <row r="103" spans="1:9">
      <c r="A103" s="14">
        <v>101</v>
      </c>
      <c r="B103" s="14">
        <v>351</v>
      </c>
      <c r="C103" s="14" t="s">
        <v>722</v>
      </c>
      <c r="D103" s="14" t="s">
        <v>718</v>
      </c>
      <c r="E103" s="15">
        <v>4972</v>
      </c>
      <c r="F103" s="15">
        <v>5736</v>
      </c>
      <c r="G103" s="16">
        <v>5198.82</v>
      </c>
      <c r="H103" s="16">
        <f t="shared" si="3"/>
        <v>226.82</v>
      </c>
      <c r="I103" s="17" t="s">
        <v>625</v>
      </c>
    </row>
    <row r="104" spans="1:9">
      <c r="A104" s="14">
        <v>102</v>
      </c>
      <c r="B104" s="14">
        <v>367</v>
      </c>
      <c r="C104" s="14" t="s">
        <v>723</v>
      </c>
      <c r="D104" s="14" t="s">
        <v>718</v>
      </c>
      <c r="E104" s="15">
        <v>6081</v>
      </c>
      <c r="F104" s="15">
        <v>7016</v>
      </c>
      <c r="G104" s="16">
        <v>8719.25</v>
      </c>
      <c r="H104" s="16">
        <f t="shared" si="3"/>
        <v>2638.25</v>
      </c>
      <c r="I104" s="17" t="s">
        <v>631</v>
      </c>
    </row>
    <row r="105" spans="1:9">
      <c r="A105" s="14">
        <v>103</v>
      </c>
      <c r="B105" s="14">
        <v>587</v>
      </c>
      <c r="C105" s="14" t="s">
        <v>724</v>
      </c>
      <c r="D105" s="14" t="s">
        <v>718</v>
      </c>
      <c r="E105" s="15">
        <v>4526</v>
      </c>
      <c r="F105" s="15">
        <v>5221</v>
      </c>
      <c r="G105" s="16">
        <v>4313.82</v>
      </c>
      <c r="H105" s="16">
        <f t="shared" si="3"/>
        <v>-212.18</v>
      </c>
      <c r="I105" s="17" t="s">
        <v>619</v>
      </c>
    </row>
    <row r="106" spans="1:9">
      <c r="A106" s="14">
        <v>104</v>
      </c>
      <c r="B106" s="14">
        <v>704</v>
      </c>
      <c r="C106" s="14" t="s">
        <v>725</v>
      </c>
      <c r="D106" s="14" t="s">
        <v>718</v>
      </c>
      <c r="E106" s="15">
        <v>4511</v>
      </c>
      <c r="F106" s="15">
        <v>5204</v>
      </c>
      <c r="G106" s="16">
        <v>2563.52</v>
      </c>
      <c r="H106" s="16">
        <f t="shared" si="3"/>
        <v>-1947.48</v>
      </c>
      <c r="I106" s="17" t="s">
        <v>619</v>
      </c>
    </row>
    <row r="107" spans="1:9">
      <c r="A107" s="14">
        <v>105</v>
      </c>
      <c r="B107" s="14">
        <v>104428</v>
      </c>
      <c r="C107" s="14" t="s">
        <v>726</v>
      </c>
      <c r="D107" s="14" t="s">
        <v>718</v>
      </c>
      <c r="E107" s="15">
        <v>4112</v>
      </c>
      <c r="F107" s="15">
        <v>4744</v>
      </c>
      <c r="G107" s="16">
        <v>5662.48</v>
      </c>
      <c r="H107" s="16">
        <f t="shared" si="3"/>
        <v>1550.48</v>
      </c>
      <c r="I107" s="17" t="s">
        <v>631</v>
      </c>
    </row>
    <row r="108" spans="1:9">
      <c r="A108" s="14">
        <v>106</v>
      </c>
      <c r="B108" s="14">
        <v>52</v>
      </c>
      <c r="C108" s="14" t="s">
        <v>727</v>
      </c>
      <c r="D108" s="14" t="s">
        <v>718</v>
      </c>
      <c r="E108" s="15">
        <v>3302</v>
      </c>
      <c r="F108" s="15">
        <v>3809</v>
      </c>
      <c r="G108" s="16">
        <v>6188.85</v>
      </c>
      <c r="H108" s="16">
        <f t="shared" si="3"/>
        <v>2886.85</v>
      </c>
      <c r="I108" s="17" t="s">
        <v>631</v>
      </c>
    </row>
    <row r="109" spans="1:9">
      <c r="A109" s="14">
        <v>107</v>
      </c>
      <c r="B109" s="14">
        <v>56</v>
      </c>
      <c r="C109" s="14" t="s">
        <v>728</v>
      </c>
      <c r="D109" s="14" t="s">
        <v>718</v>
      </c>
      <c r="E109" s="15">
        <v>2496</v>
      </c>
      <c r="F109" s="15">
        <v>2878</v>
      </c>
      <c r="G109" s="16">
        <v>3243.02</v>
      </c>
      <c r="H109" s="16">
        <f t="shared" si="3"/>
        <v>747.02</v>
      </c>
      <c r="I109" s="17" t="s">
        <v>631</v>
      </c>
    </row>
    <row r="110" spans="1:9">
      <c r="A110" s="14">
        <v>108</v>
      </c>
      <c r="B110" s="14">
        <v>706</v>
      </c>
      <c r="C110" s="14" t="s">
        <v>729</v>
      </c>
      <c r="D110" s="14" t="s">
        <v>718</v>
      </c>
      <c r="E110" s="15">
        <v>3385</v>
      </c>
      <c r="F110" s="15">
        <v>3904</v>
      </c>
      <c r="G110" s="16">
        <v>4431.8</v>
      </c>
      <c r="H110" s="16">
        <f t="shared" si="3"/>
        <v>1046.8</v>
      </c>
      <c r="I110" s="17" t="s">
        <v>631</v>
      </c>
    </row>
    <row r="111" spans="1:9">
      <c r="A111" s="14">
        <v>109</v>
      </c>
      <c r="B111" s="14">
        <v>710</v>
      </c>
      <c r="C111" s="14" t="s">
        <v>730</v>
      </c>
      <c r="D111" s="14" t="s">
        <v>718</v>
      </c>
      <c r="E111" s="15">
        <v>2506</v>
      </c>
      <c r="F111" s="15">
        <v>2890</v>
      </c>
      <c r="G111" s="16">
        <v>3315.88</v>
      </c>
      <c r="H111" s="16">
        <f t="shared" si="3"/>
        <v>809.88</v>
      </c>
      <c r="I111" s="17" t="s">
        <v>631</v>
      </c>
    </row>
    <row r="112" spans="1:9">
      <c r="A112" s="14">
        <v>110</v>
      </c>
      <c r="B112" s="14">
        <v>738</v>
      </c>
      <c r="C112" s="14" t="s">
        <v>731</v>
      </c>
      <c r="D112" s="14" t="s">
        <v>718</v>
      </c>
      <c r="E112" s="15">
        <v>2450</v>
      </c>
      <c r="F112" s="15">
        <v>2825</v>
      </c>
      <c r="G112" s="16">
        <v>1915</v>
      </c>
      <c r="H112" s="16">
        <f t="shared" si="3"/>
        <v>-535</v>
      </c>
      <c r="I112" s="17" t="s">
        <v>619</v>
      </c>
    </row>
    <row r="113" spans="1:9">
      <c r="A113" s="14">
        <v>111</v>
      </c>
      <c r="B113" s="14">
        <v>104838</v>
      </c>
      <c r="C113" s="14" t="s">
        <v>732</v>
      </c>
      <c r="D113" s="14" t="s">
        <v>718</v>
      </c>
      <c r="E113" s="15">
        <v>5025</v>
      </c>
      <c r="F113" s="15">
        <v>5796</v>
      </c>
      <c r="G113" s="16">
        <v>4186.59</v>
      </c>
      <c r="H113" s="16">
        <f t="shared" si="3"/>
        <v>-838.41</v>
      </c>
      <c r="I113" s="17" t="s">
        <v>619</v>
      </c>
    </row>
    <row r="114" spans="1:9">
      <c r="A114" s="14">
        <v>112</v>
      </c>
      <c r="B114" s="14">
        <v>110378</v>
      </c>
      <c r="C114" s="14" t="s">
        <v>137</v>
      </c>
      <c r="D114" s="14" t="s">
        <v>718</v>
      </c>
      <c r="E114" s="15">
        <v>2205</v>
      </c>
      <c r="F114" s="15">
        <v>2543</v>
      </c>
      <c r="G114" s="16">
        <v>490.97</v>
      </c>
      <c r="H114" s="16">
        <f t="shared" si="3"/>
        <v>-1714.03</v>
      </c>
      <c r="I114" s="17" t="s">
        <v>619</v>
      </c>
    </row>
    <row r="115" spans="1:9">
      <c r="A115" s="14">
        <v>113</v>
      </c>
      <c r="B115" s="14">
        <v>713</v>
      </c>
      <c r="C115" s="14" t="s">
        <v>733</v>
      </c>
      <c r="D115" s="14" t="s">
        <v>718</v>
      </c>
      <c r="E115" s="15">
        <v>2655</v>
      </c>
      <c r="F115" s="15">
        <v>3062</v>
      </c>
      <c r="G115" s="16">
        <v>1933.55</v>
      </c>
      <c r="H115" s="16">
        <f t="shared" si="3"/>
        <v>-721.45</v>
      </c>
      <c r="I115" s="17" t="s">
        <v>619</v>
      </c>
    </row>
    <row r="116" spans="1:9">
      <c r="A116" s="14"/>
      <c r="B116" s="14"/>
      <c r="C116" s="14" t="s">
        <v>734</v>
      </c>
      <c r="D116" s="14"/>
      <c r="E116" s="15">
        <f>SUM(E3:E115)</f>
        <v>650017</v>
      </c>
      <c r="F116" s="15">
        <f>SUM(F3:F115)</f>
        <v>750021</v>
      </c>
      <c r="G116" s="15">
        <f>SUM(G3:G115)</f>
        <v>638485.22</v>
      </c>
      <c r="H116" s="15">
        <f>SUM(H3:H115)</f>
        <v>-11531.78</v>
      </c>
      <c r="I116" s="15"/>
    </row>
  </sheetData>
  <sortState ref="A2:F115">
    <sortCondition ref="D2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C2" sqref="C2:C18"/>
    </sheetView>
  </sheetViews>
  <sheetFormatPr defaultColWidth="9" defaultRowHeight="13.5"/>
  <sheetData>
    <row r="1" ht="22.5" spans="1:9">
      <c r="A1" s="1" t="s">
        <v>735</v>
      </c>
      <c r="B1" s="1"/>
      <c r="C1" s="1"/>
      <c r="D1" s="1" t="s">
        <v>736</v>
      </c>
      <c r="E1" s="1" t="s">
        <v>737</v>
      </c>
      <c r="F1" s="1" t="s">
        <v>738</v>
      </c>
      <c r="G1" s="1" t="s">
        <v>739</v>
      </c>
      <c r="H1" s="1" t="s">
        <v>740</v>
      </c>
      <c r="I1" s="1" t="s">
        <v>741</v>
      </c>
    </row>
    <row r="2" ht="22.5" spans="1:9">
      <c r="A2" s="2">
        <v>16570</v>
      </c>
      <c r="B2" s="2" t="s">
        <v>742</v>
      </c>
      <c r="C2" s="2" t="str">
        <f>A2&amp;B2</f>
        <v>16570,</v>
      </c>
      <c r="D2" s="2" t="s">
        <v>743</v>
      </c>
      <c r="E2" s="2" t="s">
        <v>744</v>
      </c>
      <c r="F2" s="2" t="s">
        <v>745</v>
      </c>
      <c r="G2" s="2" t="s">
        <v>746</v>
      </c>
      <c r="H2" s="2">
        <v>19.9</v>
      </c>
      <c r="I2" s="2"/>
    </row>
    <row r="3" ht="22.5" spans="1:9">
      <c r="A3" s="2">
        <v>16569</v>
      </c>
      <c r="B3" s="2" t="s">
        <v>742</v>
      </c>
      <c r="C3" s="2" t="str">
        <f t="shared" ref="C3:C18" si="0">A3&amp;B3</f>
        <v>16569,</v>
      </c>
      <c r="D3" s="2" t="s">
        <v>743</v>
      </c>
      <c r="E3" s="2" t="s">
        <v>747</v>
      </c>
      <c r="F3" s="2" t="s">
        <v>745</v>
      </c>
      <c r="G3" s="2" t="s">
        <v>746</v>
      </c>
      <c r="H3" s="2">
        <v>18</v>
      </c>
      <c r="I3" s="2"/>
    </row>
    <row r="4" ht="45" spans="1:9">
      <c r="A4" s="2">
        <v>137250</v>
      </c>
      <c r="B4" s="2" t="s">
        <v>742</v>
      </c>
      <c r="C4" s="2" t="str">
        <f t="shared" si="0"/>
        <v>137250,</v>
      </c>
      <c r="D4" s="2" t="s">
        <v>748</v>
      </c>
      <c r="E4" s="2" t="s">
        <v>749</v>
      </c>
      <c r="F4" s="2" t="s">
        <v>750</v>
      </c>
      <c r="G4" s="2" t="s">
        <v>746</v>
      </c>
      <c r="H4" s="2">
        <v>178</v>
      </c>
      <c r="I4" s="3">
        <v>5</v>
      </c>
    </row>
    <row r="5" ht="45" spans="1:9">
      <c r="A5" s="2">
        <v>84545</v>
      </c>
      <c r="B5" s="2" t="s">
        <v>742</v>
      </c>
      <c r="C5" s="2" t="str">
        <f t="shared" si="0"/>
        <v>84545,</v>
      </c>
      <c r="D5" s="2" t="s">
        <v>751</v>
      </c>
      <c r="E5" s="2" t="s">
        <v>752</v>
      </c>
      <c r="F5" s="2" t="s">
        <v>745</v>
      </c>
      <c r="G5" s="2" t="s">
        <v>746</v>
      </c>
      <c r="H5" s="2">
        <v>153.8</v>
      </c>
      <c r="I5" s="3">
        <v>5</v>
      </c>
    </row>
    <row r="6" ht="22.5" spans="1:9">
      <c r="A6" s="2">
        <v>84546</v>
      </c>
      <c r="B6" s="2" t="s">
        <v>742</v>
      </c>
      <c r="C6" s="2" t="str">
        <f t="shared" si="0"/>
        <v>84546,</v>
      </c>
      <c r="D6" s="2" t="s">
        <v>753</v>
      </c>
      <c r="E6" s="2" t="s">
        <v>752</v>
      </c>
      <c r="F6" s="2" t="s">
        <v>745</v>
      </c>
      <c r="G6" s="2" t="s">
        <v>746</v>
      </c>
      <c r="H6" s="2">
        <v>143.8</v>
      </c>
      <c r="I6" s="3">
        <v>5</v>
      </c>
    </row>
    <row r="7" ht="22.5" spans="1:9">
      <c r="A7" s="2">
        <v>174662</v>
      </c>
      <c r="B7" s="2" t="s">
        <v>742</v>
      </c>
      <c r="C7" s="2" t="str">
        <f t="shared" si="0"/>
        <v>174662,</v>
      </c>
      <c r="D7" s="2" t="s">
        <v>754</v>
      </c>
      <c r="E7" s="2" t="s">
        <v>755</v>
      </c>
      <c r="F7" s="2" t="s">
        <v>745</v>
      </c>
      <c r="G7" s="2" t="s">
        <v>756</v>
      </c>
      <c r="H7" s="2">
        <v>49</v>
      </c>
      <c r="I7" s="2"/>
    </row>
    <row r="8" ht="22.5" spans="1:9">
      <c r="A8" s="2">
        <v>174666</v>
      </c>
      <c r="B8" s="2" t="s">
        <v>742</v>
      </c>
      <c r="C8" s="2" t="str">
        <f t="shared" si="0"/>
        <v>174666,</v>
      </c>
      <c r="D8" s="2" t="s">
        <v>754</v>
      </c>
      <c r="E8" s="2" t="s">
        <v>757</v>
      </c>
      <c r="F8" s="2" t="s">
        <v>745</v>
      </c>
      <c r="G8" s="2" t="s">
        <v>756</v>
      </c>
      <c r="H8" s="2">
        <v>98</v>
      </c>
      <c r="I8" s="2"/>
    </row>
    <row r="9" ht="33.75" spans="1:9">
      <c r="A9" s="2">
        <v>363</v>
      </c>
      <c r="B9" s="2" t="s">
        <v>742</v>
      </c>
      <c r="C9" s="2" t="str">
        <f t="shared" si="0"/>
        <v>363,</v>
      </c>
      <c r="D9" s="2" t="s">
        <v>758</v>
      </c>
      <c r="E9" s="2" t="s">
        <v>759</v>
      </c>
      <c r="F9" s="2" t="s">
        <v>745</v>
      </c>
      <c r="G9" s="2" t="s">
        <v>746</v>
      </c>
      <c r="H9" s="2">
        <v>22.4</v>
      </c>
      <c r="I9" s="2"/>
    </row>
    <row r="10" ht="22.5" spans="1:9">
      <c r="A10" s="2">
        <v>384</v>
      </c>
      <c r="B10" s="2" t="s">
        <v>742</v>
      </c>
      <c r="C10" s="2" t="str">
        <f t="shared" si="0"/>
        <v>384,</v>
      </c>
      <c r="D10" s="2" t="s">
        <v>753</v>
      </c>
      <c r="E10" s="2" t="s">
        <v>760</v>
      </c>
      <c r="F10" s="2" t="s">
        <v>745</v>
      </c>
      <c r="G10" s="2" t="s">
        <v>756</v>
      </c>
      <c r="H10" s="2">
        <v>51.8</v>
      </c>
      <c r="I10" s="2"/>
    </row>
    <row r="11" ht="22.5" spans="1:9">
      <c r="A11" s="2">
        <v>139200</v>
      </c>
      <c r="B11" s="2" t="s">
        <v>742</v>
      </c>
      <c r="C11" s="2" t="str">
        <f t="shared" si="0"/>
        <v>139200,</v>
      </c>
      <c r="D11" s="2" t="s">
        <v>761</v>
      </c>
      <c r="E11" s="2" t="s">
        <v>762</v>
      </c>
      <c r="F11" s="2" t="s">
        <v>750</v>
      </c>
      <c r="G11" s="2" t="s">
        <v>746</v>
      </c>
      <c r="H11" s="2">
        <v>109</v>
      </c>
      <c r="I11" s="2"/>
    </row>
    <row r="12" ht="45" spans="1:9">
      <c r="A12" s="2">
        <v>110208</v>
      </c>
      <c r="B12" s="2" t="s">
        <v>742</v>
      </c>
      <c r="C12" s="2" t="str">
        <f t="shared" si="0"/>
        <v>110208,</v>
      </c>
      <c r="D12" s="2" t="s">
        <v>763</v>
      </c>
      <c r="E12" s="2" t="s">
        <v>764</v>
      </c>
      <c r="F12" s="2" t="s">
        <v>745</v>
      </c>
      <c r="G12" s="2" t="s">
        <v>746</v>
      </c>
      <c r="H12" s="2">
        <v>51.4</v>
      </c>
      <c r="I12" s="2"/>
    </row>
    <row r="13" ht="22.5" spans="1:9">
      <c r="A13" s="2">
        <v>138568</v>
      </c>
      <c r="B13" s="2" t="s">
        <v>742</v>
      </c>
      <c r="C13" s="2" t="str">
        <f t="shared" si="0"/>
        <v>138568,</v>
      </c>
      <c r="D13" s="2" t="s">
        <v>765</v>
      </c>
      <c r="E13" s="2" t="s">
        <v>766</v>
      </c>
      <c r="F13" s="2" t="s">
        <v>745</v>
      </c>
      <c r="G13" s="2" t="s">
        <v>746</v>
      </c>
      <c r="H13" s="2">
        <v>41.7</v>
      </c>
      <c r="I13" s="2"/>
    </row>
    <row r="14" ht="33.75" spans="1:9">
      <c r="A14" s="2">
        <v>11203</v>
      </c>
      <c r="B14" s="2" t="s">
        <v>742</v>
      </c>
      <c r="C14" s="2" t="str">
        <f t="shared" si="0"/>
        <v>11203,</v>
      </c>
      <c r="D14" s="2" t="s">
        <v>767</v>
      </c>
      <c r="E14" s="2" t="s">
        <v>768</v>
      </c>
      <c r="F14" s="2" t="s">
        <v>745</v>
      </c>
      <c r="G14" s="2" t="s">
        <v>746</v>
      </c>
      <c r="H14" s="2">
        <v>56</v>
      </c>
      <c r="I14" s="2"/>
    </row>
    <row r="15" ht="45" spans="1:9">
      <c r="A15" s="2">
        <v>110207</v>
      </c>
      <c r="B15" s="2" t="s">
        <v>742</v>
      </c>
      <c r="C15" s="2" t="str">
        <f t="shared" si="0"/>
        <v>110207,</v>
      </c>
      <c r="D15" s="2" t="s">
        <v>763</v>
      </c>
      <c r="E15" s="2" t="s">
        <v>768</v>
      </c>
      <c r="F15" s="2" t="s">
        <v>745</v>
      </c>
      <c r="G15" s="2" t="s">
        <v>746</v>
      </c>
      <c r="H15" s="2">
        <v>99</v>
      </c>
      <c r="I15" s="2"/>
    </row>
    <row r="16" spans="1:9">
      <c r="A16" s="2">
        <v>10968</v>
      </c>
      <c r="B16" s="2" t="s">
        <v>742</v>
      </c>
      <c r="C16" s="2" t="str">
        <f t="shared" si="0"/>
        <v>10968,</v>
      </c>
      <c r="D16" s="2" t="s">
        <v>769</v>
      </c>
      <c r="E16" s="2" t="s">
        <v>770</v>
      </c>
      <c r="F16" s="2" t="s">
        <v>745</v>
      </c>
      <c r="G16" s="2" t="s">
        <v>746</v>
      </c>
      <c r="H16" s="2">
        <v>98.8</v>
      </c>
      <c r="I16" s="2"/>
    </row>
    <row r="17" ht="22.5" spans="1:9">
      <c r="A17" s="2">
        <v>10969</v>
      </c>
      <c r="B17" s="2" t="s">
        <v>742</v>
      </c>
      <c r="C17" s="2" t="str">
        <f t="shared" si="0"/>
        <v>10969,</v>
      </c>
      <c r="D17" s="2" t="s">
        <v>771</v>
      </c>
      <c r="E17" s="2" t="s">
        <v>770</v>
      </c>
      <c r="F17" s="2" t="s">
        <v>745</v>
      </c>
      <c r="G17" s="2" t="s">
        <v>756</v>
      </c>
      <c r="H17" s="2">
        <v>93.2</v>
      </c>
      <c r="I17" s="2"/>
    </row>
    <row r="18" ht="22.5" spans="1:9">
      <c r="A18" s="2">
        <v>131284</v>
      </c>
      <c r="B18" s="2" t="s">
        <v>742</v>
      </c>
      <c r="C18" s="2" t="str">
        <f t="shared" si="0"/>
        <v>131284,</v>
      </c>
      <c r="D18" s="2" t="s">
        <v>772</v>
      </c>
      <c r="E18" s="2" t="s">
        <v>770</v>
      </c>
      <c r="F18" s="2" t="s">
        <v>745</v>
      </c>
      <c r="G18" s="2" t="s">
        <v>746</v>
      </c>
      <c r="H18" s="2">
        <v>185</v>
      </c>
      <c r="I18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个人完成情况</vt:lpstr>
      <vt:lpstr>门店完成情况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2019-12-30T03:46:00Z</dcterms:created>
  <dcterms:modified xsi:type="dcterms:W3CDTF">2020-03-03T02:36:56Z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