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firstSheet="1" activeTab="1"/>
  </bookViews>
  <sheets>
    <sheet name="总表原表" sheetId="1" state="hidden" r:id="rId1"/>
    <sheet name="任务总表" sheetId="3" r:id="rId2"/>
    <sheet name="任务明细表" sheetId="4" r:id="rId3"/>
    <sheet name="任务（原存档） " sheetId="5" state="hidden" r:id="rId4"/>
    <sheet name="藿香数据" sheetId="6" state="hidden" r:id="rId5"/>
  </sheets>
  <externalReferences>
    <externalReference r:id="rId6"/>
  </externalReferences>
  <definedNames>
    <definedName name="_xlnm._FilterDatabase" localSheetId="3" hidden="1">'任务（原存档） '!$A$2:$XFB$118</definedName>
    <definedName name="_xlnm._FilterDatabase" localSheetId="2" hidden="1">任务明细表!$A$2:$K$118</definedName>
  </definedNames>
  <calcPr calcId="144525"/>
</workbook>
</file>

<file path=xl/sharedStrings.xml><?xml version="1.0" encoding="utf-8"?>
<sst xmlns="http://schemas.openxmlformats.org/spreadsheetml/2006/main" count="1097" uniqueCount="216">
  <si>
    <t>序号</t>
  </si>
  <si>
    <r>
      <rPr>
        <b/>
        <sz val="11"/>
        <rFont val="宋体"/>
        <charset val="134"/>
      </rPr>
      <t>货品</t>
    </r>
    <r>
      <rPr>
        <b/>
        <sz val="11"/>
        <rFont val="Arial"/>
        <charset val="0"/>
      </rPr>
      <t>id</t>
    </r>
  </si>
  <si>
    <t>品名</t>
  </si>
  <si>
    <t>规格</t>
  </si>
  <si>
    <t>厂家</t>
  </si>
  <si>
    <t>价格</t>
  </si>
  <si>
    <t>考核价</t>
  </si>
  <si>
    <t>任务量</t>
  </si>
  <si>
    <t>毛利额</t>
  </si>
  <si>
    <t>毛利率</t>
  </si>
  <si>
    <t>毛利段提成比例</t>
  </si>
  <si>
    <t>,</t>
  </si>
  <si>
    <t>赖氨酸磷酸氢钙片</t>
  </si>
  <si>
    <t>12片x5板</t>
  </si>
  <si>
    <t>广西嘉进药业有限公司</t>
  </si>
  <si>
    <t>葡萄糖酸钙锌口服溶液</t>
  </si>
  <si>
    <t>10mlx48支（按2盒计）</t>
  </si>
  <si>
    <t>澳诺(中国)制药有限公司</t>
  </si>
  <si>
    <t>10mlx24支</t>
  </si>
  <si>
    <t>维生素D滴剂</t>
  </si>
  <si>
    <t>400单位x60粒</t>
  </si>
  <si>
    <t>青岛双鲸药业股份有限公司</t>
  </si>
  <si>
    <t>丙酸氟替卡松鼻喷雾剂（辅舒良）</t>
  </si>
  <si>
    <t>50ug：120喷</t>
  </si>
  <si>
    <t>西班牙</t>
  </si>
  <si>
    <t>盐酸赛罗唑啉鼻用喷雾剂</t>
  </si>
  <si>
    <t>10ml*10mg</t>
  </si>
  <si>
    <t>Novartis Consumer Health SA (诺华）</t>
  </si>
  <si>
    <t>蓝芩口服液</t>
  </si>
  <si>
    <t>10ml*12支</t>
  </si>
  <si>
    <t>扬子江</t>
  </si>
  <si>
    <t>奥利司他胶囊</t>
  </si>
  <si>
    <t>60mgx24粒</t>
  </si>
  <si>
    <t>山东新时代药业有限公司</t>
  </si>
  <si>
    <t>2020年4月重点品种任务表</t>
  </si>
  <si>
    <t>考核时间（3.26-4.25）</t>
  </si>
  <si>
    <t>奖励</t>
  </si>
  <si>
    <t>处罚</t>
  </si>
  <si>
    <t>4月任务</t>
  </si>
  <si>
    <t>保底提成</t>
  </si>
  <si>
    <t>完成任务提成</t>
  </si>
  <si>
    <t>差额处罚</t>
  </si>
  <si>
    <t>晒单</t>
  </si>
  <si>
    <t>备注</t>
  </si>
  <si>
    <t>1元/盒</t>
  </si>
  <si>
    <t>若此商品4月有晒单政策，则取消本表中提成奖励，按采购部发4月晒单政策执行</t>
  </si>
  <si>
    <t>0.5元/盒</t>
  </si>
  <si>
    <t>晒单奖励3元/盒，不再享受其余奖励</t>
  </si>
  <si>
    <t>2元/盒</t>
  </si>
  <si>
    <t>销售奖励：①销售1盒晒单奖励15元；②买二得三【赠品为卖品】，奖励40元/组（奖励不含赠品）。不再享受毛利段奖励。</t>
  </si>
  <si>
    <t>来益牌叶黄素咀嚼片</t>
  </si>
  <si>
    <t>450mg*30粒</t>
  </si>
  <si>
    <t>浙江医药股份有限公司新昌制药厂</t>
  </si>
  <si>
    <t>无</t>
  </si>
  <si>
    <t>明目护眼贴</t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</si>
  <si>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7cmx5.5cm15</t>
    </r>
    <r>
      <rPr>
        <sz val="10"/>
        <rFont val="宋体"/>
        <charset val="0"/>
      </rPr>
      <t>袋</t>
    </r>
    <r>
      <rPr>
        <sz val="10"/>
        <rFont val="Arial"/>
        <charset val="0"/>
      </rPr>
      <t>x2</t>
    </r>
    <r>
      <rPr>
        <sz val="10"/>
        <rFont val="宋体"/>
        <charset val="0"/>
      </rPr>
      <t>贴（中老年用）</t>
    </r>
  </si>
  <si>
    <t>青海奇力康医疗器械有限公司</t>
  </si>
  <si>
    <r>
      <rPr>
        <sz val="10"/>
        <rFont val="宋体"/>
        <charset val="0"/>
      </rPr>
      <t>月牙形</t>
    </r>
    <r>
      <rPr>
        <sz val="10"/>
        <rFont val="Arial"/>
        <charset val="0"/>
      </rPr>
      <t>7cmx3.5cm2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袋（女士用）</t>
    </r>
  </si>
  <si>
    <r>
      <rPr>
        <sz val="10"/>
        <rFont val="宋体"/>
        <charset val="0"/>
      </rPr>
      <t>椭圆形</t>
    </r>
    <r>
      <rPr>
        <sz val="10"/>
        <rFont val="Arial"/>
        <charset val="0"/>
      </rPr>
      <t>6cmx4cm2</t>
    </r>
    <r>
      <rPr>
        <sz val="10"/>
        <rFont val="宋体"/>
        <charset val="0"/>
      </rPr>
      <t>贴</t>
    </r>
    <r>
      <rPr>
        <sz val="10"/>
        <rFont val="Arial"/>
        <charset val="0"/>
      </rPr>
      <t>x15</t>
    </r>
    <r>
      <rPr>
        <sz val="10"/>
        <rFont val="宋体"/>
        <charset val="0"/>
      </rPr>
      <t>袋（青少年用）</t>
    </r>
  </si>
  <si>
    <t>阿苯达唑片(史克肠虫清)</t>
  </si>
  <si>
    <t>0.2gx10片</t>
  </si>
  <si>
    <t>中美天津史克制药有限公司</t>
  </si>
  <si>
    <t>百乐眠胶囊</t>
  </si>
  <si>
    <t>0.27gx56粒</t>
  </si>
  <si>
    <t>江苏扬子江药业集团有限公司</t>
  </si>
  <si>
    <t>藿香正气口服液</t>
  </si>
  <si>
    <t>10mlx10支</t>
  </si>
  <si>
    <t>太极涪陵药厂</t>
  </si>
  <si>
    <t>按1元/盒奖励</t>
  </si>
  <si>
    <t>按差额1元/盒处罚</t>
  </si>
  <si>
    <t>10mlx5支</t>
  </si>
  <si>
    <t>享受毛利段提成，体现在全品种提成中</t>
  </si>
  <si>
    <t>门店任务明细表</t>
  </si>
  <si>
    <t>门店ID</t>
  </si>
  <si>
    <t>门店</t>
  </si>
  <si>
    <t>片区</t>
  </si>
  <si>
    <t>盐酸赛罗唑啉鼻用喷雾剂+辅舒良</t>
  </si>
  <si>
    <t>来益叶黄素</t>
  </si>
  <si>
    <t>护眼贴</t>
  </si>
  <si>
    <t>藿香任务</t>
  </si>
  <si>
    <t>青羊区十二桥路药店</t>
  </si>
  <si>
    <t>西北片区</t>
  </si>
  <si>
    <t>青羊区光华药店</t>
  </si>
  <si>
    <t>成华区二环路北四段药店</t>
  </si>
  <si>
    <t xml:space="preserve">成华区羊子山西路药店 </t>
  </si>
  <si>
    <t>新都马超东路店</t>
  </si>
  <si>
    <t>新都区新繁繁江北路药店</t>
  </si>
  <si>
    <t>青羊区光华村街药店</t>
  </si>
  <si>
    <t>高新区土龙路药店</t>
  </si>
  <si>
    <t>武侯区顺和街药店</t>
  </si>
  <si>
    <t>银河北街店</t>
  </si>
  <si>
    <t>青羊区清江东路药店</t>
  </si>
  <si>
    <t>金牛区金沙路药店</t>
  </si>
  <si>
    <t>贝森路店</t>
  </si>
  <si>
    <t>西林一街店</t>
  </si>
  <si>
    <t>四川太极武侯区大悦路药店</t>
  </si>
  <si>
    <t>四川太极青羊区蜀辉路药店</t>
  </si>
  <si>
    <t>万和路店</t>
  </si>
  <si>
    <t>金牛区沙河源药店</t>
  </si>
  <si>
    <t>金牛区枣子巷药店</t>
  </si>
  <si>
    <t>金牛区交大路第三药店</t>
  </si>
  <si>
    <t>金牛区黄苑东街药店</t>
  </si>
  <si>
    <t>蜀汉路</t>
  </si>
  <si>
    <t>金牛区蓉北商贸大道药店</t>
  </si>
  <si>
    <t>青羊区浣花滨河路药店</t>
  </si>
  <si>
    <t>青羊区清江东路二药房</t>
  </si>
  <si>
    <t>聚萃街店</t>
  </si>
  <si>
    <t>佳灵路店</t>
  </si>
  <si>
    <t>大华街店</t>
  </si>
  <si>
    <t>四川太极金牛区银沙路药店</t>
  </si>
  <si>
    <t>成华区新怡路药店</t>
  </si>
  <si>
    <t>花照壁</t>
  </si>
  <si>
    <t>梨花街店</t>
  </si>
  <si>
    <t>旗舰片区</t>
  </si>
  <si>
    <t>锦江区东大街药店</t>
  </si>
  <si>
    <t>高新区民丰大道药店</t>
  </si>
  <si>
    <t>东南片区</t>
  </si>
  <si>
    <t>成华区万科路药店</t>
  </si>
  <si>
    <t>成华区华泰路药店</t>
  </si>
  <si>
    <t>成汉南路店</t>
  </si>
  <si>
    <t>高新区新乐中街药店</t>
  </si>
  <si>
    <t>高新区新园大道药店</t>
  </si>
  <si>
    <t>锦江区榕声路药店</t>
  </si>
  <si>
    <t>锦江区水杉街药店</t>
  </si>
  <si>
    <t>锦江区观音桥街药店</t>
  </si>
  <si>
    <t>高新区大源三期药店</t>
  </si>
  <si>
    <t>高新区新下街药店</t>
  </si>
  <si>
    <t>高新区天久北巷药店</t>
  </si>
  <si>
    <t>成华区万宇路药店</t>
  </si>
  <si>
    <t>金马河店</t>
  </si>
  <si>
    <t>双流区东升街道三强西路药店</t>
  </si>
  <si>
    <t>四川太极成都高新区元华二巷药店</t>
  </si>
  <si>
    <t>双流县西航港街道锦华路一段药店</t>
  </si>
  <si>
    <t>成华区华康路药店</t>
  </si>
  <si>
    <t>合欢树店</t>
  </si>
  <si>
    <t>成华区龙潭寺西路药店</t>
  </si>
  <si>
    <t>中和大道</t>
  </si>
  <si>
    <t>航中街</t>
  </si>
  <si>
    <t>四川太极高新区紫薇东路药店</t>
  </si>
  <si>
    <t>四川太极高新区中和公济桥路药店</t>
  </si>
  <si>
    <t>武侯区浆洗街药店</t>
  </si>
  <si>
    <t>城中片区</t>
  </si>
  <si>
    <t>锦江区通盈街药店</t>
  </si>
  <si>
    <t>青羊区北东街药店</t>
  </si>
  <si>
    <t>成华区杉板桥南一路药店</t>
  </si>
  <si>
    <t>成华区华油路药店</t>
  </si>
  <si>
    <t>锦江区庆云南街药店</t>
  </si>
  <si>
    <t>郫县一环路东南段店</t>
  </si>
  <si>
    <t>成华区双林路药店</t>
  </si>
  <si>
    <t>青羊区金丝街店</t>
  </si>
  <si>
    <t>成华区崔家店路药店</t>
  </si>
  <si>
    <t>郫县郫筒镇东大街药店</t>
  </si>
  <si>
    <t>武侯区科华街药店</t>
  </si>
  <si>
    <t>劼人路店</t>
  </si>
  <si>
    <t>青羊区红星路药店</t>
  </si>
  <si>
    <t>锦江区柳翠路药店</t>
  </si>
  <si>
    <t>青羊区人民中路药店</t>
  </si>
  <si>
    <t>丝竹路</t>
  </si>
  <si>
    <t>静明路店</t>
  </si>
  <si>
    <t>童子街店</t>
  </si>
  <si>
    <t>解放路</t>
  </si>
  <si>
    <t>邛崃市涌泉街店</t>
  </si>
  <si>
    <t>城郊一片：新津</t>
  </si>
  <si>
    <t>新津县五津镇五津西路药店</t>
  </si>
  <si>
    <t>新津县邓双镇飞雪路药店</t>
  </si>
  <si>
    <t>新津县兴义镇万兴路药店</t>
  </si>
  <si>
    <t>五津西路2店</t>
  </si>
  <si>
    <t>新津武阳西路店</t>
  </si>
  <si>
    <t>邛崃市中心药店</t>
  </si>
  <si>
    <t>城郊一片：邛崃</t>
  </si>
  <si>
    <t>邛崃市临邛镇洪川小区药店</t>
  </si>
  <si>
    <t>邛崃翠荫街店</t>
  </si>
  <si>
    <t>邛崃市羊安镇永康大道药店</t>
  </si>
  <si>
    <t>邛崃市临邛镇长安大道药店</t>
  </si>
  <si>
    <t>大邑县沙渠镇利民街药店</t>
  </si>
  <si>
    <t>城郊一片：大邑</t>
  </si>
  <si>
    <t>大邑县晋原 通达东路五段药店</t>
  </si>
  <si>
    <t>大邑县晋原镇内蒙古桃源药店</t>
  </si>
  <si>
    <t>大邑县晋原镇子龙街药店</t>
  </si>
  <si>
    <t>大邑县晋原镇东壕沟北段药店</t>
  </si>
  <si>
    <t>大邑县安仁镇千禧街药店</t>
  </si>
  <si>
    <t>大邑东街店</t>
  </si>
  <si>
    <t>大邑北街</t>
  </si>
  <si>
    <t>大邑县新场镇文昌街药店</t>
  </si>
  <si>
    <t>潘家街四段店</t>
  </si>
  <si>
    <t>尚贤坊街药店</t>
  </si>
  <si>
    <t>城郊二片</t>
  </si>
  <si>
    <t>崇州中心药店</t>
  </si>
  <si>
    <t>崇州市怀远镇新正东街药店</t>
  </si>
  <si>
    <t>崇州市金带街药店</t>
  </si>
  <si>
    <t>都江堰幸福镇景中路药店</t>
  </si>
  <si>
    <t>江安路店</t>
  </si>
  <si>
    <t>崇州永康东路店</t>
  </si>
  <si>
    <t>崇州市三江镇崇新路药店</t>
  </si>
  <si>
    <t>温江区柳城凤溪药店</t>
  </si>
  <si>
    <t>都江堰市幸福镇都江堰大道药店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</si>
  <si>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</si>
  <si>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</si>
  <si>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</si>
  <si>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</si>
  <si>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</si>
  <si>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蜀州中路店</t>
  </si>
  <si>
    <t>四川太极都江堰市永丰街道宝莲路药店</t>
  </si>
  <si>
    <t>门店类型</t>
  </si>
  <si>
    <t>3月销售情况</t>
  </si>
  <si>
    <t>藿香</t>
  </si>
  <si>
    <t>A1</t>
  </si>
  <si>
    <t>A2</t>
  </si>
  <si>
    <t>A3</t>
  </si>
  <si>
    <t>B1</t>
  </si>
  <si>
    <t>B2</t>
  </si>
  <si>
    <t>C1</t>
  </si>
  <si>
    <t>C2</t>
  </si>
  <si>
    <t>邛崃片区</t>
  </si>
  <si>
    <t>邛崃市涌泉街61号附101、102号</t>
  </si>
  <si>
    <t>T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</si>
</sst>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6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4"/>
      <name val="宋体"/>
      <charset val="134"/>
    </font>
    <font>
      <b/>
      <sz val="10"/>
      <name val="宋体"/>
      <charset val="134"/>
    </font>
    <font>
      <sz val="10"/>
      <name val="宋体"/>
      <charset val="134"/>
      <scheme val="major"/>
    </font>
    <font>
      <sz val="10"/>
      <name val="Arial"/>
      <charset val="0"/>
    </font>
    <font>
      <sz val="12"/>
      <name val="宋体"/>
      <charset val="134"/>
    </font>
    <font>
      <sz val="11"/>
      <name val="宋体"/>
      <charset val="134"/>
    </font>
    <font>
      <b/>
      <sz val="16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  <scheme val="major"/>
    </font>
    <font>
      <sz val="12"/>
      <name val="宋体"/>
      <charset val="134"/>
      <scheme val="major"/>
    </font>
    <font>
      <sz val="10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name val="Arial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6" fillId="14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0" fillId="13" borderId="12" applyNumberFormat="0" applyFont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4" fillId="8" borderId="10" applyNumberFormat="0" applyAlignment="0" applyProtection="0">
      <alignment vertical="center"/>
    </xf>
    <xf numFmtId="0" fontId="32" fillId="8" borderId="13" applyNumberFormat="0" applyAlignment="0" applyProtection="0">
      <alignment vertical="center"/>
    </xf>
    <xf numFmtId="0" fontId="19" fillId="5" borderId="9" applyNumberFormat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63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2" xfId="0" applyFont="1" applyFill="1" applyBorder="1" applyAlignment="1">
      <alignment vertical="center"/>
    </xf>
    <xf numFmtId="0" fontId="3" fillId="0" borderId="3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Fill="1" applyBorder="1" applyAlignment="1">
      <alignment vertical="center"/>
    </xf>
    <xf numFmtId="0" fontId="3" fillId="0" borderId="5" xfId="0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0" fillId="0" borderId="8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9" fontId="0" fillId="0" borderId="1" xfId="1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9" fontId="0" fillId="0" borderId="1" xfId="0" applyNumberFormat="1" applyBorder="1" applyAlignment="1">
      <alignment horizontal="center" vertical="center"/>
    </xf>
    <xf numFmtId="9" fontId="2" fillId="0" borderId="1" xfId="0" applyNumberFormat="1" applyFont="1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7" xfId="0" applyBorder="1" applyAlignment="1">
      <alignment horizontal="center" vertical="center" wrapText="1"/>
    </xf>
    <xf numFmtId="0" fontId="0" fillId="0" borderId="1" xfId="0" applyBorder="1">
      <alignment vertical="center"/>
    </xf>
    <xf numFmtId="0" fontId="11" fillId="0" borderId="8" xfId="0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10" fontId="0" fillId="0" borderId="1" xfId="11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7319;&#36141;&#37096;&#21457;&#27963;&#21160;&#12304;2020&#12305;007&#21495;&#27963;&#21160;2020&#24180;3&#26376;&#21333;&#21697;+&#26194;&#21333;&#27963;&#21160;&#21697;&#31181;3.3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签字版"/>
      <sheetName val="3月删除品种明细"/>
    </sheetNames>
    <sheetDataSet>
      <sheetData sheetId="0" refreshError="1">
        <row r="2">
          <cell r="C2" t="str">
            <v>货品ID</v>
          </cell>
          <cell r="D2" t="str">
            <v>品名</v>
          </cell>
          <cell r="E2" t="str">
            <v>规格</v>
          </cell>
          <cell r="F2" t="str">
            <v>产地</v>
          </cell>
          <cell r="G2" t="str">
            <v>开始时间</v>
          </cell>
          <cell r="H2" t="str">
            <v>结束时间</v>
          </cell>
          <cell r="I2" t="str">
            <v>单品返利单价/比例</v>
          </cell>
          <cell r="J2" t="str">
            <v>零售价</v>
          </cell>
          <cell r="K2" t="str">
            <v>晒单细则</v>
          </cell>
        </row>
        <row r="3">
          <cell r="C3">
            <v>130589</v>
          </cell>
          <cell r="D3" t="str">
            <v>舒筋健腰丸</v>
          </cell>
          <cell r="E3" t="str">
            <v>45gx10瓶</v>
          </cell>
          <cell r="F3" t="str">
            <v>陈李济药厂</v>
          </cell>
          <cell r="G3" t="str">
            <v>2019.12.26</v>
          </cell>
          <cell r="H3" t="str">
            <v>2020.3.25</v>
          </cell>
          <cell r="I3" t="str">
            <v>5元</v>
          </cell>
          <cell r="J3">
            <v>890</v>
          </cell>
        </row>
        <row r="4">
          <cell r="C4">
            <v>147262</v>
          </cell>
          <cell r="D4" t="str">
            <v>益安宁丸</v>
          </cell>
          <cell r="E4" t="str">
            <v>112丸x3瓶</v>
          </cell>
          <cell r="F4" t="str">
            <v>同溢堂药业</v>
          </cell>
          <cell r="G4" t="str">
            <v>2019.12.26</v>
          </cell>
          <cell r="H4" t="str">
            <v>2020.3.25</v>
          </cell>
          <cell r="I4" t="str">
            <v>5元</v>
          </cell>
          <cell r="J4">
            <v>790</v>
          </cell>
        </row>
        <row r="5">
          <cell r="C5">
            <v>50603</v>
          </cell>
          <cell r="D5" t="str">
            <v>片仔癀</v>
          </cell>
          <cell r="E5" t="str">
            <v>3g(特供装)</v>
          </cell>
          <cell r="F5" t="str">
            <v>漳州片仔癀</v>
          </cell>
          <cell r="G5" t="str">
            <v>2019.12.26</v>
          </cell>
          <cell r="H5" t="str">
            <v>2020.3.25</v>
          </cell>
          <cell r="I5" t="str">
            <v>3元</v>
          </cell>
          <cell r="J5">
            <v>500</v>
          </cell>
        </row>
        <row r="6">
          <cell r="C6">
            <v>131821</v>
          </cell>
          <cell r="D6" t="str">
            <v>注射用地西他滨</v>
          </cell>
          <cell r="E6" t="str">
            <v>25mg</v>
          </cell>
          <cell r="F6" t="str">
            <v>正大天晴药业</v>
          </cell>
          <cell r="G6" t="str">
            <v>2019.12.26</v>
          </cell>
          <cell r="H6" t="str">
            <v>2020.3.25</v>
          </cell>
          <cell r="I6" t="str">
            <v>8元</v>
          </cell>
          <cell r="J6">
            <v>1820.5</v>
          </cell>
        </row>
        <row r="7">
          <cell r="C7">
            <v>139203</v>
          </cell>
          <cell r="D7" t="str">
            <v>注射用替加环素</v>
          </cell>
          <cell r="E7" t="str">
            <v>50mg</v>
          </cell>
          <cell r="F7" t="str">
            <v>正大天晴药业</v>
          </cell>
          <cell r="G7" t="str">
            <v>2019.12.26</v>
          </cell>
          <cell r="H7" t="str">
            <v>2020.3.25</v>
          </cell>
          <cell r="I7" t="str">
            <v>1元</v>
          </cell>
          <cell r="J7">
            <v>440</v>
          </cell>
        </row>
        <row r="8">
          <cell r="C8">
            <v>128318</v>
          </cell>
          <cell r="D8" t="str">
            <v>甲磺酸伊马替尼胶囊</v>
          </cell>
          <cell r="E8" t="str">
            <v>100mgx12粒</v>
          </cell>
          <cell r="F8" t="str">
            <v>正大天晴药业</v>
          </cell>
          <cell r="G8" t="str">
            <v>2019.12.26</v>
          </cell>
          <cell r="H8" t="str">
            <v>2020.3.25</v>
          </cell>
          <cell r="I8" t="str">
            <v>1元</v>
          </cell>
          <cell r="J8">
            <v>124.5</v>
          </cell>
        </row>
        <row r="9">
          <cell r="C9">
            <v>90432</v>
          </cell>
          <cell r="D9" t="str">
            <v>奥氮平片(再普乐)</v>
          </cell>
          <cell r="E9" t="str">
            <v>5mgx28片</v>
          </cell>
          <cell r="F9" t="str">
            <v>美国</v>
          </cell>
          <cell r="G9" t="str">
            <v>2019.12.26</v>
          </cell>
          <cell r="H9" t="str">
            <v>2020.3.25</v>
          </cell>
          <cell r="I9" t="str">
            <v>3元</v>
          </cell>
          <cell r="J9">
            <v>680</v>
          </cell>
        </row>
        <row r="10">
          <cell r="C10">
            <v>62594</v>
          </cell>
          <cell r="D10" t="str">
            <v>阿发林润康</v>
          </cell>
          <cell r="E10" t="str">
            <v>6粒x15板</v>
          </cell>
          <cell r="F10" t="str">
            <v>北京长城</v>
          </cell>
          <cell r="G10" t="str">
            <v>2019.12.26</v>
          </cell>
          <cell r="H10" t="str">
            <v>2020.3.25</v>
          </cell>
          <cell r="I10" t="str">
            <v>3元</v>
          </cell>
          <cell r="J10">
            <v>518</v>
          </cell>
        </row>
        <row r="11">
          <cell r="C11">
            <v>39234</v>
          </cell>
          <cell r="D11" t="str">
            <v>恩替卡韦片(博路定)</v>
          </cell>
          <cell r="E11" t="str">
            <v>0.5mgx7片</v>
          </cell>
          <cell r="F11" t="str">
            <v>上海施贵宝</v>
          </cell>
          <cell r="G11" t="str">
            <v>2019.12.26</v>
          </cell>
          <cell r="H11" t="str">
            <v>2020.3.25</v>
          </cell>
          <cell r="I11" t="str">
            <v>1元</v>
          </cell>
          <cell r="J11">
            <v>221</v>
          </cell>
        </row>
        <row r="12">
          <cell r="C12">
            <v>158376</v>
          </cell>
          <cell r="D12" t="str">
            <v>恩替卡韦分散片</v>
          </cell>
          <cell r="E12" t="str">
            <v>0.5mgx28片</v>
          </cell>
          <cell r="F12" t="str">
            <v>江苏正大天晴制药有限公司</v>
          </cell>
          <cell r="G12" t="str">
            <v>2019.12.26</v>
          </cell>
          <cell r="H12" t="str">
            <v>2020.3.25</v>
          </cell>
          <cell r="I12" t="str">
            <v>2元</v>
          </cell>
          <cell r="J12">
            <v>352</v>
          </cell>
        </row>
        <row r="13">
          <cell r="C13">
            <v>166477</v>
          </cell>
          <cell r="D13" t="str">
            <v>瑞贝生女性抗毒洁阴复合剂</v>
          </cell>
          <cell r="E13" t="str">
            <v>5套（推注器：0.5g：3.0ml）</v>
          </cell>
          <cell r="F13" t="str">
            <v>海南森瑞谱</v>
          </cell>
          <cell r="G13" t="str">
            <v>2019.12.26</v>
          </cell>
          <cell r="H13" t="str">
            <v>2020.3.25</v>
          </cell>
          <cell r="I13" t="str">
            <v>2元</v>
          </cell>
          <cell r="J13">
            <v>786</v>
          </cell>
        </row>
        <row r="14">
          <cell r="C14">
            <v>141479</v>
          </cell>
          <cell r="D14" t="str">
            <v>奥利司他片</v>
          </cell>
          <cell r="E14" t="str">
            <v>0.12gx1片x24板</v>
          </cell>
          <cell r="F14" t="str">
            <v>浙江海正</v>
          </cell>
          <cell r="G14" t="str">
            <v>2019.12.26</v>
          </cell>
          <cell r="H14" t="str">
            <v>2020.3.25</v>
          </cell>
          <cell r="I14" t="str">
            <v>2元</v>
          </cell>
          <cell r="J14">
            <v>398</v>
          </cell>
        </row>
        <row r="15">
          <cell r="C15">
            <v>176336</v>
          </cell>
          <cell r="D15" t="str">
            <v>盐酸安罗替尼胶囊</v>
          </cell>
          <cell r="E15" t="str">
            <v>12mgx7粒</v>
          </cell>
          <cell r="F15" t="str">
            <v>江苏正大天晴制药有限公司</v>
          </cell>
          <cell r="G15" t="str">
            <v>2019.12.26</v>
          </cell>
          <cell r="H15" t="str">
            <v>2020.3.25</v>
          </cell>
          <cell r="I15" t="str">
            <v>10元</v>
          </cell>
          <cell r="J15">
            <v>3409</v>
          </cell>
        </row>
        <row r="16">
          <cell r="C16">
            <v>106277</v>
          </cell>
          <cell r="D16" t="str">
            <v>艾塞那肽注射液</v>
          </cell>
          <cell r="E16" t="str">
            <v>10ug</v>
          </cell>
          <cell r="F16" t="str">
            <v>美国Baxter</v>
          </cell>
          <cell r="G16" t="str">
            <v>2019.12.26</v>
          </cell>
          <cell r="H16" t="str">
            <v>2020.3.25</v>
          </cell>
          <cell r="I16" t="str">
            <v>1元</v>
          </cell>
          <cell r="J16">
            <v>408</v>
          </cell>
        </row>
        <row r="17">
          <cell r="C17">
            <v>154276</v>
          </cell>
          <cell r="D17" t="str">
            <v>甲磺酸阿帕替尼片</v>
          </cell>
          <cell r="E17" t="str">
            <v>0.25gx10片</v>
          </cell>
          <cell r="F17" t="str">
            <v>江苏恒瑞医药股份有限公司</v>
          </cell>
          <cell r="G17" t="str">
            <v>2019.12.26</v>
          </cell>
          <cell r="H17" t="str">
            <v>2020.3.25</v>
          </cell>
          <cell r="I17" t="str">
            <v>2元</v>
          </cell>
          <cell r="J17">
            <v>1150</v>
          </cell>
        </row>
        <row r="18">
          <cell r="C18">
            <v>148629</v>
          </cell>
          <cell r="D18" t="str">
            <v>唑来膦酸注射液</v>
          </cell>
          <cell r="E18" t="str">
            <v>100ml:5mg/支(以唑来膦酸无水物计)</v>
          </cell>
          <cell r="F18" t="str">
            <v>正大天晴药业</v>
          </cell>
          <cell r="G18" t="str">
            <v>2019.12.26</v>
          </cell>
          <cell r="H18" t="str">
            <v>2020.3.25</v>
          </cell>
          <cell r="I18" t="str">
            <v>5元</v>
          </cell>
          <cell r="J18">
            <v>1682</v>
          </cell>
        </row>
        <row r="19">
          <cell r="C19">
            <v>118018</v>
          </cell>
          <cell r="D19" t="str">
            <v>唑来膦酸注射液</v>
          </cell>
          <cell r="E19" t="str">
            <v>5ml:4mg</v>
          </cell>
          <cell r="F19" t="str">
            <v>正大天晴药业</v>
          </cell>
          <cell r="G19" t="str">
            <v>2019.12.26</v>
          </cell>
          <cell r="H19" t="str">
            <v>2020.3.25</v>
          </cell>
          <cell r="I19" t="str">
            <v>2元</v>
          </cell>
          <cell r="J19">
            <v>541</v>
          </cell>
        </row>
        <row r="20">
          <cell r="C20">
            <v>50164</v>
          </cell>
          <cell r="D20" t="str">
            <v>盐酸普拉克索片(森福罗)</v>
          </cell>
          <cell r="E20" t="str">
            <v>1mg×30片</v>
          </cell>
          <cell r="F20" t="str">
            <v>德国Boehring</v>
          </cell>
          <cell r="G20" t="str">
            <v>2019.12.26</v>
          </cell>
          <cell r="H20" t="str">
            <v>2020.3.25</v>
          </cell>
          <cell r="I20" t="str">
            <v>3元</v>
          </cell>
          <cell r="J20">
            <v>569</v>
          </cell>
        </row>
        <row r="21">
          <cell r="C21">
            <v>106273</v>
          </cell>
          <cell r="D21" t="str">
            <v>艾塞那肽注射液</v>
          </cell>
          <cell r="E21" t="str">
            <v>5ug</v>
          </cell>
          <cell r="F21" t="str">
            <v>美国Baxter</v>
          </cell>
          <cell r="G21" t="str">
            <v>2019.12.26</v>
          </cell>
          <cell r="H21" t="str">
            <v>2020.3.25</v>
          </cell>
          <cell r="I21" t="str">
            <v>2元</v>
          </cell>
          <cell r="J21">
            <v>240</v>
          </cell>
        </row>
        <row r="22">
          <cell r="C22">
            <v>176391</v>
          </cell>
          <cell r="D22" t="str">
            <v>注射用艾塞那肽微球</v>
          </cell>
          <cell r="E22" t="str">
            <v>2mgx4支</v>
          </cell>
          <cell r="F22" t="str">
            <v>阿斯利康无锡贸易有限公司</v>
          </cell>
          <cell r="G22" t="str">
            <v>2019.12.26</v>
          </cell>
          <cell r="H22" t="str">
            <v>2020.3.25</v>
          </cell>
          <cell r="I22" t="str">
            <v>8元</v>
          </cell>
          <cell r="J22">
            <v>1985</v>
          </cell>
        </row>
        <row r="23">
          <cell r="C23">
            <v>139481</v>
          </cell>
          <cell r="D23" t="str">
            <v>盐酸氨酮戊酸外用散</v>
          </cell>
          <cell r="E23" t="str">
            <v>118mg</v>
          </cell>
          <cell r="F23" t="str">
            <v>上海复旦张江</v>
          </cell>
          <cell r="G23" t="str">
            <v>2019.12.26</v>
          </cell>
          <cell r="H23" t="str">
            <v>2020.3.25</v>
          </cell>
          <cell r="I23" t="str">
            <v>3元</v>
          </cell>
          <cell r="J23">
            <v>798</v>
          </cell>
        </row>
        <row r="24">
          <cell r="C24">
            <v>158569</v>
          </cell>
          <cell r="D24" t="str">
            <v>补肺丸</v>
          </cell>
          <cell r="E24" t="str">
            <v>9gx10丸x16板（大蜜丸）</v>
          </cell>
          <cell r="F24" t="str">
            <v>甘肃西峰制药</v>
          </cell>
          <cell r="G24" t="str">
            <v>2019.12.26</v>
          </cell>
          <cell r="H24" t="str">
            <v>2020.3.25</v>
          </cell>
          <cell r="I24" t="str">
            <v>5元</v>
          </cell>
          <cell r="J24">
            <v>999</v>
          </cell>
        </row>
        <row r="25">
          <cell r="C25">
            <v>157189</v>
          </cell>
          <cell r="D25" t="str">
            <v>人血白蛋白</v>
          </cell>
          <cell r="E25" t="str">
            <v>20%：50ml</v>
          </cell>
          <cell r="F25" t="str">
            <v>瑞士杰特贝林</v>
          </cell>
          <cell r="G25" t="str">
            <v>2019.12.26</v>
          </cell>
          <cell r="H25" t="str">
            <v>2020.3.25</v>
          </cell>
          <cell r="I25" t="str">
            <v>2元</v>
          </cell>
          <cell r="J25">
            <v>430</v>
          </cell>
        </row>
        <row r="26">
          <cell r="C26">
            <v>113761</v>
          </cell>
          <cell r="D26" t="str">
            <v>替吉奥胶囊</v>
          </cell>
          <cell r="E26" t="str">
            <v>20mgx14粒x3板</v>
          </cell>
          <cell r="F26" t="str">
            <v>江苏恒瑞</v>
          </cell>
          <cell r="G26" t="str">
            <v>2019.12.26</v>
          </cell>
          <cell r="H26" t="str">
            <v>2020.3.25</v>
          </cell>
          <cell r="I26" t="str">
            <v>8元</v>
          </cell>
          <cell r="J26">
            <v>1048</v>
          </cell>
        </row>
        <row r="27">
          <cell r="C27">
            <v>118055</v>
          </cell>
          <cell r="D27" t="str">
            <v>薏辛除湿止痛胶囊</v>
          </cell>
          <cell r="E27" t="str">
            <v>0.3gx12粒x18板</v>
          </cell>
          <cell r="F27" t="str">
            <v>西安阿房宫药业</v>
          </cell>
          <cell r="G27" t="str">
            <v>2019.12.26</v>
          </cell>
          <cell r="H27" t="str">
            <v>2020.3.25</v>
          </cell>
          <cell r="I27" t="str">
            <v>2元</v>
          </cell>
          <cell r="J27">
            <v>498</v>
          </cell>
        </row>
        <row r="28">
          <cell r="C28">
            <v>127343</v>
          </cell>
          <cell r="D28" t="str">
            <v>香丹清牌珂妍胶囊</v>
          </cell>
          <cell r="E28" t="str">
            <v>0.4gx10粒x2板x6小盒</v>
          </cell>
          <cell r="F28" t="str">
            <v>西安杨健药业</v>
          </cell>
          <cell r="G28" t="str">
            <v>2019.12.26</v>
          </cell>
          <cell r="H28" t="str">
            <v>2020.3.25</v>
          </cell>
          <cell r="I28" t="str">
            <v>2元</v>
          </cell>
          <cell r="J28">
            <v>298</v>
          </cell>
        </row>
        <row r="29">
          <cell r="C29">
            <v>139204</v>
          </cell>
          <cell r="D29" t="str">
            <v>达沙替尼片</v>
          </cell>
          <cell r="E29" t="str">
            <v>50mgx7片</v>
          </cell>
          <cell r="F29" t="str">
            <v>正大天晴药业</v>
          </cell>
          <cell r="G29" t="str">
            <v>2019.12.26</v>
          </cell>
          <cell r="H29" t="str">
            <v>2020.3.25</v>
          </cell>
          <cell r="I29" t="str">
            <v>1元</v>
          </cell>
          <cell r="J29">
            <v>377</v>
          </cell>
        </row>
        <row r="30">
          <cell r="C30">
            <v>139205</v>
          </cell>
          <cell r="D30" t="str">
            <v>达沙替尼片</v>
          </cell>
          <cell r="E30" t="str">
            <v>20mgx7片</v>
          </cell>
          <cell r="F30" t="str">
            <v>正大天晴药业</v>
          </cell>
          <cell r="G30" t="str">
            <v>2019.12.26</v>
          </cell>
          <cell r="H30" t="str">
            <v>2020.3.25</v>
          </cell>
          <cell r="I30" t="str">
            <v>1元</v>
          </cell>
          <cell r="J30">
            <v>188</v>
          </cell>
        </row>
        <row r="31">
          <cell r="C31">
            <v>124097</v>
          </cell>
          <cell r="D31" t="str">
            <v>阿德福韦酯胶囊</v>
          </cell>
          <cell r="E31" t="str">
            <v>10mgx30粒</v>
          </cell>
          <cell r="F31" t="str">
            <v>正大天晴</v>
          </cell>
          <cell r="G31" t="str">
            <v>2019.12.26</v>
          </cell>
          <cell r="H31" t="str">
            <v>2020.3.25</v>
          </cell>
          <cell r="I31" t="str">
            <v>1元</v>
          </cell>
          <cell r="J31">
            <v>195.3</v>
          </cell>
        </row>
        <row r="32">
          <cell r="C32">
            <v>152624</v>
          </cell>
          <cell r="D32" t="str">
            <v>桂龙药膏</v>
          </cell>
          <cell r="E32" t="str">
            <v>202克x6瓶</v>
          </cell>
          <cell r="F32" t="str">
            <v>广西邦琪</v>
          </cell>
          <cell r="G32" t="str">
            <v>2019.12.26</v>
          </cell>
          <cell r="H32" t="str">
            <v>2020.3.25</v>
          </cell>
          <cell r="I32" t="str">
            <v>5元</v>
          </cell>
          <cell r="J32">
            <v>1290</v>
          </cell>
        </row>
        <row r="33">
          <cell r="C33">
            <v>180633</v>
          </cell>
          <cell r="D33" t="str">
            <v>辅助授精系统The Stork OTC</v>
          </cell>
          <cell r="E33" t="str">
            <v>1000-022</v>
          </cell>
          <cell r="F33" t="str">
            <v>美国</v>
          </cell>
          <cell r="G33" t="str">
            <v>2019.12.26</v>
          </cell>
          <cell r="H33" t="str">
            <v>2020.3.25</v>
          </cell>
          <cell r="I33" t="str">
            <v>8元</v>
          </cell>
          <cell r="J33">
            <v>1780</v>
          </cell>
        </row>
        <row r="34">
          <cell r="C34">
            <v>180632</v>
          </cell>
          <cell r="D34" t="str">
            <v>勃锐精复合营养粉</v>
          </cell>
          <cell r="E34" t="str">
            <v>5g×30袋</v>
          </cell>
          <cell r="F34" t="str">
            <v>意大利</v>
          </cell>
          <cell r="G34" t="str">
            <v>2019.12.26</v>
          </cell>
          <cell r="H34" t="str">
            <v>2020.3.25</v>
          </cell>
          <cell r="I34" t="str">
            <v>8元</v>
          </cell>
          <cell r="J34">
            <v>1580</v>
          </cell>
        </row>
        <row r="35">
          <cell r="C35">
            <v>179144</v>
          </cell>
          <cell r="D35" t="str">
            <v>乌美溴铵维兰特罗吸入粉雾剂</v>
          </cell>
          <cell r="E35" t="str">
            <v>62.5μg：25μg x30吸</v>
          </cell>
          <cell r="F35" t="str">
            <v>英国</v>
          </cell>
          <cell r="G35" t="str">
            <v>2019.12.26</v>
          </cell>
          <cell r="H35" t="str">
            <v>2020.3.25</v>
          </cell>
          <cell r="I35" t="str">
            <v>1元</v>
          </cell>
          <cell r="J35">
            <v>239</v>
          </cell>
        </row>
        <row r="36">
          <cell r="C36">
            <v>178244</v>
          </cell>
          <cell r="D36" t="str">
            <v>疤痕平</v>
          </cell>
          <cell r="E36" t="str">
            <v>15g（烧伤专用）</v>
          </cell>
          <cell r="F36" t="str">
            <v>哈尔滨乾佰纳</v>
          </cell>
          <cell r="G36" t="str">
            <v>2019.12.26</v>
          </cell>
          <cell r="H36" t="str">
            <v>2020.3.25</v>
          </cell>
          <cell r="I36" t="str">
            <v>2元</v>
          </cell>
          <cell r="J36">
            <v>520</v>
          </cell>
        </row>
        <row r="37">
          <cell r="C37">
            <v>168423</v>
          </cell>
          <cell r="D37" t="str">
            <v>托伐普坦片</v>
          </cell>
          <cell r="E37" t="str">
            <v>15mgx5片</v>
          </cell>
          <cell r="F37" t="str">
            <v>浙江大冢</v>
          </cell>
          <cell r="G37" t="str">
            <v>2019.12.26</v>
          </cell>
          <cell r="H37" t="str">
            <v>2020.3.25</v>
          </cell>
          <cell r="I37" t="str">
            <v>2元</v>
          </cell>
          <cell r="J37">
            <v>510</v>
          </cell>
        </row>
        <row r="38">
          <cell r="C38">
            <v>178245</v>
          </cell>
          <cell r="D38" t="str">
            <v>疤痕平</v>
          </cell>
          <cell r="E38" t="str">
            <v>20g</v>
          </cell>
          <cell r="F38" t="str">
            <v>哈尔滨乾佰纳</v>
          </cell>
          <cell r="G38" t="str">
            <v>2019.12.26</v>
          </cell>
          <cell r="H38" t="str">
            <v>2020.3.25</v>
          </cell>
          <cell r="I38" t="str">
            <v>1元</v>
          </cell>
          <cell r="J38">
            <v>480</v>
          </cell>
        </row>
        <row r="39">
          <cell r="C39">
            <v>172593</v>
          </cell>
          <cell r="D39" t="str">
            <v>富马酸替诺福韦二吡呋脂片</v>
          </cell>
          <cell r="E39" t="str">
            <v>300mgx30片</v>
          </cell>
          <cell r="F39" t="str">
            <v>正大天晴药业</v>
          </cell>
          <cell r="G39" t="str">
            <v>2019.12.26</v>
          </cell>
          <cell r="H39" t="str">
            <v>2020.3.25</v>
          </cell>
          <cell r="I39" t="str">
            <v>1元</v>
          </cell>
          <cell r="J39">
            <v>230.7</v>
          </cell>
        </row>
        <row r="40">
          <cell r="C40">
            <v>140446</v>
          </cell>
          <cell r="D40" t="str">
            <v>布地奈德福莫特罗粉吸入剂</v>
          </cell>
          <cell r="E40" t="str">
            <v>320ug/9ug：60吸</v>
          </cell>
          <cell r="F40" t="str">
            <v>阿斯利康(瑞典)</v>
          </cell>
          <cell r="G40" t="str">
            <v>2019.12.26</v>
          </cell>
          <cell r="H40" t="str">
            <v>2020.3.25</v>
          </cell>
          <cell r="I40" t="str">
            <v>2元</v>
          </cell>
          <cell r="J40">
            <v>362</v>
          </cell>
        </row>
        <row r="41">
          <cell r="C41">
            <v>134361</v>
          </cell>
          <cell r="D41" t="str">
            <v>重酒石酸卡巴拉汀胶囊</v>
          </cell>
          <cell r="E41" t="str">
            <v>3mgx28粒</v>
          </cell>
          <cell r="F41" t="str">
            <v>西班牙</v>
          </cell>
          <cell r="G41" t="str">
            <v>2019.12.26</v>
          </cell>
          <cell r="H41" t="str">
            <v>2020.3.25</v>
          </cell>
          <cell r="I41" t="str">
            <v>1元</v>
          </cell>
          <cell r="J41">
            <v>338</v>
          </cell>
        </row>
        <row r="42">
          <cell r="C42">
            <v>83861</v>
          </cell>
          <cell r="D42" t="str">
            <v>仙牌灵芝茶冲剂</v>
          </cell>
          <cell r="E42" t="str">
            <v>5gx60包</v>
          </cell>
          <cell r="F42" t="str">
            <v>四川仙牌灵芝</v>
          </cell>
          <cell r="G42" t="str">
            <v>2019.12.26</v>
          </cell>
          <cell r="H42" t="str">
            <v>2020.3.25</v>
          </cell>
          <cell r="I42" t="str">
            <v>1元</v>
          </cell>
          <cell r="J42">
            <v>320</v>
          </cell>
        </row>
        <row r="43">
          <cell r="C43">
            <v>177262</v>
          </cell>
          <cell r="D43" t="str">
            <v>左乙拉西坦口服溶液(开浦兰)</v>
          </cell>
          <cell r="E43" t="str">
            <v>10% 150ml:15g</v>
          </cell>
          <cell r="F43" t="str">
            <v>优时比珠海制药</v>
          </cell>
          <cell r="G43" t="str">
            <v>2019.12.26</v>
          </cell>
          <cell r="H43" t="str">
            <v>2020.3.25</v>
          </cell>
          <cell r="I43" t="str">
            <v>1元</v>
          </cell>
          <cell r="J43">
            <v>265</v>
          </cell>
        </row>
        <row r="44">
          <cell r="C44">
            <v>66902</v>
          </cell>
          <cell r="D44" t="str">
            <v>恩他卡朋片(珂丹)</v>
          </cell>
          <cell r="E44" t="str">
            <v>0.2gx30片</v>
          </cell>
          <cell r="F44" t="str">
            <v>诺华制药Novartis　Europharm limited</v>
          </cell>
          <cell r="G44" t="str">
            <v>2019.12.26</v>
          </cell>
          <cell r="H44" t="str">
            <v>2020.3.25</v>
          </cell>
          <cell r="I44" t="str">
            <v>2元</v>
          </cell>
          <cell r="J44">
            <v>254.5</v>
          </cell>
        </row>
        <row r="45">
          <cell r="C45">
            <v>53786</v>
          </cell>
          <cell r="D45" t="str">
            <v>丁苯酞软胶囊(恩必普)</v>
          </cell>
          <cell r="E45" t="str">
            <v>0.1gx24粒</v>
          </cell>
          <cell r="F45" t="str">
            <v>石药恩必普</v>
          </cell>
          <cell r="G45" t="str">
            <v>2019.12.26</v>
          </cell>
          <cell r="H45" t="str">
            <v>2020.3.25</v>
          </cell>
          <cell r="I45" t="str">
            <v>1元</v>
          </cell>
          <cell r="J45">
            <v>230</v>
          </cell>
        </row>
        <row r="46">
          <cell r="C46">
            <v>159753</v>
          </cell>
          <cell r="D46" t="str">
            <v>噻托溴铵粉雾剂</v>
          </cell>
          <cell r="E46" t="str">
            <v>18μg(以噻托铵计)x30粒</v>
          </cell>
          <cell r="F46" t="str">
            <v>正大天晴药业</v>
          </cell>
          <cell r="G46" t="str">
            <v>2019.12.26</v>
          </cell>
          <cell r="H46" t="str">
            <v>2020.3.25</v>
          </cell>
          <cell r="I46" t="str">
            <v>1元</v>
          </cell>
          <cell r="J46">
            <v>209</v>
          </cell>
        </row>
        <row r="47">
          <cell r="C47">
            <v>169354</v>
          </cell>
          <cell r="D47" t="str">
            <v>瑞舒伐他汀钙片</v>
          </cell>
          <cell r="E47" t="str">
            <v>10mgx7片x4板</v>
          </cell>
          <cell r="F47" t="str">
            <v>阿斯利康</v>
          </cell>
          <cell r="G47" t="str">
            <v>2019.12.26</v>
          </cell>
          <cell r="H47" t="str">
            <v>2020.3.25</v>
          </cell>
          <cell r="I47" t="str">
            <v>1元</v>
          </cell>
          <cell r="J47">
            <v>170</v>
          </cell>
        </row>
        <row r="48">
          <cell r="C48">
            <v>105511</v>
          </cell>
          <cell r="D48" t="str">
            <v>利伐沙班片(拜瑞妥)</v>
          </cell>
          <cell r="E48" t="str">
            <v>10mgx5片</v>
          </cell>
          <cell r="F48" t="str">
            <v>德国拜耳</v>
          </cell>
          <cell r="G48" t="str">
            <v>2019.12.26</v>
          </cell>
          <cell r="H48" t="str">
            <v>2020.3.25</v>
          </cell>
          <cell r="I48" t="str">
            <v>1元</v>
          </cell>
          <cell r="J48">
            <v>198</v>
          </cell>
        </row>
        <row r="49">
          <cell r="C49">
            <v>67962</v>
          </cell>
          <cell r="D49" t="str">
            <v>曲伏前列素滴眼液</v>
          </cell>
          <cell r="E49" t="str">
            <v>2.5ml:0.1mg</v>
          </cell>
          <cell r="F49" t="str">
            <v>ALCON Cusi,S.A</v>
          </cell>
          <cell r="G49" t="str">
            <v>2019.12.26</v>
          </cell>
          <cell r="H49" t="str">
            <v>2020.3.25</v>
          </cell>
          <cell r="I49" t="str">
            <v>1元</v>
          </cell>
          <cell r="J49">
            <v>198</v>
          </cell>
        </row>
        <row r="50">
          <cell r="C50">
            <v>131657</v>
          </cell>
          <cell r="D50" t="str">
            <v>蛋白琥珀酸铁口服溶液</v>
          </cell>
          <cell r="E50" t="str">
            <v>15ml:40mgx10瓶</v>
          </cell>
          <cell r="F50" t="str">
            <v>ITALFARMACO S.A.</v>
          </cell>
          <cell r="G50" t="str">
            <v>2019.12.26</v>
          </cell>
          <cell r="H50" t="str">
            <v>2020.3.25</v>
          </cell>
          <cell r="I50" t="str">
            <v>1元</v>
          </cell>
          <cell r="J50">
            <v>168</v>
          </cell>
        </row>
        <row r="51">
          <cell r="C51">
            <v>153935</v>
          </cell>
          <cell r="D51" t="str">
            <v>阿那曲唑片</v>
          </cell>
          <cell r="E51" t="str">
            <v>1mgx14片/瓶</v>
          </cell>
          <cell r="F51" t="str">
            <v>扬子江药业</v>
          </cell>
          <cell r="G51" t="str">
            <v>2019.12.26</v>
          </cell>
          <cell r="H51" t="str">
            <v>2020.3.25</v>
          </cell>
          <cell r="I51" t="str">
            <v>1元</v>
          </cell>
          <cell r="J51">
            <v>160</v>
          </cell>
        </row>
        <row r="52">
          <cell r="C52">
            <v>17261</v>
          </cell>
          <cell r="D52" t="str">
            <v>甲钴胺片</v>
          </cell>
          <cell r="E52" t="str">
            <v>0.5mgx10片x10板</v>
          </cell>
          <cell r="F52" t="str">
            <v>中国卫材</v>
          </cell>
          <cell r="G52" t="str">
            <v>2019.12.26</v>
          </cell>
          <cell r="H52" t="str">
            <v>2020.3.25</v>
          </cell>
          <cell r="I52" t="str">
            <v>1元</v>
          </cell>
          <cell r="J52">
            <v>159</v>
          </cell>
        </row>
        <row r="53">
          <cell r="C53">
            <v>2466</v>
          </cell>
          <cell r="D53" t="str">
            <v>痔根断片</v>
          </cell>
          <cell r="E53" t="str">
            <v>265mgx20片x4板</v>
          </cell>
          <cell r="F53" t="str">
            <v>德国汉堡爱活</v>
          </cell>
          <cell r="G53" t="str">
            <v>2019.12.26</v>
          </cell>
          <cell r="H53" t="str">
            <v>2020.3.25</v>
          </cell>
          <cell r="I53" t="str">
            <v>1元</v>
          </cell>
          <cell r="J53">
            <v>152</v>
          </cell>
        </row>
        <row r="54">
          <cell r="C54">
            <v>59781</v>
          </cell>
          <cell r="D54" t="str">
            <v>盐酸多奈哌齐片</v>
          </cell>
          <cell r="E54" t="str">
            <v>5mgx7片</v>
          </cell>
          <cell r="F54" t="str">
            <v>卫材(中国)药业</v>
          </cell>
          <cell r="G54" t="str">
            <v>2019.12.26</v>
          </cell>
          <cell r="H54" t="str">
            <v>2020.3.25</v>
          </cell>
          <cell r="I54" t="str">
            <v>1元</v>
          </cell>
          <cell r="J54">
            <v>149.8</v>
          </cell>
        </row>
        <row r="55">
          <cell r="C55">
            <v>137713</v>
          </cell>
          <cell r="D55" t="str">
            <v>替格瑞洛片</v>
          </cell>
          <cell r="E55" t="str">
            <v>90mgx14片（包衣片）</v>
          </cell>
          <cell r="F55" t="str">
            <v>阿斯利康制药</v>
          </cell>
          <cell r="G55" t="str">
            <v>2019.12.26</v>
          </cell>
          <cell r="H55" t="str">
            <v>2020.3.25</v>
          </cell>
          <cell r="I55" t="str">
            <v>1元</v>
          </cell>
          <cell r="J55">
            <v>128</v>
          </cell>
        </row>
        <row r="56">
          <cell r="C56">
            <v>120</v>
          </cell>
          <cell r="D56" t="str">
            <v>伊曲康唑胶囊(斯皮仁诺)</v>
          </cell>
          <cell r="E56" t="str">
            <v>100mgx14粒</v>
          </cell>
          <cell r="F56" t="str">
            <v>西安杨森</v>
          </cell>
          <cell r="G56" t="str">
            <v>2019.12.26</v>
          </cell>
          <cell r="H56" t="str">
            <v>2020.3.25</v>
          </cell>
          <cell r="I56" t="str">
            <v>1元</v>
          </cell>
          <cell r="J56">
            <v>127</v>
          </cell>
        </row>
        <row r="57">
          <cell r="C57">
            <v>30333</v>
          </cell>
          <cell r="D57" t="str">
            <v>硫酸氢氯吡格雷片(波立维片)</v>
          </cell>
          <cell r="E57" t="str">
            <v>75mgx7片</v>
          </cell>
          <cell r="F57" t="str">
            <v>杭州赛诺菲</v>
          </cell>
          <cell r="G57" t="str">
            <v>2019.12.26</v>
          </cell>
          <cell r="H57" t="str">
            <v>2020.3.25</v>
          </cell>
          <cell r="I57" t="str">
            <v>1元</v>
          </cell>
          <cell r="J57">
            <v>125</v>
          </cell>
        </row>
        <row r="58">
          <cell r="C58">
            <v>182086</v>
          </cell>
          <cell r="D58" t="str">
            <v>苯磺酸氨氯地平片</v>
          </cell>
          <cell r="E58" t="str">
            <v>5mgx28片</v>
          </cell>
          <cell r="F58" t="str">
            <v>辉瑞制药</v>
          </cell>
          <cell r="G58" t="str">
            <v>2019.12.26</v>
          </cell>
          <cell r="H58" t="str">
            <v>2020.3.25</v>
          </cell>
          <cell r="I58" t="str">
            <v>1元</v>
          </cell>
          <cell r="J58">
            <v>115</v>
          </cell>
        </row>
        <row r="59">
          <cell r="C59">
            <v>186415</v>
          </cell>
          <cell r="D59" t="str">
            <v>枸橼酸托法替布片(尚杰)</v>
          </cell>
          <cell r="E59" t="str">
            <v>5mg*28片</v>
          </cell>
          <cell r="F59" t="str">
            <v>德国PfizerManufacturingDeutschlandGmbh</v>
          </cell>
          <cell r="G59" t="str">
            <v>2019.12.26</v>
          </cell>
          <cell r="H59" t="str">
            <v>2020.3.25</v>
          </cell>
          <cell r="I59" t="str">
            <v>8元</v>
          </cell>
          <cell r="J59">
            <v>980</v>
          </cell>
        </row>
        <row r="60">
          <cell r="C60">
            <v>148351</v>
          </cell>
          <cell r="D60" t="str">
            <v>富马酸替诺福韦二吡呋酯片</v>
          </cell>
          <cell r="E60" t="str">
            <v>300mgx30片</v>
          </cell>
          <cell r="F60" t="str">
            <v>南非Aspen Port Elizabeth (Pty) Ltd</v>
          </cell>
          <cell r="G60" t="str">
            <v>2019.12.26</v>
          </cell>
          <cell r="H60" t="str">
            <v>2020.3.25</v>
          </cell>
          <cell r="I60" t="str">
            <v>2元</v>
          </cell>
          <cell r="J60">
            <v>380</v>
          </cell>
        </row>
        <row r="61">
          <cell r="C61">
            <v>187310</v>
          </cell>
          <cell r="D61" t="str">
            <v>度拉糖肽注射液</v>
          </cell>
          <cell r="E61" t="str">
            <v>1.5mg：0.5ml(预填充注射笔）</v>
          </cell>
          <cell r="F61" t="str">
            <v>德国</v>
          </cell>
          <cell r="G61" t="str">
            <v>2019.12.26</v>
          </cell>
          <cell r="H61" t="str">
            <v>2020.3.25</v>
          </cell>
          <cell r="I61" t="str">
            <v>10元</v>
          </cell>
          <cell r="J61">
            <v>840</v>
          </cell>
        </row>
        <row r="62">
          <cell r="C62">
            <v>187500</v>
          </cell>
          <cell r="D62" t="str">
            <v>防护用品</v>
          </cell>
          <cell r="E62" t="str">
            <v>XAG/FH-5-B-L</v>
          </cell>
          <cell r="F62" t="str">
            <v>成都新澳冠医疗器械有限公司</v>
          </cell>
          <cell r="G62" t="str">
            <v>2019.12.26</v>
          </cell>
          <cell r="H62" t="str">
            <v>2020.3.25</v>
          </cell>
          <cell r="I62" t="str">
            <v>1元</v>
          </cell>
          <cell r="J62">
            <v>218</v>
          </cell>
        </row>
        <row r="63">
          <cell r="C63">
            <v>187585</v>
          </cell>
          <cell r="D63" t="str">
            <v>琥珀酸普芦卡必利片</v>
          </cell>
          <cell r="E63" t="str">
            <v>2mg</v>
          </cell>
          <cell r="F63" t="str">
            <v>江苏豪森药业集团有限公司</v>
          </cell>
          <cell r="G63" t="str">
            <v>2019.12.26</v>
          </cell>
          <cell r="H63" t="str">
            <v>2020.3.25</v>
          </cell>
          <cell r="I63" t="str">
            <v>1元</v>
          </cell>
          <cell r="J63">
            <v>75.8</v>
          </cell>
        </row>
        <row r="64">
          <cell r="C64">
            <v>187589</v>
          </cell>
          <cell r="D64" t="str">
            <v>阿哌沙班片</v>
          </cell>
          <cell r="E64" t="str">
            <v>2.5mg</v>
          </cell>
          <cell r="F64" t="str">
            <v>江苏豪森药业集团有限公司</v>
          </cell>
          <cell r="G64" t="str">
            <v>2019.12.26</v>
          </cell>
          <cell r="H64" t="str">
            <v>2020.3.25</v>
          </cell>
          <cell r="I64" t="str">
            <v>1元</v>
          </cell>
          <cell r="J64">
            <v>405</v>
          </cell>
        </row>
        <row r="65">
          <cell r="C65">
            <v>187575</v>
          </cell>
          <cell r="D65" t="str">
            <v>注射用米卡芬净钠</v>
          </cell>
          <cell r="E65" t="str">
            <v>50mg</v>
          </cell>
          <cell r="F65" t="str">
            <v>江苏豪森药业集团有限公司</v>
          </cell>
          <cell r="G65" t="str">
            <v>2019.12.26</v>
          </cell>
          <cell r="H65" t="str">
            <v>2020.3.25</v>
          </cell>
          <cell r="I65" t="str">
            <v>1元</v>
          </cell>
          <cell r="J65">
            <v>399</v>
          </cell>
        </row>
        <row r="66">
          <cell r="C66">
            <v>187743</v>
          </cell>
          <cell r="D66" t="str">
            <v>注射用替加环素</v>
          </cell>
          <cell r="E66" t="str">
            <v>50mg*2支</v>
          </cell>
          <cell r="F66" t="str">
            <v>江苏豪森药业集团有限公司</v>
          </cell>
          <cell r="G66" t="str">
            <v>2019.12.26</v>
          </cell>
          <cell r="H66" t="str">
            <v>2020.3.25</v>
          </cell>
          <cell r="I66" t="str">
            <v>2元</v>
          </cell>
          <cell r="J66">
            <v>900</v>
          </cell>
        </row>
        <row r="67">
          <cell r="C67">
            <v>187903</v>
          </cell>
          <cell r="D67" t="str">
            <v>聚乙二醇洛塞那肽注射液</v>
          </cell>
          <cell r="E67" t="str">
            <v>0.2mg</v>
          </cell>
          <cell r="F67" t="str">
            <v>江苏豪森药业集团有限公司</v>
          </cell>
          <cell r="G67" t="str">
            <v>2019.12.26</v>
          </cell>
          <cell r="H67" t="str">
            <v>2020.3.25</v>
          </cell>
          <cell r="I67" t="str">
            <v>2元</v>
          </cell>
          <cell r="J67">
            <v>395</v>
          </cell>
        </row>
        <row r="68">
          <cell r="C68">
            <v>186611</v>
          </cell>
          <cell r="D68" t="str">
            <v>肛美乐修护膏升级版</v>
          </cell>
          <cell r="E68" t="str">
            <v>3gx7袋+10gx1支</v>
          </cell>
          <cell r="F68" t="str">
            <v>广州黄家圣幸生物科技有限公司</v>
          </cell>
          <cell r="G68" t="str">
            <v>2019.12.26</v>
          </cell>
          <cell r="H68" t="str">
            <v>2020.3.25</v>
          </cell>
          <cell r="I68" t="str">
            <v>5元</v>
          </cell>
          <cell r="J68">
            <v>1145</v>
          </cell>
        </row>
        <row r="69">
          <cell r="C69">
            <v>186612</v>
          </cell>
          <cell r="D69" t="str">
            <v>肛美乐修护润肤膏四</v>
          </cell>
          <cell r="E69" t="str">
            <v>10g</v>
          </cell>
          <cell r="F69" t="str">
            <v>广州黄家圣幸生物科技有限公司</v>
          </cell>
          <cell r="G69" t="str">
            <v>2019.12.26</v>
          </cell>
          <cell r="H69" t="str">
            <v>2020.3.25</v>
          </cell>
          <cell r="I69" t="str">
            <v>5元</v>
          </cell>
          <cell r="J69">
            <v>1093</v>
          </cell>
        </row>
        <row r="70">
          <cell r="C70">
            <v>188634</v>
          </cell>
          <cell r="D70" t="str">
            <v>噻托溴铵喷雾剂</v>
          </cell>
          <cell r="E70" t="str">
            <v>2.5μgx60揿（带吸入器)</v>
          </cell>
          <cell r="F70" t="str">
            <v>上海勃林格殷格翰药业有限公司</v>
          </cell>
          <cell r="G70" t="str">
            <v>2019.12.26</v>
          </cell>
          <cell r="H70" t="str">
            <v>2020.3.25</v>
          </cell>
          <cell r="I70" t="str">
            <v>2元</v>
          </cell>
          <cell r="J70">
            <v>585</v>
          </cell>
        </row>
        <row r="71">
          <cell r="C71">
            <v>188605</v>
          </cell>
          <cell r="D71" t="str">
            <v>泡沫敷料</v>
          </cell>
          <cell r="E71" t="str">
            <v>粘性 420619(12.5cmx12.5cm)x10</v>
          </cell>
          <cell r="F71" t="str">
            <v>美国 ConvaTec Inc</v>
          </cell>
          <cell r="G71" t="str">
            <v>2019.12.26</v>
          </cell>
          <cell r="H71" t="str">
            <v>2020.3.25</v>
          </cell>
          <cell r="I71" t="str">
            <v>8元</v>
          </cell>
          <cell r="J71">
            <v>1880</v>
          </cell>
        </row>
        <row r="72">
          <cell r="C72">
            <v>188606</v>
          </cell>
          <cell r="D72" t="str">
            <v>羧甲基纤维素钠银敷料</v>
          </cell>
          <cell r="E72" t="str">
            <v>片状 413567(10cmx10cm)x10</v>
          </cell>
          <cell r="F72" t="str">
            <v>英国 ConvaTec Limited</v>
          </cell>
          <cell r="G72" t="str">
            <v>2019.12.26</v>
          </cell>
          <cell r="H72" t="str">
            <v>2020.3.25</v>
          </cell>
          <cell r="I72" t="str">
            <v>20元</v>
          </cell>
          <cell r="J72">
            <v>7600</v>
          </cell>
        </row>
        <row r="73">
          <cell r="C73">
            <v>188817</v>
          </cell>
          <cell r="D73" t="str">
            <v>安立生坦片</v>
          </cell>
          <cell r="E73" t="str">
            <v>5mgx7片x4板</v>
          </cell>
          <cell r="F73" t="str">
            <v>正大天晴药业集团股份有限公司</v>
          </cell>
          <cell r="G73" t="str">
            <v>2019.12.26</v>
          </cell>
          <cell r="H73" t="str">
            <v>2020.3.25</v>
          </cell>
          <cell r="I73" t="str">
            <v>8元</v>
          </cell>
          <cell r="J73">
            <v>2184</v>
          </cell>
        </row>
        <row r="74">
          <cell r="C74">
            <v>189697</v>
          </cell>
          <cell r="D74" t="str">
            <v>醋酸阿比特龙片</v>
          </cell>
          <cell r="E74" t="str">
            <v>0.25gx60片</v>
          </cell>
          <cell r="F74" t="str">
            <v>正大天晴药业集团股份有限公司</v>
          </cell>
          <cell r="G74" t="str">
            <v>2019.12.26</v>
          </cell>
          <cell r="H74" t="str">
            <v>2020.3.25</v>
          </cell>
          <cell r="I74" t="str">
            <v>10元</v>
          </cell>
          <cell r="J74">
            <v>6100</v>
          </cell>
        </row>
        <row r="75">
          <cell r="C75">
            <v>160170</v>
          </cell>
          <cell r="D75" t="str">
            <v>注射用比伐芦定</v>
          </cell>
          <cell r="E75" t="str">
            <v>0.25gx2瓶</v>
          </cell>
          <cell r="F75" t="str">
            <v>江苏豪森药业股份有限公司</v>
          </cell>
          <cell r="G75" t="str">
            <v>2019.12.26</v>
          </cell>
          <cell r="H75" t="str">
            <v>2020.3.25</v>
          </cell>
          <cell r="I75" t="str">
            <v>10元</v>
          </cell>
          <cell r="J75">
            <v>5800</v>
          </cell>
        </row>
        <row r="76">
          <cell r="C76">
            <v>190517</v>
          </cell>
          <cell r="D76" t="str">
            <v>注射用醋酸卡泊芬净</v>
          </cell>
          <cell r="E76" t="str">
            <v>50mg</v>
          </cell>
          <cell r="F76" t="str">
            <v>正大天晴药业集团股份有限公司</v>
          </cell>
          <cell r="G76" t="str">
            <v>2019.12.26</v>
          </cell>
          <cell r="H76" t="str">
            <v>2020.3.25</v>
          </cell>
          <cell r="I76" t="str">
            <v>3元</v>
          </cell>
          <cell r="J76">
            <v>1200</v>
          </cell>
        </row>
        <row r="77">
          <cell r="C77">
            <v>189557</v>
          </cell>
          <cell r="D77" t="str">
            <v>钆塞酸二钠注射液</v>
          </cell>
          <cell r="E77" t="str">
            <v>10ml预装玻璃注射器每1ml中含钆塞酸二钠181.43mg</v>
          </cell>
          <cell r="F77" t="str">
            <v>正大天晴药业集团股份有限公司</v>
          </cell>
          <cell r="G77" t="str">
            <v>2019.12.26</v>
          </cell>
          <cell r="H77" t="str">
            <v>2020.3.25</v>
          </cell>
          <cell r="I77" t="str">
            <v>2元</v>
          </cell>
          <cell r="J77">
            <v>955</v>
          </cell>
        </row>
        <row r="78">
          <cell r="C78">
            <v>182853</v>
          </cell>
          <cell r="D78" t="str">
            <v>依降钙素注射液</v>
          </cell>
          <cell r="E78" t="str">
            <v>1ml:20Ux10支</v>
          </cell>
          <cell r="F78" t="str">
            <v>Asahi Kasei Pharma Corporation，Nagoya Pharmaceuticals Plant</v>
          </cell>
          <cell r="G78" t="str">
            <v>2019.12.26</v>
          </cell>
          <cell r="H78" t="str">
            <v>2020.3.25</v>
          </cell>
          <cell r="I78" t="str">
            <v>2元</v>
          </cell>
          <cell r="J78">
            <v>763</v>
          </cell>
        </row>
        <row r="79">
          <cell r="C79">
            <v>189853</v>
          </cell>
          <cell r="D79" t="str">
            <v>冷敷凝胶</v>
          </cell>
          <cell r="E79" t="str">
            <v>10gx1支+3gx7袋</v>
          </cell>
          <cell r="F79" t="str">
            <v>东莞市仁圣堂生物科技有限公司</v>
          </cell>
          <cell r="G79" t="str">
            <v>2019.12.26</v>
          </cell>
          <cell r="H79" t="str">
            <v>2020.3.25</v>
          </cell>
          <cell r="I79" t="str">
            <v>2元</v>
          </cell>
          <cell r="J79">
            <v>685</v>
          </cell>
        </row>
        <row r="80">
          <cell r="C80">
            <v>147071</v>
          </cell>
          <cell r="D80" t="str">
            <v>他克莫司胶囊</v>
          </cell>
          <cell r="E80" t="str">
            <v>0.5mgx50粒</v>
          </cell>
          <cell r="F80" t="str">
            <v>杭州中美华东制药有限公司</v>
          </cell>
          <cell r="G80" t="str">
            <v>2019.12.26</v>
          </cell>
          <cell r="H80" t="str">
            <v>2020.3.25</v>
          </cell>
          <cell r="I80" t="str">
            <v>2元</v>
          </cell>
          <cell r="J80">
            <v>538</v>
          </cell>
        </row>
        <row r="81">
          <cell r="C81">
            <v>164905</v>
          </cell>
          <cell r="D81" t="str">
            <v>吉非替尼片</v>
          </cell>
          <cell r="E81" t="str">
            <v>0.25gx10片</v>
          </cell>
          <cell r="F81" t="str">
            <v>齐鲁制药(海南)有限公司</v>
          </cell>
          <cell r="G81" t="str">
            <v>2019.12.26</v>
          </cell>
          <cell r="H81" t="str">
            <v>2020.3.25</v>
          </cell>
          <cell r="I81" t="str">
            <v>2元</v>
          </cell>
          <cell r="J81">
            <v>439</v>
          </cell>
        </row>
        <row r="82">
          <cell r="C82">
            <v>188869</v>
          </cell>
          <cell r="D82" t="str">
            <v>吉非替尼片</v>
          </cell>
          <cell r="E82" t="str">
            <v>0.25gx10片</v>
          </cell>
          <cell r="F82" t="str">
            <v>正大天晴药业集团股份有限公司</v>
          </cell>
          <cell r="G82" t="str">
            <v>2019.12.26</v>
          </cell>
          <cell r="H82" t="str">
            <v>2020.3.25</v>
          </cell>
          <cell r="I82" t="str">
            <v>1元</v>
          </cell>
          <cell r="J82">
            <v>450</v>
          </cell>
        </row>
        <row r="83">
          <cell r="C83">
            <v>110698</v>
          </cell>
          <cell r="D83" t="str">
            <v>利拉鲁肽注射液</v>
          </cell>
          <cell r="E83" t="str">
            <v>3ml:18mg(预填充注射笔)</v>
          </cell>
          <cell r="F83" t="str">
            <v>诺和诺德(中国)制药有限公司</v>
          </cell>
          <cell r="G83" t="str">
            <v>2019.12.26</v>
          </cell>
          <cell r="H83" t="str">
            <v>2020.3.25</v>
          </cell>
          <cell r="I83" t="str">
            <v>1元</v>
          </cell>
          <cell r="J83">
            <v>339</v>
          </cell>
        </row>
        <row r="84">
          <cell r="C84">
            <v>189555</v>
          </cell>
          <cell r="D84" t="str">
            <v>阿哌沙班片</v>
          </cell>
          <cell r="E84" t="str">
            <v>2.5mgx14片</v>
          </cell>
          <cell r="F84" t="str">
            <v>正大天晴药业集团股份有限公司</v>
          </cell>
          <cell r="G84" t="str">
            <v>2019.12.26</v>
          </cell>
          <cell r="H84" t="str">
            <v>2020.3.25</v>
          </cell>
          <cell r="I84" t="str">
            <v>1元</v>
          </cell>
          <cell r="J84">
            <v>398</v>
          </cell>
        </row>
        <row r="85">
          <cell r="C85">
            <v>154875</v>
          </cell>
          <cell r="D85" t="str">
            <v>抗HPV生物蛋白敷料</v>
          </cell>
          <cell r="E85" t="str">
            <v>3g</v>
          </cell>
          <cell r="F85" t="str">
            <v>山西锦波生物医药股份有限公司</v>
          </cell>
          <cell r="G85" t="str">
            <v>2019.12.26</v>
          </cell>
          <cell r="H85" t="str">
            <v>2020.3.25</v>
          </cell>
          <cell r="I85" t="str">
            <v>1元</v>
          </cell>
          <cell r="J85">
            <v>328</v>
          </cell>
        </row>
        <row r="86">
          <cell r="C86">
            <v>118078</v>
          </cell>
          <cell r="D86" t="str">
            <v>枸橼酸西地那非片(万艾可)</v>
          </cell>
          <cell r="E86" t="str">
            <v>100mgx10片</v>
          </cell>
          <cell r="F86" t="str">
            <v>辉瑞制药</v>
          </cell>
          <cell r="G86" t="str">
            <v>2019.12.26</v>
          </cell>
          <cell r="H86" t="str">
            <v>2020.3.25</v>
          </cell>
          <cell r="I86" t="str">
            <v>50元</v>
          </cell>
          <cell r="J86">
            <v>965</v>
          </cell>
        </row>
        <row r="87">
          <cell r="C87">
            <v>23896</v>
          </cell>
          <cell r="D87" t="str">
            <v>枸橼酸西地那非片(万艾可)</v>
          </cell>
          <cell r="E87" t="str">
            <v>0.1gx5片</v>
          </cell>
          <cell r="F87" t="str">
            <v>大连辉瑞</v>
          </cell>
          <cell r="G87" t="str">
            <v>2019.12.26</v>
          </cell>
          <cell r="H87" t="str">
            <v>2020.3.25</v>
          </cell>
          <cell r="I87" t="str">
            <v>15元</v>
          </cell>
          <cell r="J87">
            <v>495</v>
          </cell>
        </row>
        <row r="88">
          <cell r="C88">
            <v>23895</v>
          </cell>
          <cell r="D88" t="str">
            <v>枸橼酸西地那非片(万艾可)</v>
          </cell>
          <cell r="E88" t="str">
            <v>100mgx1片</v>
          </cell>
          <cell r="F88" t="str">
            <v>辉瑞制药</v>
          </cell>
          <cell r="G88" t="str">
            <v>2019.12.26</v>
          </cell>
          <cell r="H88" t="str">
            <v>2020.3.25</v>
          </cell>
          <cell r="I88" t="str">
            <v>3元</v>
          </cell>
          <cell r="J88">
            <v>128</v>
          </cell>
        </row>
        <row r="89">
          <cell r="C89">
            <v>140823</v>
          </cell>
          <cell r="D89" t="str">
            <v>枸橼酸西地那非片（万艾可）</v>
          </cell>
          <cell r="E89" t="str">
            <v>50mg*10片</v>
          </cell>
          <cell r="F89" t="str">
            <v>辉瑞制药有限公司</v>
          </cell>
          <cell r="G89" t="str">
            <v>2019.12.26</v>
          </cell>
          <cell r="H89" t="str">
            <v>2020.3.25</v>
          </cell>
          <cell r="I89" t="str">
            <v>25元</v>
          </cell>
          <cell r="J89">
            <v>636</v>
          </cell>
        </row>
        <row r="90">
          <cell r="C90">
            <v>140822</v>
          </cell>
          <cell r="D90" t="str">
            <v>枸橼酸西地那非片（万艾可）</v>
          </cell>
          <cell r="E90" t="str">
            <v>50mg*2片</v>
          </cell>
          <cell r="F90" t="str">
            <v>辉瑞制药有限公司</v>
          </cell>
          <cell r="G90" t="str">
            <v>2019.12.26</v>
          </cell>
          <cell r="H90" t="str">
            <v>2020.3.25</v>
          </cell>
          <cell r="I90" t="str">
            <v>5元</v>
          </cell>
          <cell r="J90">
            <v>159</v>
          </cell>
        </row>
        <row r="91">
          <cell r="C91">
            <v>162004</v>
          </cell>
          <cell r="D91" t="str">
            <v>B族维生素含片</v>
          </cell>
          <cell r="E91" t="str">
            <v>30g</v>
          </cell>
          <cell r="F91" t="str">
            <v>江苏艾兰得</v>
          </cell>
          <cell r="G91" t="str">
            <v>2019.12.26</v>
          </cell>
          <cell r="H91" t="str">
            <v>2020.3.25</v>
          </cell>
          <cell r="I91" t="str">
            <v>3元</v>
          </cell>
          <cell r="J91">
            <v>29.8</v>
          </cell>
        </row>
        <row r="92">
          <cell r="C92">
            <v>171183</v>
          </cell>
          <cell r="D92" t="str">
            <v>雷贝拉唑钠肠溶胶囊</v>
          </cell>
          <cell r="E92" t="str">
            <v>20mgx7粒</v>
          </cell>
          <cell r="F92" t="str">
            <v>丽珠集团丽珠</v>
          </cell>
          <cell r="G92" t="str">
            <v>2019.12.26</v>
          </cell>
          <cell r="H92" t="str">
            <v>2020.3.25</v>
          </cell>
          <cell r="I92" t="str">
            <v>3元</v>
          </cell>
          <cell r="J92">
            <v>56</v>
          </cell>
        </row>
        <row r="93">
          <cell r="C93">
            <v>124091</v>
          </cell>
          <cell r="D93" t="str">
            <v>胶体果胶铋胶囊</v>
          </cell>
          <cell r="E93" t="str">
            <v>50mgx24粒</v>
          </cell>
          <cell r="F93" t="str">
            <v>广州白云山光华</v>
          </cell>
          <cell r="G93" t="str">
            <v>2019.12.26</v>
          </cell>
          <cell r="H93" t="str">
            <v>2020.3.25</v>
          </cell>
          <cell r="I93" t="str">
            <v>1.5元</v>
          </cell>
          <cell r="J93">
            <v>18.5</v>
          </cell>
        </row>
        <row r="94">
          <cell r="C94">
            <v>111563</v>
          </cell>
          <cell r="D94" t="str">
            <v>尼莫地平缓释片</v>
          </cell>
          <cell r="E94" t="str">
            <v>60mgx24片</v>
          </cell>
          <cell r="F94" t="str">
            <v>齐鲁制药</v>
          </cell>
          <cell r="G94" t="str">
            <v>2019.12.26</v>
          </cell>
          <cell r="H94" t="str">
            <v>2020.3.25</v>
          </cell>
          <cell r="I94" t="str">
            <v>1.5元</v>
          </cell>
          <cell r="J94">
            <v>26</v>
          </cell>
        </row>
        <row r="95">
          <cell r="C95">
            <v>49185</v>
          </cell>
          <cell r="D95" t="str">
            <v>马来酸依那普利片</v>
          </cell>
          <cell r="E95" t="str">
            <v>10mgx20片</v>
          </cell>
          <cell r="F95" t="str">
            <v>山东鲁抗辰欣</v>
          </cell>
          <cell r="G95" t="str">
            <v>2019.12.26</v>
          </cell>
          <cell r="H95" t="str">
            <v>2020.3.25</v>
          </cell>
          <cell r="I95" t="str">
            <v>2元</v>
          </cell>
          <cell r="J95">
            <v>28.6</v>
          </cell>
        </row>
        <row r="96">
          <cell r="C96">
            <v>176101</v>
          </cell>
          <cell r="D96" t="str">
            <v>苯磺酸氨氯地平片</v>
          </cell>
          <cell r="E96" t="str">
            <v>5mgx28片</v>
          </cell>
          <cell r="F96" t="str">
            <v>江苏鹏鹞</v>
          </cell>
          <cell r="G96" t="str">
            <v>2019.12.26</v>
          </cell>
          <cell r="H96" t="str">
            <v>2020.3.25</v>
          </cell>
          <cell r="I96" t="str">
            <v>2元</v>
          </cell>
          <cell r="J96">
            <v>29.8</v>
          </cell>
        </row>
        <row r="97">
          <cell r="C97">
            <v>135037</v>
          </cell>
          <cell r="D97" t="str">
            <v>硝苯地平缓释片（Ⅱ）</v>
          </cell>
          <cell r="E97" t="str">
            <v>20mg*48片</v>
          </cell>
          <cell r="F97" t="str">
            <v>上海信谊天平药业</v>
          </cell>
          <cell r="G97" t="str">
            <v>2019.12.26</v>
          </cell>
          <cell r="H97" t="str">
            <v>2020.3.25</v>
          </cell>
          <cell r="I97" t="str">
            <v>2元</v>
          </cell>
          <cell r="J97">
            <v>28</v>
          </cell>
        </row>
        <row r="98">
          <cell r="C98">
            <v>119652</v>
          </cell>
          <cell r="D98" t="str">
            <v>多烯磷脂酰胆碱胶囊(易善复)</v>
          </cell>
          <cell r="E98" t="str">
            <v>228mgx36粒</v>
          </cell>
          <cell r="F98" t="str">
            <v>赛诺菲(北京)制药</v>
          </cell>
          <cell r="G98" t="str">
            <v>2020.3.1</v>
          </cell>
          <cell r="H98" t="str">
            <v>2019.3.31</v>
          </cell>
          <cell r="I98" t="str">
            <v>0元，及时晒单</v>
          </cell>
          <cell r="J98">
            <v>72.5</v>
          </cell>
          <cell r="K98" t="str">
            <v>单盒奖励3元；疗程（5盒）奖励30元/疗程；不再享受毛利段奖励。</v>
          </cell>
        </row>
        <row r="99">
          <cell r="C99">
            <v>165176</v>
          </cell>
          <cell r="D99" t="str">
            <v>奥利司他胶囊</v>
          </cell>
          <cell r="E99" t="str">
            <v>60mgx24粒</v>
          </cell>
          <cell r="F99" t="str">
            <v>山东新时代</v>
          </cell>
          <cell r="G99" t="str">
            <v>2020.3.1</v>
          </cell>
          <cell r="H99" t="str">
            <v>2019.3.31</v>
          </cell>
          <cell r="I99" t="str">
            <v>0元，及时晒单</v>
          </cell>
          <cell r="J99">
            <v>288</v>
          </cell>
          <cell r="K99" t="str">
            <v>销售奖励：①销售1盒晒单奖励15元；②买二得三【赠品为卖品】，奖励40元/组（奖励不含赠品）。不再享受毛利段奖励。</v>
          </cell>
        </row>
        <row r="100">
          <cell r="C100">
            <v>190363</v>
          </cell>
          <cell r="D100" t="str">
            <v>人参固本口服液OTC</v>
          </cell>
          <cell r="E100" t="str">
            <v>10ml*14支</v>
          </cell>
          <cell r="F100" t="str">
            <v>鲁南贝特制药</v>
          </cell>
          <cell r="G100" t="str">
            <v>2020.3.1</v>
          </cell>
          <cell r="H100" t="str">
            <v>2019.3.31</v>
          </cell>
          <cell r="I100" t="str">
            <v>0元，及时晒单</v>
          </cell>
          <cell r="J100">
            <v>298</v>
          </cell>
          <cell r="K100" t="str">
            <v>晒单奖励20元/盒（不含赠品），不再享受其余奖励</v>
          </cell>
        </row>
        <row r="101">
          <cell r="C101">
            <v>168283</v>
          </cell>
          <cell r="D101" t="str">
            <v>安神补脑液</v>
          </cell>
          <cell r="E101" t="str">
            <v>10mlx20支</v>
          </cell>
          <cell r="F101" t="str">
            <v>鲁南厚普制药有限公司</v>
          </cell>
          <cell r="G101" t="str">
            <v>2020.3.1</v>
          </cell>
          <cell r="H101" t="str">
            <v>2019.3.31</v>
          </cell>
          <cell r="I101" t="str">
            <v>0元，及时晒单</v>
          </cell>
          <cell r="J101">
            <v>42</v>
          </cell>
          <cell r="K101" t="str">
            <v>晒单奖励3元/盒（不含赠品），不再享受毛利段奖励。</v>
          </cell>
        </row>
        <row r="102">
          <cell r="C102">
            <v>173316</v>
          </cell>
          <cell r="D102" t="str">
            <v>孟鲁司特钠片</v>
          </cell>
          <cell r="E102" t="str">
            <v>10mgx12片</v>
          </cell>
          <cell r="F102" t="str">
            <v>鲁南贝特制药有限公司(原山东鲁南贝特制药有限公司)</v>
          </cell>
          <cell r="G102" t="str">
            <v>2020.3.1</v>
          </cell>
          <cell r="H102" t="str">
            <v>2019.3.31</v>
          </cell>
          <cell r="I102" t="str">
            <v>0元，及时晒单</v>
          </cell>
          <cell r="J102">
            <v>78</v>
          </cell>
          <cell r="K102" t="str">
            <v>销售奖励：①销售1盒晒单奖励4元；②买二得三【赠品为卖品】，奖励10元/组（奖励不含赠品）。不再享受毛利段奖励。</v>
          </cell>
        </row>
        <row r="103">
          <cell r="C103">
            <v>173315</v>
          </cell>
          <cell r="D103" t="str">
            <v>孟鲁司特钠咀嚼片</v>
          </cell>
          <cell r="E103" t="str">
            <v>5mgx12片</v>
          </cell>
          <cell r="F103" t="str">
            <v>鲁南贝特制药有限公司(原山东鲁南贝特制药有限公司)</v>
          </cell>
          <cell r="G103" t="str">
            <v>2020.3.1</v>
          </cell>
          <cell r="H103" t="str">
            <v>2019.3.31</v>
          </cell>
          <cell r="I103" t="str">
            <v>0元，及时晒单</v>
          </cell>
          <cell r="J103">
            <v>72</v>
          </cell>
          <cell r="K103" t="str">
            <v>销售奖励：①销售1盒晒单奖励4元；②买二得三【赠品为卖品】，奖励10元/组（奖励不含赠品）。不再享受毛利段奖励。</v>
          </cell>
        </row>
        <row r="104">
          <cell r="C104">
            <v>173317</v>
          </cell>
          <cell r="D104" t="str">
            <v>瑞舒伐他汀钙片</v>
          </cell>
          <cell r="E104" t="str">
            <v>5mgx28片</v>
          </cell>
          <cell r="F104" t="str">
            <v>鲁南贝特制药有限公司(原山东鲁南贝特制药有限公司)</v>
          </cell>
          <cell r="G104" t="str">
            <v>2020.3.1</v>
          </cell>
          <cell r="H104" t="str">
            <v>2019.3.31</v>
          </cell>
          <cell r="I104" t="str">
            <v>0元，及时晒单</v>
          </cell>
          <cell r="J104">
            <v>97</v>
          </cell>
          <cell r="K104" t="str">
            <v>销售奖励：①销售1盒晒单奖励4元；②买二得三【赠品为卖品】，奖励10元/组（奖励不含赠品）。不再享受毛利段奖励。</v>
          </cell>
        </row>
        <row r="105">
          <cell r="C105">
            <v>101716</v>
          </cell>
          <cell r="D105" t="str">
            <v>他达拉非片(希爱力)</v>
          </cell>
          <cell r="E105" t="str">
            <v>20mgx1片</v>
          </cell>
          <cell r="F105" t="str">
            <v>(波多黎各)礼来</v>
          </cell>
          <cell r="G105" t="str">
            <v>2019.12.26</v>
          </cell>
          <cell r="H105" t="str">
            <v>2019.3.25</v>
          </cell>
          <cell r="I105" t="str">
            <v>3元</v>
          </cell>
          <cell r="J105">
            <v>138</v>
          </cell>
        </row>
        <row r="106">
          <cell r="C106">
            <v>101715</v>
          </cell>
          <cell r="D106" t="str">
            <v>他达拉非片(希爱力)</v>
          </cell>
          <cell r="E106" t="str">
            <v>20mgx4片</v>
          </cell>
          <cell r="F106" t="str">
            <v>Lilly del Caribe Inc(美国礼来)</v>
          </cell>
          <cell r="G106" t="str">
            <v>2019.12.26</v>
          </cell>
          <cell r="H106" t="str">
            <v>2019.3.25</v>
          </cell>
          <cell r="I106" t="str">
            <v>15元</v>
          </cell>
          <cell r="J106">
            <v>495</v>
          </cell>
        </row>
        <row r="107">
          <cell r="C107">
            <v>117756</v>
          </cell>
          <cell r="D107" t="str">
            <v>他达拉非片(希爱力)</v>
          </cell>
          <cell r="E107" t="str">
            <v>20mgx8片</v>
          </cell>
          <cell r="F107" t="str">
            <v>Lilly del Caribe inc(波多黎各)</v>
          </cell>
          <cell r="G107" t="str">
            <v>2019.12.26</v>
          </cell>
          <cell r="H107" t="str">
            <v>2019.3.25</v>
          </cell>
          <cell r="I107" t="str">
            <v>40元</v>
          </cell>
          <cell r="J107">
            <v>900</v>
          </cell>
        </row>
        <row r="108">
          <cell r="C108">
            <v>141310</v>
          </cell>
          <cell r="D108" t="str">
            <v>他达拉非片(希爱力)</v>
          </cell>
          <cell r="E108" t="str">
            <v>5mg*28s</v>
          </cell>
          <cell r="F108" t="str">
            <v>Eli Lilly Nederland B.V.</v>
          </cell>
          <cell r="G108" t="str">
            <v>2019.12.26</v>
          </cell>
          <cell r="H108" t="str">
            <v>2019.3.25</v>
          </cell>
          <cell r="I108" t="str">
            <v>40元</v>
          </cell>
          <cell r="J108">
            <v>950</v>
          </cell>
        </row>
        <row r="109">
          <cell r="C109">
            <v>153488</v>
          </cell>
          <cell r="D109" t="str">
            <v>萘敏维滴眼液 
</v>
          </cell>
          <cell r="E109" t="str">
            <v>15ml</v>
          </cell>
          <cell r="F109" t="str">
            <v>山东博士伦福瑞达</v>
          </cell>
          <cell r="G109" t="str">
            <v>2019.12.26</v>
          </cell>
          <cell r="H109" t="str">
            <v>2019.3.25</v>
          </cell>
          <cell r="I109" t="str">
            <v>2元</v>
          </cell>
          <cell r="J109">
            <v>26.8</v>
          </cell>
        </row>
        <row r="110">
          <cell r="C110">
            <v>153689</v>
          </cell>
          <cell r="D110" t="str">
            <v>复方硫酸软骨素滴眼液 </v>
          </cell>
          <cell r="E110" t="str">
            <v>15ml </v>
          </cell>
          <cell r="F110" t="str">
            <v>山东博士伦福瑞达</v>
          </cell>
          <cell r="G110" t="str">
            <v>2019.12.26</v>
          </cell>
          <cell r="H110" t="str">
            <v>2019.3.25</v>
          </cell>
          <cell r="I110" t="str">
            <v>2元</v>
          </cell>
          <cell r="J110">
            <v>26.8</v>
          </cell>
        </row>
        <row r="111">
          <cell r="C111">
            <v>114683</v>
          </cell>
          <cell r="D111" t="str">
            <v>复方新斯的明牛磺酸滴眼液</v>
          </cell>
          <cell r="E111" t="str">
            <v>10ml/支</v>
          </cell>
          <cell r="F111" t="str">
            <v>山东博士伦福瑞达</v>
          </cell>
          <cell r="G111" t="str">
            <v>2019.12.26</v>
          </cell>
          <cell r="H111" t="str">
            <v>2019.3.25</v>
          </cell>
          <cell r="I111" t="str">
            <v>2元</v>
          </cell>
          <cell r="J111">
            <v>27.8</v>
          </cell>
        </row>
        <row r="112">
          <cell r="C112">
            <v>109591</v>
          </cell>
          <cell r="D112" t="str">
            <v>氧氟沙星滴眼液(润舒)</v>
          </cell>
          <cell r="E112" t="str">
            <v>8ml:24mg(含玻璃酸钠)</v>
          </cell>
          <cell r="F112" t="str">
            <v>山东博士伦福瑞达</v>
          </cell>
          <cell r="G112" t="str">
            <v>2019.12.26</v>
          </cell>
          <cell r="H112" t="str">
            <v>2019.3.25</v>
          </cell>
          <cell r="I112" t="str">
            <v>2元</v>
          </cell>
          <cell r="J112">
            <v>22.5</v>
          </cell>
        </row>
        <row r="113">
          <cell r="C113">
            <v>62646</v>
          </cell>
          <cell r="D113" t="str">
            <v>萘非滴眼液(黄润洁)</v>
          </cell>
          <cell r="E113" t="str">
            <v>10ml(含玻璃酸钠)</v>
          </cell>
          <cell r="F113" t="str">
            <v>山东博士伦福瑞达</v>
          </cell>
          <cell r="G113" t="str">
            <v>2019.12.26</v>
          </cell>
          <cell r="H113" t="str">
            <v>2019.3.25</v>
          </cell>
          <cell r="I113" t="str">
            <v>2元</v>
          </cell>
          <cell r="J113">
            <v>24.8</v>
          </cell>
        </row>
        <row r="114">
          <cell r="C114">
            <v>115039</v>
          </cell>
          <cell r="D114" t="str">
            <v>氯化钠滴眼液(白润洁)</v>
          </cell>
          <cell r="E114" t="str">
            <v>0.4ml:2.2mgx10支</v>
          </cell>
          <cell r="F114" t="str">
            <v>山东博士伦福瑞达</v>
          </cell>
          <cell r="G114" t="str">
            <v>2019.12.26</v>
          </cell>
          <cell r="H114" t="str">
            <v>2019.3.25</v>
          </cell>
          <cell r="I114" t="str">
            <v>2元</v>
          </cell>
          <cell r="J114">
            <v>27.8</v>
          </cell>
        </row>
        <row r="115">
          <cell r="C115">
            <v>118013</v>
          </cell>
          <cell r="D115" t="str">
            <v>复方嗜酸乳杆菌片</v>
          </cell>
          <cell r="E115" t="str">
            <v>0.5gx12片</v>
          </cell>
          <cell r="F115" t="str">
            <v>通化金马药业</v>
          </cell>
          <cell r="G115" t="str">
            <v>2019.12.26</v>
          </cell>
          <cell r="H115" t="str">
            <v>2019.3.25</v>
          </cell>
          <cell r="I115" t="str">
            <v>0元，手工核算</v>
          </cell>
          <cell r="J115">
            <v>32</v>
          </cell>
          <cell r="K115" t="str">
            <v>晒单奖励2元/盒（赠品不享受奖励），买6盒立省32元。不再享受毛利段奖励。</v>
          </cell>
        </row>
        <row r="116">
          <cell r="C116">
            <v>133728</v>
          </cell>
          <cell r="D116" t="str">
            <v>磷酸西格列汀片</v>
          </cell>
          <cell r="E116" t="str">
            <v>100mgx7片x1板</v>
          </cell>
          <cell r="F116" t="str">
            <v>杭州默沙东制药有限公司</v>
          </cell>
          <cell r="G116" t="str">
            <v>2019.12.26</v>
          </cell>
          <cell r="H116" t="str">
            <v>2020.3.25</v>
          </cell>
          <cell r="I116" t="str">
            <v>3元</v>
          </cell>
          <cell r="J116">
            <v>62</v>
          </cell>
        </row>
        <row r="117">
          <cell r="C117">
            <v>186551</v>
          </cell>
          <cell r="D117" t="str">
            <v>孟鲁司特钠咀嚼片</v>
          </cell>
          <cell r="E117" t="str">
            <v>10mg*30片</v>
          </cell>
          <cell r="F117" t="str">
            <v>杭州默沙东制药有限公司</v>
          </cell>
          <cell r="G117" t="str">
            <v>2019.12.26</v>
          </cell>
          <cell r="H117" t="str">
            <v>2020.3.25</v>
          </cell>
          <cell r="I117" t="str">
            <v>4元</v>
          </cell>
          <cell r="J117">
            <v>200</v>
          </cell>
        </row>
        <row r="118">
          <cell r="C118">
            <v>186561</v>
          </cell>
          <cell r="D118" t="str">
            <v>孟鲁司特钠咀嚼片</v>
          </cell>
          <cell r="E118" t="str">
            <v>4mg*30片</v>
          </cell>
          <cell r="F118" t="str">
            <v>杭州默沙东制药有限公司</v>
          </cell>
          <cell r="G118" t="str">
            <v>2019.12.26</v>
          </cell>
          <cell r="H118" t="str">
            <v>2020.3.25</v>
          </cell>
          <cell r="I118" t="str">
            <v>5元</v>
          </cell>
          <cell r="J118">
            <v>180</v>
          </cell>
        </row>
        <row r="119">
          <cell r="C119">
            <v>184369</v>
          </cell>
          <cell r="D119" t="str">
            <v>类人胶原蛋白敷料</v>
          </cell>
          <cell r="E119" t="str">
            <v>5片</v>
          </cell>
          <cell r="F119" t="str">
            <v>陕西巨子生物技术有限公司</v>
          </cell>
          <cell r="G119" t="str">
            <v>2019.12.26</v>
          </cell>
          <cell r="H119" t="str">
            <v>2020.3.25</v>
          </cell>
          <cell r="I119" t="str">
            <v>5元</v>
          </cell>
          <cell r="J119">
            <v>198</v>
          </cell>
        </row>
        <row r="120">
          <cell r="C120">
            <v>165950</v>
          </cell>
          <cell r="D120" t="str">
            <v>非布司他片</v>
          </cell>
          <cell r="E120" t="str">
            <v>40mgx8片</v>
          </cell>
          <cell r="F120" t="str">
            <v>江苏万邦生化</v>
          </cell>
          <cell r="G120" t="str">
            <v>2020.2.26</v>
          </cell>
          <cell r="H120" t="str">
            <v>2020.6.25</v>
          </cell>
          <cell r="I120" t="str">
            <v>0元，及时晒单</v>
          </cell>
          <cell r="J120">
            <v>120</v>
          </cell>
          <cell r="K120" t="str">
            <v>奖励一：晒单奖励5元/盒（含赠品）；                                           不在享受毛利段奖励。</v>
          </cell>
        </row>
        <row r="121">
          <cell r="C121">
            <v>143148</v>
          </cell>
          <cell r="D121" t="str">
            <v>新复方芦荟胶囊</v>
          </cell>
          <cell r="E121" t="str">
            <v>0.43gx30粒</v>
          </cell>
          <cell r="F121" t="str">
            <v>河北万邦复临</v>
          </cell>
          <cell r="G121" t="str">
            <v>2019.12.26</v>
          </cell>
          <cell r="H121" t="str">
            <v>2020.6.25</v>
          </cell>
          <cell r="I121" t="str">
            <v>0元，及时晒单</v>
          </cell>
          <cell r="J121">
            <v>38</v>
          </cell>
          <cell r="K121" t="str">
            <v>1.单盒晒单奖励2元，不再享受原毛利段奖励；                     2.一次性销售五盒晒单奖励12.5元/组，不再享受原毛利段奖励；                     </v>
          </cell>
        </row>
        <row r="122">
          <cell r="C122">
            <v>67579</v>
          </cell>
          <cell r="D122" t="str">
            <v>蓝芩口服液</v>
          </cell>
          <cell r="E122" t="str">
            <v>10mlx12支</v>
          </cell>
          <cell r="F122" t="str">
            <v>扬子江北京海燕</v>
          </cell>
          <cell r="G122" t="str">
            <v>2019.12.26</v>
          </cell>
          <cell r="H122" t="str">
            <v>2020.3.25</v>
          </cell>
          <cell r="I122" t="str">
            <v>3元</v>
          </cell>
          <cell r="J122">
            <v>49.8</v>
          </cell>
          <cell r="K122" t="str">
            <v>晒单奖励3元/盒，不再享受其余奖励</v>
          </cell>
        </row>
        <row r="123">
          <cell r="C123">
            <v>148955</v>
          </cell>
          <cell r="D123" t="str">
            <v>定坤丹</v>
          </cell>
          <cell r="E123" t="str">
            <v>7gx4瓶（水蜜丸）</v>
          </cell>
          <cell r="F123" t="str">
            <v>山西广誉远国药</v>
          </cell>
          <cell r="G123" t="str">
            <v>2020.1.1</v>
          </cell>
          <cell r="H123" t="str">
            <v>2020.3.31</v>
          </cell>
          <cell r="I123" t="str">
            <v>0元，及时晒单</v>
          </cell>
          <cell r="J123">
            <v>198</v>
          </cell>
          <cell r="K123" t="str">
            <v>1.单盒晒单奖励16元/盒2.疗程4盒以上（含4盒）销售奖励20元/盒3.同时不再享受其余奖励</v>
          </cell>
        </row>
        <row r="124">
          <cell r="C124">
            <v>1454</v>
          </cell>
          <cell r="D124" t="str">
            <v>龟龄集</v>
          </cell>
          <cell r="E124" t="str">
            <v>0.3g*30粒*1瓶</v>
          </cell>
          <cell r="F124" t="str">
            <v>山西广誉远</v>
          </cell>
          <cell r="G124" t="str">
            <v>2020.1.1</v>
          </cell>
          <cell r="H124" t="str">
            <v>2020.3.31</v>
          </cell>
          <cell r="I124" t="str">
            <v>0元，及时晒单</v>
          </cell>
          <cell r="J124">
            <v>520</v>
          </cell>
          <cell r="K124" t="str">
            <v>每盒晒单50元/瓶，疗程销售4盒以上（含4盒）销售奖励60元/瓶，不再享受其余奖励</v>
          </cell>
        </row>
        <row r="125">
          <cell r="C125">
            <v>149350</v>
          </cell>
          <cell r="D125" t="str">
            <v>牛黄清心丸</v>
          </cell>
          <cell r="E125" t="str">
            <v>3gx4丸（大蜜丸）</v>
          </cell>
          <cell r="F125" t="str">
            <v>山西广誉远</v>
          </cell>
          <cell r="G125" t="str">
            <v>2020.1.1</v>
          </cell>
          <cell r="H125" t="str">
            <v>2020.3.31</v>
          </cell>
          <cell r="I125" t="str">
            <v>0元，及时晒单</v>
          </cell>
          <cell r="J125">
            <v>198</v>
          </cell>
          <cell r="K125" t="str">
            <v>晒单奖励20元/盒，不再享受其余奖励</v>
          </cell>
        </row>
        <row r="126">
          <cell r="C126">
            <v>140507</v>
          </cell>
          <cell r="D126" t="str">
            <v>蛋白粉(汤臣倍健)</v>
          </cell>
          <cell r="E126" t="str">
            <v>450g</v>
          </cell>
          <cell r="F126" t="str">
            <v>汤臣倍健股份有限公司</v>
          </cell>
          <cell r="G126" t="str">
            <v>2020.3.1</v>
          </cell>
          <cell r="H126" t="str">
            <v>2020.3.31</v>
          </cell>
          <cell r="I126" t="str">
            <v>手工核算</v>
          </cell>
          <cell r="J126">
            <v>398</v>
          </cell>
          <cell r="K126" t="str">
            <v>单盒晒单奖励8元</v>
          </cell>
        </row>
        <row r="127">
          <cell r="C127">
            <v>182964</v>
          </cell>
          <cell r="D127" t="str">
            <v>蛋白粉</v>
          </cell>
          <cell r="E127" t="str">
            <v>600g(450g/罐+150g/罐)</v>
          </cell>
          <cell r="F127" t="str">
            <v>汤臣倍健</v>
          </cell>
          <cell r="G127" t="str">
            <v>2020.3.1</v>
          </cell>
          <cell r="H127" t="str">
            <v>2020.3.31</v>
          </cell>
          <cell r="I127" t="str">
            <v>手工核算</v>
          </cell>
          <cell r="J127">
            <v>418</v>
          </cell>
          <cell r="K127" t="str">
            <v>单盒晒单奖励10元</v>
          </cell>
        </row>
        <row r="128">
          <cell r="C128">
            <v>162305</v>
          </cell>
          <cell r="D128" t="str">
            <v>氨糖软骨素钙片</v>
          </cell>
          <cell r="E128" t="str">
            <v>180片</v>
          </cell>
          <cell r="F128" t="str">
            <v>汤臣倍健</v>
          </cell>
          <cell r="G128" t="str">
            <v>2020.3.1</v>
          </cell>
          <cell r="H128" t="str">
            <v>2020.3.31</v>
          </cell>
          <cell r="I128" t="str">
            <v>手工核算</v>
          </cell>
          <cell r="J128">
            <v>388</v>
          </cell>
          <cell r="K128" t="str">
            <v>单盒晒单奖励8元</v>
          </cell>
        </row>
        <row r="129">
          <cell r="C129">
            <v>171306</v>
          </cell>
          <cell r="D129" t="str">
            <v>氨糖软骨素钙片</v>
          </cell>
          <cell r="E129" t="str">
            <v>285.6g(1.02gx80片x1瓶+1.02gx100片x2瓶)</v>
          </cell>
          <cell r="F129" t="str">
            <v>汤臣倍健</v>
          </cell>
          <cell r="G129" t="str">
            <v>2020.3.1</v>
          </cell>
          <cell r="H129" t="str">
            <v>2020.3.31</v>
          </cell>
          <cell r="I129" t="str">
            <v>手工核算</v>
          </cell>
          <cell r="J129">
            <v>520</v>
          </cell>
          <cell r="K129" t="str">
            <v>单盒晒单奖励15元</v>
          </cell>
        </row>
        <row r="130">
          <cell r="C130">
            <v>168730</v>
          </cell>
          <cell r="D130" t="str">
            <v>越橘叶黄素酯β-胡萝卜素软胶囊</v>
          </cell>
          <cell r="E130" t="str">
            <v>22.5g（0.5gx45粒）</v>
          </cell>
          <cell r="F130" t="str">
            <v>汤臣倍健股份</v>
          </cell>
          <cell r="G130" t="str">
            <v>2020.3.1</v>
          </cell>
          <cell r="H130" t="str">
            <v>2020.3.31</v>
          </cell>
          <cell r="I130" t="str">
            <v>手工核算</v>
          </cell>
          <cell r="J130">
            <v>248</v>
          </cell>
          <cell r="K130" t="str">
            <v>单盒晒单奖励4元</v>
          </cell>
        </row>
        <row r="131">
          <cell r="C131">
            <v>182962</v>
          </cell>
          <cell r="D131" t="str">
            <v>钙维生素D维生素K软胶囊</v>
          </cell>
          <cell r="E131" t="str">
            <v>400g(1000mg×200粒×2瓶)</v>
          </cell>
          <cell r="F131" t="str">
            <v>汤臣倍健股份有限公司</v>
          </cell>
          <cell r="G131" t="str">
            <v>2020.3.1</v>
          </cell>
          <cell r="H131" t="str">
            <v>2020.3.31</v>
          </cell>
          <cell r="I131" t="str">
            <v>手工核算</v>
          </cell>
          <cell r="J131">
            <v>278</v>
          </cell>
          <cell r="K131" t="str">
            <v>单盒晒单奖励4元</v>
          </cell>
        </row>
        <row r="132">
          <cell r="C132">
            <v>182869</v>
          </cell>
          <cell r="D132" t="str">
            <v>补肾益脑胶囊</v>
          </cell>
          <cell r="E132" t="str">
            <v>0.27g×12粒×2板×10袋</v>
          </cell>
          <cell r="F132" t="str">
            <v>浙江东方</v>
          </cell>
          <cell r="G132" t="str">
            <v>2019.12.26</v>
          </cell>
          <cell r="H132" t="str">
            <v>2020.3.31</v>
          </cell>
          <cell r="I132" t="str">
            <v>15元</v>
          </cell>
          <cell r="J132">
            <v>288</v>
          </cell>
          <cell r="K132" t="str">
            <v>晒单奖励15元/盒。不再享受原毛利段奖励；</v>
          </cell>
        </row>
        <row r="133">
          <cell r="C133">
            <v>178864</v>
          </cell>
          <cell r="D133" t="str">
            <v>参麦地黄丸</v>
          </cell>
          <cell r="E133" t="str">
            <v>9gx14袋</v>
          </cell>
          <cell r="F133" t="str">
            <v>浙江东方</v>
          </cell>
          <cell r="G133" t="str">
            <v>2019.12.26</v>
          </cell>
          <cell r="H133" t="str">
            <v>2020.3.31</v>
          </cell>
          <cell r="I133" t="str">
            <v>10元</v>
          </cell>
          <cell r="J133">
            <v>138</v>
          </cell>
          <cell r="K133" t="str">
            <v>晒单奖励10元/盒。不再享受原毛利段奖励；</v>
          </cell>
        </row>
        <row r="134">
          <cell r="C134">
            <v>184572</v>
          </cell>
          <cell r="D134" t="str">
            <v>蚕蛾公补合剂</v>
          </cell>
          <cell r="E134" t="str">
            <v>10mlx10瓶</v>
          </cell>
          <cell r="F134" t="str">
            <v>四川南充制药</v>
          </cell>
          <cell r="G134" t="str">
            <v>2019.12.26</v>
          </cell>
          <cell r="H134" t="str">
            <v>2020.3.31</v>
          </cell>
          <cell r="I134" t="str">
            <v>10元</v>
          </cell>
          <cell r="J134">
            <v>128</v>
          </cell>
          <cell r="K134" t="str">
            <v>晒单奖励10元/盒。不再享受原毛利段奖励；</v>
          </cell>
        </row>
        <row r="135">
          <cell r="C135">
            <v>193717</v>
          </cell>
          <cell r="D135" t="str">
            <v>清呤卫士钾泡腾片（柠檬味）</v>
          </cell>
          <cell r="E135" t="str">
            <v>80克（4g/片*20片）</v>
          </cell>
          <cell r="F135" t="str">
            <v>江苏汉典生物科技股份有限公司</v>
          </cell>
          <cell r="G135" t="str">
            <v>2020.1.1</v>
          </cell>
          <cell r="H135" t="str">
            <v>2020.3.31</v>
          </cell>
          <cell r="I135" t="str">
            <v>0元，及时晒单</v>
          </cell>
          <cell r="J135">
            <v>108</v>
          </cell>
          <cell r="K135" t="str">
            <v>晒单奖励6元/盒。</v>
          </cell>
        </row>
        <row r="136">
          <cell r="C136">
            <v>169816</v>
          </cell>
          <cell r="D136" t="str">
            <v>腰椎固定带</v>
          </cell>
          <cell r="E136" t="str">
            <v>YY-M</v>
          </cell>
          <cell r="F136" t="str">
            <v>上海康伴保健器械有限公司</v>
          </cell>
          <cell r="G136" t="str">
            <v>2019.12.26</v>
          </cell>
          <cell r="H136" t="str">
            <v>2020.3.25</v>
          </cell>
          <cell r="I136" t="str">
            <v>及时晒单</v>
          </cell>
          <cell r="J136">
            <v>118</v>
          </cell>
          <cell r="K136" t="str">
            <v>晒单奖励5元/盒</v>
          </cell>
        </row>
        <row r="137">
          <cell r="C137">
            <v>169817</v>
          </cell>
          <cell r="D137" t="str">
            <v>腰椎固定带</v>
          </cell>
          <cell r="E137" t="str">
            <v>YY-L</v>
          </cell>
          <cell r="F137" t="str">
            <v>上海康伴保健器械有限公司</v>
          </cell>
          <cell r="G137" t="str">
            <v>2019.12.26</v>
          </cell>
          <cell r="H137" t="str">
            <v>2020.3.25</v>
          </cell>
          <cell r="I137" t="str">
            <v>及时晒单</v>
          </cell>
          <cell r="J137">
            <v>118</v>
          </cell>
          <cell r="K137" t="str">
            <v>晒单奖励5元/盒</v>
          </cell>
        </row>
        <row r="138">
          <cell r="C138">
            <v>170109</v>
          </cell>
          <cell r="D138" t="str">
            <v>腰椎固定带</v>
          </cell>
          <cell r="E138" t="str">
            <v>YY-XL</v>
          </cell>
          <cell r="F138" t="str">
            <v>上海康伴保健器械有限公司</v>
          </cell>
          <cell r="G138" t="str">
            <v>2019.12.26</v>
          </cell>
          <cell r="H138" t="str">
            <v>2020.3.25</v>
          </cell>
          <cell r="I138" t="str">
            <v>及时晒单</v>
          </cell>
          <cell r="J138">
            <v>118</v>
          </cell>
          <cell r="K138" t="str">
            <v>晒单奖励5元/盒</v>
          </cell>
        </row>
        <row r="139">
          <cell r="C139">
            <v>191595</v>
          </cell>
          <cell r="D139" t="str">
            <v>治疗型静脉曲张袜</v>
          </cell>
          <cell r="E139" t="str">
            <v>MDAF01长筒袜（厚款）轻型</v>
          </cell>
          <cell r="F139" t="str">
            <v>浙江华尔纺织科技有限公司</v>
          </cell>
          <cell r="G139" t="str">
            <v>2019.12.26</v>
          </cell>
          <cell r="H139" t="str">
            <v>2020.3.25</v>
          </cell>
          <cell r="I139" t="str">
            <v>及时晒单</v>
          </cell>
          <cell r="J139">
            <v>208</v>
          </cell>
          <cell r="K139" t="str">
            <v>晒单奖励10元/盒</v>
          </cell>
        </row>
        <row r="140">
          <cell r="C140">
            <v>191596</v>
          </cell>
          <cell r="D140" t="str">
            <v>治疗型静脉曲张袜</v>
          </cell>
          <cell r="E140" t="str">
            <v>MDAF11长筒袜（厚款）轻型</v>
          </cell>
          <cell r="F140" t="str">
            <v>浙江华尔纺织科技有限公司</v>
          </cell>
          <cell r="G140" t="str">
            <v>2019.12.26</v>
          </cell>
          <cell r="H140" t="str">
            <v>2020.3.25</v>
          </cell>
          <cell r="I140" t="str">
            <v>及时晒单</v>
          </cell>
          <cell r="J140">
            <v>208</v>
          </cell>
          <cell r="K140" t="str">
            <v>晒单奖励10元/盒</v>
          </cell>
        </row>
        <row r="141">
          <cell r="C141">
            <v>191597</v>
          </cell>
          <cell r="D141" t="str">
            <v>治疗型静脉曲张袜</v>
          </cell>
          <cell r="E141" t="str">
            <v>MDAF21长筒袜（厚款）轻型</v>
          </cell>
          <cell r="F141" t="str">
            <v>浙江华尔纺织科技有限公司</v>
          </cell>
          <cell r="G141" t="str">
            <v>2019.12.26</v>
          </cell>
          <cell r="H141" t="str">
            <v>2020.3.25</v>
          </cell>
          <cell r="I141" t="str">
            <v>及时晒单</v>
          </cell>
          <cell r="J141">
            <v>208</v>
          </cell>
          <cell r="K141" t="str">
            <v>晒单奖励10元/盒</v>
          </cell>
        </row>
        <row r="142">
          <cell r="C142">
            <v>191592</v>
          </cell>
          <cell r="D142" t="str">
            <v>治疗型静脉曲张袜</v>
          </cell>
          <cell r="E142" t="str">
            <v>MDAD11中筒袜（厚款）轻型</v>
          </cell>
          <cell r="F142" t="str">
            <v>浙江华尔纺织科技有限公司</v>
          </cell>
          <cell r="G142" t="str">
            <v>2019.12.26</v>
          </cell>
          <cell r="H142" t="str">
            <v>2020.3.25</v>
          </cell>
          <cell r="I142" t="str">
            <v>及时晒单</v>
          </cell>
          <cell r="J142">
            <v>168</v>
          </cell>
          <cell r="K142" t="str">
            <v>晒单奖励5元/盒</v>
          </cell>
        </row>
        <row r="143">
          <cell r="C143">
            <v>191593</v>
          </cell>
          <cell r="D143" t="str">
            <v>治疗型静脉曲张袜</v>
          </cell>
          <cell r="E143" t="str">
            <v>MDAD01中筒袜（厚款）轻型</v>
          </cell>
          <cell r="F143" t="str">
            <v>浙江华尔纺织科技有限公司</v>
          </cell>
          <cell r="G143" t="str">
            <v>2019.12.26</v>
          </cell>
          <cell r="H143" t="str">
            <v>2020.3.25</v>
          </cell>
          <cell r="I143" t="str">
            <v>及时晒单</v>
          </cell>
          <cell r="J143">
            <v>168</v>
          </cell>
          <cell r="K143" t="str">
            <v>晒单奖励5元/盒</v>
          </cell>
        </row>
        <row r="144">
          <cell r="C144">
            <v>191594</v>
          </cell>
          <cell r="D144" t="str">
            <v>治疗型静脉曲张袜</v>
          </cell>
          <cell r="E144" t="str">
            <v>MDAD21中筒袜（厚款）轻型</v>
          </cell>
          <cell r="F144" t="str">
            <v>浙江华尔纺织科技有限公司</v>
          </cell>
          <cell r="G144" t="str">
            <v>2019.12.26</v>
          </cell>
          <cell r="H144" t="str">
            <v>2020.3.25</v>
          </cell>
          <cell r="I144" t="str">
            <v>及时晒单</v>
          </cell>
          <cell r="J144">
            <v>168</v>
          </cell>
          <cell r="K144" t="str">
            <v>晒单奖励5元/盒</v>
          </cell>
        </row>
        <row r="145">
          <cell r="C145">
            <v>191535</v>
          </cell>
          <cell r="D145" t="str">
            <v>腰椎固定器</v>
          </cell>
          <cell r="E145" t="str">
            <v>YD-W-106（M）</v>
          </cell>
          <cell r="F145" t="str">
            <v>浙江帝诺医疗科技有限公司</v>
          </cell>
          <cell r="G145" t="str">
            <v>2019.12.26</v>
          </cell>
          <cell r="H145" t="str">
            <v>2020.3.25</v>
          </cell>
          <cell r="I145" t="str">
            <v>及时晒单</v>
          </cell>
          <cell r="J145">
            <v>1180</v>
          </cell>
          <cell r="K145" t="str">
            <v>晒单奖励80元/盒</v>
          </cell>
        </row>
        <row r="146">
          <cell r="C146">
            <v>191537</v>
          </cell>
          <cell r="D146" t="str">
            <v>腰椎固定器</v>
          </cell>
          <cell r="E146" t="str">
            <v>YD-W-106（L）</v>
          </cell>
          <cell r="F146" t="str">
            <v>浙江帝诺医疗科技有限公司</v>
          </cell>
          <cell r="G146" t="str">
            <v>2019.12.26</v>
          </cell>
          <cell r="H146" t="str">
            <v>2020.3.25</v>
          </cell>
          <cell r="I146" t="str">
            <v>及时晒单</v>
          </cell>
          <cell r="J146">
            <v>1180</v>
          </cell>
          <cell r="K146" t="str">
            <v>晒单奖励80元/盒</v>
          </cell>
        </row>
        <row r="147">
          <cell r="C147">
            <v>181738</v>
          </cell>
          <cell r="D147" t="str">
            <v>压缩式雾化器</v>
          </cell>
          <cell r="E147" t="str">
            <v>WH·B</v>
          </cell>
          <cell r="F147" t="str">
            <v>苏州柯尔医疗器械有限公司</v>
          </cell>
          <cell r="G147" t="str">
            <v>2019.12.26</v>
          </cell>
          <cell r="H147" t="str">
            <v>2020.3.25</v>
          </cell>
          <cell r="I147" t="str">
            <v>及时晒单</v>
          </cell>
          <cell r="J147">
            <v>398</v>
          </cell>
          <cell r="K147" t="str">
            <v>晒单奖励15元/盒</v>
          </cell>
        </row>
        <row r="148">
          <cell r="C148">
            <v>191601</v>
          </cell>
          <cell r="D148" t="str">
            <v>医用分子筛制氧/雾化机</v>
          </cell>
          <cell r="E148" t="str">
            <v>LP-3L-Y</v>
          </cell>
          <cell r="F148" t="str">
            <v>仁新节能环保设备(上海)有限公司</v>
          </cell>
          <cell r="G148" t="str">
            <v>2019.12.26</v>
          </cell>
          <cell r="H148" t="str">
            <v>2020.3.25</v>
          </cell>
          <cell r="I148" t="str">
            <v>及时晒单</v>
          </cell>
          <cell r="J148">
            <v>2980</v>
          </cell>
          <cell r="K148" t="str">
            <v>晒单奖励120元/盒</v>
          </cell>
        </row>
        <row r="149">
          <cell r="C149">
            <v>180987</v>
          </cell>
          <cell r="D149" t="str">
            <v>可调式鼻腔清洗器</v>
          </cell>
          <cell r="E149" t="str">
            <v>75ml双喷雾化</v>
          </cell>
          <cell r="F149" t="str">
            <v>浙江朗柯生物工程有限公司</v>
          </cell>
          <cell r="G149" t="str">
            <v>2019.12.26</v>
          </cell>
          <cell r="H149" t="str">
            <v>2020.3.25</v>
          </cell>
          <cell r="I149" t="str">
            <v>0元，及时晒单</v>
          </cell>
          <cell r="J149">
            <v>99</v>
          </cell>
          <cell r="K149" t="str">
            <v>晒单奖励7元/盒，不再享受毛利段奖励。</v>
          </cell>
        </row>
        <row r="150">
          <cell r="C150">
            <v>161888</v>
          </cell>
          <cell r="D150" t="str">
            <v>生理性海水鼻腔喷雾器</v>
          </cell>
          <cell r="E150" t="str">
            <v>50ml（宝贝分享）</v>
          </cell>
          <cell r="F150" t="str">
            <v>浙江朗柯生物工程有限公司</v>
          </cell>
          <cell r="G150" t="str">
            <v>2019.12.26</v>
          </cell>
          <cell r="H150" t="str">
            <v>2020.3.25</v>
          </cell>
          <cell r="I150" t="str">
            <v>0元，及时晒单</v>
          </cell>
          <cell r="J150">
            <v>68</v>
          </cell>
          <cell r="K150" t="str">
            <v>晒单奖励4元/盒，不再享受毛利段奖励。</v>
          </cell>
        </row>
        <row r="151">
          <cell r="C151">
            <v>140679</v>
          </cell>
          <cell r="D151" t="str">
            <v>生理性海水鼻腔喷雾器</v>
          </cell>
          <cell r="E151" t="str">
            <v>50ml</v>
          </cell>
          <cell r="F151" t="str">
            <v>浙江朗柯生物工程有限公司</v>
          </cell>
          <cell r="G151" t="str">
            <v>2019.12.26</v>
          </cell>
          <cell r="H151" t="str">
            <v>2020.3.25</v>
          </cell>
          <cell r="I151" t="str">
            <v>0元，及时晒单</v>
          </cell>
          <cell r="J151">
            <v>68</v>
          </cell>
          <cell r="K151" t="str">
            <v>晒单奖励4元/盒，不再享受毛利段奖励。</v>
          </cell>
        </row>
        <row r="152">
          <cell r="C152">
            <v>178401</v>
          </cell>
          <cell r="D152" t="str">
            <v>生理性海水鼻腔喷雾器（雷特伯恩）</v>
          </cell>
          <cell r="E152" t="str">
            <v>30mL</v>
          </cell>
          <cell r="F152" t="str">
            <v>浙江朗柯生物工程有限公司</v>
          </cell>
          <cell r="G152" t="str">
            <v>2019.12.26</v>
          </cell>
          <cell r="H152" t="str">
            <v>2020.3.25</v>
          </cell>
          <cell r="I152" t="str">
            <v>0元，及时晒单</v>
          </cell>
          <cell r="J152">
            <v>58</v>
          </cell>
          <cell r="K152" t="str">
            <v>晒单奖励4元/盒，不再享受毛利段奖励。</v>
          </cell>
        </row>
        <row r="153">
          <cell r="C153">
            <v>178420</v>
          </cell>
          <cell r="D153" t="str">
            <v>血脂康胶囊</v>
          </cell>
          <cell r="E153" t="str">
            <v>0.3x36粒</v>
          </cell>
          <cell r="F153" t="str">
            <v>北京北大维信生物科技有限公司</v>
          </cell>
          <cell r="G153" t="str">
            <v>2019.12.26</v>
          </cell>
          <cell r="H153" t="str">
            <v>2020.3.25</v>
          </cell>
          <cell r="I153" t="str">
            <v>15元</v>
          </cell>
          <cell r="J153">
            <v>50</v>
          </cell>
        </row>
        <row r="154">
          <cell r="C154">
            <v>87398</v>
          </cell>
          <cell r="D154" t="str">
            <v>依帕司他片(唐林)</v>
          </cell>
          <cell r="E154" t="str">
            <v>50mgx10片</v>
          </cell>
          <cell r="F154" t="str">
            <v>扬子江药业集团南京海陵药业有限公司</v>
          </cell>
          <cell r="G154" t="str">
            <v>2020.2.26</v>
          </cell>
          <cell r="H154" t="str">
            <v>2020.3.25</v>
          </cell>
          <cell r="I154" t="str">
            <v>3元</v>
          </cell>
          <cell r="J154">
            <v>44.5</v>
          </cell>
        </row>
        <row r="155">
          <cell r="C155">
            <v>195323</v>
          </cell>
          <cell r="D155" t="str">
            <v>枸橼酸铋钾片/替硝唑片/克拉霉素片组合包装</v>
          </cell>
          <cell r="E155" t="str">
            <v>0.3gx0.5gx0.25gx7板x8片</v>
          </cell>
          <cell r="F155" t="str">
            <v>丽珠集团丽珠制药厂</v>
          </cell>
          <cell r="G155" t="str">
            <v>2019.12.26</v>
          </cell>
          <cell r="H155" t="str">
            <v>2020.3.25</v>
          </cell>
          <cell r="I155" t="str">
            <v>12元</v>
          </cell>
          <cell r="J155">
            <v>168</v>
          </cell>
        </row>
        <row r="156">
          <cell r="C156">
            <v>194347</v>
          </cell>
          <cell r="D156" t="str">
            <v>艾普拉唑肠溶片</v>
          </cell>
          <cell r="E156" t="str">
            <v>5mgx14片</v>
          </cell>
          <cell r="F156" t="str">
            <v>丽珠集团丽珠制药厂</v>
          </cell>
          <cell r="G156" t="str">
            <v>2019.12.26</v>
          </cell>
          <cell r="H156" t="str">
            <v>2020.3.25</v>
          </cell>
          <cell r="I156" t="str">
            <v>12元</v>
          </cell>
          <cell r="J156">
            <v>198</v>
          </cell>
        </row>
        <row r="157">
          <cell r="C157">
            <v>30878</v>
          </cell>
          <cell r="D157" t="str">
            <v>四季抗病毒合剂</v>
          </cell>
          <cell r="E157" t="str">
            <v>120ml</v>
          </cell>
          <cell r="F157" t="str">
            <v>陕西海天制药</v>
          </cell>
          <cell r="G157" t="str">
            <v>2020.2.26</v>
          </cell>
          <cell r="H157" t="str">
            <v>2020.4.25</v>
          </cell>
          <cell r="I157" t="str">
            <v>3元</v>
          </cell>
          <cell r="J157">
            <v>38</v>
          </cell>
          <cell r="K157" t="str">
            <v>晒单奖励3元/盒。不再享受原毛利段奖励；</v>
          </cell>
        </row>
        <row r="158">
          <cell r="C158">
            <v>124620</v>
          </cell>
          <cell r="D158" t="str">
            <v>黄芪破壁饮片</v>
          </cell>
          <cell r="E158" t="str">
            <v>2g*20袋</v>
          </cell>
          <cell r="F158" t="str">
            <v>中山市中智</v>
          </cell>
          <cell r="G158" t="str">
            <v>2019.12.26</v>
          </cell>
          <cell r="H158" t="str">
            <v>2020.3.25</v>
          </cell>
          <cell r="I158" t="str">
            <v>3元</v>
          </cell>
          <cell r="J158">
            <v>68</v>
          </cell>
        </row>
        <row r="159">
          <cell r="C159">
            <v>124626</v>
          </cell>
          <cell r="D159" t="str">
            <v>丹参破壁饮片</v>
          </cell>
          <cell r="E159" t="str">
            <v>1g*20袋</v>
          </cell>
          <cell r="F159" t="str">
            <v>中山市中智</v>
          </cell>
          <cell r="G159" t="str">
            <v>2019.12.26</v>
          </cell>
          <cell r="H159" t="str">
            <v>2020.3.25</v>
          </cell>
          <cell r="I159">
            <v>0.06</v>
          </cell>
          <cell r="J159">
            <v>60</v>
          </cell>
        </row>
        <row r="160">
          <cell r="C160">
            <v>124631</v>
          </cell>
          <cell r="D160" t="str">
            <v>西洋参破壁饮片</v>
          </cell>
          <cell r="E160" t="str">
            <v>1g*20袋</v>
          </cell>
          <cell r="F160" t="str">
            <v>中山市中智</v>
          </cell>
          <cell r="G160" t="str">
            <v>2019.12.26</v>
          </cell>
          <cell r="H160" t="str">
            <v>2020.3.25</v>
          </cell>
          <cell r="I160">
            <v>0.06</v>
          </cell>
          <cell r="J160">
            <v>188</v>
          </cell>
        </row>
        <row r="161">
          <cell r="C161">
            <v>124623</v>
          </cell>
          <cell r="D161" t="str">
            <v>当归破壁饮片</v>
          </cell>
          <cell r="E161" t="str">
            <v>2g*20袋</v>
          </cell>
          <cell r="F161" t="str">
            <v>中山市中智</v>
          </cell>
          <cell r="G161" t="str">
            <v>2019.12.26</v>
          </cell>
          <cell r="H161" t="str">
            <v>2020.3.25</v>
          </cell>
          <cell r="I161">
            <v>0.06</v>
          </cell>
          <cell r="J161">
            <v>70</v>
          </cell>
        </row>
        <row r="162">
          <cell r="C162">
            <v>124613</v>
          </cell>
          <cell r="D162" t="str">
            <v>淫羊藿破壁饮片</v>
          </cell>
          <cell r="E162" t="str">
            <v>1g*20袋</v>
          </cell>
          <cell r="F162" t="str">
            <v>中山市中智</v>
          </cell>
          <cell r="G162" t="str">
            <v>2019.12.26</v>
          </cell>
          <cell r="H162" t="str">
            <v>2020.3.25</v>
          </cell>
          <cell r="I162">
            <v>0.06</v>
          </cell>
          <cell r="J162">
            <v>118</v>
          </cell>
        </row>
        <row r="163">
          <cell r="C163">
            <v>131813</v>
          </cell>
          <cell r="D163" t="str">
            <v>茯苓破壁饮片</v>
          </cell>
          <cell r="E163" t="str">
            <v>2g*20袋</v>
          </cell>
          <cell r="F163" t="str">
            <v>中山市中智</v>
          </cell>
          <cell r="G163" t="str">
            <v>2019.12.26</v>
          </cell>
          <cell r="H163" t="str">
            <v>2020.3.25</v>
          </cell>
          <cell r="I163">
            <v>0.06</v>
          </cell>
          <cell r="J163">
            <v>98</v>
          </cell>
        </row>
        <row r="164">
          <cell r="C164">
            <v>124625</v>
          </cell>
          <cell r="D164" t="str">
            <v>玫瑰花破壁饮片</v>
          </cell>
          <cell r="E164" t="str">
            <v>1g*20袋</v>
          </cell>
          <cell r="F164" t="str">
            <v>中山市中智</v>
          </cell>
          <cell r="G164" t="str">
            <v>2019.12.26</v>
          </cell>
          <cell r="H164" t="str">
            <v>2020.3.25</v>
          </cell>
          <cell r="I164">
            <v>0.06</v>
          </cell>
          <cell r="J164">
            <v>90</v>
          </cell>
        </row>
        <row r="165">
          <cell r="C165">
            <v>131807</v>
          </cell>
          <cell r="D165" t="str">
            <v>鱼腥草破壁饮片</v>
          </cell>
          <cell r="E165" t="str">
            <v>2g*20袋</v>
          </cell>
          <cell r="F165" t="str">
            <v>中山市中智</v>
          </cell>
          <cell r="G165" t="str">
            <v>2019.12.26</v>
          </cell>
          <cell r="H165" t="str">
            <v>2020.3.25</v>
          </cell>
          <cell r="I165" t="str">
            <v>6元</v>
          </cell>
          <cell r="J165">
            <v>128</v>
          </cell>
        </row>
        <row r="166">
          <cell r="C166">
            <v>131811</v>
          </cell>
          <cell r="D166" t="str">
            <v>罗汉果破壁饮片</v>
          </cell>
          <cell r="E166" t="str">
            <v>2g*20袋</v>
          </cell>
          <cell r="F166" t="str">
            <v>中山市中智</v>
          </cell>
          <cell r="G166" t="str">
            <v>2019.12.26</v>
          </cell>
          <cell r="H166" t="str">
            <v>2020.3.25</v>
          </cell>
          <cell r="I166">
            <v>0.06</v>
          </cell>
          <cell r="J166">
            <v>120</v>
          </cell>
        </row>
        <row r="167">
          <cell r="C167">
            <v>124627</v>
          </cell>
          <cell r="D167" t="str">
            <v>石斛破壁饮片</v>
          </cell>
          <cell r="E167" t="str">
            <v>1g*20袋</v>
          </cell>
          <cell r="F167" t="str">
            <v>中山市中智</v>
          </cell>
          <cell r="G167" t="str">
            <v>2019.12.26</v>
          </cell>
          <cell r="H167" t="str">
            <v>2020.3.25</v>
          </cell>
          <cell r="I167">
            <v>0.06</v>
          </cell>
          <cell r="J167">
            <v>240</v>
          </cell>
        </row>
        <row r="168">
          <cell r="C168">
            <v>131806</v>
          </cell>
          <cell r="D168" t="str">
            <v>红景天破壁饮片</v>
          </cell>
          <cell r="E168" t="str">
            <v>1g*20袋</v>
          </cell>
          <cell r="F168" t="str">
            <v>中山市中智</v>
          </cell>
          <cell r="G168" t="str">
            <v>2019.12.26</v>
          </cell>
          <cell r="H168" t="str">
            <v>2020.3.25</v>
          </cell>
          <cell r="I168">
            <v>0.06</v>
          </cell>
          <cell r="J168">
            <v>120</v>
          </cell>
        </row>
        <row r="169">
          <cell r="C169">
            <v>124630</v>
          </cell>
          <cell r="D169" t="str">
            <v>菊花破壁饮片</v>
          </cell>
          <cell r="E169" t="str">
            <v>1g*20袋</v>
          </cell>
          <cell r="F169" t="str">
            <v>中山市中智</v>
          </cell>
          <cell r="G169" t="str">
            <v>2019.12.26</v>
          </cell>
          <cell r="H169" t="str">
            <v>2020.3.25</v>
          </cell>
          <cell r="I169" t="str">
            <v>3元</v>
          </cell>
          <cell r="J169">
            <v>85</v>
          </cell>
        </row>
        <row r="170">
          <cell r="C170">
            <v>134529</v>
          </cell>
          <cell r="D170" t="str">
            <v>山楂破壁饮片</v>
          </cell>
          <cell r="E170" t="str">
            <v>2gx20袋</v>
          </cell>
          <cell r="F170" t="str">
            <v>中山市中智</v>
          </cell>
          <cell r="G170" t="str">
            <v>2019.12.26</v>
          </cell>
          <cell r="H170" t="str">
            <v>2020.3.25</v>
          </cell>
          <cell r="I170">
            <v>0.06</v>
          </cell>
          <cell r="J170">
            <v>80</v>
          </cell>
        </row>
        <row r="171">
          <cell r="C171">
            <v>124622</v>
          </cell>
          <cell r="D171" t="str">
            <v>山药破壁饮片</v>
          </cell>
          <cell r="E171" t="str">
            <v>1g*20袋</v>
          </cell>
          <cell r="F171" t="str">
            <v>中山市中智</v>
          </cell>
          <cell r="G171" t="str">
            <v>2019.12.26</v>
          </cell>
          <cell r="H171" t="str">
            <v>2020.3.25</v>
          </cell>
          <cell r="I171">
            <v>0.06</v>
          </cell>
          <cell r="J171">
            <v>80</v>
          </cell>
        </row>
        <row r="172">
          <cell r="C172">
            <v>131809</v>
          </cell>
          <cell r="D172" t="str">
            <v>决明子破壁饮片</v>
          </cell>
          <cell r="E172" t="str">
            <v>1g*20袋</v>
          </cell>
          <cell r="F172" t="str">
            <v>中山市中智</v>
          </cell>
          <cell r="G172" t="str">
            <v>2019.12.26</v>
          </cell>
          <cell r="H172" t="str">
            <v>2020.3.25</v>
          </cell>
          <cell r="I172">
            <v>0.06</v>
          </cell>
          <cell r="J172">
            <v>118</v>
          </cell>
        </row>
        <row r="173">
          <cell r="C173">
            <v>131812</v>
          </cell>
          <cell r="D173" t="str">
            <v>陈皮破壁饮片</v>
          </cell>
          <cell r="E173" t="str">
            <v>1g*20袋</v>
          </cell>
          <cell r="F173" t="str">
            <v>中山市中智</v>
          </cell>
          <cell r="G173" t="str">
            <v>2019.12.26</v>
          </cell>
          <cell r="H173" t="str">
            <v>2020.3.25</v>
          </cell>
          <cell r="I173">
            <v>0.06</v>
          </cell>
          <cell r="J173">
            <v>88</v>
          </cell>
        </row>
        <row r="174">
          <cell r="C174">
            <v>131810</v>
          </cell>
          <cell r="D174" t="str">
            <v>天麻破壁饮片</v>
          </cell>
          <cell r="E174" t="str">
            <v>1g*20袋</v>
          </cell>
          <cell r="F174" t="str">
            <v>中山市中智</v>
          </cell>
          <cell r="G174" t="str">
            <v>2019.12.26</v>
          </cell>
          <cell r="H174" t="str">
            <v>2020.3.25</v>
          </cell>
          <cell r="I174">
            <v>0.06</v>
          </cell>
          <cell r="J174">
            <v>160</v>
          </cell>
        </row>
        <row r="175">
          <cell r="C175">
            <v>124621</v>
          </cell>
          <cell r="D175" t="str">
            <v>党参破壁饮片</v>
          </cell>
          <cell r="E175" t="str">
            <v>2g*20袋</v>
          </cell>
          <cell r="F175" t="str">
            <v>中山市中智</v>
          </cell>
          <cell r="G175" t="str">
            <v>2019.12.26</v>
          </cell>
          <cell r="H175" t="str">
            <v>2020.3.25</v>
          </cell>
          <cell r="I175">
            <v>0.06</v>
          </cell>
          <cell r="J175">
            <v>90</v>
          </cell>
        </row>
        <row r="176">
          <cell r="C176">
            <v>169236</v>
          </cell>
          <cell r="D176" t="str">
            <v>肉苁蓉破壁饮片</v>
          </cell>
          <cell r="E176" t="str">
            <v>1gx20袋</v>
          </cell>
          <cell r="F176" t="str">
            <v>中山市中智</v>
          </cell>
          <cell r="G176" t="str">
            <v>2019.12.26</v>
          </cell>
          <cell r="H176" t="str">
            <v>2020.3.25</v>
          </cell>
          <cell r="I176">
            <v>0.06</v>
          </cell>
          <cell r="J176">
            <v>98</v>
          </cell>
        </row>
        <row r="177">
          <cell r="C177">
            <v>169237</v>
          </cell>
          <cell r="D177" t="str">
            <v>山药破壁饮片</v>
          </cell>
          <cell r="E177" t="str">
            <v>2gx20袋</v>
          </cell>
          <cell r="F177" t="str">
            <v>中山市中智</v>
          </cell>
          <cell r="G177" t="str">
            <v>2019.12.26</v>
          </cell>
          <cell r="H177" t="str">
            <v>2020.3.25</v>
          </cell>
          <cell r="I177">
            <v>0.06</v>
          </cell>
          <cell r="J177">
            <v>98</v>
          </cell>
        </row>
        <row r="178">
          <cell r="C178">
            <v>184105</v>
          </cell>
          <cell r="D178" t="str">
            <v>肉苁蓉破壁饮片</v>
          </cell>
          <cell r="E178" t="str">
            <v>1gx20袋</v>
          </cell>
          <cell r="F178" t="str">
            <v>中山市中智</v>
          </cell>
          <cell r="G178" t="str">
            <v>2019.12.26</v>
          </cell>
          <cell r="H178" t="str">
            <v>2020.3.25</v>
          </cell>
          <cell r="I178">
            <v>0.06</v>
          </cell>
          <cell r="J178">
            <v>98</v>
          </cell>
        </row>
        <row r="179">
          <cell r="C179">
            <v>177609</v>
          </cell>
          <cell r="D179" t="str">
            <v>茯苓</v>
          </cell>
          <cell r="E179" t="str">
            <v>180g</v>
          </cell>
          <cell r="F179" t="str">
            <v>广东乐陶陶药业股份有限公司</v>
          </cell>
          <cell r="G179" t="str">
            <v>2019.12.26</v>
          </cell>
          <cell r="H179" t="str">
            <v>2020.3.25</v>
          </cell>
          <cell r="I179">
            <v>0.07</v>
          </cell>
          <cell r="J179">
            <v>39.5</v>
          </cell>
        </row>
        <row r="180">
          <cell r="C180">
            <v>177608</v>
          </cell>
          <cell r="D180" t="str">
            <v>莲子</v>
          </cell>
          <cell r="E180" t="str">
            <v>190g</v>
          </cell>
          <cell r="F180" t="str">
            <v>广东乐陶陶药业股份有限公司</v>
          </cell>
          <cell r="G180" t="str">
            <v>2019.12.26</v>
          </cell>
          <cell r="H180" t="str">
            <v>2020.3.25</v>
          </cell>
          <cell r="I180">
            <v>0.07</v>
          </cell>
          <cell r="J180">
            <v>52.5</v>
          </cell>
        </row>
        <row r="181">
          <cell r="C181">
            <v>177607</v>
          </cell>
          <cell r="D181" t="str">
            <v>大枣</v>
          </cell>
          <cell r="E181" t="str">
            <v>片、120g</v>
          </cell>
          <cell r="F181" t="str">
            <v>广东乐陶陶药业股份有限公司</v>
          </cell>
          <cell r="G181" t="str">
            <v>2019.12.26</v>
          </cell>
          <cell r="H181" t="str">
            <v>2020.3.25</v>
          </cell>
          <cell r="I181">
            <v>0.07</v>
          </cell>
          <cell r="J181">
            <v>20.6</v>
          </cell>
        </row>
        <row r="182">
          <cell r="C182">
            <v>177606</v>
          </cell>
          <cell r="D182" t="str">
            <v>当归</v>
          </cell>
          <cell r="E182" t="str">
            <v>90g</v>
          </cell>
          <cell r="F182" t="str">
            <v>广东乐陶陶药业股份有限公司</v>
          </cell>
          <cell r="G182" t="str">
            <v>2019.12.26</v>
          </cell>
          <cell r="H182" t="str">
            <v>2020.3.25</v>
          </cell>
          <cell r="I182">
            <v>0.07</v>
          </cell>
          <cell r="J182">
            <v>58</v>
          </cell>
        </row>
        <row r="183">
          <cell r="C183">
            <v>177605</v>
          </cell>
          <cell r="D183" t="str">
            <v>薏苡仁</v>
          </cell>
          <cell r="E183" t="str">
            <v>300g</v>
          </cell>
          <cell r="F183" t="str">
            <v>广东乐陶陶药业股份有限公司</v>
          </cell>
          <cell r="G183" t="str">
            <v>2019.12.26</v>
          </cell>
          <cell r="H183" t="str">
            <v>2020.3.25</v>
          </cell>
          <cell r="I183">
            <v>0.07</v>
          </cell>
          <cell r="J183">
            <v>23.8</v>
          </cell>
        </row>
        <row r="184">
          <cell r="C184">
            <v>173920</v>
          </cell>
          <cell r="D184" t="str">
            <v>西洋参</v>
          </cell>
          <cell r="E184" t="str">
            <v>3gx20袋</v>
          </cell>
          <cell r="F184" t="str">
            <v>云南绿生中药科技股份有限公司</v>
          </cell>
          <cell r="G184" t="str">
            <v>2019.12.26</v>
          </cell>
          <cell r="H184" t="str">
            <v>2020.3.25</v>
          </cell>
          <cell r="I184">
            <v>0.07</v>
          </cell>
          <cell r="J184">
            <v>198</v>
          </cell>
        </row>
        <row r="185">
          <cell r="C185">
            <v>173918</v>
          </cell>
          <cell r="D185" t="str">
            <v>三七粉</v>
          </cell>
          <cell r="E185" t="str">
            <v>3gx20袋</v>
          </cell>
          <cell r="F185" t="str">
            <v>云南绿生中药科技股份有限公司</v>
          </cell>
          <cell r="G185" t="str">
            <v>2019.12.26</v>
          </cell>
          <cell r="H185" t="str">
            <v>2020.3.25</v>
          </cell>
          <cell r="I185">
            <v>0.07</v>
          </cell>
          <cell r="J185">
            <v>168</v>
          </cell>
        </row>
        <row r="186">
          <cell r="C186">
            <v>173916</v>
          </cell>
          <cell r="D186" t="str">
            <v>丹参粉</v>
          </cell>
          <cell r="E186" t="str">
            <v>3gx20袋</v>
          </cell>
          <cell r="F186" t="str">
            <v>云南绿生中药科技股份有限公司</v>
          </cell>
          <cell r="G186" t="str">
            <v>2019.12.26</v>
          </cell>
          <cell r="H186" t="str">
            <v>2020.3.25</v>
          </cell>
          <cell r="I186">
            <v>0.07</v>
          </cell>
          <cell r="J186">
            <v>48</v>
          </cell>
        </row>
        <row r="187">
          <cell r="C187">
            <v>165283</v>
          </cell>
          <cell r="D187" t="str">
            <v>西洋参</v>
          </cell>
          <cell r="E187" t="str">
            <v>60g</v>
          </cell>
          <cell r="F187" t="str">
            <v>广东乐陶陶药业股份有限公司</v>
          </cell>
          <cell r="G187" t="str">
            <v>2019.12.26</v>
          </cell>
          <cell r="H187" t="str">
            <v>2020.3.25</v>
          </cell>
          <cell r="I187">
            <v>0.07</v>
          </cell>
          <cell r="J187">
            <v>198</v>
          </cell>
        </row>
        <row r="188">
          <cell r="C188">
            <v>162625</v>
          </cell>
          <cell r="D188" t="str">
            <v>西洋参</v>
          </cell>
          <cell r="E188" t="str">
            <v>30g</v>
          </cell>
          <cell r="F188" t="str">
            <v>广东乐陶陶药业股份有限公司</v>
          </cell>
          <cell r="G188" t="str">
            <v>2019.12.26</v>
          </cell>
          <cell r="H188" t="str">
            <v>2020.3.25</v>
          </cell>
          <cell r="I188">
            <v>0.07</v>
          </cell>
          <cell r="J188">
            <v>88</v>
          </cell>
        </row>
        <row r="189">
          <cell r="C189">
            <v>162619</v>
          </cell>
          <cell r="D189" t="str">
            <v>西洋参</v>
          </cell>
          <cell r="E189" t="str">
            <v>75g（2.5gx30袋）</v>
          </cell>
          <cell r="F189" t="str">
            <v>广东乐陶陶药业股份有限公司</v>
          </cell>
          <cell r="G189" t="str">
            <v>2019.12.26</v>
          </cell>
          <cell r="H189" t="str">
            <v>2020.3.25</v>
          </cell>
          <cell r="I189">
            <v>0.07</v>
          </cell>
          <cell r="J189">
            <v>268</v>
          </cell>
        </row>
        <row r="190">
          <cell r="C190">
            <v>162618</v>
          </cell>
          <cell r="D190" t="str">
            <v>西洋参</v>
          </cell>
          <cell r="E190" t="str">
            <v>20g</v>
          </cell>
          <cell r="F190" t="str">
            <v>广东乐陶陶药业股份有限公司</v>
          </cell>
          <cell r="G190" t="str">
            <v>2019.12.26</v>
          </cell>
          <cell r="H190" t="str">
            <v>2020.3.25</v>
          </cell>
          <cell r="I190">
            <v>0.07</v>
          </cell>
          <cell r="J190">
            <v>79</v>
          </cell>
        </row>
        <row r="191">
          <cell r="C191">
            <v>162617</v>
          </cell>
          <cell r="D191" t="str">
            <v>西洋参</v>
          </cell>
          <cell r="E191" t="str">
            <v>37.5g（2.5gx15袋）</v>
          </cell>
          <cell r="F191" t="str">
            <v>广东乐陶陶药业股份有限公司</v>
          </cell>
          <cell r="G191" t="str">
            <v>2019.12.26</v>
          </cell>
          <cell r="H191" t="str">
            <v>2020.3.25</v>
          </cell>
          <cell r="I191">
            <v>0.07</v>
          </cell>
          <cell r="J191">
            <v>138</v>
          </cell>
        </row>
        <row r="192">
          <cell r="C192">
            <v>155327</v>
          </cell>
          <cell r="D192" t="str">
            <v>西洋参</v>
          </cell>
          <cell r="E192" t="str">
            <v>18g(1.5gx12袋)</v>
          </cell>
          <cell r="F192" t="str">
            <v>广东乐陶陶药业股份有限公司</v>
          </cell>
          <cell r="G192" t="str">
            <v>2019.12.26</v>
          </cell>
          <cell r="H192" t="str">
            <v>2020.3.25</v>
          </cell>
          <cell r="I192">
            <v>0.07</v>
          </cell>
          <cell r="J192">
            <v>58</v>
          </cell>
        </row>
        <row r="193">
          <cell r="C193">
            <v>158618</v>
          </cell>
          <cell r="D193" t="str">
            <v>冬虫夏草</v>
          </cell>
          <cell r="E193" t="str">
            <v>3条/盒（0.7g）</v>
          </cell>
          <cell r="F193" t="str">
            <v>西藏</v>
          </cell>
          <cell r="G193" t="str">
            <v>2019.12.26</v>
          </cell>
          <cell r="H193" t="str">
            <v>2020.3.25</v>
          </cell>
          <cell r="I193">
            <v>0.05</v>
          </cell>
          <cell r="J193">
            <v>298</v>
          </cell>
        </row>
        <row r="194">
          <cell r="C194">
            <v>163519</v>
          </cell>
          <cell r="D194" t="str">
            <v>灵芝孢子（破壁）</v>
          </cell>
          <cell r="E194" t="str">
            <v>3gx6袋</v>
          </cell>
          <cell r="F194" t="str">
            <v>浙江</v>
          </cell>
          <cell r="G194" t="str">
            <v>2019.12.26</v>
          </cell>
          <cell r="H194" t="str">
            <v>2020.3.25</v>
          </cell>
          <cell r="I194">
            <v>0.07</v>
          </cell>
          <cell r="J194">
            <v>72</v>
          </cell>
        </row>
        <row r="195">
          <cell r="C195">
            <v>143262</v>
          </cell>
          <cell r="D195" t="str">
            <v>冻干三七</v>
          </cell>
          <cell r="E195" t="str">
            <v>一级</v>
          </cell>
          <cell r="F195" t="str">
            <v>云南</v>
          </cell>
          <cell r="G195" t="str">
            <v>2019.12.26</v>
          </cell>
          <cell r="H195" t="str">
            <v>2020.3.25</v>
          </cell>
          <cell r="I195">
            <v>0.06</v>
          </cell>
          <cell r="J195">
            <v>24.5</v>
          </cell>
        </row>
        <row r="196">
          <cell r="C196">
            <v>152164</v>
          </cell>
          <cell r="D196" t="str">
            <v>冻干三七</v>
          </cell>
          <cell r="E196" t="str">
            <v>特级</v>
          </cell>
          <cell r="F196" t="str">
            <v>云南</v>
          </cell>
          <cell r="G196" t="str">
            <v>2019.12.26</v>
          </cell>
          <cell r="H196" t="str">
            <v>2020.3.25</v>
          </cell>
          <cell r="I196">
            <v>0.06</v>
          </cell>
          <cell r="J196">
            <v>36</v>
          </cell>
        </row>
        <row r="197">
          <cell r="C197">
            <v>154196</v>
          </cell>
          <cell r="D197" t="str">
            <v>冻干三七</v>
          </cell>
          <cell r="E197" t="str">
            <v>二级</v>
          </cell>
          <cell r="F197" t="str">
            <v>云南</v>
          </cell>
          <cell r="G197" t="str">
            <v>2019.12.26</v>
          </cell>
          <cell r="H197" t="str">
            <v>2020.3.25</v>
          </cell>
          <cell r="I197">
            <v>0.06</v>
          </cell>
          <cell r="J197">
            <v>17</v>
          </cell>
        </row>
        <row r="198">
          <cell r="C198">
            <v>144036</v>
          </cell>
          <cell r="D198" t="str">
            <v>新鲜人参</v>
          </cell>
          <cell r="E198" t="str">
            <v>精选级</v>
          </cell>
          <cell r="F198" t="str">
            <v>吉林</v>
          </cell>
          <cell r="G198" t="str">
            <v>2019.12.26</v>
          </cell>
          <cell r="H198" t="str">
            <v>2020.3.25</v>
          </cell>
          <cell r="I198">
            <v>0.07</v>
          </cell>
          <cell r="J198">
            <v>98</v>
          </cell>
        </row>
        <row r="199">
          <cell r="C199">
            <v>144038</v>
          </cell>
          <cell r="D199" t="str">
            <v>新鲜人参</v>
          </cell>
          <cell r="E199" t="str">
            <v>优选级</v>
          </cell>
          <cell r="F199" t="str">
            <v>吉林</v>
          </cell>
          <cell r="G199" t="str">
            <v>2019.12.26</v>
          </cell>
          <cell r="H199" t="str">
            <v>2020.3.25</v>
          </cell>
          <cell r="I199">
            <v>0.07</v>
          </cell>
          <cell r="J199">
            <v>68</v>
          </cell>
        </row>
        <row r="200">
          <cell r="C200">
            <v>179498</v>
          </cell>
          <cell r="D200" t="str">
            <v>新鲜人参</v>
          </cell>
          <cell r="E200" t="str">
            <v>180g（家庭欢享装）</v>
          </cell>
          <cell r="F200" t="str">
            <v>康美新开河</v>
          </cell>
          <cell r="G200" t="str">
            <v>2019.12.26</v>
          </cell>
          <cell r="H200" t="str">
            <v>2020.3.25</v>
          </cell>
          <cell r="I200">
            <v>0.07</v>
          </cell>
          <cell r="J200">
            <v>198</v>
          </cell>
        </row>
        <row r="201">
          <cell r="C201">
            <v>179499</v>
          </cell>
          <cell r="D201" t="str">
            <v>新鲜人参</v>
          </cell>
          <cell r="E201" t="str">
            <v>330g（参情礼盒）</v>
          </cell>
          <cell r="F201" t="str">
            <v>康美新开河</v>
          </cell>
          <cell r="G201" t="str">
            <v>2019.12.26</v>
          </cell>
          <cell r="H201" t="str">
            <v>2020.3.25</v>
          </cell>
          <cell r="I201">
            <v>0.07</v>
          </cell>
          <cell r="J201">
            <v>398</v>
          </cell>
        </row>
        <row r="202">
          <cell r="C202">
            <v>177716</v>
          </cell>
          <cell r="D202" t="str">
            <v>制川贝母粉</v>
          </cell>
          <cell r="E202" t="str">
            <v>1gx6袋</v>
          </cell>
          <cell r="F202" t="str">
            <v>绵阳好医生中药饮片有限公司</v>
          </cell>
          <cell r="G202" t="str">
            <v>2019.12.26</v>
          </cell>
          <cell r="H202" t="str">
            <v>2020.3.25</v>
          </cell>
          <cell r="I202" t="str">
            <v>9元</v>
          </cell>
          <cell r="J202">
            <v>174</v>
          </cell>
          <cell r="K202" t="str">
            <v>每盒晒单奖励9元，不再享受毛利段奖励。</v>
          </cell>
        </row>
        <row r="203">
          <cell r="C203">
            <v>124619</v>
          </cell>
          <cell r="D203" t="str">
            <v>三七破壁饮片</v>
          </cell>
          <cell r="E203" t="str">
            <v>1g*20袋</v>
          </cell>
          <cell r="F203" t="str">
            <v>中山市中智</v>
          </cell>
          <cell r="G203" t="str">
            <v>2019.12.26</v>
          </cell>
          <cell r="H203" t="str">
            <v>2020.3.25</v>
          </cell>
          <cell r="I203">
            <v>0.06</v>
          </cell>
          <cell r="J203">
            <v>240</v>
          </cell>
        </row>
        <row r="204">
          <cell r="C204">
            <v>191948</v>
          </cell>
          <cell r="D204" t="str">
            <v>三七粉</v>
          </cell>
          <cell r="E204" t="str">
            <v>75g（3gx25袋）</v>
          </cell>
          <cell r="F204" t="str">
            <v>东方红西洋参药业（通化）股份有限公司</v>
          </cell>
          <cell r="G204" t="str">
            <v>2019.12.26</v>
          </cell>
          <cell r="H204" t="str">
            <v>2020.3.25</v>
          </cell>
          <cell r="I204" t="str">
            <v>0元，认购品种</v>
          </cell>
          <cell r="J204">
            <v>238</v>
          </cell>
        </row>
        <row r="205">
          <cell r="C205">
            <v>191949</v>
          </cell>
          <cell r="D205" t="str">
            <v>丹参粉</v>
          </cell>
          <cell r="E205" t="str">
            <v>75g（3gx25袋）</v>
          </cell>
          <cell r="F205" t="str">
            <v>东方红西洋参药业（通化）股份有限公司</v>
          </cell>
          <cell r="G205" t="str">
            <v>2019.12.26</v>
          </cell>
          <cell r="H205" t="str">
            <v>2020.3.25</v>
          </cell>
          <cell r="I205" t="str">
            <v>0元，认购品种</v>
          </cell>
          <cell r="J205">
            <v>78</v>
          </cell>
        </row>
        <row r="206">
          <cell r="C206">
            <v>191950</v>
          </cell>
          <cell r="D206" t="str">
            <v>西洋参粉</v>
          </cell>
          <cell r="E206" t="str">
            <v>75g（3gx25袋）</v>
          </cell>
          <cell r="F206" t="str">
            <v>东方红西洋参药业（通化）股份有限公司</v>
          </cell>
          <cell r="G206" t="str">
            <v>2019.12.26</v>
          </cell>
          <cell r="H206" t="str">
            <v>2020.3.25</v>
          </cell>
          <cell r="I206" t="str">
            <v>0元，认购品种</v>
          </cell>
          <cell r="J206">
            <v>398</v>
          </cell>
        </row>
        <row r="207">
          <cell r="C207">
            <v>190258</v>
          </cell>
          <cell r="D207" t="str">
            <v>川贝母粉</v>
          </cell>
          <cell r="E207" t="str">
            <v>2gx6袋</v>
          </cell>
          <cell r="F207" t="str">
            <v>四川</v>
          </cell>
          <cell r="G207" t="str">
            <v>2019.12.26</v>
          </cell>
          <cell r="H207" t="str">
            <v>2020.3.25</v>
          </cell>
          <cell r="I207">
            <v>0.05</v>
          </cell>
          <cell r="J207">
            <v>128</v>
          </cell>
        </row>
        <row r="208">
          <cell r="C208">
            <v>187104</v>
          </cell>
          <cell r="D208" t="str">
            <v>西洋参</v>
          </cell>
          <cell r="E208" t="str">
            <v>30g刨片（桐君阁）</v>
          </cell>
          <cell r="F208" t="str">
            <v>吉林</v>
          </cell>
          <cell r="G208" t="str">
            <v>2019.12.26</v>
          </cell>
          <cell r="H208" t="str">
            <v>2020.3.25</v>
          </cell>
          <cell r="I208" t="str">
            <v>0元，及时晒单</v>
          </cell>
          <cell r="J208">
            <v>78</v>
          </cell>
          <cell r="K208" t="str">
            <v>每盒晒单奖励7元，不再享受毛利段奖励。</v>
          </cell>
        </row>
        <row r="209">
          <cell r="C209">
            <v>49139</v>
          </cell>
          <cell r="D209" t="str">
            <v>开城牌高丽参</v>
          </cell>
          <cell r="E209" t="str">
            <v>铁罐装30支天级75g</v>
          </cell>
          <cell r="F209" t="str">
            <v>白山市万达医药</v>
          </cell>
          <cell r="G209" t="str">
            <v>2019.12.26</v>
          </cell>
          <cell r="H209" t="str">
            <v>2020.3.25</v>
          </cell>
          <cell r="I209">
            <v>0.05</v>
          </cell>
          <cell r="J209">
            <v>1690</v>
          </cell>
        </row>
        <row r="210">
          <cell r="C210">
            <v>49141</v>
          </cell>
          <cell r="D210" t="str">
            <v>开城牌高丽参</v>
          </cell>
          <cell r="E210" t="str">
            <v>铁罐装40支天级75g</v>
          </cell>
          <cell r="F210" t="str">
            <v>白山市万达医药</v>
          </cell>
          <cell r="G210" t="str">
            <v>2019.12.26</v>
          </cell>
          <cell r="H210" t="str">
            <v>2020.3.25</v>
          </cell>
          <cell r="I210">
            <v>0.05</v>
          </cell>
          <cell r="J210">
            <v>1320</v>
          </cell>
        </row>
        <row r="211">
          <cell r="C211">
            <v>49142</v>
          </cell>
          <cell r="D211" t="str">
            <v>开城牌高丽参</v>
          </cell>
          <cell r="E211" t="str">
            <v>铁罐装40支人级75g</v>
          </cell>
          <cell r="F211" t="str">
            <v>白山市万达医药</v>
          </cell>
          <cell r="G211" t="str">
            <v>2019.12.26</v>
          </cell>
          <cell r="H211" t="str">
            <v>2020.3.25</v>
          </cell>
          <cell r="I211">
            <v>0.05</v>
          </cell>
          <cell r="J211">
            <v>600</v>
          </cell>
        </row>
        <row r="212">
          <cell r="C212">
            <v>49143</v>
          </cell>
          <cell r="D212" t="str">
            <v>开城牌高丽参</v>
          </cell>
          <cell r="E212" t="str">
            <v>铁罐装40支天级37.5g</v>
          </cell>
          <cell r="F212" t="str">
            <v>白山市万达医药</v>
          </cell>
          <cell r="G212" t="str">
            <v>2019.12.26</v>
          </cell>
          <cell r="H212" t="str">
            <v>2020.3.25</v>
          </cell>
          <cell r="I212">
            <v>0.05</v>
          </cell>
          <cell r="J212">
            <v>780</v>
          </cell>
        </row>
        <row r="213">
          <cell r="C213">
            <v>94435</v>
          </cell>
          <cell r="D213" t="str">
            <v>高丽人参(开城)</v>
          </cell>
          <cell r="E213" t="str">
            <v>人20支300g</v>
          </cell>
          <cell r="F213" t="str">
            <v>大圣开城</v>
          </cell>
          <cell r="G213" t="str">
            <v>2019.12.26</v>
          </cell>
          <cell r="H213" t="str">
            <v>2020.3.25</v>
          </cell>
          <cell r="I213">
            <v>0.05</v>
          </cell>
          <cell r="J213">
            <v>3000</v>
          </cell>
        </row>
        <row r="214">
          <cell r="C214">
            <v>94436</v>
          </cell>
          <cell r="D214" t="str">
            <v>高丽人参(开城)</v>
          </cell>
          <cell r="E214" t="str">
            <v>天30支150g</v>
          </cell>
          <cell r="F214" t="str">
            <v>大圣开城</v>
          </cell>
          <cell r="G214" t="str">
            <v>2019.12.26</v>
          </cell>
          <cell r="H214" t="str">
            <v>2020.3.25</v>
          </cell>
          <cell r="I214">
            <v>0.05</v>
          </cell>
          <cell r="J214">
            <v>2915</v>
          </cell>
        </row>
        <row r="215">
          <cell r="C215">
            <v>126319</v>
          </cell>
          <cell r="D215" t="str">
            <v>高丽人参（开城）</v>
          </cell>
          <cell r="E215" t="str">
            <v>人30支150g</v>
          </cell>
          <cell r="F215" t="str">
            <v>朝鲜</v>
          </cell>
          <cell r="G215" t="str">
            <v>2019.12.26</v>
          </cell>
          <cell r="H215" t="str">
            <v>2020.3.25</v>
          </cell>
          <cell r="I215">
            <v>0.05</v>
          </cell>
          <cell r="J215">
            <v>1450</v>
          </cell>
        </row>
        <row r="216">
          <cell r="C216">
            <v>130191</v>
          </cell>
          <cell r="D216" t="str">
            <v>朝鲜红参</v>
          </cell>
          <cell r="E216" t="str">
            <v>人40支单支普盒12g(开城)</v>
          </cell>
          <cell r="F216" t="str">
            <v>朝鲜</v>
          </cell>
          <cell r="G216" t="str">
            <v>2019.12.26</v>
          </cell>
          <cell r="H216" t="str">
            <v>2020.3.25</v>
          </cell>
          <cell r="I216">
            <v>0.05</v>
          </cell>
          <cell r="J216">
            <v>130</v>
          </cell>
        </row>
        <row r="217">
          <cell r="C217">
            <v>130192</v>
          </cell>
          <cell r="D217" t="str">
            <v>朝鲜红参</v>
          </cell>
          <cell r="E217" t="str">
            <v>天40支单支普盒12g(开城)</v>
          </cell>
          <cell r="F217" t="str">
            <v>朝鲜</v>
          </cell>
          <cell r="G217" t="str">
            <v>2019.12.26</v>
          </cell>
          <cell r="H217" t="str">
            <v>2020.3.25</v>
          </cell>
          <cell r="I217">
            <v>0.05</v>
          </cell>
          <cell r="J217">
            <v>238</v>
          </cell>
        </row>
        <row r="218">
          <cell r="C218">
            <v>188362</v>
          </cell>
          <cell r="D218" t="str">
            <v>灵芝孢子(破壁)</v>
          </cell>
          <cell r="E218" t="str">
            <v>2gx30袋 </v>
          </cell>
          <cell r="F218" t="str">
            <v>四川峨嵋山</v>
          </cell>
          <cell r="G218" t="str">
            <v>2019.12.26</v>
          </cell>
          <cell r="H218" t="str">
            <v>2020.3.25</v>
          </cell>
          <cell r="I218" t="str">
            <v>10元</v>
          </cell>
          <cell r="J218">
            <v>298</v>
          </cell>
          <cell r="K218" t="str">
            <v>每盒晒单奖励10元/盒，疗程45元/3盒，不再享受毛利段奖励。</v>
          </cell>
        </row>
        <row r="219">
          <cell r="C219">
            <v>192579</v>
          </cell>
          <cell r="D219" t="str">
            <v>灵芝孢子（破壁）</v>
          </cell>
          <cell r="E219" t="str">
            <v>3gx24袋</v>
          </cell>
          <cell r="F219" t="str">
            <v>四川</v>
          </cell>
          <cell r="G219" t="str">
            <v>2019.12.26</v>
          </cell>
          <cell r="H219" t="str">
            <v>2020.3.25</v>
          </cell>
          <cell r="I219" t="str">
            <v>10元</v>
          </cell>
          <cell r="J219">
            <v>298</v>
          </cell>
          <cell r="K219" t="str">
            <v>每盒晒单奖励10元/盒，疗程45元/3盒，不再享受毛利段奖励。</v>
          </cell>
        </row>
        <row r="220">
          <cell r="C220">
            <v>196069</v>
          </cell>
          <cell r="D220" t="str">
            <v>白芍破壁饮片</v>
          </cell>
          <cell r="E220" t="str">
            <v>2gx20袋</v>
          </cell>
          <cell r="F220" t="str">
            <v>安徽</v>
          </cell>
          <cell r="G220" t="str">
            <v>2019.12.26</v>
          </cell>
          <cell r="H220" t="str">
            <v>2020.3.25</v>
          </cell>
          <cell r="I220">
            <v>0.06</v>
          </cell>
          <cell r="J220">
            <v>158</v>
          </cell>
        </row>
        <row r="221">
          <cell r="C221">
            <v>158376</v>
          </cell>
          <cell r="D221" t="str">
            <v>恩替卡韦分散片</v>
          </cell>
          <cell r="E221" t="str">
            <v>0.5mgx14片x2板</v>
          </cell>
          <cell r="F221" t="str">
            <v>正大天晴药业</v>
          </cell>
          <cell r="G221" t="str">
            <v>2020.3.1</v>
          </cell>
          <cell r="H221" t="str">
            <v>2020.3.31</v>
          </cell>
          <cell r="I221" t="str">
            <v>0元，及时晒单</v>
          </cell>
          <cell r="J221">
            <v>352</v>
          </cell>
          <cell r="K221" t="str">
            <v>买2盒28片+7片立省88元，店员奖励12元/组，不再享受毛利段奖励。</v>
          </cell>
        </row>
        <row r="222">
          <cell r="C222">
            <v>124097</v>
          </cell>
          <cell r="D222" t="str">
            <v>阿德福韦酯胶囊</v>
          </cell>
          <cell r="E222" t="str">
            <v>10mgx30粒</v>
          </cell>
          <cell r="F222" t="str">
            <v>正大天晴</v>
          </cell>
          <cell r="G222" t="str">
            <v>2020.3.1</v>
          </cell>
          <cell r="H222" t="str">
            <v>2020.3.31</v>
          </cell>
          <cell r="I222" t="str">
            <v>0元，及时晒单</v>
          </cell>
          <cell r="J222">
            <v>195.3</v>
          </cell>
          <cell r="K222" t="str">
            <v>买3盒30粒+14粒    立省91元，店员奖励15元/组，不再享受毛利段奖励。</v>
          </cell>
        </row>
        <row r="223">
          <cell r="C223">
            <v>145563</v>
          </cell>
          <cell r="D223" t="str">
            <v>噻托溴铵粉雾剂(带吸入器)</v>
          </cell>
          <cell r="E223" t="str">
            <v>18μgx10粒x3板</v>
          </cell>
          <cell r="F223" t="str">
            <v>正大天晴</v>
          </cell>
          <cell r="G223" t="str">
            <v>2020.3.1</v>
          </cell>
          <cell r="H223" t="str">
            <v>2020.3.31</v>
          </cell>
          <cell r="I223" t="str">
            <v>0元，及时晒单</v>
          </cell>
          <cell r="J223">
            <v>219</v>
          </cell>
          <cell r="K223" t="str">
            <v>买3盒30粒+10粒    立省70元，店员奖励15元/组，不再享受毛利段奖励。</v>
          </cell>
        </row>
        <row r="224">
          <cell r="C224">
            <v>159753</v>
          </cell>
          <cell r="D224" t="str">
            <v>噻托溴铵粉雾剂（不带吸入器）</v>
          </cell>
          <cell r="E224" t="str">
            <v>18μg(以噻托铵计)x30粒</v>
          </cell>
          <cell r="F224" t="str">
            <v>正大天晴药业</v>
          </cell>
          <cell r="G224" t="str">
            <v>2020.3.1</v>
          </cell>
          <cell r="H224" t="str">
            <v>2020.3.31</v>
          </cell>
          <cell r="I224" t="str">
            <v>0元，及时晒单</v>
          </cell>
          <cell r="J224">
            <v>209</v>
          </cell>
          <cell r="K224" t="str">
            <v>买3盒30粒+10粒    立省70元，店员奖励15元/组，不再享受毛利段奖励。</v>
          </cell>
        </row>
        <row r="225">
          <cell r="C225">
            <v>159751</v>
          </cell>
          <cell r="D225" t="str">
            <v>甘草酸二铵肠溶胶囊</v>
          </cell>
          <cell r="E225" t="str">
            <v>50mgx63粒</v>
          </cell>
          <cell r="F225" t="str">
            <v>正大天晴药业</v>
          </cell>
          <cell r="G225" t="str">
            <v>2020.3.1</v>
          </cell>
          <cell r="H225" t="str">
            <v>2020.3.31</v>
          </cell>
          <cell r="I225" t="str">
            <v>0元，及时晒单</v>
          </cell>
          <cell r="J225">
            <v>60.8</v>
          </cell>
          <cell r="K225" t="str">
            <v>买3盒63粒+24片    立省24.9元，店员奖励12元/组，不再享受毛利段奖励。</v>
          </cell>
        </row>
        <row r="226">
          <cell r="C226">
            <v>162622</v>
          </cell>
          <cell r="D226" t="str">
            <v>蛋白粉</v>
          </cell>
          <cell r="E226" t="str">
            <v>400g（10gx40袋）</v>
          </cell>
          <cell r="F226" t="str">
            <v>威海百合生物技术</v>
          </cell>
          <cell r="G226" t="str">
            <v>2020.2.26</v>
          </cell>
          <cell r="H226" t="str">
            <v>2020.3.25</v>
          </cell>
          <cell r="I226" t="str">
            <v>10元</v>
          </cell>
          <cell r="J226">
            <v>348</v>
          </cell>
          <cell r="K226" t="str">
            <v>晒单奖励10元/罐，换购价：99元，不再享受毛利段奖励。</v>
          </cell>
        </row>
        <row r="227">
          <cell r="C227">
            <v>159519</v>
          </cell>
          <cell r="D227" t="str">
            <v>氨基葡萄糖硫酸软骨素钙软胶囊 </v>
          </cell>
          <cell r="E227" t="str">
            <v>0.5gx60粒 </v>
          </cell>
          <cell r="F227" t="str">
            <v>威海百合生物技术</v>
          </cell>
          <cell r="G227" t="str">
            <v>2020.2.26</v>
          </cell>
          <cell r="H227" t="str">
            <v>2020.3.25</v>
          </cell>
          <cell r="I227" t="str">
            <v>手工核算</v>
          </cell>
          <cell r="J227">
            <v>168</v>
          </cell>
          <cell r="K227" t="str">
            <v>晒单奖励8元/盒</v>
          </cell>
        </row>
        <row r="228">
          <cell r="C228">
            <v>159509</v>
          </cell>
          <cell r="D228" t="str">
            <v>百合康牌B族维生素片</v>
          </cell>
          <cell r="E228" t="str">
            <v>700mgx60片</v>
          </cell>
          <cell r="F228" t="str">
            <v>威海百合生物技术股份有限公司(原荣成百合</v>
          </cell>
          <cell r="G228" t="str">
            <v>2020.2.26</v>
          </cell>
          <cell r="H228" t="str">
            <v>2020.3.25</v>
          </cell>
          <cell r="I228" t="str">
            <v>手工核算</v>
          </cell>
          <cell r="J228">
            <v>118</v>
          </cell>
          <cell r="K228" t="str">
            <v>晒单奖励5元/盒</v>
          </cell>
        </row>
        <row r="229">
          <cell r="C229">
            <v>159520</v>
          </cell>
          <cell r="D229" t="str">
            <v>百合康牌维生素C含片</v>
          </cell>
          <cell r="E229" t="str">
            <v>1.2gx60片</v>
          </cell>
          <cell r="F229" t="str">
            <v>威海百合生物技术股份有限公司(原荣成百合</v>
          </cell>
          <cell r="G229" t="str">
            <v>2020.2.26</v>
          </cell>
          <cell r="H229" t="str">
            <v>2020.3.25</v>
          </cell>
          <cell r="I229" t="str">
            <v>手工核算</v>
          </cell>
          <cell r="J229">
            <v>118</v>
          </cell>
          <cell r="K229" t="str">
            <v>晒单奖励5元/盒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"/>
  <sheetViews>
    <sheetView workbookViewId="0">
      <selection activeCell="A1" sqref="$A1:$XFD1048576"/>
    </sheetView>
  </sheetViews>
  <sheetFormatPr defaultColWidth="9" defaultRowHeight="19" customHeight="1"/>
  <cols>
    <col min="2" max="2" width="9.125"/>
    <col min="3" max="4" width="9.125" hidden="1" customWidth="1"/>
    <col min="5" max="5" width="27.75" customWidth="1"/>
    <col min="6" max="6" width="22.125" customWidth="1"/>
    <col min="7" max="7" width="28" customWidth="1"/>
    <col min="9" max="11" width="9" style="30"/>
    <col min="12" max="12" width="12.625" style="30"/>
  </cols>
  <sheetData>
    <row r="1" ht="37" customHeight="1" spans="1:13">
      <c r="A1" s="32" t="s">
        <v>0</v>
      </c>
      <c r="B1" s="32" t="s">
        <v>1</v>
      </c>
      <c r="C1" s="32"/>
      <c r="D1" s="32"/>
      <c r="E1" s="32" t="s">
        <v>2</v>
      </c>
      <c r="F1" s="32" t="s">
        <v>3</v>
      </c>
      <c r="G1" s="32" t="s">
        <v>4</v>
      </c>
      <c r="H1" s="1" t="s">
        <v>5</v>
      </c>
      <c r="I1" s="1" t="s">
        <v>6</v>
      </c>
      <c r="J1" s="1" t="s">
        <v>7</v>
      </c>
      <c r="K1" s="1" t="s">
        <v>8</v>
      </c>
      <c r="L1" s="1" t="s">
        <v>9</v>
      </c>
      <c r="M1" s="48" t="s">
        <v>10</v>
      </c>
    </row>
    <row r="2" customHeight="1" spans="1:13">
      <c r="A2" s="33">
        <v>1</v>
      </c>
      <c r="B2" s="33">
        <v>45375</v>
      </c>
      <c r="C2" s="33" t="s">
        <v>11</v>
      </c>
      <c r="D2" s="33" t="str">
        <f>B2&amp;C2</f>
        <v>45375,</v>
      </c>
      <c r="E2" s="34" t="s">
        <v>12</v>
      </c>
      <c r="F2" s="34" t="s">
        <v>13</v>
      </c>
      <c r="G2" s="33" t="s">
        <v>14</v>
      </c>
      <c r="H2" s="1">
        <v>68</v>
      </c>
      <c r="I2" s="1">
        <v>34.34</v>
      </c>
      <c r="J2" s="1">
        <v>1000</v>
      </c>
      <c r="K2" s="1">
        <f t="shared" ref="K2:K9" si="0">H2-I2</f>
        <v>33.66</v>
      </c>
      <c r="L2" s="60">
        <f t="shared" ref="L2:L9" si="1">K2/H2</f>
        <v>0.495</v>
      </c>
      <c r="M2" s="51">
        <v>0.03</v>
      </c>
    </row>
    <row r="3" customHeight="1" spans="1:13">
      <c r="A3" s="56">
        <v>2</v>
      </c>
      <c r="B3" s="33">
        <v>174232</v>
      </c>
      <c r="C3" s="33" t="s">
        <v>11</v>
      </c>
      <c r="D3" s="33" t="str">
        <f>B3&amp;C3</f>
        <v>174232,</v>
      </c>
      <c r="E3" s="57" t="s">
        <v>15</v>
      </c>
      <c r="F3" s="34" t="s">
        <v>16</v>
      </c>
      <c r="G3" s="56" t="s">
        <v>17</v>
      </c>
      <c r="H3" s="1">
        <v>138</v>
      </c>
      <c r="I3" s="1">
        <v>69</v>
      </c>
      <c r="J3" s="61">
        <v>14000</v>
      </c>
      <c r="K3" s="1">
        <f t="shared" si="0"/>
        <v>69</v>
      </c>
      <c r="L3" s="60">
        <f t="shared" si="1"/>
        <v>0.5</v>
      </c>
      <c r="M3" s="51">
        <v>0.03</v>
      </c>
    </row>
    <row r="4" customHeight="1" spans="1:13">
      <c r="A4" s="58"/>
      <c r="B4" s="33">
        <v>39103</v>
      </c>
      <c r="C4" s="33"/>
      <c r="D4" s="33"/>
      <c r="E4" s="59"/>
      <c r="F4" s="34" t="s">
        <v>18</v>
      </c>
      <c r="G4" s="58"/>
      <c r="H4" s="1">
        <v>69</v>
      </c>
      <c r="I4" s="1">
        <v>42</v>
      </c>
      <c r="J4" s="62"/>
      <c r="K4" s="1">
        <f t="shared" si="0"/>
        <v>27</v>
      </c>
      <c r="L4" s="60">
        <f t="shared" si="1"/>
        <v>0.391304347826087</v>
      </c>
      <c r="M4" s="51">
        <v>0.03</v>
      </c>
    </row>
    <row r="5" customHeight="1" spans="1:13">
      <c r="A5" s="33">
        <v>3</v>
      </c>
      <c r="B5" s="33">
        <v>183439</v>
      </c>
      <c r="C5" s="33" t="s">
        <v>11</v>
      </c>
      <c r="D5" s="33" t="str">
        <f>B5&amp;C5</f>
        <v>183439,</v>
      </c>
      <c r="E5" s="34" t="s">
        <v>19</v>
      </c>
      <c r="F5" s="34" t="s">
        <v>20</v>
      </c>
      <c r="G5" s="33" t="s">
        <v>21</v>
      </c>
      <c r="H5" s="1">
        <v>112</v>
      </c>
      <c r="I5" s="1">
        <v>56</v>
      </c>
      <c r="J5" s="1">
        <v>2000</v>
      </c>
      <c r="K5" s="1">
        <f t="shared" si="0"/>
        <v>56</v>
      </c>
      <c r="L5" s="60">
        <f t="shared" si="1"/>
        <v>0.5</v>
      </c>
      <c r="M5" s="51">
        <v>0.03</v>
      </c>
    </row>
    <row r="6" customHeight="1" spans="1:13">
      <c r="A6" s="33">
        <v>4</v>
      </c>
      <c r="B6" s="35">
        <v>22944</v>
      </c>
      <c r="C6" s="33" t="s">
        <v>11</v>
      </c>
      <c r="D6" s="33" t="str">
        <f>B6&amp;C6</f>
        <v>22944,</v>
      </c>
      <c r="E6" s="10" t="s">
        <v>22</v>
      </c>
      <c r="F6" s="10" t="s">
        <v>23</v>
      </c>
      <c r="G6" s="1" t="s">
        <v>24</v>
      </c>
      <c r="H6" s="1">
        <v>85</v>
      </c>
      <c r="I6" s="1">
        <v>71.5</v>
      </c>
      <c r="J6" s="61">
        <v>500</v>
      </c>
      <c r="K6" s="1">
        <f t="shared" si="0"/>
        <v>13.5</v>
      </c>
      <c r="L6" s="60">
        <f t="shared" si="1"/>
        <v>0.158823529411765</v>
      </c>
      <c r="M6" s="51">
        <v>0.02</v>
      </c>
    </row>
    <row r="7" customHeight="1" spans="1:13">
      <c r="A7" s="33">
        <v>5</v>
      </c>
      <c r="B7" s="36">
        <v>163862</v>
      </c>
      <c r="C7" s="33" t="s">
        <v>11</v>
      </c>
      <c r="D7" s="33" t="str">
        <f>B7&amp;C7</f>
        <v>163862,</v>
      </c>
      <c r="E7" s="34" t="s">
        <v>25</v>
      </c>
      <c r="F7" s="34" t="s">
        <v>26</v>
      </c>
      <c r="G7" s="37" t="s">
        <v>27</v>
      </c>
      <c r="H7" s="1">
        <v>75</v>
      </c>
      <c r="I7" s="1">
        <v>39</v>
      </c>
      <c r="J7" s="62"/>
      <c r="K7" s="1">
        <f t="shared" si="0"/>
        <v>36</v>
      </c>
      <c r="L7" s="60">
        <f t="shared" si="1"/>
        <v>0.48</v>
      </c>
      <c r="M7" s="51">
        <v>0.03</v>
      </c>
    </row>
    <row r="8" customHeight="1" spans="1:13">
      <c r="A8" s="33">
        <v>6</v>
      </c>
      <c r="B8" s="38">
        <v>67579</v>
      </c>
      <c r="C8" s="33" t="s">
        <v>11</v>
      </c>
      <c r="D8" s="33" t="str">
        <f>B8&amp;C8</f>
        <v>67579,</v>
      </c>
      <c r="E8" s="11" t="s">
        <v>28</v>
      </c>
      <c r="F8" s="11" t="s">
        <v>29</v>
      </c>
      <c r="G8" s="38" t="s">
        <v>30</v>
      </c>
      <c r="H8" s="1">
        <v>49.8</v>
      </c>
      <c r="I8" s="1">
        <v>34.9</v>
      </c>
      <c r="J8" s="1">
        <v>3284</v>
      </c>
      <c r="K8" s="1">
        <f t="shared" si="0"/>
        <v>14.9</v>
      </c>
      <c r="L8" s="60">
        <f t="shared" si="1"/>
        <v>0.299196787148594</v>
      </c>
      <c r="M8" s="51">
        <v>0.02</v>
      </c>
    </row>
    <row r="9" customHeight="1" spans="1:13">
      <c r="A9" s="33">
        <v>7</v>
      </c>
      <c r="B9" s="39">
        <v>165176</v>
      </c>
      <c r="C9" s="33" t="s">
        <v>11</v>
      </c>
      <c r="D9" s="33" t="str">
        <f>B9&amp;C9</f>
        <v>165176,</v>
      </c>
      <c r="E9" s="10" t="s">
        <v>31</v>
      </c>
      <c r="F9" s="10" t="s">
        <v>32</v>
      </c>
      <c r="G9" s="40" t="s">
        <v>33</v>
      </c>
      <c r="H9" s="1">
        <v>288</v>
      </c>
      <c r="I9" s="1">
        <v>94</v>
      </c>
      <c r="J9" s="1">
        <v>300</v>
      </c>
      <c r="K9" s="1">
        <f t="shared" si="0"/>
        <v>194</v>
      </c>
      <c r="L9" s="60">
        <f t="shared" si="1"/>
        <v>0.673611111111111</v>
      </c>
      <c r="M9" s="51">
        <v>0.05</v>
      </c>
    </row>
  </sheetData>
  <sortState ref="A1:I6">
    <sortCondition ref="B1"/>
  </sortState>
  <mergeCells count="5">
    <mergeCell ref="A3:A4"/>
    <mergeCell ref="E3:E4"/>
    <mergeCell ref="G3:G4"/>
    <mergeCell ref="J3:J4"/>
    <mergeCell ref="J6:J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9"/>
  <sheetViews>
    <sheetView tabSelected="1" topLeftCell="A4" workbookViewId="0">
      <selection activeCell="E16" sqref="E16"/>
    </sheetView>
  </sheetViews>
  <sheetFormatPr defaultColWidth="9" defaultRowHeight="19" customHeight="1"/>
  <cols>
    <col min="2" max="2" width="9.125"/>
    <col min="3" max="4" width="9.125" hidden="1" customWidth="1"/>
    <col min="5" max="5" width="27.75" customWidth="1"/>
    <col min="6" max="6" width="21.75" customWidth="1"/>
    <col min="7" max="7" width="26.875" customWidth="1"/>
    <col min="8" max="8" width="11.125" style="30"/>
    <col min="12" max="12" width="9" hidden="1" customWidth="1"/>
  </cols>
  <sheetData>
    <row r="1" ht="28" customHeight="1" spans="1:13">
      <c r="A1" s="31" t="s">
        <v>34</v>
      </c>
      <c r="B1" s="31"/>
      <c r="C1" s="31"/>
      <c r="D1" s="31"/>
      <c r="E1" s="31"/>
      <c r="F1" s="31"/>
      <c r="G1" s="31"/>
      <c r="H1" s="31"/>
      <c r="I1" s="31"/>
      <c r="J1" s="31"/>
      <c r="K1" s="31"/>
      <c r="L1" s="31"/>
      <c r="M1" s="31"/>
    </row>
    <row r="2" customHeight="1" spans="1:13">
      <c r="A2" s="1"/>
      <c r="B2" s="1"/>
      <c r="C2" s="1"/>
      <c r="D2" s="1"/>
      <c r="E2" s="1" t="s">
        <v>35</v>
      </c>
      <c r="F2" s="1"/>
      <c r="G2" s="1"/>
      <c r="H2" s="1"/>
      <c r="I2" s="1" t="s">
        <v>36</v>
      </c>
      <c r="J2" s="1"/>
      <c r="K2" s="1" t="s">
        <v>37</v>
      </c>
      <c r="L2" s="1"/>
      <c r="M2" s="1"/>
    </row>
    <row r="3" ht="37" customHeight="1" spans="1:13">
      <c r="A3" s="32" t="s">
        <v>0</v>
      </c>
      <c r="B3" s="32" t="s">
        <v>1</v>
      </c>
      <c r="C3" s="32"/>
      <c r="D3" s="32"/>
      <c r="E3" s="32" t="s">
        <v>2</v>
      </c>
      <c r="F3" s="32" t="s">
        <v>3</v>
      </c>
      <c r="G3" s="32" t="s">
        <v>4</v>
      </c>
      <c r="H3" s="1" t="s">
        <v>38</v>
      </c>
      <c r="I3" s="48" t="s">
        <v>39</v>
      </c>
      <c r="J3" s="48" t="s">
        <v>40</v>
      </c>
      <c r="K3" s="1" t="s">
        <v>41</v>
      </c>
      <c r="L3" s="1" t="s">
        <v>42</v>
      </c>
      <c r="M3" s="1" t="s">
        <v>43</v>
      </c>
    </row>
    <row r="4" ht="25" customHeight="1" spans="1:13">
      <c r="A4" s="33">
        <v>1</v>
      </c>
      <c r="B4" s="33">
        <v>45375</v>
      </c>
      <c r="C4" s="33" t="s">
        <v>11</v>
      </c>
      <c r="D4" s="33" t="str">
        <f t="shared" ref="D4:D19" si="0">B4&amp;C4</f>
        <v>45375,</v>
      </c>
      <c r="E4" s="34" t="s">
        <v>12</v>
      </c>
      <c r="F4" s="34" t="s">
        <v>13</v>
      </c>
      <c r="G4" s="33" t="s">
        <v>14</v>
      </c>
      <c r="H4" s="11">
        <v>1208</v>
      </c>
      <c r="I4" s="49">
        <v>0.03</v>
      </c>
      <c r="J4" s="49">
        <f>I4+1%</f>
        <v>0.04</v>
      </c>
      <c r="K4" s="1" t="s">
        <v>44</v>
      </c>
      <c r="L4" s="1" t="e">
        <f>VLOOKUP(B:B,[1]签字版!$C:$K,9,0)</f>
        <v>#N/A</v>
      </c>
      <c r="M4" s="50" t="s">
        <v>45</v>
      </c>
    </row>
    <row r="5" ht="25" customHeight="1" spans="1:13">
      <c r="A5" s="33">
        <v>2</v>
      </c>
      <c r="B5" s="33">
        <v>174232</v>
      </c>
      <c r="C5" s="33" t="s">
        <v>11</v>
      </c>
      <c r="D5" s="33" t="str">
        <f t="shared" si="0"/>
        <v>174232,</v>
      </c>
      <c r="E5" s="34" t="s">
        <v>15</v>
      </c>
      <c r="F5" s="34" t="s">
        <v>16</v>
      </c>
      <c r="G5" s="33" t="s">
        <v>17</v>
      </c>
      <c r="H5" s="29">
        <v>14364</v>
      </c>
      <c r="I5" s="49">
        <v>0.03</v>
      </c>
      <c r="J5" s="49">
        <f t="shared" ref="J5:J11" si="1">I5+1%</f>
        <v>0.04</v>
      </c>
      <c r="K5" s="1" t="s">
        <v>44</v>
      </c>
      <c r="L5" s="1" t="e">
        <f>VLOOKUP(B:B,[1]签字版!$C:$K,9,0)</f>
        <v>#N/A</v>
      </c>
      <c r="M5" s="50"/>
    </row>
    <row r="6" ht="25" customHeight="1" spans="1:13">
      <c r="A6" s="33"/>
      <c r="B6" s="33">
        <v>39103</v>
      </c>
      <c r="C6" s="33" t="s">
        <v>11</v>
      </c>
      <c r="D6" s="33" t="str">
        <f t="shared" si="0"/>
        <v>39103,</v>
      </c>
      <c r="E6" s="34"/>
      <c r="F6" s="34" t="s">
        <v>18</v>
      </c>
      <c r="G6" s="33"/>
      <c r="H6" s="29"/>
      <c r="I6" s="49">
        <v>0.03</v>
      </c>
      <c r="J6" s="49">
        <f t="shared" si="1"/>
        <v>0.04</v>
      </c>
      <c r="K6" s="1" t="s">
        <v>44</v>
      </c>
      <c r="L6" s="1" t="e">
        <f>VLOOKUP(B:B,[1]签字版!$C:$K,9,0)</f>
        <v>#N/A</v>
      </c>
      <c r="M6" s="50"/>
    </row>
    <row r="7" ht="25" customHeight="1" spans="1:13">
      <c r="A7" s="33">
        <v>3</v>
      </c>
      <c r="B7" s="33">
        <v>183439</v>
      </c>
      <c r="C7" s="33" t="s">
        <v>11</v>
      </c>
      <c r="D7" s="33" t="str">
        <f t="shared" si="0"/>
        <v>183439,</v>
      </c>
      <c r="E7" s="34" t="s">
        <v>19</v>
      </c>
      <c r="F7" s="34" t="s">
        <v>20</v>
      </c>
      <c r="G7" s="33" t="s">
        <v>21</v>
      </c>
      <c r="H7" s="29">
        <v>2023</v>
      </c>
      <c r="I7" s="49">
        <v>0.03</v>
      </c>
      <c r="J7" s="49">
        <f t="shared" si="1"/>
        <v>0.04</v>
      </c>
      <c r="K7" s="1" t="s">
        <v>44</v>
      </c>
      <c r="L7" s="1" t="e">
        <f>VLOOKUP(B:B,[1]签字版!$C:$K,9,0)</f>
        <v>#N/A</v>
      </c>
      <c r="M7" s="50"/>
    </row>
    <row r="8" ht="25" customHeight="1" spans="1:13">
      <c r="A8" s="33">
        <v>4</v>
      </c>
      <c r="B8" s="35">
        <v>22944</v>
      </c>
      <c r="C8" s="33" t="s">
        <v>11</v>
      </c>
      <c r="D8" s="33" t="str">
        <f t="shared" si="0"/>
        <v>22944,</v>
      </c>
      <c r="E8" s="10" t="s">
        <v>22</v>
      </c>
      <c r="F8" s="10" t="s">
        <v>23</v>
      </c>
      <c r="G8" s="1" t="s">
        <v>24</v>
      </c>
      <c r="H8" s="29">
        <v>632</v>
      </c>
      <c r="I8" s="49">
        <v>0.02</v>
      </c>
      <c r="J8" s="49">
        <f t="shared" si="1"/>
        <v>0.03</v>
      </c>
      <c r="K8" s="1" t="s">
        <v>46</v>
      </c>
      <c r="L8" s="1" t="e">
        <f>VLOOKUP(B:B,[1]签字版!$C:$K,9,0)</f>
        <v>#N/A</v>
      </c>
      <c r="M8" s="50"/>
    </row>
    <row r="9" ht="25" customHeight="1" spans="1:13">
      <c r="A9" s="33"/>
      <c r="B9" s="36">
        <v>163862</v>
      </c>
      <c r="C9" s="33" t="s">
        <v>11</v>
      </c>
      <c r="D9" s="33" t="str">
        <f t="shared" si="0"/>
        <v>163862,</v>
      </c>
      <c r="E9" s="34" t="s">
        <v>25</v>
      </c>
      <c r="F9" s="34" t="s">
        <v>26</v>
      </c>
      <c r="G9" s="37" t="s">
        <v>27</v>
      </c>
      <c r="H9" s="29"/>
      <c r="I9" s="49">
        <v>0.03</v>
      </c>
      <c r="J9" s="49">
        <f t="shared" si="1"/>
        <v>0.04</v>
      </c>
      <c r="K9" s="1"/>
      <c r="L9" s="1" t="e">
        <f>VLOOKUP(B:B,[1]签字版!$C:$K,9,0)</f>
        <v>#N/A</v>
      </c>
      <c r="M9" s="50"/>
    </row>
    <row r="10" ht="25" customHeight="1" spans="1:13">
      <c r="A10" s="33">
        <v>5</v>
      </c>
      <c r="B10" s="38">
        <v>67579</v>
      </c>
      <c r="C10" s="33" t="s">
        <v>11</v>
      </c>
      <c r="D10" s="33" t="str">
        <f t="shared" si="0"/>
        <v>67579,</v>
      </c>
      <c r="E10" s="11" t="s">
        <v>28</v>
      </c>
      <c r="F10" s="11" t="s">
        <v>29</v>
      </c>
      <c r="G10" s="38" t="s">
        <v>30</v>
      </c>
      <c r="H10" s="11">
        <v>3185</v>
      </c>
      <c r="I10" s="49">
        <v>0.02</v>
      </c>
      <c r="J10" s="49">
        <f t="shared" si="1"/>
        <v>0.03</v>
      </c>
      <c r="K10" s="1" t="s">
        <v>44</v>
      </c>
      <c r="L10" s="48" t="s">
        <v>47</v>
      </c>
      <c r="M10" s="50"/>
    </row>
    <row r="11" ht="25" customHeight="1" spans="1:13">
      <c r="A11" s="33">
        <v>6</v>
      </c>
      <c r="B11" s="39">
        <v>165176</v>
      </c>
      <c r="C11" s="33" t="s">
        <v>11</v>
      </c>
      <c r="D11" s="33" t="str">
        <f t="shared" si="0"/>
        <v>165176,</v>
      </c>
      <c r="E11" s="10" t="s">
        <v>31</v>
      </c>
      <c r="F11" s="10" t="s">
        <v>32</v>
      </c>
      <c r="G11" s="40" t="s">
        <v>33</v>
      </c>
      <c r="H11" s="11">
        <v>502</v>
      </c>
      <c r="I11" s="49">
        <v>0.05</v>
      </c>
      <c r="J11" s="49">
        <f t="shared" si="1"/>
        <v>0.06</v>
      </c>
      <c r="K11" s="1" t="s">
        <v>48</v>
      </c>
      <c r="L11" s="48" t="s">
        <v>49</v>
      </c>
      <c r="M11" s="50"/>
    </row>
    <row r="12" customHeight="1" spans="1:13">
      <c r="A12" s="33">
        <v>7</v>
      </c>
      <c r="B12" s="37">
        <v>139954</v>
      </c>
      <c r="C12" s="33" t="s">
        <v>11</v>
      </c>
      <c r="D12" s="33" t="str">
        <f t="shared" si="0"/>
        <v>139954,</v>
      </c>
      <c r="E12" s="37" t="s">
        <v>50</v>
      </c>
      <c r="F12" s="37" t="s">
        <v>51</v>
      </c>
      <c r="G12" s="37" t="s">
        <v>52</v>
      </c>
      <c r="H12" s="1">
        <v>1011</v>
      </c>
      <c r="I12" s="51">
        <v>0.05</v>
      </c>
      <c r="J12" s="51">
        <v>0.06</v>
      </c>
      <c r="K12" s="1" t="s">
        <v>53</v>
      </c>
      <c r="L12" s="1" t="e">
        <f>VLOOKUP(B:B,[1]签字版!$C:$K,9,0)</f>
        <v>#N/A</v>
      </c>
      <c r="M12" s="50"/>
    </row>
    <row r="13" ht="20" customHeight="1" spans="1:13">
      <c r="A13" s="11">
        <v>8</v>
      </c>
      <c r="B13" s="37">
        <v>155346</v>
      </c>
      <c r="C13" s="33" t="s">
        <v>11</v>
      </c>
      <c r="D13" s="33" t="str">
        <f t="shared" si="0"/>
        <v>155346,</v>
      </c>
      <c r="E13" s="41" t="s">
        <v>54</v>
      </c>
      <c r="F13" s="42" t="s">
        <v>55</v>
      </c>
      <c r="G13" s="41" t="s">
        <v>56</v>
      </c>
      <c r="H13" s="11">
        <v>596</v>
      </c>
      <c r="I13" s="52">
        <v>0.04</v>
      </c>
      <c r="J13" s="52">
        <v>0.05</v>
      </c>
      <c r="K13" s="11" t="s">
        <v>44</v>
      </c>
      <c r="L13" s="1" t="e">
        <f>VLOOKUP(B:B,[1]签字版!$C:$K,9,0)</f>
        <v>#N/A</v>
      </c>
      <c r="M13" s="50"/>
    </row>
    <row r="14" ht="20" customHeight="1" spans="1:13">
      <c r="A14" s="11"/>
      <c r="B14" s="37">
        <v>167971</v>
      </c>
      <c r="C14" s="33" t="s">
        <v>11</v>
      </c>
      <c r="D14" s="33" t="str">
        <f t="shared" si="0"/>
        <v>167971,</v>
      </c>
      <c r="E14" s="41" t="s">
        <v>54</v>
      </c>
      <c r="F14" s="42" t="s">
        <v>57</v>
      </c>
      <c r="G14" s="41" t="s">
        <v>56</v>
      </c>
      <c r="H14" s="11"/>
      <c r="I14" s="11"/>
      <c r="J14" s="11"/>
      <c r="K14" s="11"/>
      <c r="L14" s="1" t="e">
        <f>VLOOKUP(B:B,[1]签字版!$C:$K,9,0)</f>
        <v>#N/A</v>
      </c>
      <c r="M14" s="50"/>
    </row>
    <row r="15" ht="20" customHeight="1" spans="1:13">
      <c r="A15" s="11"/>
      <c r="B15" s="37">
        <v>167972</v>
      </c>
      <c r="C15" s="33" t="s">
        <v>11</v>
      </c>
      <c r="D15" s="33" t="str">
        <f t="shared" si="0"/>
        <v>167972,</v>
      </c>
      <c r="E15" s="41" t="s">
        <v>54</v>
      </c>
      <c r="F15" s="42" t="s">
        <v>58</v>
      </c>
      <c r="G15" s="41" t="s">
        <v>56</v>
      </c>
      <c r="H15" s="11"/>
      <c r="I15" s="11"/>
      <c r="J15" s="11"/>
      <c r="K15" s="11"/>
      <c r="L15" s="1" t="e">
        <f>VLOOKUP(B:B,[1]签字版!$C:$K,9,0)</f>
        <v>#N/A</v>
      </c>
      <c r="M15" s="50"/>
    </row>
    <row r="16" customHeight="1" spans="1:13">
      <c r="A16" s="1">
        <v>9</v>
      </c>
      <c r="B16" s="37">
        <v>274</v>
      </c>
      <c r="C16" s="33" t="s">
        <v>11</v>
      </c>
      <c r="D16" s="33" t="str">
        <f t="shared" si="0"/>
        <v>274,</v>
      </c>
      <c r="E16" s="37" t="s">
        <v>59</v>
      </c>
      <c r="F16" s="37" t="s">
        <v>60</v>
      </c>
      <c r="G16" s="37" t="s">
        <v>61</v>
      </c>
      <c r="H16" s="1">
        <v>840</v>
      </c>
      <c r="I16" s="51">
        <v>0.02</v>
      </c>
      <c r="J16" s="51">
        <v>0.03</v>
      </c>
      <c r="K16" s="1" t="s">
        <v>46</v>
      </c>
      <c r="L16" s="1" t="e">
        <f>VLOOKUP(B:B,[1]签字版!$C:$K,9,0)</f>
        <v>#N/A</v>
      </c>
      <c r="M16" s="50"/>
    </row>
    <row r="17" customHeight="1" spans="1:13">
      <c r="A17" s="1">
        <v>10</v>
      </c>
      <c r="B17" s="37">
        <v>186545</v>
      </c>
      <c r="C17" s="33" t="s">
        <v>11</v>
      </c>
      <c r="D17" s="33" t="str">
        <f t="shared" si="0"/>
        <v>186545,</v>
      </c>
      <c r="E17" s="37" t="s">
        <v>62</v>
      </c>
      <c r="F17" s="37" t="s">
        <v>63</v>
      </c>
      <c r="G17" s="37" t="s">
        <v>64</v>
      </c>
      <c r="H17" s="1">
        <v>605</v>
      </c>
      <c r="I17" s="51">
        <v>0.02</v>
      </c>
      <c r="J17" s="51">
        <v>0.03</v>
      </c>
      <c r="K17" s="1" t="s">
        <v>46</v>
      </c>
      <c r="L17" s="1" t="e">
        <f>VLOOKUP(B:B,[1]签字版!$C:$K,9,0)</f>
        <v>#N/A</v>
      </c>
      <c r="M17" s="50"/>
    </row>
    <row r="18" customHeight="1" spans="1:13">
      <c r="A18" s="1">
        <v>11</v>
      </c>
      <c r="B18" s="43">
        <v>47683</v>
      </c>
      <c r="C18" s="33" t="s">
        <v>11</v>
      </c>
      <c r="D18" s="44" t="str">
        <f t="shared" si="0"/>
        <v>47683,</v>
      </c>
      <c r="E18" s="45" t="s">
        <v>65</v>
      </c>
      <c r="F18" s="45" t="s">
        <v>66</v>
      </c>
      <c r="G18" s="45" t="s">
        <v>67</v>
      </c>
      <c r="H18" s="46">
        <v>544782</v>
      </c>
      <c r="I18" s="53" t="s">
        <v>68</v>
      </c>
      <c r="J18" s="54"/>
      <c r="K18" s="48" t="s">
        <v>69</v>
      </c>
      <c r="L18" s="55"/>
      <c r="M18" s="50"/>
    </row>
    <row r="19" ht="30" customHeight="1" spans="1:13">
      <c r="A19" s="1"/>
      <c r="B19" s="43">
        <v>1846</v>
      </c>
      <c r="C19" s="33" t="s">
        <v>11</v>
      </c>
      <c r="D19" s="44" t="str">
        <f t="shared" si="0"/>
        <v>1846,</v>
      </c>
      <c r="E19" s="45"/>
      <c r="F19" s="45" t="s">
        <v>70</v>
      </c>
      <c r="G19" s="45"/>
      <c r="H19" s="47"/>
      <c r="I19" s="53" t="s">
        <v>71</v>
      </c>
      <c r="J19" s="54"/>
      <c r="K19" s="48"/>
      <c r="L19" s="55"/>
      <c r="M19" s="50"/>
    </row>
  </sheetData>
  <mergeCells count="23">
    <mergeCell ref="A1:M1"/>
    <mergeCell ref="E2:G2"/>
    <mergeCell ref="I2:J2"/>
    <mergeCell ref="I18:J18"/>
    <mergeCell ref="I19:J19"/>
    <mergeCell ref="A5:A6"/>
    <mergeCell ref="A8:A9"/>
    <mergeCell ref="A13:A15"/>
    <mergeCell ref="A18:A19"/>
    <mergeCell ref="E5:E6"/>
    <mergeCell ref="E18:E19"/>
    <mergeCell ref="G5:G6"/>
    <mergeCell ref="G18:G19"/>
    <mergeCell ref="H5:H6"/>
    <mergeCell ref="H8:H9"/>
    <mergeCell ref="H13:H15"/>
    <mergeCell ref="H18:H19"/>
    <mergeCell ref="I13:I15"/>
    <mergeCell ref="J13:J15"/>
    <mergeCell ref="K8:K9"/>
    <mergeCell ref="K13:K15"/>
    <mergeCell ref="K18:K19"/>
    <mergeCell ref="M4:M19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18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E10" sqref="E10"/>
    </sheetView>
  </sheetViews>
  <sheetFormatPr defaultColWidth="9" defaultRowHeight="21" customHeight="1"/>
  <cols>
    <col min="1" max="1" width="5.125" style="2" customWidth="1"/>
    <col min="2" max="2" width="6.5" style="2" customWidth="1"/>
    <col min="3" max="3" width="26.375" style="2" customWidth="1"/>
    <col min="4" max="4" width="13.375" style="2" customWidth="1"/>
    <col min="5" max="15" width="9.125" style="3" customWidth="1"/>
    <col min="16" max="16365" width="9" style="4"/>
  </cols>
  <sheetData>
    <row r="1" ht="34" customHeight="1" spans="1:15">
      <c r="A1" s="26" t="s">
        <v>72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  <c r="O1" s="28"/>
    </row>
    <row r="2" ht="51" customHeight="1" spans="1:15">
      <c r="A2" s="7" t="s">
        <v>0</v>
      </c>
      <c r="B2" s="7" t="s">
        <v>73</v>
      </c>
      <c r="C2" s="7" t="s">
        <v>74</v>
      </c>
      <c r="D2" s="7" t="s">
        <v>75</v>
      </c>
      <c r="E2" s="8" t="s">
        <v>12</v>
      </c>
      <c r="F2" s="8" t="s">
        <v>15</v>
      </c>
      <c r="G2" s="8" t="s">
        <v>19</v>
      </c>
      <c r="H2" s="8" t="s">
        <v>76</v>
      </c>
      <c r="I2" s="15" t="s">
        <v>28</v>
      </c>
      <c r="J2" s="17" t="s">
        <v>31</v>
      </c>
      <c r="K2" s="29" t="s">
        <v>77</v>
      </c>
      <c r="L2" s="29" t="s">
        <v>78</v>
      </c>
      <c r="M2" s="20" t="s">
        <v>59</v>
      </c>
      <c r="N2" s="29" t="s">
        <v>62</v>
      </c>
      <c r="O2" s="29" t="s">
        <v>79</v>
      </c>
    </row>
    <row r="3" customHeight="1" spans="1:15">
      <c r="A3" s="10">
        <v>1</v>
      </c>
      <c r="B3" s="10">
        <v>582</v>
      </c>
      <c r="C3" s="10" t="s">
        <v>80</v>
      </c>
      <c r="D3" s="10" t="s">
        <v>81</v>
      </c>
      <c r="E3" s="11">
        <v>18</v>
      </c>
      <c r="F3" s="11">
        <v>217</v>
      </c>
      <c r="G3" s="11">
        <v>25</v>
      </c>
      <c r="H3" s="11">
        <v>10</v>
      </c>
      <c r="I3" s="11">
        <v>53</v>
      </c>
      <c r="J3" s="11">
        <v>8</v>
      </c>
      <c r="K3" s="11">
        <v>23</v>
      </c>
      <c r="L3" s="11">
        <v>11</v>
      </c>
      <c r="M3" s="11">
        <v>9</v>
      </c>
      <c r="N3" s="11">
        <v>7</v>
      </c>
      <c r="O3" s="11">
        <v>2880</v>
      </c>
    </row>
    <row r="4" customHeight="1" spans="1:15">
      <c r="A4" s="10">
        <v>2</v>
      </c>
      <c r="B4" s="10">
        <v>343</v>
      </c>
      <c r="C4" s="10" t="s">
        <v>82</v>
      </c>
      <c r="D4" s="10" t="s">
        <v>81</v>
      </c>
      <c r="E4" s="11">
        <v>20</v>
      </c>
      <c r="F4" s="11">
        <v>239</v>
      </c>
      <c r="G4" s="11">
        <v>35</v>
      </c>
      <c r="H4" s="11">
        <v>9</v>
      </c>
      <c r="I4" s="11">
        <v>55</v>
      </c>
      <c r="J4" s="11">
        <v>8</v>
      </c>
      <c r="K4" s="11">
        <v>16</v>
      </c>
      <c r="L4" s="11">
        <v>11</v>
      </c>
      <c r="M4" s="11">
        <v>14</v>
      </c>
      <c r="N4" s="11">
        <v>7</v>
      </c>
      <c r="O4" s="11">
        <v>6558</v>
      </c>
    </row>
    <row r="5" customHeight="1" spans="1:15">
      <c r="A5" s="10">
        <v>3</v>
      </c>
      <c r="B5" s="10">
        <v>581</v>
      </c>
      <c r="C5" s="10" t="s">
        <v>83</v>
      </c>
      <c r="D5" s="10" t="s">
        <v>81</v>
      </c>
      <c r="E5" s="11">
        <v>20</v>
      </c>
      <c r="F5" s="11">
        <v>240</v>
      </c>
      <c r="G5" s="11">
        <v>33</v>
      </c>
      <c r="H5" s="11">
        <v>9</v>
      </c>
      <c r="I5" s="11">
        <v>50</v>
      </c>
      <c r="J5" s="11">
        <v>8</v>
      </c>
      <c r="K5" s="11">
        <v>16</v>
      </c>
      <c r="L5" s="11">
        <v>7</v>
      </c>
      <c r="M5" s="11">
        <v>16</v>
      </c>
      <c r="N5" s="11">
        <v>7</v>
      </c>
      <c r="O5" s="11">
        <v>5200</v>
      </c>
    </row>
    <row r="6" customHeight="1" spans="1:15">
      <c r="A6" s="10">
        <v>4</v>
      </c>
      <c r="B6" s="10">
        <v>585</v>
      </c>
      <c r="C6" s="10" t="s">
        <v>84</v>
      </c>
      <c r="D6" s="10" t="s">
        <v>81</v>
      </c>
      <c r="E6" s="11">
        <v>18</v>
      </c>
      <c r="F6" s="11">
        <v>226</v>
      </c>
      <c r="G6" s="11">
        <v>30</v>
      </c>
      <c r="H6" s="11">
        <v>8</v>
      </c>
      <c r="I6" s="11">
        <v>65</v>
      </c>
      <c r="J6" s="11">
        <v>8</v>
      </c>
      <c r="K6" s="11">
        <v>16</v>
      </c>
      <c r="L6" s="11">
        <v>11</v>
      </c>
      <c r="M6" s="11">
        <v>13</v>
      </c>
      <c r="N6" s="11">
        <v>7</v>
      </c>
      <c r="O6" s="11">
        <v>4326</v>
      </c>
    </row>
    <row r="7" customHeight="1" spans="1:15">
      <c r="A7" s="10">
        <v>5</v>
      </c>
      <c r="B7" s="10">
        <v>709</v>
      </c>
      <c r="C7" s="10" t="s">
        <v>85</v>
      </c>
      <c r="D7" s="10" t="s">
        <v>81</v>
      </c>
      <c r="E7" s="11">
        <v>17</v>
      </c>
      <c r="F7" s="11">
        <v>240</v>
      </c>
      <c r="G7" s="11">
        <v>29</v>
      </c>
      <c r="H7" s="11">
        <v>6</v>
      </c>
      <c r="I7" s="11">
        <v>37</v>
      </c>
      <c r="J7" s="11">
        <v>7</v>
      </c>
      <c r="K7" s="11">
        <v>12</v>
      </c>
      <c r="L7" s="11">
        <v>6</v>
      </c>
      <c r="M7" s="11">
        <v>14</v>
      </c>
      <c r="N7" s="11">
        <v>7</v>
      </c>
      <c r="O7" s="11">
        <v>4281</v>
      </c>
    </row>
    <row r="8" customHeight="1" spans="1:15">
      <c r="A8" s="10">
        <v>6</v>
      </c>
      <c r="B8" s="10">
        <v>730</v>
      </c>
      <c r="C8" s="10" t="s">
        <v>86</v>
      </c>
      <c r="D8" s="10" t="s">
        <v>81</v>
      </c>
      <c r="E8" s="11">
        <v>17</v>
      </c>
      <c r="F8" s="11">
        <v>240</v>
      </c>
      <c r="G8" s="11">
        <v>24</v>
      </c>
      <c r="H8" s="11">
        <v>6</v>
      </c>
      <c r="I8" s="11">
        <v>31</v>
      </c>
      <c r="J8" s="11">
        <v>7</v>
      </c>
      <c r="K8" s="11">
        <v>12</v>
      </c>
      <c r="L8" s="11">
        <v>7</v>
      </c>
      <c r="M8" s="11">
        <v>19</v>
      </c>
      <c r="N8" s="11">
        <v>7</v>
      </c>
      <c r="O8" s="11">
        <v>9223</v>
      </c>
    </row>
    <row r="9" customHeight="1" spans="1:15">
      <c r="A9" s="10">
        <v>7</v>
      </c>
      <c r="B9" s="10">
        <v>365</v>
      </c>
      <c r="C9" s="10" t="s">
        <v>87</v>
      </c>
      <c r="D9" s="10" t="s">
        <v>81</v>
      </c>
      <c r="E9" s="11">
        <v>14</v>
      </c>
      <c r="F9" s="11">
        <v>168</v>
      </c>
      <c r="G9" s="11">
        <v>12</v>
      </c>
      <c r="H9" s="11">
        <v>4</v>
      </c>
      <c r="I9" s="11">
        <v>18</v>
      </c>
      <c r="J9" s="11">
        <v>3</v>
      </c>
      <c r="K9" s="11">
        <v>7</v>
      </c>
      <c r="L9" s="11">
        <v>4</v>
      </c>
      <c r="M9" s="11">
        <v>8</v>
      </c>
      <c r="N9" s="11">
        <v>7</v>
      </c>
      <c r="O9" s="11">
        <v>4188</v>
      </c>
    </row>
    <row r="10" customHeight="1" spans="1:15">
      <c r="A10" s="10">
        <v>8</v>
      </c>
      <c r="B10" s="10">
        <v>379</v>
      </c>
      <c r="C10" s="10" t="s">
        <v>88</v>
      </c>
      <c r="D10" s="10" t="s">
        <v>81</v>
      </c>
      <c r="E10" s="11">
        <v>16</v>
      </c>
      <c r="F10" s="11">
        <v>190</v>
      </c>
      <c r="G10" s="11">
        <v>12</v>
      </c>
      <c r="H10" s="11">
        <v>6</v>
      </c>
      <c r="I10" s="11">
        <v>18</v>
      </c>
      <c r="J10" s="11">
        <v>3</v>
      </c>
      <c r="K10" s="11">
        <v>7</v>
      </c>
      <c r="L10" s="11">
        <v>4</v>
      </c>
      <c r="M10" s="11">
        <v>10</v>
      </c>
      <c r="N10" s="11">
        <v>7</v>
      </c>
      <c r="O10" s="11">
        <v>3913</v>
      </c>
    </row>
    <row r="11" customHeight="1" spans="1:15">
      <c r="A11" s="10">
        <v>9</v>
      </c>
      <c r="B11" s="10">
        <v>513</v>
      </c>
      <c r="C11" s="10" t="s">
        <v>89</v>
      </c>
      <c r="D11" s="10" t="s">
        <v>81</v>
      </c>
      <c r="E11" s="11">
        <v>10</v>
      </c>
      <c r="F11" s="11">
        <v>125</v>
      </c>
      <c r="G11" s="11">
        <v>12</v>
      </c>
      <c r="H11" s="11">
        <v>4</v>
      </c>
      <c r="I11" s="11">
        <v>26</v>
      </c>
      <c r="J11" s="11">
        <v>3</v>
      </c>
      <c r="K11" s="11">
        <v>9</v>
      </c>
      <c r="L11" s="11">
        <v>4</v>
      </c>
      <c r="M11" s="11">
        <v>11</v>
      </c>
      <c r="N11" s="11">
        <v>7</v>
      </c>
      <c r="O11" s="11">
        <v>2527</v>
      </c>
    </row>
    <row r="12" customHeight="1" spans="1:15">
      <c r="A12" s="10">
        <v>10</v>
      </c>
      <c r="B12" s="10">
        <v>102934</v>
      </c>
      <c r="C12" s="10" t="s">
        <v>90</v>
      </c>
      <c r="D12" s="10" t="s">
        <v>81</v>
      </c>
      <c r="E12" s="11">
        <v>16</v>
      </c>
      <c r="F12" s="11">
        <v>180</v>
      </c>
      <c r="G12" s="11">
        <v>19</v>
      </c>
      <c r="H12" s="11">
        <v>6</v>
      </c>
      <c r="I12" s="11">
        <v>24</v>
      </c>
      <c r="J12" s="11">
        <v>5</v>
      </c>
      <c r="K12" s="11">
        <v>7</v>
      </c>
      <c r="L12" s="11">
        <v>6</v>
      </c>
      <c r="M12" s="11">
        <v>8</v>
      </c>
      <c r="N12" s="11">
        <v>7</v>
      </c>
      <c r="O12" s="11">
        <v>2922</v>
      </c>
    </row>
    <row r="13" customHeight="1" spans="1:15">
      <c r="A13" s="10">
        <v>11</v>
      </c>
      <c r="B13" s="10">
        <v>357</v>
      </c>
      <c r="C13" s="10" t="s">
        <v>91</v>
      </c>
      <c r="D13" s="10" t="s">
        <v>81</v>
      </c>
      <c r="E13" s="11">
        <v>8</v>
      </c>
      <c r="F13" s="11">
        <v>93</v>
      </c>
      <c r="G13" s="11">
        <v>42</v>
      </c>
      <c r="H13" s="11">
        <v>16</v>
      </c>
      <c r="I13" s="11">
        <v>89</v>
      </c>
      <c r="J13" s="11">
        <v>10</v>
      </c>
      <c r="K13" s="11">
        <v>17</v>
      </c>
      <c r="L13" s="11">
        <v>14</v>
      </c>
      <c r="M13" s="11">
        <v>6</v>
      </c>
      <c r="N13" s="11">
        <v>5</v>
      </c>
      <c r="O13" s="11">
        <v>39942</v>
      </c>
    </row>
    <row r="14" customHeight="1" spans="1:15">
      <c r="A14" s="10">
        <v>12</v>
      </c>
      <c r="B14" s="10">
        <v>745</v>
      </c>
      <c r="C14" s="10" t="s">
        <v>92</v>
      </c>
      <c r="D14" s="10" t="s">
        <v>81</v>
      </c>
      <c r="E14" s="11">
        <v>8</v>
      </c>
      <c r="F14" s="11">
        <v>102</v>
      </c>
      <c r="G14" s="11">
        <v>28</v>
      </c>
      <c r="H14" s="11">
        <v>5</v>
      </c>
      <c r="I14" s="11">
        <v>36</v>
      </c>
      <c r="J14" s="11">
        <v>7</v>
      </c>
      <c r="K14" s="11">
        <v>7</v>
      </c>
      <c r="L14" s="11">
        <v>4</v>
      </c>
      <c r="M14" s="11">
        <v>6</v>
      </c>
      <c r="N14" s="11">
        <v>5</v>
      </c>
      <c r="O14" s="11">
        <v>1589</v>
      </c>
    </row>
    <row r="15" customHeight="1" spans="1:15">
      <c r="A15" s="10">
        <v>13</v>
      </c>
      <c r="B15" s="10">
        <v>103198</v>
      </c>
      <c r="C15" s="10" t="s">
        <v>93</v>
      </c>
      <c r="D15" s="10" t="s">
        <v>81</v>
      </c>
      <c r="E15" s="11">
        <v>13</v>
      </c>
      <c r="F15" s="11">
        <v>120</v>
      </c>
      <c r="G15" s="11">
        <v>27</v>
      </c>
      <c r="H15" s="11">
        <v>8</v>
      </c>
      <c r="I15" s="11">
        <v>26</v>
      </c>
      <c r="J15" s="11">
        <v>7</v>
      </c>
      <c r="K15" s="11">
        <v>12</v>
      </c>
      <c r="L15" s="11">
        <v>6</v>
      </c>
      <c r="M15" s="11">
        <v>8</v>
      </c>
      <c r="N15" s="11">
        <v>5</v>
      </c>
      <c r="O15" s="11">
        <v>2428</v>
      </c>
    </row>
    <row r="16" customHeight="1" spans="1:15">
      <c r="A16" s="10">
        <v>14</v>
      </c>
      <c r="B16" s="10">
        <v>103199</v>
      </c>
      <c r="C16" s="10" t="s">
        <v>94</v>
      </c>
      <c r="D16" s="10" t="s">
        <v>81</v>
      </c>
      <c r="E16" s="11">
        <v>13</v>
      </c>
      <c r="F16" s="11">
        <v>120</v>
      </c>
      <c r="G16" s="11">
        <v>28</v>
      </c>
      <c r="H16" s="11">
        <v>6</v>
      </c>
      <c r="I16" s="11">
        <v>34</v>
      </c>
      <c r="J16" s="11">
        <v>7</v>
      </c>
      <c r="K16" s="11">
        <v>7</v>
      </c>
      <c r="L16" s="11">
        <v>4</v>
      </c>
      <c r="M16" s="11">
        <v>6</v>
      </c>
      <c r="N16" s="11">
        <v>5</v>
      </c>
      <c r="O16" s="11">
        <v>2228</v>
      </c>
    </row>
    <row r="17" customHeight="1" spans="1:15">
      <c r="A17" s="10">
        <v>15</v>
      </c>
      <c r="B17" s="10">
        <v>106569</v>
      </c>
      <c r="C17" s="10" t="s">
        <v>95</v>
      </c>
      <c r="D17" s="10" t="s">
        <v>81</v>
      </c>
      <c r="E17" s="11">
        <v>7</v>
      </c>
      <c r="F17" s="11">
        <v>84</v>
      </c>
      <c r="G17" s="11">
        <v>22</v>
      </c>
      <c r="H17" s="11">
        <v>5</v>
      </c>
      <c r="I17" s="11">
        <v>26</v>
      </c>
      <c r="J17" s="11">
        <v>5</v>
      </c>
      <c r="K17" s="11">
        <v>7</v>
      </c>
      <c r="L17" s="11">
        <v>4</v>
      </c>
      <c r="M17" s="11">
        <v>11</v>
      </c>
      <c r="N17" s="11">
        <v>5</v>
      </c>
      <c r="O17" s="11">
        <v>1000</v>
      </c>
    </row>
    <row r="18" customHeight="1" spans="1:15">
      <c r="A18" s="10">
        <v>16</v>
      </c>
      <c r="B18" s="10">
        <v>106399</v>
      </c>
      <c r="C18" s="10" t="s">
        <v>96</v>
      </c>
      <c r="D18" s="10" t="s">
        <v>81</v>
      </c>
      <c r="E18" s="11">
        <v>7</v>
      </c>
      <c r="F18" s="11">
        <v>84</v>
      </c>
      <c r="G18" s="11">
        <v>28</v>
      </c>
      <c r="H18" s="11">
        <v>8</v>
      </c>
      <c r="I18" s="11">
        <v>26</v>
      </c>
      <c r="J18" s="11">
        <v>8</v>
      </c>
      <c r="K18" s="11">
        <v>7</v>
      </c>
      <c r="L18" s="11">
        <v>4</v>
      </c>
      <c r="M18" s="11">
        <v>6</v>
      </c>
      <c r="N18" s="11">
        <v>5</v>
      </c>
      <c r="O18" s="11">
        <v>1202</v>
      </c>
    </row>
    <row r="19" customHeight="1" spans="1:15">
      <c r="A19" s="10">
        <v>17</v>
      </c>
      <c r="B19" s="10">
        <v>107658</v>
      </c>
      <c r="C19" s="10" t="s">
        <v>97</v>
      </c>
      <c r="D19" s="10" t="s">
        <v>81</v>
      </c>
      <c r="E19" s="11">
        <v>13</v>
      </c>
      <c r="F19" s="11">
        <v>112</v>
      </c>
      <c r="G19" s="11">
        <v>18</v>
      </c>
      <c r="H19" s="11">
        <v>7</v>
      </c>
      <c r="I19" s="11">
        <v>30</v>
      </c>
      <c r="J19" s="11">
        <v>5</v>
      </c>
      <c r="K19" s="11">
        <v>12</v>
      </c>
      <c r="L19" s="11">
        <v>4</v>
      </c>
      <c r="M19" s="11">
        <v>12</v>
      </c>
      <c r="N19" s="11">
        <v>5</v>
      </c>
      <c r="O19" s="11">
        <v>1000</v>
      </c>
    </row>
    <row r="20" customHeight="1" spans="1:15">
      <c r="A20" s="10">
        <v>18</v>
      </c>
      <c r="B20" s="10">
        <v>339</v>
      </c>
      <c r="C20" s="10" t="s">
        <v>98</v>
      </c>
      <c r="D20" s="10" t="s">
        <v>81</v>
      </c>
      <c r="E20" s="11">
        <v>7</v>
      </c>
      <c r="F20" s="11">
        <v>86</v>
      </c>
      <c r="G20" s="11">
        <v>23</v>
      </c>
      <c r="H20" s="11">
        <v>5</v>
      </c>
      <c r="I20" s="11">
        <v>32</v>
      </c>
      <c r="J20" s="11">
        <v>5</v>
      </c>
      <c r="K20" s="11">
        <v>12</v>
      </c>
      <c r="L20" s="11">
        <v>4</v>
      </c>
      <c r="M20" s="11">
        <v>9</v>
      </c>
      <c r="N20" s="11">
        <v>4</v>
      </c>
      <c r="O20" s="11">
        <v>4487</v>
      </c>
    </row>
    <row r="21" customHeight="1" spans="1:15">
      <c r="A21" s="10">
        <v>19</v>
      </c>
      <c r="B21" s="10">
        <v>359</v>
      </c>
      <c r="C21" s="10" t="s">
        <v>99</v>
      </c>
      <c r="D21" s="10" t="s">
        <v>81</v>
      </c>
      <c r="E21" s="11">
        <v>10</v>
      </c>
      <c r="F21" s="11">
        <v>110</v>
      </c>
      <c r="G21" s="11">
        <v>22</v>
      </c>
      <c r="H21" s="11">
        <v>5</v>
      </c>
      <c r="I21" s="11">
        <v>21</v>
      </c>
      <c r="J21" s="11">
        <v>5</v>
      </c>
      <c r="K21" s="11">
        <v>7</v>
      </c>
      <c r="L21" s="11">
        <v>6</v>
      </c>
      <c r="M21" s="11">
        <v>4</v>
      </c>
      <c r="N21" s="11">
        <v>4</v>
      </c>
      <c r="O21" s="11">
        <v>3415</v>
      </c>
    </row>
    <row r="22" customHeight="1" spans="1:15">
      <c r="A22" s="10">
        <v>20</v>
      </c>
      <c r="B22" s="10">
        <v>726</v>
      </c>
      <c r="C22" s="10" t="s">
        <v>100</v>
      </c>
      <c r="D22" s="10" t="s">
        <v>81</v>
      </c>
      <c r="E22" s="11">
        <v>7</v>
      </c>
      <c r="F22" s="11">
        <v>90</v>
      </c>
      <c r="G22" s="11">
        <v>19</v>
      </c>
      <c r="H22" s="11">
        <v>6</v>
      </c>
      <c r="I22" s="11">
        <v>21</v>
      </c>
      <c r="J22" s="11">
        <v>5</v>
      </c>
      <c r="K22" s="11">
        <v>9</v>
      </c>
      <c r="L22" s="11">
        <v>4</v>
      </c>
      <c r="M22" s="11">
        <v>5</v>
      </c>
      <c r="N22" s="11">
        <v>4</v>
      </c>
      <c r="O22" s="11">
        <v>7765</v>
      </c>
    </row>
    <row r="23" customHeight="1" spans="1:15">
      <c r="A23" s="10">
        <v>21</v>
      </c>
      <c r="B23" s="10">
        <v>727</v>
      </c>
      <c r="C23" s="10" t="s">
        <v>101</v>
      </c>
      <c r="D23" s="10" t="s">
        <v>81</v>
      </c>
      <c r="E23" s="11">
        <v>8</v>
      </c>
      <c r="F23" s="11">
        <v>96</v>
      </c>
      <c r="G23" s="11">
        <v>18</v>
      </c>
      <c r="H23" s="11">
        <v>4</v>
      </c>
      <c r="I23" s="11">
        <v>20</v>
      </c>
      <c r="J23" s="11">
        <v>5</v>
      </c>
      <c r="K23" s="11">
        <v>7</v>
      </c>
      <c r="L23" s="11">
        <v>4</v>
      </c>
      <c r="M23" s="11">
        <v>4</v>
      </c>
      <c r="N23" s="11">
        <v>4</v>
      </c>
      <c r="O23" s="11">
        <v>1959</v>
      </c>
    </row>
    <row r="24" customHeight="1" spans="1:15">
      <c r="A24" s="10">
        <v>22</v>
      </c>
      <c r="B24" s="10">
        <v>105267</v>
      </c>
      <c r="C24" s="10" t="s">
        <v>102</v>
      </c>
      <c r="D24" s="10" t="s">
        <v>81</v>
      </c>
      <c r="E24" s="11">
        <v>7</v>
      </c>
      <c r="F24" s="11">
        <v>90</v>
      </c>
      <c r="G24" s="11">
        <v>14</v>
      </c>
      <c r="H24" s="11">
        <v>5</v>
      </c>
      <c r="I24" s="11">
        <v>33</v>
      </c>
      <c r="J24" s="11">
        <v>3</v>
      </c>
      <c r="K24" s="11">
        <v>7</v>
      </c>
      <c r="L24" s="11">
        <v>4</v>
      </c>
      <c r="M24" s="11">
        <v>5</v>
      </c>
      <c r="N24" s="11">
        <v>4</v>
      </c>
      <c r="O24" s="11">
        <v>1590</v>
      </c>
    </row>
    <row r="25" customHeight="1" spans="1:15">
      <c r="A25" s="10">
        <v>23</v>
      </c>
      <c r="B25" s="10">
        <v>311</v>
      </c>
      <c r="C25" s="10" t="s">
        <v>103</v>
      </c>
      <c r="D25" s="10" t="s">
        <v>81</v>
      </c>
      <c r="E25" s="11">
        <v>6</v>
      </c>
      <c r="F25" s="11">
        <v>72</v>
      </c>
      <c r="G25" s="11">
        <v>21</v>
      </c>
      <c r="H25" s="11">
        <v>6</v>
      </c>
      <c r="I25" s="11">
        <v>22</v>
      </c>
      <c r="J25" s="11">
        <v>5</v>
      </c>
      <c r="K25" s="11">
        <v>7</v>
      </c>
      <c r="L25" s="11">
        <v>4</v>
      </c>
      <c r="M25" s="11">
        <v>4</v>
      </c>
      <c r="N25" s="11">
        <v>4</v>
      </c>
      <c r="O25" s="11">
        <v>89544</v>
      </c>
    </row>
    <row r="26" customHeight="1" spans="1:15">
      <c r="A26" s="10">
        <v>24</v>
      </c>
      <c r="B26" s="10">
        <v>570</v>
      </c>
      <c r="C26" s="10" t="s">
        <v>104</v>
      </c>
      <c r="D26" s="10" t="s">
        <v>81</v>
      </c>
      <c r="E26" s="11">
        <v>8</v>
      </c>
      <c r="F26" s="11">
        <v>92</v>
      </c>
      <c r="G26" s="11">
        <v>13</v>
      </c>
      <c r="H26" s="11">
        <v>5</v>
      </c>
      <c r="I26" s="11">
        <v>21</v>
      </c>
      <c r="J26" s="11">
        <v>3</v>
      </c>
      <c r="K26" s="11">
        <v>7</v>
      </c>
      <c r="L26" s="11">
        <v>4</v>
      </c>
      <c r="M26" s="11">
        <v>9</v>
      </c>
      <c r="N26" s="11">
        <v>4</v>
      </c>
      <c r="O26" s="11">
        <v>2283</v>
      </c>
    </row>
    <row r="27" customHeight="1" spans="1:15">
      <c r="A27" s="10">
        <v>25</v>
      </c>
      <c r="B27" s="10">
        <v>347</v>
      </c>
      <c r="C27" s="10" t="s">
        <v>105</v>
      </c>
      <c r="D27" s="10" t="s">
        <v>81</v>
      </c>
      <c r="E27" s="11">
        <v>7</v>
      </c>
      <c r="F27" s="11">
        <v>88</v>
      </c>
      <c r="G27" s="11">
        <v>11</v>
      </c>
      <c r="H27" s="11">
        <v>5</v>
      </c>
      <c r="I27" s="11">
        <v>22</v>
      </c>
      <c r="J27" s="11">
        <v>3</v>
      </c>
      <c r="K27" s="11">
        <v>7</v>
      </c>
      <c r="L27" s="11">
        <v>4</v>
      </c>
      <c r="M27" s="11">
        <v>5</v>
      </c>
      <c r="N27" s="11">
        <v>4</v>
      </c>
      <c r="O27" s="11">
        <v>5060</v>
      </c>
    </row>
    <row r="28" customHeight="1" spans="1:15">
      <c r="A28" s="10">
        <v>26</v>
      </c>
      <c r="B28" s="10">
        <v>752</v>
      </c>
      <c r="C28" s="10" t="s">
        <v>106</v>
      </c>
      <c r="D28" s="10" t="s">
        <v>81</v>
      </c>
      <c r="E28" s="11">
        <v>7</v>
      </c>
      <c r="F28" s="11">
        <v>82</v>
      </c>
      <c r="G28" s="11">
        <v>10</v>
      </c>
      <c r="H28" s="11">
        <v>4</v>
      </c>
      <c r="I28" s="11">
        <v>18</v>
      </c>
      <c r="J28" s="11">
        <v>3</v>
      </c>
      <c r="K28" s="11">
        <v>7</v>
      </c>
      <c r="L28" s="11">
        <v>4</v>
      </c>
      <c r="M28" s="11">
        <v>4</v>
      </c>
      <c r="N28" s="11">
        <v>4</v>
      </c>
      <c r="O28" s="11">
        <v>1593</v>
      </c>
    </row>
    <row r="29" customHeight="1" spans="1:15">
      <c r="A29" s="10">
        <v>27</v>
      </c>
      <c r="B29" s="10">
        <v>102565</v>
      </c>
      <c r="C29" s="10" t="s">
        <v>107</v>
      </c>
      <c r="D29" s="10" t="s">
        <v>81</v>
      </c>
      <c r="E29" s="11">
        <v>8</v>
      </c>
      <c r="F29" s="11">
        <v>93</v>
      </c>
      <c r="G29" s="11">
        <v>18</v>
      </c>
      <c r="H29" s="11">
        <v>5</v>
      </c>
      <c r="I29" s="11">
        <v>18</v>
      </c>
      <c r="J29" s="11">
        <v>5</v>
      </c>
      <c r="K29" s="11">
        <v>7</v>
      </c>
      <c r="L29" s="11">
        <v>4</v>
      </c>
      <c r="M29" s="11">
        <v>4</v>
      </c>
      <c r="N29" s="11">
        <v>4</v>
      </c>
      <c r="O29" s="11">
        <v>2610</v>
      </c>
    </row>
    <row r="30" customHeight="1" spans="1:15">
      <c r="A30" s="10">
        <v>28</v>
      </c>
      <c r="B30" s="10">
        <v>104429</v>
      </c>
      <c r="C30" s="10" t="s">
        <v>108</v>
      </c>
      <c r="D30" s="10" t="s">
        <v>81</v>
      </c>
      <c r="E30" s="11">
        <v>6</v>
      </c>
      <c r="F30" s="11">
        <v>72</v>
      </c>
      <c r="G30" s="11">
        <v>25</v>
      </c>
      <c r="H30" s="11">
        <v>5</v>
      </c>
      <c r="I30" s="11">
        <v>17</v>
      </c>
      <c r="J30" s="11">
        <v>5</v>
      </c>
      <c r="K30" s="11">
        <v>7</v>
      </c>
      <c r="L30" s="11">
        <v>4</v>
      </c>
      <c r="M30" s="11">
        <v>4</v>
      </c>
      <c r="N30" s="11">
        <v>4</v>
      </c>
      <c r="O30" s="11">
        <v>1203</v>
      </c>
    </row>
    <row r="31" customHeight="1" spans="1:15">
      <c r="A31" s="10">
        <v>29</v>
      </c>
      <c r="B31" s="10">
        <v>108277</v>
      </c>
      <c r="C31" s="10" t="s">
        <v>109</v>
      </c>
      <c r="D31" s="10" t="s">
        <v>81</v>
      </c>
      <c r="E31" s="11">
        <v>6</v>
      </c>
      <c r="F31" s="11">
        <v>72</v>
      </c>
      <c r="G31" s="11">
        <v>31</v>
      </c>
      <c r="H31" s="11">
        <v>7</v>
      </c>
      <c r="I31" s="11">
        <v>29</v>
      </c>
      <c r="J31" s="11">
        <v>5</v>
      </c>
      <c r="K31" s="11">
        <v>7</v>
      </c>
      <c r="L31" s="11">
        <v>4</v>
      </c>
      <c r="M31" s="11">
        <v>4</v>
      </c>
      <c r="N31" s="11">
        <v>4</v>
      </c>
      <c r="O31" s="11">
        <v>1000</v>
      </c>
    </row>
    <row r="32" customHeight="1" spans="1:15">
      <c r="A32" s="10">
        <v>30</v>
      </c>
      <c r="B32" s="10">
        <v>741</v>
      </c>
      <c r="C32" s="10" t="s">
        <v>110</v>
      </c>
      <c r="D32" s="10" t="s">
        <v>81</v>
      </c>
      <c r="E32" s="11">
        <v>6</v>
      </c>
      <c r="F32" s="11">
        <v>72</v>
      </c>
      <c r="G32" s="11">
        <v>11</v>
      </c>
      <c r="H32" s="11">
        <v>5</v>
      </c>
      <c r="I32" s="11">
        <v>35</v>
      </c>
      <c r="J32" s="11">
        <v>3</v>
      </c>
      <c r="K32" s="11">
        <v>7</v>
      </c>
      <c r="L32" s="11">
        <v>4</v>
      </c>
      <c r="M32" s="11">
        <v>2</v>
      </c>
      <c r="N32" s="11">
        <v>4</v>
      </c>
      <c r="O32" s="11">
        <v>1207</v>
      </c>
    </row>
    <row r="33" customHeight="1" spans="1:15">
      <c r="A33" s="10">
        <v>31</v>
      </c>
      <c r="B33" s="10">
        <v>111219</v>
      </c>
      <c r="C33" s="25" t="s">
        <v>111</v>
      </c>
      <c r="D33" s="10" t="s">
        <v>81</v>
      </c>
      <c r="E33" s="11">
        <v>5</v>
      </c>
      <c r="F33" s="11">
        <v>48</v>
      </c>
      <c r="G33" s="11">
        <v>10</v>
      </c>
      <c r="H33" s="11">
        <v>4</v>
      </c>
      <c r="I33" s="11">
        <v>24</v>
      </c>
      <c r="J33" s="11">
        <v>3</v>
      </c>
      <c r="K33" s="11">
        <v>7</v>
      </c>
      <c r="L33" s="11">
        <v>4</v>
      </c>
      <c r="M33" s="11">
        <v>2</v>
      </c>
      <c r="N33" s="11">
        <v>4</v>
      </c>
      <c r="O33" s="11">
        <v>1000</v>
      </c>
    </row>
    <row r="34" customHeight="1" spans="1:15">
      <c r="A34" s="10">
        <v>32</v>
      </c>
      <c r="B34" s="10">
        <v>106066</v>
      </c>
      <c r="C34" s="10" t="s">
        <v>112</v>
      </c>
      <c r="D34" s="10" t="s">
        <v>113</v>
      </c>
      <c r="E34" s="11">
        <v>6</v>
      </c>
      <c r="F34" s="11">
        <v>72</v>
      </c>
      <c r="G34" s="11">
        <v>25</v>
      </c>
      <c r="H34" s="11">
        <v>4</v>
      </c>
      <c r="I34" s="11">
        <v>18</v>
      </c>
      <c r="J34" s="11">
        <v>3</v>
      </c>
      <c r="K34" s="11">
        <v>7</v>
      </c>
      <c r="L34" s="11">
        <v>4</v>
      </c>
      <c r="M34" s="11">
        <v>4</v>
      </c>
      <c r="N34" s="11">
        <v>4</v>
      </c>
      <c r="O34" s="11">
        <v>3085</v>
      </c>
    </row>
    <row r="35" customHeight="1" spans="1:15">
      <c r="A35" s="10">
        <v>33</v>
      </c>
      <c r="B35" s="10">
        <v>307</v>
      </c>
      <c r="C35" s="10" t="s">
        <v>114</v>
      </c>
      <c r="D35" s="10" t="s">
        <v>113</v>
      </c>
      <c r="E35" s="11">
        <v>37</v>
      </c>
      <c r="F35" s="11">
        <v>452</v>
      </c>
      <c r="G35" s="11">
        <v>6</v>
      </c>
      <c r="H35" s="11">
        <v>6</v>
      </c>
      <c r="I35" s="11">
        <v>6</v>
      </c>
      <c r="J35" s="11">
        <v>2</v>
      </c>
      <c r="K35" s="11"/>
      <c r="L35" s="11">
        <v>3</v>
      </c>
      <c r="M35" s="11">
        <v>14</v>
      </c>
      <c r="N35" s="11">
        <v>11</v>
      </c>
      <c r="O35" s="11">
        <v>13179</v>
      </c>
    </row>
    <row r="36" customHeight="1" spans="1:15">
      <c r="A36" s="10">
        <v>34</v>
      </c>
      <c r="B36" s="10">
        <v>571</v>
      </c>
      <c r="C36" s="10" t="s">
        <v>115</v>
      </c>
      <c r="D36" s="10" t="s">
        <v>116</v>
      </c>
      <c r="E36" s="11">
        <v>15</v>
      </c>
      <c r="F36" s="11">
        <v>179</v>
      </c>
      <c r="G36" s="11">
        <v>28</v>
      </c>
      <c r="H36" s="11">
        <v>6</v>
      </c>
      <c r="I36" s="11">
        <v>32</v>
      </c>
      <c r="J36" s="11">
        <v>7</v>
      </c>
      <c r="K36" s="11">
        <v>12</v>
      </c>
      <c r="L36" s="11">
        <v>4</v>
      </c>
      <c r="M36" s="11">
        <v>15</v>
      </c>
      <c r="N36" s="11">
        <v>7</v>
      </c>
      <c r="O36" s="11">
        <v>13053</v>
      </c>
    </row>
    <row r="37" customHeight="1" spans="1:15">
      <c r="A37" s="10">
        <v>35</v>
      </c>
      <c r="B37" s="10">
        <v>707</v>
      </c>
      <c r="C37" s="10" t="s">
        <v>117</v>
      </c>
      <c r="D37" s="10" t="s">
        <v>116</v>
      </c>
      <c r="E37" s="11">
        <v>18</v>
      </c>
      <c r="F37" s="11">
        <v>226</v>
      </c>
      <c r="G37" s="11">
        <v>21</v>
      </c>
      <c r="H37" s="11">
        <v>8</v>
      </c>
      <c r="I37" s="11">
        <v>47</v>
      </c>
      <c r="J37" s="11">
        <v>5</v>
      </c>
      <c r="K37" s="11">
        <v>12</v>
      </c>
      <c r="L37" s="11">
        <v>11</v>
      </c>
      <c r="M37" s="11">
        <v>12</v>
      </c>
      <c r="N37" s="11">
        <v>7</v>
      </c>
      <c r="O37" s="11">
        <v>2887</v>
      </c>
    </row>
    <row r="38" customHeight="1" spans="1:15">
      <c r="A38" s="10">
        <v>36</v>
      </c>
      <c r="B38" s="10">
        <v>712</v>
      </c>
      <c r="C38" s="10" t="s">
        <v>118</v>
      </c>
      <c r="D38" s="10" t="s">
        <v>116</v>
      </c>
      <c r="E38" s="11">
        <v>17</v>
      </c>
      <c r="F38" s="11">
        <v>214</v>
      </c>
      <c r="G38" s="11">
        <v>28</v>
      </c>
      <c r="H38" s="11">
        <v>7</v>
      </c>
      <c r="I38" s="11">
        <v>55</v>
      </c>
      <c r="J38" s="11">
        <v>7</v>
      </c>
      <c r="K38" s="11">
        <v>14</v>
      </c>
      <c r="L38" s="11">
        <v>6</v>
      </c>
      <c r="M38" s="11">
        <v>14</v>
      </c>
      <c r="N38" s="11">
        <v>7</v>
      </c>
      <c r="O38" s="11">
        <v>10553</v>
      </c>
    </row>
    <row r="39" customHeight="1" spans="1:15">
      <c r="A39" s="10">
        <v>37</v>
      </c>
      <c r="B39" s="10">
        <v>750</v>
      </c>
      <c r="C39" s="10" t="s">
        <v>119</v>
      </c>
      <c r="D39" s="10" t="s">
        <v>116</v>
      </c>
      <c r="E39" s="11">
        <v>23</v>
      </c>
      <c r="F39" s="11">
        <v>284</v>
      </c>
      <c r="G39" s="11">
        <v>13</v>
      </c>
      <c r="H39" s="11">
        <v>4</v>
      </c>
      <c r="I39" s="11">
        <v>32</v>
      </c>
      <c r="J39" s="11">
        <v>3</v>
      </c>
      <c r="K39" s="11">
        <v>9</v>
      </c>
      <c r="L39" s="11">
        <v>4</v>
      </c>
      <c r="M39" s="11">
        <v>18</v>
      </c>
      <c r="N39" s="11">
        <v>7</v>
      </c>
      <c r="O39" s="11">
        <v>8242</v>
      </c>
    </row>
    <row r="40" customHeight="1" spans="1:15">
      <c r="A40" s="10">
        <v>38</v>
      </c>
      <c r="B40" s="10">
        <v>387</v>
      </c>
      <c r="C40" s="10" t="s">
        <v>120</v>
      </c>
      <c r="D40" s="10" t="s">
        <v>116</v>
      </c>
      <c r="E40" s="11">
        <v>16</v>
      </c>
      <c r="F40" s="11">
        <v>190</v>
      </c>
      <c r="G40" s="11">
        <v>13</v>
      </c>
      <c r="H40" s="11">
        <v>4</v>
      </c>
      <c r="I40" s="11">
        <v>26</v>
      </c>
      <c r="J40" s="11">
        <v>3</v>
      </c>
      <c r="K40" s="11">
        <v>7</v>
      </c>
      <c r="L40" s="11">
        <v>4</v>
      </c>
      <c r="M40" s="11">
        <v>8</v>
      </c>
      <c r="N40" s="11">
        <v>7</v>
      </c>
      <c r="O40" s="11">
        <v>3603</v>
      </c>
    </row>
    <row r="41" customHeight="1" spans="1:15">
      <c r="A41" s="10">
        <v>39</v>
      </c>
      <c r="B41" s="10">
        <v>377</v>
      </c>
      <c r="C41" s="10" t="s">
        <v>121</v>
      </c>
      <c r="D41" s="10" t="s">
        <v>116</v>
      </c>
      <c r="E41" s="11">
        <v>15</v>
      </c>
      <c r="F41" s="11">
        <v>186</v>
      </c>
      <c r="G41" s="11">
        <v>13</v>
      </c>
      <c r="H41" s="11">
        <v>4</v>
      </c>
      <c r="I41" s="11">
        <v>24</v>
      </c>
      <c r="J41" s="11">
        <v>3</v>
      </c>
      <c r="K41" s="11">
        <v>12</v>
      </c>
      <c r="L41" s="11">
        <v>7</v>
      </c>
      <c r="M41" s="11">
        <v>8</v>
      </c>
      <c r="N41" s="11">
        <v>7</v>
      </c>
      <c r="O41" s="11">
        <v>5512</v>
      </c>
    </row>
    <row r="42" customHeight="1" spans="1:15">
      <c r="A42" s="10">
        <v>40</v>
      </c>
      <c r="B42" s="10">
        <v>546</v>
      </c>
      <c r="C42" s="10" t="s">
        <v>122</v>
      </c>
      <c r="D42" s="10" t="s">
        <v>116</v>
      </c>
      <c r="E42" s="11">
        <v>16</v>
      </c>
      <c r="F42" s="11">
        <v>191</v>
      </c>
      <c r="G42" s="11">
        <v>13</v>
      </c>
      <c r="H42" s="11">
        <v>4</v>
      </c>
      <c r="I42" s="11">
        <v>26</v>
      </c>
      <c r="J42" s="11">
        <v>3</v>
      </c>
      <c r="K42" s="11">
        <v>7</v>
      </c>
      <c r="L42" s="11">
        <v>4</v>
      </c>
      <c r="M42" s="11">
        <v>8</v>
      </c>
      <c r="N42" s="11">
        <v>7</v>
      </c>
      <c r="O42" s="11">
        <v>4293</v>
      </c>
    </row>
    <row r="43" customHeight="1" spans="1:15">
      <c r="A43" s="10">
        <v>41</v>
      </c>
      <c r="B43" s="10">
        <v>598</v>
      </c>
      <c r="C43" s="10" t="s">
        <v>123</v>
      </c>
      <c r="D43" s="10" t="s">
        <v>116</v>
      </c>
      <c r="E43" s="11">
        <v>13</v>
      </c>
      <c r="F43" s="11">
        <v>151</v>
      </c>
      <c r="G43" s="11">
        <v>10</v>
      </c>
      <c r="H43" s="11">
        <v>3</v>
      </c>
      <c r="I43" s="11">
        <v>18</v>
      </c>
      <c r="J43" s="11">
        <v>3</v>
      </c>
      <c r="K43" s="11">
        <v>7</v>
      </c>
      <c r="L43" s="11">
        <v>4</v>
      </c>
      <c r="M43" s="11">
        <v>11</v>
      </c>
      <c r="N43" s="11">
        <v>7</v>
      </c>
      <c r="O43" s="11">
        <v>3281</v>
      </c>
    </row>
    <row r="44" customHeight="1" spans="1:15">
      <c r="A44" s="10">
        <v>42</v>
      </c>
      <c r="B44" s="10">
        <v>724</v>
      </c>
      <c r="C44" s="10" t="s">
        <v>124</v>
      </c>
      <c r="D44" s="10" t="s">
        <v>116</v>
      </c>
      <c r="E44" s="11">
        <v>16</v>
      </c>
      <c r="F44" s="11">
        <v>192</v>
      </c>
      <c r="G44" s="11">
        <v>13</v>
      </c>
      <c r="H44" s="11">
        <v>4</v>
      </c>
      <c r="I44" s="11">
        <v>18</v>
      </c>
      <c r="J44" s="11">
        <v>3</v>
      </c>
      <c r="K44" s="11">
        <v>7</v>
      </c>
      <c r="L44" s="11">
        <v>4</v>
      </c>
      <c r="M44" s="11">
        <v>9</v>
      </c>
      <c r="N44" s="11">
        <v>7</v>
      </c>
      <c r="O44" s="11">
        <v>4819</v>
      </c>
    </row>
    <row r="45" customHeight="1" spans="1:15">
      <c r="A45" s="10">
        <v>43</v>
      </c>
      <c r="B45" s="10">
        <v>737</v>
      </c>
      <c r="C45" s="10" t="s">
        <v>125</v>
      </c>
      <c r="D45" s="10" t="s">
        <v>116</v>
      </c>
      <c r="E45" s="11">
        <v>10</v>
      </c>
      <c r="F45" s="11">
        <v>160</v>
      </c>
      <c r="G45" s="11">
        <v>12</v>
      </c>
      <c r="H45" s="11">
        <v>4</v>
      </c>
      <c r="I45" s="11">
        <v>24</v>
      </c>
      <c r="J45" s="11">
        <v>3</v>
      </c>
      <c r="K45" s="11">
        <v>7</v>
      </c>
      <c r="L45" s="11">
        <v>4</v>
      </c>
      <c r="M45" s="11">
        <v>8</v>
      </c>
      <c r="N45" s="11">
        <v>7</v>
      </c>
      <c r="O45" s="11">
        <v>2438</v>
      </c>
    </row>
    <row r="46" customHeight="1" spans="1:15">
      <c r="A46" s="10">
        <v>44</v>
      </c>
      <c r="B46" s="10">
        <v>105751</v>
      </c>
      <c r="C46" s="10" t="s">
        <v>126</v>
      </c>
      <c r="D46" s="10" t="s">
        <v>116</v>
      </c>
      <c r="E46" s="11">
        <v>7</v>
      </c>
      <c r="F46" s="11">
        <v>89</v>
      </c>
      <c r="G46" s="11">
        <v>11</v>
      </c>
      <c r="H46" s="11">
        <v>4</v>
      </c>
      <c r="I46" s="11">
        <v>18</v>
      </c>
      <c r="J46" s="11">
        <v>3</v>
      </c>
      <c r="K46" s="11">
        <v>15</v>
      </c>
      <c r="L46" s="11">
        <v>4</v>
      </c>
      <c r="M46" s="11">
        <v>8</v>
      </c>
      <c r="N46" s="11">
        <v>7</v>
      </c>
      <c r="O46" s="11">
        <v>1878</v>
      </c>
    </row>
    <row r="47" customHeight="1" spans="1:15">
      <c r="A47" s="10">
        <v>45</v>
      </c>
      <c r="B47" s="10">
        <v>399</v>
      </c>
      <c r="C47" s="10" t="s">
        <v>127</v>
      </c>
      <c r="D47" s="10" t="s">
        <v>116</v>
      </c>
      <c r="E47" s="11">
        <v>9</v>
      </c>
      <c r="F47" s="11">
        <v>109</v>
      </c>
      <c r="G47" s="11">
        <v>12</v>
      </c>
      <c r="H47" s="11">
        <v>6</v>
      </c>
      <c r="I47" s="11">
        <v>20</v>
      </c>
      <c r="J47" s="11">
        <v>3</v>
      </c>
      <c r="K47" s="11">
        <v>7</v>
      </c>
      <c r="L47" s="11">
        <v>4</v>
      </c>
      <c r="M47" s="11">
        <v>6</v>
      </c>
      <c r="N47" s="11">
        <v>5</v>
      </c>
      <c r="O47" s="11">
        <v>6174</v>
      </c>
    </row>
    <row r="48" customHeight="1" spans="1:15">
      <c r="A48" s="10">
        <v>46</v>
      </c>
      <c r="B48" s="10">
        <v>743</v>
      </c>
      <c r="C48" s="10" t="s">
        <v>128</v>
      </c>
      <c r="D48" s="10" t="s">
        <v>116</v>
      </c>
      <c r="E48" s="11">
        <v>10</v>
      </c>
      <c r="F48" s="11">
        <v>150</v>
      </c>
      <c r="G48" s="11">
        <v>15</v>
      </c>
      <c r="H48" s="11">
        <v>5</v>
      </c>
      <c r="I48" s="11">
        <v>46</v>
      </c>
      <c r="J48" s="11">
        <v>3</v>
      </c>
      <c r="K48" s="11">
        <v>12</v>
      </c>
      <c r="L48" s="11">
        <v>6</v>
      </c>
      <c r="M48" s="11">
        <v>10</v>
      </c>
      <c r="N48" s="11">
        <v>5</v>
      </c>
      <c r="O48" s="11">
        <v>3095</v>
      </c>
    </row>
    <row r="49" customHeight="1" spans="1:15">
      <c r="A49" s="10">
        <v>47</v>
      </c>
      <c r="B49" s="10">
        <v>103639</v>
      </c>
      <c r="C49" s="10" t="s">
        <v>129</v>
      </c>
      <c r="D49" s="10" t="s">
        <v>116</v>
      </c>
      <c r="E49" s="11">
        <v>7</v>
      </c>
      <c r="F49" s="11">
        <v>98</v>
      </c>
      <c r="G49" s="11">
        <v>18</v>
      </c>
      <c r="H49" s="11">
        <v>5</v>
      </c>
      <c r="I49" s="11">
        <v>37</v>
      </c>
      <c r="J49" s="11">
        <v>5</v>
      </c>
      <c r="K49" s="11">
        <v>7</v>
      </c>
      <c r="L49" s="11">
        <v>6</v>
      </c>
      <c r="M49" s="11">
        <v>6</v>
      </c>
      <c r="N49" s="11">
        <v>5</v>
      </c>
      <c r="O49" s="11">
        <v>2403</v>
      </c>
    </row>
    <row r="50" customHeight="1" spans="1:15">
      <c r="A50" s="10">
        <v>48</v>
      </c>
      <c r="B50" s="10">
        <v>733</v>
      </c>
      <c r="C50" s="10" t="s">
        <v>130</v>
      </c>
      <c r="D50" s="10" t="s">
        <v>116</v>
      </c>
      <c r="E50" s="11">
        <v>9</v>
      </c>
      <c r="F50" s="11">
        <v>98</v>
      </c>
      <c r="G50" s="11">
        <v>11</v>
      </c>
      <c r="H50" s="11">
        <v>5</v>
      </c>
      <c r="I50" s="11">
        <v>23</v>
      </c>
      <c r="J50" s="11">
        <v>3</v>
      </c>
      <c r="K50" s="11">
        <v>7</v>
      </c>
      <c r="L50" s="11">
        <v>4</v>
      </c>
      <c r="M50" s="11">
        <v>4</v>
      </c>
      <c r="N50" s="11">
        <v>4</v>
      </c>
      <c r="O50" s="11">
        <v>2068</v>
      </c>
    </row>
    <row r="51" customHeight="1" spans="1:15">
      <c r="A51" s="10">
        <v>49</v>
      </c>
      <c r="B51" s="10">
        <v>106485</v>
      </c>
      <c r="C51" s="10" t="s">
        <v>131</v>
      </c>
      <c r="D51" s="10" t="s">
        <v>116</v>
      </c>
      <c r="E51" s="11">
        <v>7</v>
      </c>
      <c r="F51" s="11">
        <v>90</v>
      </c>
      <c r="G51" s="11">
        <v>13</v>
      </c>
      <c r="H51" s="11">
        <v>4</v>
      </c>
      <c r="I51" s="11">
        <v>24</v>
      </c>
      <c r="J51" s="11">
        <v>3</v>
      </c>
      <c r="K51" s="11">
        <v>7</v>
      </c>
      <c r="L51" s="11">
        <v>7</v>
      </c>
      <c r="M51" s="11">
        <v>7</v>
      </c>
      <c r="N51" s="11">
        <v>4</v>
      </c>
      <c r="O51" s="11">
        <v>1201</v>
      </c>
    </row>
    <row r="52" customHeight="1" spans="1:15">
      <c r="A52" s="10">
        <v>50</v>
      </c>
      <c r="B52" s="10">
        <v>573</v>
      </c>
      <c r="C52" s="10" t="s">
        <v>132</v>
      </c>
      <c r="D52" s="10" t="s">
        <v>116</v>
      </c>
      <c r="E52" s="11">
        <v>8</v>
      </c>
      <c r="F52" s="11">
        <v>102</v>
      </c>
      <c r="G52" s="11">
        <v>15</v>
      </c>
      <c r="H52" s="11">
        <v>5</v>
      </c>
      <c r="I52" s="11">
        <v>21</v>
      </c>
      <c r="J52" s="11">
        <v>3</v>
      </c>
      <c r="K52" s="11">
        <v>7</v>
      </c>
      <c r="L52" s="11">
        <v>4</v>
      </c>
      <c r="M52" s="11">
        <v>8</v>
      </c>
      <c r="N52" s="11">
        <v>4</v>
      </c>
      <c r="O52" s="11">
        <v>2749</v>
      </c>
    </row>
    <row r="53" customHeight="1" spans="1:15">
      <c r="A53" s="10">
        <v>51</v>
      </c>
      <c r="B53" s="10">
        <v>740</v>
      </c>
      <c r="C53" s="10" t="s">
        <v>133</v>
      </c>
      <c r="D53" s="10" t="s">
        <v>116</v>
      </c>
      <c r="E53" s="11">
        <v>7</v>
      </c>
      <c r="F53" s="11">
        <v>86</v>
      </c>
      <c r="G53" s="11">
        <v>12</v>
      </c>
      <c r="H53" s="11">
        <v>4</v>
      </c>
      <c r="I53" s="11">
        <v>20</v>
      </c>
      <c r="J53" s="11">
        <v>3</v>
      </c>
      <c r="K53" s="11">
        <v>7</v>
      </c>
      <c r="L53" s="11">
        <v>4</v>
      </c>
      <c r="M53" s="11">
        <v>3</v>
      </c>
      <c r="N53" s="11">
        <v>4</v>
      </c>
      <c r="O53" s="11">
        <v>1998</v>
      </c>
    </row>
    <row r="54" customHeight="1" spans="1:15">
      <c r="A54" s="10">
        <v>52</v>
      </c>
      <c r="B54" s="10">
        <v>753</v>
      </c>
      <c r="C54" s="10" t="s">
        <v>134</v>
      </c>
      <c r="D54" s="10" t="s">
        <v>116</v>
      </c>
      <c r="E54" s="11">
        <v>6</v>
      </c>
      <c r="F54" s="11">
        <v>64</v>
      </c>
      <c r="G54" s="11">
        <v>22</v>
      </c>
      <c r="H54" s="11">
        <v>5</v>
      </c>
      <c r="I54" s="11">
        <v>21</v>
      </c>
      <c r="J54" s="11">
        <v>3</v>
      </c>
      <c r="K54" s="11">
        <v>7</v>
      </c>
      <c r="L54" s="11">
        <v>4</v>
      </c>
      <c r="M54" s="11">
        <v>2</v>
      </c>
      <c r="N54" s="11">
        <v>4</v>
      </c>
      <c r="O54" s="11">
        <v>1739</v>
      </c>
    </row>
    <row r="55" customHeight="1" spans="1:15">
      <c r="A55" s="10">
        <v>53</v>
      </c>
      <c r="B55" s="10">
        <v>545</v>
      </c>
      <c r="C55" s="10" t="s">
        <v>135</v>
      </c>
      <c r="D55" s="10" t="s">
        <v>116</v>
      </c>
      <c r="E55" s="11">
        <v>6</v>
      </c>
      <c r="F55" s="11">
        <v>63</v>
      </c>
      <c r="G55" s="11">
        <v>10</v>
      </c>
      <c r="H55" s="11">
        <v>4</v>
      </c>
      <c r="I55" s="11">
        <v>24</v>
      </c>
      <c r="J55" s="11">
        <v>3</v>
      </c>
      <c r="K55" s="11">
        <v>12</v>
      </c>
      <c r="L55" s="11">
        <v>4</v>
      </c>
      <c r="M55" s="11">
        <v>5</v>
      </c>
      <c r="N55" s="11">
        <v>4</v>
      </c>
      <c r="O55" s="11">
        <v>2075</v>
      </c>
    </row>
    <row r="56" customHeight="1" spans="1:15">
      <c r="A56" s="10">
        <v>54</v>
      </c>
      <c r="B56" s="10">
        <v>104430</v>
      </c>
      <c r="C56" s="10" t="s">
        <v>136</v>
      </c>
      <c r="D56" s="10" t="s">
        <v>116</v>
      </c>
      <c r="E56" s="11">
        <v>6</v>
      </c>
      <c r="F56" s="11">
        <v>72</v>
      </c>
      <c r="G56" s="11">
        <v>11</v>
      </c>
      <c r="H56" s="11">
        <v>4</v>
      </c>
      <c r="I56" s="11">
        <v>24</v>
      </c>
      <c r="J56" s="11">
        <v>3</v>
      </c>
      <c r="K56" s="11">
        <v>7</v>
      </c>
      <c r="L56" s="11">
        <v>6</v>
      </c>
      <c r="M56" s="11">
        <v>4</v>
      </c>
      <c r="N56" s="11">
        <v>4</v>
      </c>
      <c r="O56" s="11">
        <v>4129</v>
      </c>
    </row>
    <row r="57" customHeight="1" spans="1:15">
      <c r="A57" s="10">
        <v>55</v>
      </c>
      <c r="B57" s="10">
        <v>105396</v>
      </c>
      <c r="C57" s="10" t="s">
        <v>137</v>
      </c>
      <c r="D57" s="10" t="s">
        <v>116</v>
      </c>
      <c r="E57" s="11">
        <v>6</v>
      </c>
      <c r="F57" s="11">
        <v>72</v>
      </c>
      <c r="G57" s="11">
        <v>10</v>
      </c>
      <c r="H57" s="11">
        <v>4</v>
      </c>
      <c r="I57" s="11">
        <v>24</v>
      </c>
      <c r="J57" s="11">
        <v>3</v>
      </c>
      <c r="K57" s="11">
        <v>7</v>
      </c>
      <c r="L57" s="11">
        <v>4</v>
      </c>
      <c r="M57" s="11">
        <v>2</v>
      </c>
      <c r="N57" s="11">
        <v>4</v>
      </c>
      <c r="O57" s="11">
        <v>1367</v>
      </c>
    </row>
    <row r="58" customHeight="1" spans="1:15">
      <c r="A58" s="10">
        <v>56</v>
      </c>
      <c r="B58" s="10">
        <v>105910</v>
      </c>
      <c r="C58" s="10" t="s">
        <v>138</v>
      </c>
      <c r="D58" s="10" t="s">
        <v>116</v>
      </c>
      <c r="E58" s="11">
        <v>6</v>
      </c>
      <c r="F58" s="11">
        <v>72</v>
      </c>
      <c r="G58" s="11">
        <v>11</v>
      </c>
      <c r="H58" s="11">
        <v>4</v>
      </c>
      <c r="I58" s="11">
        <v>20</v>
      </c>
      <c r="J58" s="11">
        <v>3</v>
      </c>
      <c r="K58" s="11">
        <v>7</v>
      </c>
      <c r="L58" s="11">
        <v>4</v>
      </c>
      <c r="M58" s="11">
        <v>4</v>
      </c>
      <c r="N58" s="11">
        <v>4</v>
      </c>
      <c r="O58" s="11">
        <v>1213</v>
      </c>
    </row>
    <row r="59" customHeight="1" spans="1:15">
      <c r="A59" s="10">
        <v>57</v>
      </c>
      <c r="B59" s="10">
        <v>106568</v>
      </c>
      <c r="C59" s="10" t="s">
        <v>139</v>
      </c>
      <c r="D59" s="10" t="s">
        <v>116</v>
      </c>
      <c r="E59" s="11">
        <v>5</v>
      </c>
      <c r="F59" s="11">
        <v>58</v>
      </c>
      <c r="G59" s="11">
        <v>10</v>
      </c>
      <c r="H59" s="11">
        <v>5</v>
      </c>
      <c r="I59" s="11">
        <v>20</v>
      </c>
      <c r="J59" s="11">
        <v>3</v>
      </c>
      <c r="K59" s="11">
        <v>7</v>
      </c>
      <c r="L59" s="11">
        <v>4</v>
      </c>
      <c r="M59" s="11">
        <v>3</v>
      </c>
      <c r="N59" s="11">
        <v>4</v>
      </c>
      <c r="O59" s="11">
        <v>1200</v>
      </c>
    </row>
    <row r="60" customHeight="1" spans="1:15">
      <c r="A60" s="10">
        <v>58</v>
      </c>
      <c r="B60" s="10">
        <v>337</v>
      </c>
      <c r="C60" s="10" t="s">
        <v>140</v>
      </c>
      <c r="D60" s="10" t="s">
        <v>141</v>
      </c>
      <c r="E60" s="11">
        <v>23</v>
      </c>
      <c r="F60" s="11">
        <v>273</v>
      </c>
      <c r="G60" s="11">
        <v>35</v>
      </c>
      <c r="H60" s="11">
        <v>8</v>
      </c>
      <c r="I60" s="11">
        <v>55</v>
      </c>
      <c r="J60" s="11">
        <v>8</v>
      </c>
      <c r="K60" s="11">
        <v>16</v>
      </c>
      <c r="L60" s="11">
        <v>6</v>
      </c>
      <c r="M60" s="11">
        <v>10</v>
      </c>
      <c r="N60" s="11">
        <v>7</v>
      </c>
      <c r="O60" s="11">
        <v>3926</v>
      </c>
    </row>
    <row r="61" customHeight="1" spans="1:15">
      <c r="A61" s="10">
        <v>59</v>
      </c>
      <c r="B61" s="10">
        <v>373</v>
      </c>
      <c r="C61" s="10" t="s">
        <v>142</v>
      </c>
      <c r="D61" s="10" t="s">
        <v>141</v>
      </c>
      <c r="E61" s="11">
        <v>16</v>
      </c>
      <c r="F61" s="11">
        <v>189</v>
      </c>
      <c r="G61" s="11">
        <v>14</v>
      </c>
      <c r="H61" s="11">
        <v>7</v>
      </c>
      <c r="I61" s="11">
        <v>23</v>
      </c>
      <c r="J61" s="11">
        <v>3</v>
      </c>
      <c r="K61" s="11">
        <v>7</v>
      </c>
      <c r="L61" s="11">
        <v>4</v>
      </c>
      <c r="M61" s="11">
        <v>12</v>
      </c>
      <c r="N61" s="11">
        <v>7</v>
      </c>
      <c r="O61" s="11">
        <v>2210</v>
      </c>
    </row>
    <row r="62" customHeight="1" spans="1:15">
      <c r="A62" s="10">
        <v>60</v>
      </c>
      <c r="B62" s="10">
        <v>517</v>
      </c>
      <c r="C62" s="10" t="s">
        <v>143</v>
      </c>
      <c r="D62" s="10" t="s">
        <v>141</v>
      </c>
      <c r="E62" s="11">
        <v>16</v>
      </c>
      <c r="F62" s="11">
        <v>170</v>
      </c>
      <c r="G62" s="11">
        <v>21</v>
      </c>
      <c r="H62" s="11">
        <v>7</v>
      </c>
      <c r="I62" s="11">
        <v>23</v>
      </c>
      <c r="J62" s="11">
        <v>5</v>
      </c>
      <c r="K62" s="11">
        <v>7</v>
      </c>
      <c r="L62" s="11">
        <v>4</v>
      </c>
      <c r="M62" s="11">
        <v>14</v>
      </c>
      <c r="N62" s="11">
        <v>7</v>
      </c>
      <c r="O62" s="11">
        <v>2384</v>
      </c>
    </row>
    <row r="63" customHeight="1" spans="1:15">
      <c r="A63" s="10">
        <v>61</v>
      </c>
      <c r="B63" s="10">
        <v>511</v>
      </c>
      <c r="C63" s="10" t="s">
        <v>144</v>
      </c>
      <c r="D63" s="10" t="s">
        <v>141</v>
      </c>
      <c r="E63" s="11">
        <v>14</v>
      </c>
      <c r="F63" s="11">
        <v>163</v>
      </c>
      <c r="G63" s="11">
        <v>13</v>
      </c>
      <c r="H63" s="11">
        <v>4</v>
      </c>
      <c r="I63" s="11">
        <v>24</v>
      </c>
      <c r="J63" s="11">
        <v>3</v>
      </c>
      <c r="K63" s="11">
        <v>7</v>
      </c>
      <c r="L63" s="11">
        <v>4</v>
      </c>
      <c r="M63" s="11">
        <v>8</v>
      </c>
      <c r="N63" s="11">
        <v>7</v>
      </c>
      <c r="O63" s="11">
        <v>7960</v>
      </c>
    </row>
    <row r="64" customHeight="1" spans="1:15">
      <c r="A64" s="10">
        <v>62</v>
      </c>
      <c r="B64" s="10">
        <v>578</v>
      </c>
      <c r="C64" s="10" t="s">
        <v>145</v>
      </c>
      <c r="D64" s="10" t="s">
        <v>141</v>
      </c>
      <c r="E64" s="11">
        <v>10</v>
      </c>
      <c r="F64" s="11">
        <v>125</v>
      </c>
      <c r="G64" s="11">
        <v>10</v>
      </c>
      <c r="H64" s="11">
        <v>4</v>
      </c>
      <c r="I64" s="11">
        <v>18</v>
      </c>
      <c r="J64" s="11">
        <v>3</v>
      </c>
      <c r="K64" s="11">
        <v>7</v>
      </c>
      <c r="L64" s="11">
        <v>4</v>
      </c>
      <c r="M64" s="11">
        <v>7</v>
      </c>
      <c r="N64" s="11">
        <v>7</v>
      </c>
      <c r="O64" s="11">
        <v>5331</v>
      </c>
    </row>
    <row r="65" customHeight="1" spans="1:15">
      <c r="A65" s="10">
        <v>63</v>
      </c>
      <c r="B65" s="10">
        <v>742</v>
      </c>
      <c r="C65" s="10" t="s">
        <v>146</v>
      </c>
      <c r="D65" s="10" t="s">
        <v>141</v>
      </c>
      <c r="E65" s="11">
        <v>8</v>
      </c>
      <c r="F65" s="11">
        <v>102</v>
      </c>
      <c r="G65" s="11">
        <v>10</v>
      </c>
      <c r="H65" s="11">
        <v>4</v>
      </c>
      <c r="I65" s="11">
        <v>18</v>
      </c>
      <c r="J65" s="11">
        <v>3</v>
      </c>
      <c r="K65" s="11">
        <v>7</v>
      </c>
      <c r="L65" s="11">
        <v>4</v>
      </c>
      <c r="M65" s="11">
        <v>7</v>
      </c>
      <c r="N65" s="11">
        <v>7</v>
      </c>
      <c r="O65" s="11">
        <v>1206</v>
      </c>
    </row>
    <row r="66" customHeight="1" spans="1:15">
      <c r="A66" s="10">
        <v>64</v>
      </c>
      <c r="B66" s="10">
        <v>747</v>
      </c>
      <c r="C66" s="10" t="s">
        <v>147</v>
      </c>
      <c r="D66" s="10" t="s">
        <v>141</v>
      </c>
      <c r="E66" s="11">
        <v>9</v>
      </c>
      <c r="F66" s="11">
        <v>107</v>
      </c>
      <c r="G66" s="11">
        <v>10</v>
      </c>
      <c r="H66" s="11">
        <v>3</v>
      </c>
      <c r="I66" s="11">
        <v>18</v>
      </c>
      <c r="J66" s="11">
        <v>3</v>
      </c>
      <c r="K66" s="11">
        <v>7</v>
      </c>
      <c r="L66" s="11">
        <v>4</v>
      </c>
      <c r="M66" s="11">
        <v>7</v>
      </c>
      <c r="N66" s="11">
        <v>7</v>
      </c>
      <c r="O66" s="11">
        <v>2224</v>
      </c>
    </row>
    <row r="67" customHeight="1" spans="1:15">
      <c r="A67" s="10">
        <v>65</v>
      </c>
      <c r="B67" s="10">
        <v>355</v>
      </c>
      <c r="C67" s="10" t="s">
        <v>148</v>
      </c>
      <c r="D67" s="10" t="s">
        <v>141</v>
      </c>
      <c r="E67" s="11">
        <v>9</v>
      </c>
      <c r="F67" s="11">
        <v>109</v>
      </c>
      <c r="G67" s="11">
        <v>12</v>
      </c>
      <c r="H67" s="11">
        <v>5</v>
      </c>
      <c r="I67" s="11">
        <v>29</v>
      </c>
      <c r="J67" s="11">
        <v>3</v>
      </c>
      <c r="K67" s="11">
        <v>7</v>
      </c>
      <c r="L67" s="11">
        <v>4</v>
      </c>
      <c r="M67" s="11">
        <v>8</v>
      </c>
      <c r="N67" s="11">
        <v>5</v>
      </c>
      <c r="O67" s="11">
        <v>2495</v>
      </c>
    </row>
    <row r="68" customHeight="1" spans="1:15">
      <c r="A68" s="10">
        <v>66</v>
      </c>
      <c r="B68" s="10">
        <v>391</v>
      </c>
      <c r="C68" s="10" t="s">
        <v>149</v>
      </c>
      <c r="D68" s="10" t="s">
        <v>141</v>
      </c>
      <c r="E68" s="11">
        <v>10</v>
      </c>
      <c r="F68" s="11">
        <v>129</v>
      </c>
      <c r="G68" s="11">
        <v>16</v>
      </c>
      <c r="H68" s="11">
        <v>5</v>
      </c>
      <c r="I68" s="11">
        <v>24</v>
      </c>
      <c r="J68" s="11">
        <v>3</v>
      </c>
      <c r="K68" s="11">
        <v>7</v>
      </c>
      <c r="L68" s="11">
        <v>6</v>
      </c>
      <c r="M68" s="11">
        <v>6</v>
      </c>
      <c r="N68" s="11">
        <v>5</v>
      </c>
      <c r="O68" s="11">
        <v>3134</v>
      </c>
    </row>
    <row r="69" customHeight="1" spans="1:15">
      <c r="A69" s="10">
        <v>67</v>
      </c>
      <c r="B69" s="10">
        <v>515</v>
      </c>
      <c r="C69" s="10" t="s">
        <v>150</v>
      </c>
      <c r="D69" s="10" t="s">
        <v>141</v>
      </c>
      <c r="E69" s="11">
        <v>14</v>
      </c>
      <c r="F69" s="11">
        <v>161</v>
      </c>
      <c r="G69" s="11">
        <v>13</v>
      </c>
      <c r="H69" s="11">
        <v>5</v>
      </c>
      <c r="I69" s="11">
        <v>24</v>
      </c>
      <c r="J69" s="11">
        <v>3</v>
      </c>
      <c r="K69" s="11">
        <v>7</v>
      </c>
      <c r="L69" s="11">
        <v>4</v>
      </c>
      <c r="M69" s="11">
        <v>11</v>
      </c>
      <c r="N69" s="11">
        <v>5</v>
      </c>
      <c r="O69" s="11">
        <v>2485</v>
      </c>
    </row>
    <row r="70" customHeight="1" spans="1:15">
      <c r="A70" s="10">
        <v>68</v>
      </c>
      <c r="B70" s="10">
        <v>572</v>
      </c>
      <c r="C70" s="10" t="s">
        <v>151</v>
      </c>
      <c r="D70" s="10" t="s">
        <v>141</v>
      </c>
      <c r="E70" s="11">
        <v>9</v>
      </c>
      <c r="F70" s="11">
        <v>117</v>
      </c>
      <c r="G70" s="11">
        <v>14</v>
      </c>
      <c r="H70" s="11">
        <v>4</v>
      </c>
      <c r="I70" s="11">
        <v>24</v>
      </c>
      <c r="J70" s="11">
        <v>3</v>
      </c>
      <c r="K70" s="11">
        <v>7</v>
      </c>
      <c r="L70" s="11">
        <v>4</v>
      </c>
      <c r="M70" s="11">
        <v>6</v>
      </c>
      <c r="N70" s="11">
        <v>5</v>
      </c>
      <c r="O70" s="11">
        <v>2095</v>
      </c>
    </row>
    <row r="71" customHeight="1" spans="1:15">
      <c r="A71" s="10">
        <v>69</v>
      </c>
      <c r="B71" s="10">
        <v>744</v>
      </c>
      <c r="C71" s="10" t="s">
        <v>152</v>
      </c>
      <c r="D71" s="10" t="s">
        <v>141</v>
      </c>
      <c r="E71" s="11">
        <v>11</v>
      </c>
      <c r="F71" s="11">
        <v>135</v>
      </c>
      <c r="G71" s="11">
        <v>12</v>
      </c>
      <c r="H71" s="11">
        <v>4</v>
      </c>
      <c r="I71" s="11">
        <v>18</v>
      </c>
      <c r="J71" s="11">
        <v>3</v>
      </c>
      <c r="K71" s="11">
        <v>7</v>
      </c>
      <c r="L71" s="11">
        <v>4</v>
      </c>
      <c r="M71" s="11">
        <v>6</v>
      </c>
      <c r="N71" s="11">
        <v>5</v>
      </c>
      <c r="O71" s="11">
        <v>40314</v>
      </c>
    </row>
    <row r="72" customHeight="1" spans="1:15">
      <c r="A72" s="10">
        <v>70</v>
      </c>
      <c r="B72" s="10">
        <v>102479</v>
      </c>
      <c r="C72" s="10" t="s">
        <v>153</v>
      </c>
      <c r="D72" s="10" t="s">
        <v>141</v>
      </c>
      <c r="E72" s="11">
        <v>10</v>
      </c>
      <c r="F72" s="11">
        <v>126</v>
      </c>
      <c r="G72" s="11">
        <v>9</v>
      </c>
      <c r="H72" s="11">
        <v>3</v>
      </c>
      <c r="I72" s="11">
        <v>12</v>
      </c>
      <c r="J72" s="11">
        <v>2</v>
      </c>
      <c r="K72" s="11">
        <v>6</v>
      </c>
      <c r="L72" s="11">
        <v>4</v>
      </c>
      <c r="M72" s="11">
        <v>9</v>
      </c>
      <c r="N72" s="11">
        <v>5</v>
      </c>
      <c r="O72" s="11">
        <v>1779</v>
      </c>
    </row>
    <row r="73" customHeight="1" spans="1:15">
      <c r="A73" s="10">
        <v>71</v>
      </c>
      <c r="B73" s="10">
        <v>308</v>
      </c>
      <c r="C73" s="10" t="s">
        <v>154</v>
      </c>
      <c r="D73" s="10" t="s">
        <v>141</v>
      </c>
      <c r="E73" s="11">
        <v>8</v>
      </c>
      <c r="F73" s="11">
        <v>100</v>
      </c>
      <c r="G73" s="11">
        <v>8</v>
      </c>
      <c r="H73" s="11">
        <v>4</v>
      </c>
      <c r="I73" s="11">
        <v>18</v>
      </c>
      <c r="J73" s="11">
        <v>3</v>
      </c>
      <c r="K73" s="11">
        <v>7</v>
      </c>
      <c r="L73" s="11">
        <v>4</v>
      </c>
      <c r="M73" s="11">
        <v>4</v>
      </c>
      <c r="N73" s="11">
        <v>4</v>
      </c>
      <c r="O73" s="11">
        <v>1559</v>
      </c>
    </row>
    <row r="74" customHeight="1" spans="1:15">
      <c r="A74" s="10">
        <v>72</v>
      </c>
      <c r="B74" s="10">
        <v>723</v>
      </c>
      <c r="C74" s="10" t="s">
        <v>155</v>
      </c>
      <c r="D74" s="10" t="s">
        <v>141</v>
      </c>
      <c r="E74" s="11">
        <v>8</v>
      </c>
      <c r="F74" s="11">
        <v>100</v>
      </c>
      <c r="G74" s="11">
        <v>9</v>
      </c>
      <c r="H74" s="11">
        <v>3</v>
      </c>
      <c r="I74" s="11">
        <v>18</v>
      </c>
      <c r="J74" s="11">
        <v>2</v>
      </c>
      <c r="K74" s="11">
        <v>7</v>
      </c>
      <c r="L74" s="11">
        <v>6</v>
      </c>
      <c r="M74" s="11">
        <v>4</v>
      </c>
      <c r="N74" s="11">
        <v>4</v>
      </c>
      <c r="O74" s="11">
        <v>2343</v>
      </c>
    </row>
    <row r="75" customHeight="1" spans="1:15">
      <c r="A75" s="10">
        <v>73</v>
      </c>
      <c r="B75" s="10">
        <v>349</v>
      </c>
      <c r="C75" s="10" t="s">
        <v>156</v>
      </c>
      <c r="D75" s="10" t="s">
        <v>141</v>
      </c>
      <c r="E75" s="11">
        <v>8</v>
      </c>
      <c r="F75" s="11">
        <v>91</v>
      </c>
      <c r="G75" s="11">
        <v>11</v>
      </c>
      <c r="H75" s="11">
        <v>4</v>
      </c>
      <c r="I75" s="11">
        <v>20</v>
      </c>
      <c r="J75" s="11">
        <v>3</v>
      </c>
      <c r="K75" s="11">
        <v>7</v>
      </c>
      <c r="L75" s="11">
        <v>4</v>
      </c>
      <c r="M75" s="11">
        <v>2</v>
      </c>
      <c r="N75" s="11">
        <v>4</v>
      </c>
      <c r="O75" s="11">
        <v>1685</v>
      </c>
    </row>
    <row r="76" customHeight="1" spans="1:15">
      <c r="A76" s="10">
        <v>74</v>
      </c>
      <c r="B76" s="10">
        <v>106865</v>
      </c>
      <c r="C76" s="10" t="s">
        <v>157</v>
      </c>
      <c r="D76" s="10" t="s">
        <v>141</v>
      </c>
      <c r="E76" s="11">
        <v>6</v>
      </c>
      <c r="F76" s="11">
        <v>72</v>
      </c>
      <c r="G76" s="11">
        <v>14</v>
      </c>
      <c r="H76" s="11">
        <v>4</v>
      </c>
      <c r="I76" s="11">
        <v>22</v>
      </c>
      <c r="J76" s="11">
        <v>3</v>
      </c>
      <c r="K76" s="11">
        <v>7</v>
      </c>
      <c r="L76" s="11">
        <v>4</v>
      </c>
      <c r="M76" s="11">
        <v>2</v>
      </c>
      <c r="N76" s="11">
        <v>4</v>
      </c>
      <c r="O76" s="11">
        <v>1000</v>
      </c>
    </row>
    <row r="77" customHeight="1" spans="1:15">
      <c r="A77" s="10">
        <v>75</v>
      </c>
      <c r="B77" s="10">
        <v>102478</v>
      </c>
      <c r="C77" s="10" t="s">
        <v>158</v>
      </c>
      <c r="D77" s="10" t="s">
        <v>141</v>
      </c>
      <c r="E77" s="11">
        <v>5</v>
      </c>
      <c r="F77" s="11">
        <v>58</v>
      </c>
      <c r="G77" s="11">
        <v>8</v>
      </c>
      <c r="H77" s="11">
        <v>3</v>
      </c>
      <c r="I77" s="11">
        <v>18</v>
      </c>
      <c r="J77" s="11">
        <v>3</v>
      </c>
      <c r="K77" s="11">
        <v>6</v>
      </c>
      <c r="L77" s="11">
        <v>4</v>
      </c>
      <c r="M77" s="11">
        <v>2</v>
      </c>
      <c r="N77" s="11">
        <v>4</v>
      </c>
      <c r="O77" s="11">
        <v>1564</v>
      </c>
    </row>
    <row r="78" customHeight="1" spans="1:15">
      <c r="A78" s="10">
        <v>76</v>
      </c>
      <c r="B78" s="10">
        <v>102935</v>
      </c>
      <c r="C78" s="10" t="s">
        <v>159</v>
      </c>
      <c r="D78" s="10" t="s">
        <v>141</v>
      </c>
      <c r="E78" s="11">
        <v>6</v>
      </c>
      <c r="F78" s="11">
        <v>70</v>
      </c>
      <c r="G78" s="11">
        <v>9</v>
      </c>
      <c r="H78" s="11">
        <v>3</v>
      </c>
      <c r="I78" s="11">
        <v>18</v>
      </c>
      <c r="J78" s="11">
        <v>2</v>
      </c>
      <c r="K78" s="11">
        <v>7</v>
      </c>
      <c r="L78" s="11">
        <v>4</v>
      </c>
      <c r="M78" s="11">
        <v>4</v>
      </c>
      <c r="N78" s="11">
        <v>4</v>
      </c>
      <c r="O78" s="11">
        <v>2434</v>
      </c>
    </row>
    <row r="79" customHeight="1" spans="1:15">
      <c r="A79" s="10">
        <v>77</v>
      </c>
      <c r="B79" s="10">
        <v>107829</v>
      </c>
      <c r="C79" s="10" t="s">
        <v>160</v>
      </c>
      <c r="D79" s="10" t="s">
        <v>141</v>
      </c>
      <c r="E79" s="11">
        <v>5</v>
      </c>
      <c r="F79" s="11">
        <v>58</v>
      </c>
      <c r="G79" s="11">
        <v>10</v>
      </c>
      <c r="H79" s="11">
        <v>4</v>
      </c>
      <c r="I79" s="11">
        <v>18</v>
      </c>
      <c r="J79" s="11">
        <v>3</v>
      </c>
      <c r="K79" s="11">
        <v>7</v>
      </c>
      <c r="L79" s="11">
        <v>4</v>
      </c>
      <c r="M79" s="11">
        <v>2</v>
      </c>
      <c r="N79" s="11">
        <v>4</v>
      </c>
      <c r="O79" s="11">
        <v>1000</v>
      </c>
    </row>
    <row r="80" customHeight="1" spans="1:15">
      <c r="A80" s="10">
        <v>78</v>
      </c>
      <c r="B80" s="22">
        <v>111064</v>
      </c>
      <c r="C80" s="23" t="s">
        <v>161</v>
      </c>
      <c r="D80" s="10" t="s">
        <v>162</v>
      </c>
      <c r="E80" s="11">
        <v>2</v>
      </c>
      <c r="F80" s="11">
        <v>30</v>
      </c>
      <c r="G80" s="11">
        <v>19</v>
      </c>
      <c r="H80" s="11">
        <v>6</v>
      </c>
      <c r="I80" s="11">
        <v>10</v>
      </c>
      <c r="J80" s="11">
        <v>5</v>
      </c>
      <c r="K80" s="11">
        <v>5</v>
      </c>
      <c r="L80" s="11">
        <v>4</v>
      </c>
      <c r="M80" s="11">
        <v>2</v>
      </c>
      <c r="N80" s="11">
        <v>4</v>
      </c>
      <c r="O80" s="11">
        <v>1000</v>
      </c>
    </row>
    <row r="81" customHeight="1" spans="1:15">
      <c r="A81" s="10">
        <v>79</v>
      </c>
      <c r="B81" s="10">
        <v>385</v>
      </c>
      <c r="C81" s="10" t="s">
        <v>163</v>
      </c>
      <c r="D81" s="10" t="s">
        <v>162</v>
      </c>
      <c r="E81" s="11">
        <v>13</v>
      </c>
      <c r="F81" s="11">
        <v>159</v>
      </c>
      <c r="G81" s="11">
        <v>21</v>
      </c>
      <c r="H81" s="11">
        <v>6</v>
      </c>
      <c r="I81" s="11">
        <v>20</v>
      </c>
      <c r="J81" s="11">
        <v>5</v>
      </c>
      <c r="K81" s="11">
        <v>7</v>
      </c>
      <c r="L81" s="11">
        <v>4</v>
      </c>
      <c r="M81" s="11">
        <v>10</v>
      </c>
      <c r="N81" s="11">
        <v>7</v>
      </c>
      <c r="O81" s="11">
        <v>1672</v>
      </c>
    </row>
    <row r="82" customHeight="1" spans="1:15">
      <c r="A82" s="10">
        <v>80</v>
      </c>
      <c r="B82" s="10">
        <v>514</v>
      </c>
      <c r="C82" s="10" t="s">
        <v>164</v>
      </c>
      <c r="D82" s="10" t="s">
        <v>162</v>
      </c>
      <c r="E82" s="11">
        <v>18</v>
      </c>
      <c r="F82" s="11">
        <v>260</v>
      </c>
      <c r="G82" s="11">
        <v>9</v>
      </c>
      <c r="H82" s="11">
        <v>3</v>
      </c>
      <c r="I82" s="11">
        <v>14</v>
      </c>
      <c r="J82" s="11">
        <v>2</v>
      </c>
      <c r="K82" s="11">
        <v>7</v>
      </c>
      <c r="L82" s="11">
        <v>4</v>
      </c>
      <c r="M82" s="11">
        <v>15</v>
      </c>
      <c r="N82" s="11">
        <v>7</v>
      </c>
      <c r="O82" s="11">
        <v>8670</v>
      </c>
    </row>
    <row r="83" customHeight="1" spans="1:15">
      <c r="A83" s="10">
        <v>81</v>
      </c>
      <c r="B83" s="10">
        <v>371</v>
      </c>
      <c r="C83" s="10" t="s">
        <v>165</v>
      </c>
      <c r="D83" s="10" t="s">
        <v>162</v>
      </c>
      <c r="E83" s="11">
        <v>9</v>
      </c>
      <c r="F83" s="11">
        <v>117</v>
      </c>
      <c r="G83" s="11">
        <v>9</v>
      </c>
      <c r="H83" s="11">
        <v>3</v>
      </c>
      <c r="I83" s="11">
        <v>18</v>
      </c>
      <c r="J83" s="11">
        <v>2</v>
      </c>
      <c r="K83" s="11">
        <v>6</v>
      </c>
      <c r="L83" s="11">
        <v>4</v>
      </c>
      <c r="M83" s="11">
        <v>12</v>
      </c>
      <c r="N83" s="11">
        <v>5</v>
      </c>
      <c r="O83" s="11">
        <v>5017</v>
      </c>
    </row>
    <row r="84" customHeight="1" spans="1:15">
      <c r="A84" s="10">
        <v>82</v>
      </c>
      <c r="B84" s="10">
        <v>108656</v>
      </c>
      <c r="C84" s="10" t="s">
        <v>166</v>
      </c>
      <c r="D84" s="10" t="s">
        <v>162</v>
      </c>
      <c r="E84" s="11">
        <v>7</v>
      </c>
      <c r="F84" s="11">
        <v>79</v>
      </c>
      <c r="G84" s="11">
        <v>10</v>
      </c>
      <c r="H84" s="11">
        <v>4</v>
      </c>
      <c r="I84" s="11">
        <v>24</v>
      </c>
      <c r="J84" s="11">
        <v>3</v>
      </c>
      <c r="K84" s="11">
        <v>6</v>
      </c>
      <c r="L84" s="11">
        <v>4</v>
      </c>
      <c r="M84" s="11">
        <v>6</v>
      </c>
      <c r="N84" s="11">
        <v>5</v>
      </c>
      <c r="O84" s="11">
        <v>1000</v>
      </c>
    </row>
    <row r="85" customHeight="1" spans="1:15">
      <c r="A85" s="10">
        <v>83</v>
      </c>
      <c r="B85" s="10">
        <v>102567</v>
      </c>
      <c r="C85" s="10" t="s">
        <v>167</v>
      </c>
      <c r="D85" s="10" t="s">
        <v>162</v>
      </c>
      <c r="E85" s="11">
        <v>6</v>
      </c>
      <c r="F85" s="11">
        <v>72</v>
      </c>
      <c r="G85" s="11">
        <v>13</v>
      </c>
      <c r="H85" s="11">
        <v>4</v>
      </c>
      <c r="I85" s="11">
        <v>18</v>
      </c>
      <c r="J85" s="11">
        <v>3</v>
      </c>
      <c r="K85" s="11">
        <v>7</v>
      </c>
      <c r="L85" s="11">
        <v>4</v>
      </c>
      <c r="M85" s="11">
        <v>4</v>
      </c>
      <c r="N85" s="11">
        <v>4</v>
      </c>
      <c r="O85" s="11">
        <v>1456</v>
      </c>
    </row>
    <row r="86" customHeight="1" spans="1:15">
      <c r="A86" s="10">
        <v>84</v>
      </c>
      <c r="B86" s="10">
        <v>341</v>
      </c>
      <c r="C86" s="10" t="s">
        <v>168</v>
      </c>
      <c r="D86" s="10" t="s">
        <v>169</v>
      </c>
      <c r="E86" s="11">
        <v>23</v>
      </c>
      <c r="F86" s="11">
        <v>247</v>
      </c>
      <c r="G86" s="11">
        <v>12</v>
      </c>
      <c r="H86" s="11">
        <v>4</v>
      </c>
      <c r="I86" s="11">
        <v>18</v>
      </c>
      <c r="J86" s="11">
        <v>3</v>
      </c>
      <c r="K86" s="11">
        <v>7</v>
      </c>
      <c r="L86" s="11">
        <v>4</v>
      </c>
      <c r="M86" s="11">
        <v>15</v>
      </c>
      <c r="N86" s="11">
        <v>7</v>
      </c>
      <c r="O86" s="11">
        <v>9086</v>
      </c>
    </row>
    <row r="87" customHeight="1" spans="1:15">
      <c r="A87" s="10">
        <v>85</v>
      </c>
      <c r="B87" s="10">
        <v>721</v>
      </c>
      <c r="C87" s="10" t="s">
        <v>170</v>
      </c>
      <c r="D87" s="10" t="s">
        <v>169</v>
      </c>
      <c r="E87" s="11">
        <v>13</v>
      </c>
      <c r="F87" s="11">
        <v>148</v>
      </c>
      <c r="G87" s="11">
        <v>67</v>
      </c>
      <c r="H87" s="11">
        <v>19</v>
      </c>
      <c r="I87" s="11">
        <v>79</v>
      </c>
      <c r="J87" s="11">
        <v>21</v>
      </c>
      <c r="K87" s="11">
        <v>28</v>
      </c>
      <c r="L87" s="11">
        <v>19</v>
      </c>
      <c r="M87" s="11">
        <v>13</v>
      </c>
      <c r="N87" s="11">
        <v>7</v>
      </c>
      <c r="O87" s="11">
        <v>2909</v>
      </c>
    </row>
    <row r="88" customHeight="1" spans="1:15">
      <c r="A88" s="10">
        <v>86</v>
      </c>
      <c r="B88" s="10">
        <v>102564</v>
      </c>
      <c r="C88" s="10" t="s">
        <v>171</v>
      </c>
      <c r="D88" s="10" t="s">
        <v>169</v>
      </c>
      <c r="E88" s="11">
        <v>8</v>
      </c>
      <c r="F88" s="11">
        <v>96</v>
      </c>
      <c r="G88" s="11">
        <v>8</v>
      </c>
      <c r="H88" s="11">
        <v>3</v>
      </c>
      <c r="I88" s="11">
        <v>12</v>
      </c>
      <c r="J88" s="11">
        <v>3</v>
      </c>
      <c r="K88" s="11">
        <v>7</v>
      </c>
      <c r="L88" s="11">
        <v>4</v>
      </c>
      <c r="M88" s="11">
        <v>6</v>
      </c>
      <c r="N88" s="11">
        <v>5</v>
      </c>
      <c r="O88" s="11">
        <v>1301</v>
      </c>
    </row>
    <row r="89" customHeight="1" spans="1:15">
      <c r="A89" s="10">
        <v>87</v>
      </c>
      <c r="B89" s="10">
        <v>732</v>
      </c>
      <c r="C89" s="10" t="s">
        <v>172</v>
      </c>
      <c r="D89" s="10" t="s">
        <v>169</v>
      </c>
      <c r="E89" s="11">
        <v>7</v>
      </c>
      <c r="F89" s="11">
        <v>80</v>
      </c>
      <c r="G89" s="11">
        <v>10</v>
      </c>
      <c r="H89" s="11">
        <v>3</v>
      </c>
      <c r="I89" s="11">
        <v>20</v>
      </c>
      <c r="J89" s="11">
        <v>3</v>
      </c>
      <c r="K89" s="11">
        <v>7</v>
      </c>
      <c r="L89" s="11">
        <v>4</v>
      </c>
      <c r="M89" s="11">
        <v>4</v>
      </c>
      <c r="N89" s="11">
        <v>4</v>
      </c>
      <c r="O89" s="11">
        <v>1209</v>
      </c>
    </row>
    <row r="90" customHeight="1" spans="1:15">
      <c r="A90" s="10">
        <v>88</v>
      </c>
      <c r="B90" s="10">
        <v>591</v>
      </c>
      <c r="C90" s="10" t="s">
        <v>173</v>
      </c>
      <c r="D90" s="10" t="s">
        <v>169</v>
      </c>
      <c r="E90" s="11">
        <v>6</v>
      </c>
      <c r="F90" s="11">
        <v>70</v>
      </c>
      <c r="G90" s="11">
        <v>13</v>
      </c>
      <c r="H90" s="11">
        <v>4</v>
      </c>
      <c r="I90" s="11">
        <v>33</v>
      </c>
      <c r="J90" s="11">
        <v>3</v>
      </c>
      <c r="K90" s="11">
        <v>7</v>
      </c>
      <c r="L90" s="11">
        <v>4</v>
      </c>
      <c r="M90" s="11">
        <v>4</v>
      </c>
      <c r="N90" s="11">
        <v>4</v>
      </c>
      <c r="O90" s="11">
        <v>1432</v>
      </c>
    </row>
    <row r="91" customHeight="1" spans="1:15">
      <c r="A91" s="10">
        <v>89</v>
      </c>
      <c r="B91" s="10">
        <v>716</v>
      </c>
      <c r="C91" s="10" t="s">
        <v>174</v>
      </c>
      <c r="D91" s="10" t="s">
        <v>175</v>
      </c>
      <c r="E91" s="11">
        <v>21</v>
      </c>
      <c r="F91" s="11">
        <v>129</v>
      </c>
      <c r="G91" s="11">
        <v>10</v>
      </c>
      <c r="H91" s="11">
        <v>5</v>
      </c>
      <c r="I91" s="11">
        <v>18</v>
      </c>
      <c r="J91" s="11">
        <v>6</v>
      </c>
      <c r="K91" s="11">
        <v>7</v>
      </c>
      <c r="L91" s="11">
        <v>4</v>
      </c>
      <c r="M91" s="11">
        <v>9</v>
      </c>
      <c r="N91" s="11">
        <v>7</v>
      </c>
      <c r="O91" s="11">
        <v>3688</v>
      </c>
    </row>
    <row r="92" customHeight="1" spans="1:15">
      <c r="A92" s="10">
        <v>90</v>
      </c>
      <c r="B92" s="10">
        <v>717</v>
      </c>
      <c r="C92" s="10" t="s">
        <v>176</v>
      </c>
      <c r="D92" s="10" t="s">
        <v>175</v>
      </c>
      <c r="E92" s="11">
        <v>10</v>
      </c>
      <c r="F92" s="11">
        <v>124</v>
      </c>
      <c r="G92" s="11">
        <v>26</v>
      </c>
      <c r="H92" s="11">
        <v>5</v>
      </c>
      <c r="I92" s="11">
        <v>49</v>
      </c>
      <c r="J92" s="11">
        <v>7</v>
      </c>
      <c r="K92" s="11">
        <v>7</v>
      </c>
      <c r="L92" s="11">
        <v>9</v>
      </c>
      <c r="M92" s="11">
        <v>7</v>
      </c>
      <c r="N92" s="11">
        <v>7</v>
      </c>
      <c r="O92" s="11">
        <v>2808</v>
      </c>
    </row>
    <row r="93" customHeight="1" spans="1:15">
      <c r="A93" s="10">
        <v>91</v>
      </c>
      <c r="B93" s="10">
        <v>746</v>
      </c>
      <c r="C93" s="10" t="s">
        <v>177</v>
      </c>
      <c r="D93" s="10" t="s">
        <v>175</v>
      </c>
      <c r="E93" s="11">
        <v>15</v>
      </c>
      <c r="F93" s="11">
        <v>245</v>
      </c>
      <c r="G93" s="11">
        <v>33</v>
      </c>
      <c r="H93" s="11">
        <v>8</v>
      </c>
      <c r="I93" s="11">
        <v>37</v>
      </c>
      <c r="J93" s="11">
        <v>8</v>
      </c>
      <c r="K93" s="11">
        <v>12</v>
      </c>
      <c r="L93" s="11">
        <v>14</v>
      </c>
      <c r="M93" s="11">
        <v>8</v>
      </c>
      <c r="N93" s="11">
        <v>7</v>
      </c>
      <c r="O93" s="11">
        <v>39631</v>
      </c>
    </row>
    <row r="94" customHeight="1" spans="1:15">
      <c r="A94" s="10">
        <v>92</v>
      </c>
      <c r="B94" s="10">
        <v>539</v>
      </c>
      <c r="C94" s="10" t="s">
        <v>178</v>
      </c>
      <c r="D94" s="10" t="s">
        <v>175</v>
      </c>
      <c r="E94" s="11">
        <v>9</v>
      </c>
      <c r="F94" s="11">
        <v>111</v>
      </c>
      <c r="G94" s="11">
        <v>8</v>
      </c>
      <c r="H94" s="11">
        <v>3</v>
      </c>
      <c r="I94" s="11">
        <v>18</v>
      </c>
      <c r="J94" s="11">
        <v>3</v>
      </c>
      <c r="K94" s="11">
        <v>7</v>
      </c>
      <c r="L94" s="11">
        <v>4</v>
      </c>
      <c r="M94" s="11">
        <v>6</v>
      </c>
      <c r="N94" s="11">
        <v>5</v>
      </c>
      <c r="O94" s="11">
        <v>2367</v>
      </c>
    </row>
    <row r="95" customHeight="1" spans="1:15">
      <c r="A95" s="10">
        <v>93</v>
      </c>
      <c r="B95" s="10">
        <v>549</v>
      </c>
      <c r="C95" s="10" t="s">
        <v>179</v>
      </c>
      <c r="D95" s="10" t="s">
        <v>175</v>
      </c>
      <c r="E95" s="11">
        <v>9</v>
      </c>
      <c r="F95" s="11">
        <v>107</v>
      </c>
      <c r="G95" s="11">
        <v>9</v>
      </c>
      <c r="H95" s="11">
        <v>3</v>
      </c>
      <c r="I95" s="11">
        <v>18</v>
      </c>
      <c r="J95" s="11">
        <v>2</v>
      </c>
      <c r="K95" s="11">
        <v>6</v>
      </c>
      <c r="L95" s="11">
        <v>4</v>
      </c>
      <c r="M95" s="11">
        <v>10</v>
      </c>
      <c r="N95" s="11">
        <v>5</v>
      </c>
      <c r="O95" s="11">
        <v>1397</v>
      </c>
    </row>
    <row r="96" customHeight="1" spans="1:15">
      <c r="A96" s="10">
        <v>94</v>
      </c>
      <c r="B96" s="10">
        <v>594</v>
      </c>
      <c r="C96" s="10" t="s">
        <v>180</v>
      </c>
      <c r="D96" s="10" t="s">
        <v>175</v>
      </c>
      <c r="E96" s="11">
        <v>21</v>
      </c>
      <c r="F96" s="11">
        <v>86</v>
      </c>
      <c r="G96" s="11">
        <v>33</v>
      </c>
      <c r="H96" s="11">
        <v>12</v>
      </c>
      <c r="I96" s="11">
        <v>65</v>
      </c>
      <c r="J96" s="11">
        <v>10</v>
      </c>
      <c r="K96" s="11">
        <v>23</v>
      </c>
      <c r="L96" s="11">
        <v>11</v>
      </c>
      <c r="M96" s="11">
        <v>15</v>
      </c>
      <c r="N96" s="11">
        <v>5</v>
      </c>
      <c r="O96" s="11">
        <v>1211</v>
      </c>
    </row>
    <row r="97" customHeight="1" spans="1:15">
      <c r="A97" s="10">
        <v>95</v>
      </c>
      <c r="B97" s="10">
        <v>748</v>
      </c>
      <c r="C97" s="10" t="s">
        <v>181</v>
      </c>
      <c r="D97" s="10" t="s">
        <v>175</v>
      </c>
      <c r="E97" s="11">
        <v>9</v>
      </c>
      <c r="F97" s="11">
        <v>156</v>
      </c>
      <c r="G97" s="11">
        <v>27</v>
      </c>
      <c r="H97" s="11">
        <v>8</v>
      </c>
      <c r="I97" s="11">
        <v>37</v>
      </c>
      <c r="J97" s="11">
        <v>7</v>
      </c>
      <c r="K97" s="11">
        <v>7</v>
      </c>
      <c r="L97" s="11">
        <v>7</v>
      </c>
      <c r="M97" s="11">
        <v>5</v>
      </c>
      <c r="N97" s="11">
        <v>5</v>
      </c>
      <c r="O97" s="11">
        <v>1414</v>
      </c>
    </row>
    <row r="98" customHeight="1" spans="1:15">
      <c r="A98" s="10">
        <v>96</v>
      </c>
      <c r="B98" s="10">
        <v>107728</v>
      </c>
      <c r="C98" s="10" t="s">
        <v>182</v>
      </c>
      <c r="D98" s="10" t="s">
        <v>175</v>
      </c>
      <c r="E98" s="11">
        <v>7</v>
      </c>
      <c r="F98" s="11">
        <v>83</v>
      </c>
      <c r="G98" s="11">
        <v>29</v>
      </c>
      <c r="H98" s="11">
        <v>11</v>
      </c>
      <c r="I98" s="11">
        <v>55</v>
      </c>
      <c r="J98" s="11">
        <v>7</v>
      </c>
      <c r="K98" s="11">
        <v>15</v>
      </c>
      <c r="L98" s="11">
        <v>9</v>
      </c>
      <c r="M98" s="11">
        <v>5</v>
      </c>
      <c r="N98" s="11">
        <v>5</v>
      </c>
      <c r="O98" s="11">
        <v>1000</v>
      </c>
    </row>
    <row r="99" customHeight="1" spans="1:15">
      <c r="A99" s="10">
        <v>97</v>
      </c>
      <c r="B99" s="10">
        <v>720</v>
      </c>
      <c r="C99" s="10" t="s">
        <v>183</v>
      </c>
      <c r="D99" s="10" t="s">
        <v>175</v>
      </c>
      <c r="E99" s="11">
        <v>8</v>
      </c>
      <c r="F99" s="11">
        <v>115</v>
      </c>
      <c r="G99" s="11">
        <v>9</v>
      </c>
      <c r="H99" s="11">
        <v>3</v>
      </c>
      <c r="I99" s="11">
        <v>18</v>
      </c>
      <c r="J99" s="11">
        <v>2</v>
      </c>
      <c r="K99" s="11">
        <v>7</v>
      </c>
      <c r="L99" s="11">
        <v>4</v>
      </c>
      <c r="M99" s="11">
        <v>4</v>
      </c>
      <c r="N99" s="11">
        <v>4</v>
      </c>
      <c r="O99" s="11">
        <v>1501</v>
      </c>
    </row>
    <row r="100" customHeight="1" spans="1:15">
      <c r="A100" s="10">
        <v>98</v>
      </c>
      <c r="B100" s="10">
        <v>104533</v>
      </c>
      <c r="C100" s="10" t="s">
        <v>184</v>
      </c>
      <c r="D100" s="10" t="s">
        <v>175</v>
      </c>
      <c r="E100" s="11">
        <v>7</v>
      </c>
      <c r="F100" s="11">
        <v>90</v>
      </c>
      <c r="G100" s="11">
        <v>15</v>
      </c>
      <c r="H100" s="11">
        <v>5</v>
      </c>
      <c r="I100" s="11">
        <v>21</v>
      </c>
      <c r="J100" s="11">
        <v>3</v>
      </c>
      <c r="K100" s="11">
        <v>7</v>
      </c>
      <c r="L100" s="11">
        <v>4</v>
      </c>
      <c r="M100" s="11">
        <v>5</v>
      </c>
      <c r="N100" s="11">
        <v>4</v>
      </c>
      <c r="O100" s="11">
        <v>1204</v>
      </c>
    </row>
    <row r="101" customHeight="1" spans="1:15">
      <c r="A101" s="10">
        <v>99</v>
      </c>
      <c r="B101" s="10">
        <v>754</v>
      </c>
      <c r="C101" s="10" t="s">
        <v>185</v>
      </c>
      <c r="D101" s="10" t="s">
        <v>186</v>
      </c>
      <c r="E101" s="11">
        <v>8</v>
      </c>
      <c r="F101" s="11">
        <v>93</v>
      </c>
      <c r="G101" s="11">
        <v>31</v>
      </c>
      <c r="H101" s="11">
        <v>7</v>
      </c>
      <c r="I101" s="11">
        <v>53</v>
      </c>
      <c r="J101" s="11">
        <v>8</v>
      </c>
      <c r="K101" s="11">
        <v>18</v>
      </c>
      <c r="L101" s="11">
        <v>4</v>
      </c>
      <c r="M101" s="11">
        <v>6</v>
      </c>
      <c r="N101" s="11">
        <v>7</v>
      </c>
      <c r="O101" s="11">
        <v>5647</v>
      </c>
    </row>
    <row r="102" customHeight="1" spans="1:15">
      <c r="A102" s="10">
        <v>100</v>
      </c>
      <c r="B102" s="10">
        <v>52</v>
      </c>
      <c r="C102" s="10" t="s">
        <v>187</v>
      </c>
      <c r="D102" s="10" t="s">
        <v>186</v>
      </c>
      <c r="E102" s="11">
        <v>8</v>
      </c>
      <c r="F102" s="11">
        <v>104</v>
      </c>
      <c r="G102" s="11">
        <v>23</v>
      </c>
      <c r="H102" s="11">
        <v>7</v>
      </c>
      <c r="I102" s="11">
        <v>27</v>
      </c>
      <c r="J102" s="11">
        <v>5</v>
      </c>
      <c r="K102" s="11">
        <v>7</v>
      </c>
      <c r="L102" s="11">
        <v>6</v>
      </c>
      <c r="M102" s="11">
        <v>6</v>
      </c>
      <c r="N102" s="11">
        <v>5</v>
      </c>
      <c r="O102" s="11">
        <v>3674</v>
      </c>
    </row>
    <row r="103" customHeight="1" spans="1:15">
      <c r="A103" s="10">
        <v>101</v>
      </c>
      <c r="B103" s="10">
        <v>54</v>
      </c>
      <c r="C103" s="10" t="s">
        <v>188</v>
      </c>
      <c r="D103" s="10" t="s">
        <v>186</v>
      </c>
      <c r="E103" s="11">
        <v>29</v>
      </c>
      <c r="F103" s="11">
        <v>235</v>
      </c>
      <c r="G103" s="11">
        <v>18</v>
      </c>
      <c r="H103" s="11">
        <v>8</v>
      </c>
      <c r="I103" s="11">
        <v>33</v>
      </c>
      <c r="J103" s="11">
        <v>5</v>
      </c>
      <c r="K103" s="11">
        <v>7</v>
      </c>
      <c r="L103" s="11">
        <v>11</v>
      </c>
      <c r="M103" s="11">
        <v>5</v>
      </c>
      <c r="N103" s="11">
        <v>5</v>
      </c>
      <c r="O103" s="11">
        <v>5964</v>
      </c>
    </row>
    <row r="104" customHeight="1" spans="1:15">
      <c r="A104" s="10">
        <v>102</v>
      </c>
      <c r="B104" s="10">
        <v>367</v>
      </c>
      <c r="C104" s="10" t="s">
        <v>189</v>
      </c>
      <c r="D104" s="10" t="s">
        <v>186</v>
      </c>
      <c r="E104" s="11">
        <v>10</v>
      </c>
      <c r="F104" s="11">
        <v>188</v>
      </c>
      <c r="G104" s="11">
        <v>14</v>
      </c>
      <c r="H104" s="11">
        <v>5</v>
      </c>
      <c r="I104" s="11">
        <v>27</v>
      </c>
      <c r="J104" s="11">
        <v>3</v>
      </c>
      <c r="K104" s="11">
        <v>7</v>
      </c>
      <c r="L104" s="11">
        <v>4</v>
      </c>
      <c r="M104" s="11">
        <v>11</v>
      </c>
      <c r="N104" s="11">
        <v>5</v>
      </c>
      <c r="O104" s="11">
        <v>1235</v>
      </c>
    </row>
    <row r="105" customHeight="1" spans="1:15">
      <c r="A105" s="10">
        <v>103</v>
      </c>
      <c r="B105" s="10">
        <v>587</v>
      </c>
      <c r="C105" s="10" t="s">
        <v>190</v>
      </c>
      <c r="D105" s="10" t="s">
        <v>186</v>
      </c>
      <c r="E105" s="11">
        <v>8</v>
      </c>
      <c r="F105" s="11">
        <v>95</v>
      </c>
      <c r="G105" s="11">
        <v>15</v>
      </c>
      <c r="H105" s="11">
        <v>5</v>
      </c>
      <c r="I105" s="11">
        <v>27</v>
      </c>
      <c r="J105" s="11">
        <v>3</v>
      </c>
      <c r="K105" s="11">
        <v>7</v>
      </c>
      <c r="L105" s="11">
        <v>4</v>
      </c>
      <c r="M105" s="11">
        <v>5</v>
      </c>
      <c r="N105" s="11">
        <v>5</v>
      </c>
      <c r="O105" s="11">
        <v>1346</v>
      </c>
    </row>
    <row r="106" customHeight="1" spans="1:15">
      <c r="A106" s="10">
        <v>104</v>
      </c>
      <c r="B106" s="10">
        <v>101453</v>
      </c>
      <c r="C106" s="10" t="s">
        <v>191</v>
      </c>
      <c r="D106" s="10" t="s">
        <v>186</v>
      </c>
      <c r="E106" s="11">
        <v>11</v>
      </c>
      <c r="F106" s="11">
        <v>133</v>
      </c>
      <c r="G106" s="11">
        <v>15</v>
      </c>
      <c r="H106" s="11">
        <v>5</v>
      </c>
      <c r="I106" s="11">
        <v>29</v>
      </c>
      <c r="J106" s="11">
        <v>3</v>
      </c>
      <c r="K106" s="11">
        <v>7</v>
      </c>
      <c r="L106" s="11">
        <v>4</v>
      </c>
      <c r="M106" s="11">
        <v>8</v>
      </c>
      <c r="N106" s="11">
        <v>5</v>
      </c>
      <c r="O106" s="11">
        <v>2117</v>
      </c>
    </row>
    <row r="107" customHeight="1" spans="1:15">
      <c r="A107" s="10">
        <v>105</v>
      </c>
      <c r="B107" s="10">
        <v>104428</v>
      </c>
      <c r="C107" s="10" t="s">
        <v>192</v>
      </c>
      <c r="D107" s="10" t="s">
        <v>186</v>
      </c>
      <c r="E107" s="11">
        <v>7</v>
      </c>
      <c r="F107" s="11">
        <v>98</v>
      </c>
      <c r="G107" s="11">
        <v>18</v>
      </c>
      <c r="H107" s="11">
        <v>5</v>
      </c>
      <c r="I107" s="11">
        <v>48</v>
      </c>
      <c r="J107" s="11">
        <v>5</v>
      </c>
      <c r="K107" s="11">
        <v>17</v>
      </c>
      <c r="L107" s="11">
        <v>6</v>
      </c>
      <c r="M107" s="11">
        <v>6</v>
      </c>
      <c r="N107" s="11">
        <v>5</v>
      </c>
      <c r="O107" s="11">
        <v>1582</v>
      </c>
    </row>
    <row r="108" customHeight="1" spans="1:15">
      <c r="A108" s="10">
        <v>106</v>
      </c>
      <c r="B108" s="10">
        <v>56</v>
      </c>
      <c r="C108" s="10" t="s">
        <v>193</v>
      </c>
      <c r="D108" s="10" t="s">
        <v>186</v>
      </c>
      <c r="E108" s="11">
        <v>6</v>
      </c>
      <c r="F108" s="11">
        <v>68</v>
      </c>
      <c r="G108" s="11">
        <v>23</v>
      </c>
      <c r="H108" s="11">
        <v>16</v>
      </c>
      <c r="I108" s="11">
        <v>37</v>
      </c>
      <c r="J108" s="11">
        <v>5</v>
      </c>
      <c r="K108" s="11">
        <v>7</v>
      </c>
      <c r="L108" s="11">
        <v>6</v>
      </c>
      <c r="M108" s="11">
        <v>4</v>
      </c>
      <c r="N108" s="11">
        <v>4</v>
      </c>
      <c r="O108" s="11">
        <v>2790</v>
      </c>
    </row>
    <row r="109" customHeight="1" spans="1:15">
      <c r="A109" s="10">
        <v>107</v>
      </c>
      <c r="B109" s="10">
        <v>329</v>
      </c>
      <c r="C109" s="10" t="s">
        <v>194</v>
      </c>
      <c r="D109" s="10" t="s">
        <v>186</v>
      </c>
      <c r="E109" s="11">
        <v>6</v>
      </c>
      <c r="F109" s="11">
        <v>72</v>
      </c>
      <c r="G109" s="11">
        <v>32</v>
      </c>
      <c r="H109" s="11">
        <v>8</v>
      </c>
      <c r="I109" s="11">
        <v>23</v>
      </c>
      <c r="J109" s="11">
        <v>3</v>
      </c>
      <c r="K109" s="11">
        <v>18</v>
      </c>
      <c r="L109" s="11">
        <v>4</v>
      </c>
      <c r="M109" s="11">
        <v>8</v>
      </c>
      <c r="N109" s="11">
        <v>4</v>
      </c>
      <c r="O109" s="11">
        <v>1377</v>
      </c>
    </row>
    <row r="110" customHeight="1" spans="1:15">
      <c r="A110" s="10">
        <v>108</v>
      </c>
      <c r="B110" s="10">
        <v>351</v>
      </c>
      <c r="C110" s="10" t="s">
        <v>195</v>
      </c>
      <c r="D110" s="10" t="s">
        <v>186</v>
      </c>
      <c r="E110" s="11">
        <v>7</v>
      </c>
      <c r="F110" s="11">
        <v>79</v>
      </c>
      <c r="G110" s="11">
        <v>17</v>
      </c>
      <c r="H110" s="11">
        <v>5</v>
      </c>
      <c r="I110" s="11">
        <v>21</v>
      </c>
      <c r="J110" s="11">
        <v>5</v>
      </c>
      <c r="K110" s="11">
        <v>7</v>
      </c>
      <c r="L110" s="11">
        <v>4</v>
      </c>
      <c r="M110" s="11">
        <v>4</v>
      </c>
      <c r="N110" s="11">
        <v>4</v>
      </c>
      <c r="O110" s="11">
        <v>1210</v>
      </c>
    </row>
    <row r="111" customHeight="1" spans="1:15">
      <c r="A111" s="10">
        <v>109</v>
      </c>
      <c r="B111" s="10">
        <v>704</v>
      </c>
      <c r="C111" s="10" t="s">
        <v>196</v>
      </c>
      <c r="D111" s="10" t="s">
        <v>186</v>
      </c>
      <c r="E111" s="11">
        <v>6</v>
      </c>
      <c r="F111" s="11">
        <v>72</v>
      </c>
      <c r="G111" s="11">
        <v>11</v>
      </c>
      <c r="H111" s="11">
        <v>4</v>
      </c>
      <c r="I111" s="11">
        <v>20</v>
      </c>
      <c r="J111" s="11">
        <v>3</v>
      </c>
      <c r="K111" s="11">
        <v>7</v>
      </c>
      <c r="L111" s="11">
        <v>4</v>
      </c>
      <c r="M111" s="11">
        <v>4</v>
      </c>
      <c r="N111" s="11">
        <v>4</v>
      </c>
      <c r="O111" s="11">
        <v>1208</v>
      </c>
    </row>
    <row r="112" customHeight="1" spans="1:15">
      <c r="A112" s="10">
        <v>110</v>
      </c>
      <c r="B112" s="10">
        <v>706</v>
      </c>
      <c r="C112" s="10" t="s">
        <v>197</v>
      </c>
      <c r="D112" s="10" t="s">
        <v>186</v>
      </c>
      <c r="E112" s="11">
        <v>7</v>
      </c>
      <c r="F112" s="11">
        <v>81</v>
      </c>
      <c r="G112" s="11">
        <v>10</v>
      </c>
      <c r="H112" s="11">
        <v>3</v>
      </c>
      <c r="I112" s="11">
        <v>18</v>
      </c>
      <c r="J112" s="11">
        <v>3</v>
      </c>
      <c r="K112" s="11">
        <v>7</v>
      </c>
      <c r="L112" s="11">
        <v>4</v>
      </c>
      <c r="M112" s="11">
        <v>9</v>
      </c>
      <c r="N112" s="11">
        <v>4</v>
      </c>
      <c r="O112" s="11">
        <v>1212</v>
      </c>
    </row>
    <row r="113" customHeight="1" spans="1:15">
      <c r="A113" s="10">
        <v>111</v>
      </c>
      <c r="B113" s="10">
        <v>710</v>
      </c>
      <c r="C113" s="10" t="s">
        <v>198</v>
      </c>
      <c r="D113" s="10" t="s">
        <v>186</v>
      </c>
      <c r="E113" s="11">
        <v>6</v>
      </c>
      <c r="F113" s="11">
        <v>72</v>
      </c>
      <c r="G113" s="11">
        <v>36</v>
      </c>
      <c r="H113" s="11">
        <v>10</v>
      </c>
      <c r="I113" s="11">
        <v>30</v>
      </c>
      <c r="J113" s="11">
        <v>8</v>
      </c>
      <c r="K113" s="11">
        <v>8</v>
      </c>
      <c r="L113" s="11">
        <v>9</v>
      </c>
      <c r="M113" s="11">
        <v>10</v>
      </c>
      <c r="N113" s="11">
        <v>4</v>
      </c>
      <c r="O113" s="11">
        <v>1541</v>
      </c>
    </row>
    <row r="114" customHeight="1" spans="1:15">
      <c r="A114" s="10">
        <v>112</v>
      </c>
      <c r="B114" s="10">
        <v>713</v>
      </c>
      <c r="C114" s="10" t="s">
        <v>199</v>
      </c>
      <c r="D114" s="10" t="s">
        <v>186</v>
      </c>
      <c r="E114" s="11">
        <v>6</v>
      </c>
      <c r="F114" s="11">
        <v>72</v>
      </c>
      <c r="G114" s="11">
        <v>22</v>
      </c>
      <c r="H114" s="11">
        <v>6</v>
      </c>
      <c r="I114" s="11">
        <v>35</v>
      </c>
      <c r="J114" s="11">
        <v>5</v>
      </c>
      <c r="K114" s="11">
        <v>12</v>
      </c>
      <c r="L114" s="11">
        <v>6</v>
      </c>
      <c r="M114" s="11">
        <v>5</v>
      </c>
      <c r="N114" s="11">
        <v>4</v>
      </c>
      <c r="O114" s="11">
        <v>1348</v>
      </c>
    </row>
    <row r="115" customHeight="1" spans="1:15">
      <c r="A115" s="10">
        <v>113</v>
      </c>
      <c r="B115" s="10">
        <v>738</v>
      </c>
      <c r="C115" s="10" t="s">
        <v>200</v>
      </c>
      <c r="D115" s="10" t="s">
        <v>186</v>
      </c>
      <c r="E115" s="11">
        <v>5</v>
      </c>
      <c r="F115" s="11">
        <v>60</v>
      </c>
      <c r="G115" s="11">
        <v>22</v>
      </c>
      <c r="H115" s="11">
        <v>5</v>
      </c>
      <c r="I115" s="11">
        <v>21</v>
      </c>
      <c r="J115" s="11">
        <v>5</v>
      </c>
      <c r="K115" s="11">
        <v>7</v>
      </c>
      <c r="L115" s="11">
        <v>4</v>
      </c>
      <c r="M115" s="11">
        <v>4</v>
      </c>
      <c r="N115" s="11">
        <v>4</v>
      </c>
      <c r="O115" s="11">
        <v>1205</v>
      </c>
    </row>
    <row r="116" customHeight="1" spans="1:15">
      <c r="A116" s="10">
        <v>114</v>
      </c>
      <c r="B116" s="10">
        <v>104838</v>
      </c>
      <c r="C116" s="10" t="s">
        <v>201</v>
      </c>
      <c r="D116" s="10" t="s">
        <v>186</v>
      </c>
      <c r="E116" s="11">
        <v>6</v>
      </c>
      <c r="F116" s="11">
        <v>72</v>
      </c>
      <c r="G116" s="11">
        <v>13</v>
      </c>
      <c r="H116" s="11">
        <v>4</v>
      </c>
      <c r="I116" s="11">
        <v>35</v>
      </c>
      <c r="J116" s="11">
        <v>3</v>
      </c>
      <c r="K116" s="11">
        <v>7</v>
      </c>
      <c r="L116" s="11">
        <v>4</v>
      </c>
      <c r="M116" s="11">
        <v>4</v>
      </c>
      <c r="N116" s="11">
        <v>4</v>
      </c>
      <c r="O116" s="11">
        <v>1868</v>
      </c>
    </row>
    <row r="117" customHeight="1" spans="1:15">
      <c r="A117" s="10">
        <v>115</v>
      </c>
      <c r="B117" s="10">
        <v>110378</v>
      </c>
      <c r="C117" s="25" t="s">
        <v>202</v>
      </c>
      <c r="D117" s="10" t="s">
        <v>186</v>
      </c>
      <c r="E117" s="11">
        <v>5</v>
      </c>
      <c r="F117" s="11">
        <v>48</v>
      </c>
      <c r="G117" s="11">
        <v>9</v>
      </c>
      <c r="H117" s="11">
        <v>3</v>
      </c>
      <c r="I117" s="11">
        <v>12</v>
      </c>
      <c r="J117" s="11">
        <v>2</v>
      </c>
      <c r="K117" s="11">
        <v>6</v>
      </c>
      <c r="L117" s="11">
        <v>4</v>
      </c>
      <c r="M117" s="11">
        <v>2</v>
      </c>
      <c r="N117" s="11">
        <v>4</v>
      </c>
      <c r="O117" s="11">
        <v>1000</v>
      </c>
    </row>
    <row r="118" customHeight="1" spans="1:15">
      <c r="A118" s="10"/>
      <c r="B118" s="10"/>
      <c r="C118" s="10"/>
      <c r="D118" s="10"/>
      <c r="E118" s="11">
        <f>SUM(E3:E117)</f>
        <v>1208</v>
      </c>
      <c r="F118" s="11">
        <f t="shared" ref="F118:O118" si="0">SUM(F3:F117)</f>
        <v>14364</v>
      </c>
      <c r="G118" s="11">
        <f t="shared" si="0"/>
        <v>2023</v>
      </c>
      <c r="H118" s="11">
        <f t="shared" si="0"/>
        <v>632</v>
      </c>
      <c r="I118" s="11">
        <f t="shared" si="0"/>
        <v>3185</v>
      </c>
      <c r="J118" s="11">
        <f t="shared" si="0"/>
        <v>502</v>
      </c>
      <c r="K118" s="11">
        <f t="shared" si="0"/>
        <v>1011</v>
      </c>
      <c r="L118" s="11">
        <f t="shared" si="0"/>
        <v>596</v>
      </c>
      <c r="M118" s="11">
        <f t="shared" si="0"/>
        <v>840</v>
      </c>
      <c r="N118" s="11">
        <f t="shared" si="0"/>
        <v>605</v>
      </c>
      <c r="O118" s="11">
        <f t="shared" si="0"/>
        <v>544782</v>
      </c>
    </row>
  </sheetData>
  <sortState ref="A3:O118">
    <sortCondition ref="D3" descending="1"/>
  </sortState>
  <mergeCells count="1">
    <mergeCell ref="A1:O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H118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O5" sqref="O5"/>
    </sheetView>
  </sheetViews>
  <sheetFormatPr defaultColWidth="9" defaultRowHeight="21" customHeight="1"/>
  <cols>
    <col min="1" max="1" width="5.125" style="2" customWidth="1"/>
    <col min="2" max="2" width="6.5" style="2" customWidth="1"/>
    <col min="3" max="3" width="31.125" style="2" customWidth="1"/>
    <col min="4" max="4" width="11.375" style="2" customWidth="1"/>
    <col min="5" max="5" width="13.375" style="2" customWidth="1"/>
    <col min="6" max="8" width="14.375" style="3" hidden="1" customWidth="1"/>
    <col min="9" max="9" width="14.375" style="3" customWidth="1"/>
    <col min="10" max="11" width="14.375" style="3" hidden="1" customWidth="1"/>
    <col min="12" max="13" width="14.375" style="3" customWidth="1"/>
    <col min="14" max="14" width="14.375" style="3" hidden="1" customWidth="1"/>
    <col min="15" max="15" width="14.375" style="3" customWidth="1"/>
    <col min="16" max="18" width="14.375" style="3" hidden="1" customWidth="1"/>
    <col min="19" max="19" width="14.375" style="3" customWidth="1"/>
    <col min="20" max="20" width="14.375" style="3" hidden="1" customWidth="1"/>
    <col min="21" max="21" width="14.375" style="3" customWidth="1"/>
    <col min="22" max="23" width="14.375" style="3" hidden="1" customWidth="1"/>
    <col min="24" max="24" width="11.125" style="3"/>
    <col min="25" max="25" width="9" style="4"/>
    <col min="26" max="27" width="9" style="4" hidden="1" customWidth="1"/>
    <col min="28" max="28" width="12" style="3" customWidth="1"/>
    <col min="29" max="29" width="9" style="4" customWidth="1"/>
    <col min="30" max="30" width="13.25" style="4" customWidth="1"/>
    <col min="31" max="31" width="9" style="4" hidden="1" customWidth="1"/>
    <col min="32" max="32" width="19.375" style="4" customWidth="1"/>
    <col min="33" max="33" width="11.125" style="4"/>
    <col min="34" max="34" width="11.125" style="3"/>
    <col min="35" max="16382" width="9" style="4"/>
  </cols>
  <sheetData>
    <row r="1" ht="34" customHeight="1" spans="1:24">
      <c r="A1" s="5" t="s">
        <v>72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12"/>
      <c r="V1" s="12"/>
      <c r="W1" s="12"/>
      <c r="X1" s="13"/>
    </row>
    <row r="2" ht="34" customHeight="1" spans="1:32">
      <c r="A2" s="7" t="s">
        <v>0</v>
      </c>
      <c r="B2" s="7" t="s">
        <v>73</v>
      </c>
      <c r="C2" s="7" t="s">
        <v>74</v>
      </c>
      <c r="D2" s="7" t="s">
        <v>203</v>
      </c>
      <c r="E2" s="7" t="s">
        <v>75</v>
      </c>
      <c r="F2" s="8" t="s">
        <v>12</v>
      </c>
      <c r="G2" s="8" t="s">
        <v>204</v>
      </c>
      <c r="H2" s="9" t="s">
        <v>12</v>
      </c>
      <c r="I2" s="9" t="s">
        <v>15</v>
      </c>
      <c r="J2" s="8"/>
      <c r="K2" s="8"/>
      <c r="L2" s="8"/>
      <c r="M2" s="9" t="s">
        <v>19</v>
      </c>
      <c r="N2" s="8" t="s">
        <v>19</v>
      </c>
      <c r="O2" s="9" t="s">
        <v>76</v>
      </c>
      <c r="P2" s="8"/>
      <c r="Q2" s="8"/>
      <c r="R2" s="8"/>
      <c r="S2" s="14" t="s">
        <v>28</v>
      </c>
      <c r="T2" s="15"/>
      <c r="U2" s="16" t="s">
        <v>31</v>
      </c>
      <c r="V2" s="17"/>
      <c r="W2" s="17"/>
      <c r="X2" s="18" t="s">
        <v>77</v>
      </c>
      <c r="Y2" s="18" t="s">
        <v>78</v>
      </c>
      <c r="Z2" s="11"/>
      <c r="AA2" s="11"/>
      <c r="AB2" s="20" t="s">
        <v>59</v>
      </c>
      <c r="AC2" s="21" t="s">
        <v>59</v>
      </c>
      <c r="AD2" s="18" t="s">
        <v>62</v>
      </c>
      <c r="AE2" s="11"/>
      <c r="AF2" s="11" t="s">
        <v>205</v>
      </c>
    </row>
    <row r="3" customHeight="1" spans="1:34">
      <c r="A3" s="10">
        <v>1</v>
      </c>
      <c r="B3" s="10">
        <v>582</v>
      </c>
      <c r="C3" s="10" t="s">
        <v>80</v>
      </c>
      <c r="D3" s="10" t="s">
        <v>206</v>
      </c>
      <c r="E3" s="10" t="s">
        <v>81</v>
      </c>
      <c r="F3" s="11">
        <v>16</v>
      </c>
      <c r="G3" s="11">
        <v>3</v>
      </c>
      <c r="H3" s="11">
        <v>18</v>
      </c>
      <c r="I3" s="11">
        <v>217</v>
      </c>
      <c r="J3" s="11">
        <v>34</v>
      </c>
      <c r="K3" s="11">
        <v>5</v>
      </c>
      <c r="L3" s="11">
        <f t="shared" ref="L3:L66" si="0">J3*2+K3</f>
        <v>73</v>
      </c>
      <c r="M3" s="11">
        <v>25</v>
      </c>
      <c r="N3" s="11">
        <v>3</v>
      </c>
      <c r="O3" s="11">
        <v>10</v>
      </c>
      <c r="P3" s="11">
        <v>1</v>
      </c>
      <c r="Q3" s="11">
        <v>4</v>
      </c>
      <c r="R3" s="11">
        <f t="shared" ref="R3:R66" si="1">P3+Q3</f>
        <v>5</v>
      </c>
      <c r="S3" s="11">
        <v>53</v>
      </c>
      <c r="T3" s="11">
        <v>4</v>
      </c>
      <c r="U3" s="19">
        <v>8</v>
      </c>
      <c r="V3" s="19">
        <v>1</v>
      </c>
      <c r="W3" s="19"/>
      <c r="X3" s="11">
        <v>23</v>
      </c>
      <c r="Y3" s="11">
        <v>10</v>
      </c>
      <c r="Z3" s="11">
        <v>-4</v>
      </c>
      <c r="AA3" s="11">
        <f t="shared" ref="AA3:AA66" si="2">ROUND(Y3/310*500,0)</f>
        <v>16</v>
      </c>
      <c r="AB3" s="11">
        <v>3</v>
      </c>
      <c r="AC3" s="11">
        <v>9</v>
      </c>
      <c r="AD3" s="11">
        <v>7</v>
      </c>
      <c r="AE3" s="11">
        <v>0</v>
      </c>
      <c r="AF3" s="11">
        <v>2328.61</v>
      </c>
      <c r="AG3" s="4">
        <f>AF3/426936</f>
        <v>0.00545423670058276</v>
      </c>
      <c r="AH3" s="3">
        <v>2880</v>
      </c>
    </row>
    <row r="4" customHeight="1" spans="1:34">
      <c r="A4" s="10">
        <v>58</v>
      </c>
      <c r="B4" s="10">
        <v>337</v>
      </c>
      <c r="C4" s="10" t="s">
        <v>140</v>
      </c>
      <c r="D4" s="10" t="s">
        <v>206</v>
      </c>
      <c r="E4" s="10" t="s">
        <v>141</v>
      </c>
      <c r="F4" s="11">
        <v>20</v>
      </c>
      <c r="G4" s="11">
        <v>0</v>
      </c>
      <c r="H4" s="11">
        <v>23</v>
      </c>
      <c r="I4" s="11">
        <v>273</v>
      </c>
      <c r="J4" s="11">
        <v>50</v>
      </c>
      <c r="K4" s="11">
        <v>14</v>
      </c>
      <c r="L4" s="11">
        <f t="shared" si="0"/>
        <v>114</v>
      </c>
      <c r="M4" s="11">
        <v>35</v>
      </c>
      <c r="N4" s="11">
        <v>33</v>
      </c>
      <c r="O4" s="11">
        <v>8</v>
      </c>
      <c r="P4" s="11">
        <v>3</v>
      </c>
      <c r="Q4" s="11">
        <v>5</v>
      </c>
      <c r="R4" s="11">
        <f t="shared" si="1"/>
        <v>8</v>
      </c>
      <c r="S4" s="11">
        <v>55</v>
      </c>
      <c r="T4" s="11">
        <v>24</v>
      </c>
      <c r="U4" s="11">
        <v>8</v>
      </c>
      <c r="V4" s="11">
        <v>7</v>
      </c>
      <c r="W4" s="11"/>
      <c r="X4" s="11">
        <v>16</v>
      </c>
      <c r="Y4" s="11">
        <v>5</v>
      </c>
      <c r="Z4" s="11">
        <v>1</v>
      </c>
      <c r="AA4" s="11">
        <f t="shared" si="2"/>
        <v>8</v>
      </c>
      <c r="AB4" s="11">
        <v>8</v>
      </c>
      <c r="AC4" s="11">
        <v>10</v>
      </c>
      <c r="AD4" s="11">
        <v>7</v>
      </c>
      <c r="AE4" s="11">
        <v>1</v>
      </c>
      <c r="AF4" s="11">
        <v>3174.72</v>
      </c>
      <c r="AG4" s="4">
        <f t="shared" ref="AG4:AG35" si="3">AF4/426936</f>
        <v>0.00743605598965653</v>
      </c>
      <c r="AH4" s="3">
        <v>3926</v>
      </c>
    </row>
    <row r="5" customHeight="1" spans="1:34">
      <c r="A5" s="10">
        <v>2</v>
      </c>
      <c r="B5" s="10">
        <v>343</v>
      </c>
      <c r="C5" s="10" t="s">
        <v>82</v>
      </c>
      <c r="D5" s="10" t="s">
        <v>207</v>
      </c>
      <c r="E5" s="10" t="s">
        <v>81</v>
      </c>
      <c r="F5" s="11">
        <v>17</v>
      </c>
      <c r="G5" s="11">
        <v>2</v>
      </c>
      <c r="H5" s="11">
        <v>20</v>
      </c>
      <c r="I5" s="11">
        <v>239</v>
      </c>
      <c r="J5" s="11">
        <v>52</v>
      </c>
      <c r="K5" s="11">
        <v>3</v>
      </c>
      <c r="L5" s="11">
        <f t="shared" si="0"/>
        <v>107</v>
      </c>
      <c r="M5" s="11">
        <v>35</v>
      </c>
      <c r="N5" s="11">
        <v>26</v>
      </c>
      <c r="O5" s="11">
        <v>9</v>
      </c>
      <c r="P5" s="11">
        <v>0</v>
      </c>
      <c r="Q5" s="11">
        <v>4</v>
      </c>
      <c r="R5" s="11">
        <f t="shared" si="1"/>
        <v>4</v>
      </c>
      <c r="S5" s="11">
        <v>55</v>
      </c>
      <c r="T5" s="11">
        <v>13</v>
      </c>
      <c r="U5" s="11">
        <v>8</v>
      </c>
      <c r="V5" s="11">
        <v>7</v>
      </c>
      <c r="W5" s="11"/>
      <c r="X5" s="11">
        <v>16</v>
      </c>
      <c r="Y5" s="11">
        <v>10</v>
      </c>
      <c r="Z5" s="11">
        <v>9</v>
      </c>
      <c r="AA5" s="11">
        <f t="shared" si="2"/>
        <v>16</v>
      </c>
      <c r="AB5" s="11">
        <v>10.8</v>
      </c>
      <c r="AC5" s="11">
        <v>14</v>
      </c>
      <c r="AD5" s="11">
        <v>7</v>
      </c>
      <c r="AE5" s="11">
        <v>2</v>
      </c>
      <c r="AF5" s="11">
        <v>5302.39</v>
      </c>
      <c r="AG5" s="4">
        <f t="shared" si="3"/>
        <v>0.012419636666854</v>
      </c>
      <c r="AH5" s="3">
        <v>6558</v>
      </c>
    </row>
    <row r="6" customHeight="1" spans="1:34">
      <c r="A6" s="10">
        <v>3</v>
      </c>
      <c r="B6" s="10">
        <v>581</v>
      </c>
      <c r="C6" s="10" t="s">
        <v>83</v>
      </c>
      <c r="D6" s="10" t="s">
        <v>207</v>
      </c>
      <c r="E6" s="10" t="s">
        <v>81</v>
      </c>
      <c r="F6" s="11">
        <v>17</v>
      </c>
      <c r="G6" s="11">
        <v>4</v>
      </c>
      <c r="H6" s="11">
        <v>20</v>
      </c>
      <c r="I6" s="11">
        <v>240</v>
      </c>
      <c r="J6" s="11">
        <v>96</v>
      </c>
      <c r="K6" s="11">
        <v>7</v>
      </c>
      <c r="L6" s="11">
        <f t="shared" si="0"/>
        <v>199</v>
      </c>
      <c r="M6" s="11">
        <v>33</v>
      </c>
      <c r="N6" s="11">
        <v>15</v>
      </c>
      <c r="O6" s="11">
        <v>9</v>
      </c>
      <c r="P6" s="11">
        <v>0</v>
      </c>
      <c r="Q6" s="11">
        <v>10</v>
      </c>
      <c r="R6" s="11">
        <f t="shared" si="1"/>
        <v>10</v>
      </c>
      <c r="S6" s="11">
        <v>50</v>
      </c>
      <c r="T6" s="11">
        <v>18</v>
      </c>
      <c r="U6" s="11">
        <v>8</v>
      </c>
      <c r="V6" s="11">
        <v>9</v>
      </c>
      <c r="W6" s="11"/>
      <c r="X6" s="11">
        <v>16</v>
      </c>
      <c r="Y6" s="11">
        <v>6</v>
      </c>
      <c r="Z6" s="11">
        <v>1</v>
      </c>
      <c r="AA6" s="11">
        <f t="shared" si="2"/>
        <v>10</v>
      </c>
      <c r="AB6" s="11">
        <v>13</v>
      </c>
      <c r="AC6" s="11">
        <v>16</v>
      </c>
      <c r="AD6" s="11">
        <v>7</v>
      </c>
      <c r="AE6" s="11">
        <v>2</v>
      </c>
      <c r="AF6" s="11">
        <v>4204.67</v>
      </c>
      <c r="AG6" s="4">
        <f t="shared" si="3"/>
        <v>0.00984847846047183</v>
      </c>
      <c r="AH6" s="3">
        <v>5200</v>
      </c>
    </row>
    <row r="7" customHeight="1" spans="1:34">
      <c r="A7" s="10">
        <v>4</v>
      </c>
      <c r="B7" s="10">
        <v>585</v>
      </c>
      <c r="C7" s="10" t="s">
        <v>84</v>
      </c>
      <c r="D7" s="10" t="s">
        <v>207</v>
      </c>
      <c r="E7" s="10" t="s">
        <v>81</v>
      </c>
      <c r="F7" s="11">
        <v>16</v>
      </c>
      <c r="G7" s="11">
        <v>3</v>
      </c>
      <c r="H7" s="11">
        <v>18</v>
      </c>
      <c r="I7" s="11">
        <v>226</v>
      </c>
      <c r="J7" s="11">
        <v>88</v>
      </c>
      <c r="K7" s="11">
        <v>61</v>
      </c>
      <c r="L7" s="11">
        <f t="shared" si="0"/>
        <v>237</v>
      </c>
      <c r="M7" s="11">
        <v>30</v>
      </c>
      <c r="N7" s="11">
        <v>39</v>
      </c>
      <c r="O7" s="11">
        <v>8</v>
      </c>
      <c r="P7" s="11">
        <v>0</v>
      </c>
      <c r="Q7" s="11">
        <v>11</v>
      </c>
      <c r="R7" s="11">
        <f t="shared" si="1"/>
        <v>11</v>
      </c>
      <c r="S7" s="11">
        <v>65</v>
      </c>
      <c r="T7" s="11">
        <v>20</v>
      </c>
      <c r="U7" s="11">
        <v>8</v>
      </c>
      <c r="V7" s="11">
        <v>11</v>
      </c>
      <c r="W7" s="11"/>
      <c r="X7" s="11">
        <v>16</v>
      </c>
      <c r="Y7" s="11">
        <v>10</v>
      </c>
      <c r="Z7" s="11">
        <v>7</v>
      </c>
      <c r="AA7" s="11">
        <f t="shared" si="2"/>
        <v>16</v>
      </c>
      <c r="AB7" s="11">
        <v>10</v>
      </c>
      <c r="AC7" s="11">
        <v>13</v>
      </c>
      <c r="AD7" s="11">
        <v>7</v>
      </c>
      <c r="AE7" s="11">
        <v>6</v>
      </c>
      <c r="AF7" s="11">
        <v>3498.24</v>
      </c>
      <c r="AG7" s="4">
        <f t="shared" si="3"/>
        <v>0.00819382764629827</v>
      </c>
      <c r="AH7" s="3">
        <v>4326</v>
      </c>
    </row>
    <row r="8" customHeight="1" spans="1:34">
      <c r="A8" s="10">
        <v>5</v>
      </c>
      <c r="B8" s="10">
        <v>709</v>
      </c>
      <c r="C8" s="10" t="s">
        <v>85</v>
      </c>
      <c r="D8" s="10" t="s">
        <v>207</v>
      </c>
      <c r="E8" s="10" t="s">
        <v>81</v>
      </c>
      <c r="F8" s="11">
        <v>15</v>
      </c>
      <c r="G8" s="11">
        <v>12</v>
      </c>
      <c r="H8" s="11">
        <v>17</v>
      </c>
      <c r="I8" s="11">
        <v>240</v>
      </c>
      <c r="J8" s="11">
        <v>138</v>
      </c>
      <c r="K8" s="11">
        <v>22</v>
      </c>
      <c r="L8" s="11">
        <f t="shared" si="0"/>
        <v>298</v>
      </c>
      <c r="M8" s="11">
        <v>29</v>
      </c>
      <c r="N8" s="11">
        <v>22</v>
      </c>
      <c r="O8" s="11">
        <v>6</v>
      </c>
      <c r="P8" s="11">
        <v>0</v>
      </c>
      <c r="Q8" s="11">
        <v>5</v>
      </c>
      <c r="R8" s="11">
        <f t="shared" si="1"/>
        <v>5</v>
      </c>
      <c r="S8" s="11">
        <v>37</v>
      </c>
      <c r="T8" s="11">
        <v>30</v>
      </c>
      <c r="U8" s="11">
        <v>7</v>
      </c>
      <c r="V8" s="11">
        <v>6</v>
      </c>
      <c r="W8" s="11"/>
      <c r="X8" s="11">
        <v>12</v>
      </c>
      <c r="Y8" s="11">
        <v>5</v>
      </c>
      <c r="Z8" s="11">
        <v>0</v>
      </c>
      <c r="AA8" s="11">
        <f t="shared" si="2"/>
        <v>8</v>
      </c>
      <c r="AB8" s="11">
        <v>11</v>
      </c>
      <c r="AC8" s="11">
        <v>14</v>
      </c>
      <c r="AD8" s="11">
        <v>7</v>
      </c>
      <c r="AE8" s="11">
        <v>3</v>
      </c>
      <c r="AF8" s="11">
        <v>3461.4</v>
      </c>
      <c r="AG8" s="4">
        <f t="shared" si="3"/>
        <v>0.00810753836640621</v>
      </c>
      <c r="AH8" s="3">
        <v>4281</v>
      </c>
    </row>
    <row r="9" customHeight="1" spans="1:34">
      <c r="A9" s="10">
        <v>6</v>
      </c>
      <c r="B9" s="10">
        <v>730</v>
      </c>
      <c r="C9" s="10" t="s">
        <v>86</v>
      </c>
      <c r="D9" s="10" t="s">
        <v>207</v>
      </c>
      <c r="E9" s="10" t="s">
        <v>81</v>
      </c>
      <c r="F9" s="11">
        <v>15</v>
      </c>
      <c r="G9" s="11">
        <v>11</v>
      </c>
      <c r="H9" s="11">
        <v>17</v>
      </c>
      <c r="I9" s="11">
        <v>240</v>
      </c>
      <c r="J9" s="11">
        <v>118</v>
      </c>
      <c r="K9" s="11">
        <v>53</v>
      </c>
      <c r="L9" s="11">
        <f t="shared" si="0"/>
        <v>289</v>
      </c>
      <c r="M9" s="11">
        <v>24</v>
      </c>
      <c r="N9" s="11">
        <v>24</v>
      </c>
      <c r="O9" s="11">
        <v>6</v>
      </c>
      <c r="P9" s="11">
        <v>0</v>
      </c>
      <c r="Q9" s="11">
        <v>3</v>
      </c>
      <c r="R9" s="11">
        <f t="shared" si="1"/>
        <v>3</v>
      </c>
      <c r="S9" s="11">
        <v>31</v>
      </c>
      <c r="T9" s="11">
        <v>9</v>
      </c>
      <c r="U9" s="11">
        <v>7</v>
      </c>
      <c r="V9" s="11">
        <v>2</v>
      </c>
      <c r="W9" s="11"/>
      <c r="X9" s="11">
        <v>12</v>
      </c>
      <c r="Y9" s="11">
        <v>6</v>
      </c>
      <c r="Z9" s="11">
        <v>5</v>
      </c>
      <c r="AA9" s="11">
        <f t="shared" si="2"/>
        <v>10</v>
      </c>
      <c r="AB9" s="11">
        <v>17</v>
      </c>
      <c r="AC9" s="11">
        <v>19</v>
      </c>
      <c r="AD9" s="11">
        <v>7</v>
      </c>
      <c r="AE9" s="11">
        <v>1</v>
      </c>
      <c r="AF9" s="11">
        <v>7457.49</v>
      </c>
      <c r="AG9" s="4">
        <f t="shared" si="3"/>
        <v>0.0174674658496824</v>
      </c>
      <c r="AH9" s="3">
        <v>9223</v>
      </c>
    </row>
    <row r="10" customHeight="1" spans="1:34">
      <c r="A10" s="10">
        <v>34</v>
      </c>
      <c r="B10" s="10">
        <v>571</v>
      </c>
      <c r="C10" s="10" t="s">
        <v>115</v>
      </c>
      <c r="D10" s="10" t="s">
        <v>207</v>
      </c>
      <c r="E10" s="10" t="s">
        <v>116</v>
      </c>
      <c r="F10" s="11">
        <v>13</v>
      </c>
      <c r="G10" s="11">
        <v>13</v>
      </c>
      <c r="H10" s="11">
        <v>15</v>
      </c>
      <c r="I10" s="11">
        <v>179</v>
      </c>
      <c r="J10" s="11">
        <v>55</v>
      </c>
      <c r="K10" s="11">
        <v>27</v>
      </c>
      <c r="L10" s="11">
        <f t="shared" si="0"/>
        <v>137</v>
      </c>
      <c r="M10" s="11">
        <v>28</v>
      </c>
      <c r="N10" s="11">
        <v>15</v>
      </c>
      <c r="O10" s="11">
        <v>6</v>
      </c>
      <c r="P10" s="11">
        <v>0</v>
      </c>
      <c r="Q10" s="11">
        <v>3</v>
      </c>
      <c r="R10" s="11">
        <f t="shared" si="1"/>
        <v>3</v>
      </c>
      <c r="S10" s="11">
        <v>32</v>
      </c>
      <c r="T10" s="11">
        <v>19</v>
      </c>
      <c r="U10" s="11">
        <v>7</v>
      </c>
      <c r="V10" s="11">
        <v>6</v>
      </c>
      <c r="W10" s="11"/>
      <c r="X10" s="11">
        <v>12</v>
      </c>
      <c r="Y10" s="11">
        <v>3</v>
      </c>
      <c r="Z10" s="11">
        <v>3</v>
      </c>
      <c r="AA10" s="11">
        <f t="shared" si="2"/>
        <v>5</v>
      </c>
      <c r="AB10" s="11">
        <v>12</v>
      </c>
      <c r="AC10" s="11">
        <v>15</v>
      </c>
      <c r="AD10" s="11">
        <v>7</v>
      </c>
      <c r="AE10" s="11">
        <v>2</v>
      </c>
      <c r="AF10" s="11">
        <v>10554.87</v>
      </c>
      <c r="AG10" s="4">
        <f t="shared" si="3"/>
        <v>0.0247223705660802</v>
      </c>
      <c r="AH10" s="3">
        <v>13053</v>
      </c>
    </row>
    <row r="11" customHeight="1" spans="1:34">
      <c r="A11" s="10">
        <v>35</v>
      </c>
      <c r="B11" s="10">
        <v>707</v>
      </c>
      <c r="C11" s="10" t="s">
        <v>117</v>
      </c>
      <c r="D11" s="10" t="s">
        <v>207</v>
      </c>
      <c r="E11" s="10" t="s">
        <v>116</v>
      </c>
      <c r="F11" s="11">
        <v>16</v>
      </c>
      <c r="G11" s="11">
        <v>4</v>
      </c>
      <c r="H11" s="11">
        <v>18</v>
      </c>
      <c r="I11" s="11">
        <v>226</v>
      </c>
      <c r="J11" s="11">
        <v>95</v>
      </c>
      <c r="K11" s="11">
        <v>55</v>
      </c>
      <c r="L11" s="11">
        <f t="shared" si="0"/>
        <v>245</v>
      </c>
      <c r="M11" s="11">
        <v>21</v>
      </c>
      <c r="N11" s="11">
        <v>28</v>
      </c>
      <c r="O11" s="11">
        <v>8</v>
      </c>
      <c r="P11" s="11">
        <v>2</v>
      </c>
      <c r="Q11" s="11">
        <v>9</v>
      </c>
      <c r="R11" s="11">
        <f t="shared" si="1"/>
        <v>11</v>
      </c>
      <c r="S11" s="11">
        <v>47</v>
      </c>
      <c r="T11" s="11">
        <v>25</v>
      </c>
      <c r="U11" s="11">
        <v>5</v>
      </c>
      <c r="V11" s="11">
        <v>16</v>
      </c>
      <c r="W11" s="11"/>
      <c r="X11" s="11">
        <v>12</v>
      </c>
      <c r="Y11" s="11">
        <v>10</v>
      </c>
      <c r="Z11" s="11">
        <v>11</v>
      </c>
      <c r="AA11" s="11">
        <f t="shared" si="2"/>
        <v>16</v>
      </c>
      <c r="AB11" s="11">
        <v>6.06666</v>
      </c>
      <c r="AC11" s="11">
        <v>12</v>
      </c>
      <c r="AD11" s="11">
        <v>7</v>
      </c>
      <c r="AE11" s="11">
        <v>12</v>
      </c>
      <c r="AF11" s="11">
        <v>2334.12</v>
      </c>
      <c r="AG11" s="4">
        <f t="shared" si="3"/>
        <v>0.00546714261622351</v>
      </c>
      <c r="AH11" s="3">
        <v>2887</v>
      </c>
    </row>
    <row r="12" customHeight="1" spans="1:34">
      <c r="A12" s="10">
        <v>36</v>
      </c>
      <c r="B12" s="10">
        <v>712</v>
      </c>
      <c r="C12" s="10" t="s">
        <v>118</v>
      </c>
      <c r="D12" s="10" t="s">
        <v>207</v>
      </c>
      <c r="E12" s="10" t="s">
        <v>116</v>
      </c>
      <c r="F12" s="11">
        <v>15</v>
      </c>
      <c r="G12" s="11">
        <v>19</v>
      </c>
      <c r="H12" s="11">
        <v>17</v>
      </c>
      <c r="I12" s="11">
        <v>214</v>
      </c>
      <c r="J12" s="11">
        <v>55</v>
      </c>
      <c r="K12" s="11">
        <v>28</v>
      </c>
      <c r="L12" s="11">
        <f t="shared" si="0"/>
        <v>138</v>
      </c>
      <c r="M12" s="11">
        <v>28</v>
      </c>
      <c r="N12" s="11">
        <v>9</v>
      </c>
      <c r="O12" s="11">
        <v>7</v>
      </c>
      <c r="P12" s="11">
        <v>2</v>
      </c>
      <c r="Q12" s="11">
        <v>6</v>
      </c>
      <c r="R12" s="11">
        <f t="shared" si="1"/>
        <v>8</v>
      </c>
      <c r="S12" s="11">
        <v>55</v>
      </c>
      <c r="T12" s="11">
        <v>7</v>
      </c>
      <c r="U12" s="11">
        <v>7</v>
      </c>
      <c r="V12" s="11">
        <v>7</v>
      </c>
      <c r="W12" s="11"/>
      <c r="X12" s="11">
        <v>14</v>
      </c>
      <c r="Y12" s="11">
        <v>5</v>
      </c>
      <c r="Z12" s="11">
        <v>1</v>
      </c>
      <c r="AA12" s="11">
        <f t="shared" si="2"/>
        <v>8</v>
      </c>
      <c r="AB12" s="11">
        <v>11</v>
      </c>
      <c r="AC12" s="11">
        <v>14</v>
      </c>
      <c r="AD12" s="11">
        <v>7</v>
      </c>
      <c r="AE12" s="11">
        <v>12</v>
      </c>
      <c r="AF12" s="11">
        <v>8533.18</v>
      </c>
      <c r="AG12" s="4">
        <f t="shared" si="3"/>
        <v>0.019987023816216</v>
      </c>
      <c r="AH12" s="3">
        <v>10553</v>
      </c>
    </row>
    <row r="13" customHeight="1" spans="1:34">
      <c r="A13" s="10">
        <v>37</v>
      </c>
      <c r="B13" s="10">
        <v>750</v>
      </c>
      <c r="C13" s="10" t="s">
        <v>119</v>
      </c>
      <c r="D13" s="10" t="s">
        <v>207</v>
      </c>
      <c r="E13" s="10" t="s">
        <v>116</v>
      </c>
      <c r="F13" s="11">
        <v>20</v>
      </c>
      <c r="G13" s="11">
        <v>4</v>
      </c>
      <c r="H13" s="11">
        <v>23</v>
      </c>
      <c r="I13" s="11">
        <v>284</v>
      </c>
      <c r="J13" s="11">
        <v>82</v>
      </c>
      <c r="K13" s="11">
        <v>33</v>
      </c>
      <c r="L13" s="11">
        <f t="shared" si="0"/>
        <v>197</v>
      </c>
      <c r="M13" s="11">
        <v>13</v>
      </c>
      <c r="N13" s="11">
        <v>2</v>
      </c>
      <c r="O13" s="11">
        <v>4</v>
      </c>
      <c r="P13" s="11">
        <v>0</v>
      </c>
      <c r="Q13" s="11">
        <v>4</v>
      </c>
      <c r="R13" s="11">
        <f t="shared" si="1"/>
        <v>4</v>
      </c>
      <c r="S13" s="11">
        <v>32</v>
      </c>
      <c r="T13" s="11">
        <v>5</v>
      </c>
      <c r="U13" s="11">
        <v>3</v>
      </c>
      <c r="V13" s="11">
        <v>1</v>
      </c>
      <c r="W13" s="11"/>
      <c r="X13" s="11">
        <v>9</v>
      </c>
      <c r="Y13" s="11">
        <v>3</v>
      </c>
      <c r="Z13" s="11">
        <v>3</v>
      </c>
      <c r="AA13" s="11">
        <f t="shared" si="2"/>
        <v>5</v>
      </c>
      <c r="AB13" s="11">
        <v>14</v>
      </c>
      <c r="AC13" s="11">
        <v>18</v>
      </c>
      <c r="AD13" s="11">
        <v>7</v>
      </c>
      <c r="AE13" s="11">
        <v>8</v>
      </c>
      <c r="AF13" s="11">
        <v>6664.43</v>
      </c>
      <c r="AG13" s="4">
        <f t="shared" si="3"/>
        <v>0.0156099040605618</v>
      </c>
      <c r="AH13" s="3">
        <v>8242</v>
      </c>
    </row>
    <row r="14" customHeight="1" spans="1:34">
      <c r="A14" s="10">
        <v>59</v>
      </c>
      <c r="B14" s="10">
        <v>373</v>
      </c>
      <c r="C14" s="10" t="s">
        <v>142</v>
      </c>
      <c r="D14" s="10" t="s">
        <v>207</v>
      </c>
      <c r="E14" s="10" t="s">
        <v>141</v>
      </c>
      <c r="F14" s="11">
        <v>14</v>
      </c>
      <c r="G14" s="11">
        <v>7</v>
      </c>
      <c r="H14" s="11">
        <v>16</v>
      </c>
      <c r="I14" s="11">
        <v>189</v>
      </c>
      <c r="J14" s="11">
        <v>89</v>
      </c>
      <c r="K14" s="11">
        <v>21</v>
      </c>
      <c r="L14" s="11">
        <f t="shared" si="0"/>
        <v>199</v>
      </c>
      <c r="M14" s="11">
        <v>14</v>
      </c>
      <c r="N14" s="11">
        <v>7</v>
      </c>
      <c r="O14" s="11">
        <v>7</v>
      </c>
      <c r="P14" s="11">
        <v>0</v>
      </c>
      <c r="Q14" s="11">
        <v>4</v>
      </c>
      <c r="R14" s="11">
        <f t="shared" si="1"/>
        <v>4</v>
      </c>
      <c r="S14" s="11">
        <v>23</v>
      </c>
      <c r="T14" s="11">
        <v>8</v>
      </c>
      <c r="U14" s="11">
        <v>3</v>
      </c>
      <c r="V14" s="11">
        <v>5</v>
      </c>
      <c r="W14" s="11"/>
      <c r="X14" s="11">
        <v>7</v>
      </c>
      <c r="Y14" s="11">
        <v>3</v>
      </c>
      <c r="Z14" s="11">
        <v>0</v>
      </c>
      <c r="AA14" s="11">
        <f t="shared" si="2"/>
        <v>5</v>
      </c>
      <c r="AB14" s="11">
        <v>8</v>
      </c>
      <c r="AC14" s="11">
        <v>12</v>
      </c>
      <c r="AD14" s="11">
        <v>7</v>
      </c>
      <c r="AE14" s="11">
        <v>2</v>
      </c>
      <c r="AF14" s="11">
        <v>1786.63</v>
      </c>
      <c r="AG14" s="4">
        <f t="shared" si="3"/>
        <v>0.00418477242490678</v>
      </c>
      <c r="AH14" s="3">
        <v>2210</v>
      </c>
    </row>
    <row r="15" customHeight="1" spans="1:34">
      <c r="A15" s="10">
        <v>60</v>
      </c>
      <c r="B15" s="10">
        <v>517</v>
      </c>
      <c r="C15" s="10" t="s">
        <v>143</v>
      </c>
      <c r="D15" s="10" t="s">
        <v>207</v>
      </c>
      <c r="E15" s="10" t="s">
        <v>141</v>
      </c>
      <c r="F15" s="11">
        <v>14</v>
      </c>
      <c r="G15" s="11">
        <v>2</v>
      </c>
      <c r="H15" s="11">
        <v>16</v>
      </c>
      <c r="I15" s="11">
        <v>170</v>
      </c>
      <c r="J15" s="11">
        <v>39</v>
      </c>
      <c r="K15" s="11">
        <v>7</v>
      </c>
      <c r="L15" s="11">
        <f t="shared" si="0"/>
        <v>85</v>
      </c>
      <c r="M15" s="11">
        <v>21</v>
      </c>
      <c r="N15" s="11">
        <v>4</v>
      </c>
      <c r="O15" s="11">
        <v>7</v>
      </c>
      <c r="P15" s="11">
        <v>0</v>
      </c>
      <c r="Q15" s="11">
        <v>5</v>
      </c>
      <c r="R15" s="11">
        <f t="shared" si="1"/>
        <v>5</v>
      </c>
      <c r="S15" s="11">
        <v>23</v>
      </c>
      <c r="T15" s="11">
        <v>16</v>
      </c>
      <c r="U15" s="11">
        <v>5</v>
      </c>
      <c r="V15" s="11">
        <v>0</v>
      </c>
      <c r="W15" s="11"/>
      <c r="X15" s="11">
        <v>7</v>
      </c>
      <c r="Y15" s="11">
        <v>3</v>
      </c>
      <c r="Z15" s="11">
        <v>4</v>
      </c>
      <c r="AA15" s="11">
        <f t="shared" si="2"/>
        <v>5</v>
      </c>
      <c r="AB15" s="11">
        <v>11</v>
      </c>
      <c r="AC15" s="11">
        <v>14</v>
      </c>
      <c r="AD15" s="11">
        <v>7</v>
      </c>
      <c r="AE15" s="11">
        <v>3</v>
      </c>
      <c r="AF15" s="11">
        <v>1927.62</v>
      </c>
      <c r="AG15" s="4">
        <f t="shared" si="3"/>
        <v>0.00451500927539491</v>
      </c>
      <c r="AH15" s="3">
        <v>2384</v>
      </c>
    </row>
    <row r="16" customHeight="1" spans="1:34">
      <c r="A16" s="10">
        <v>78</v>
      </c>
      <c r="B16" s="10">
        <v>385</v>
      </c>
      <c r="C16" s="10" t="s">
        <v>163</v>
      </c>
      <c r="D16" s="10" t="s">
        <v>207</v>
      </c>
      <c r="E16" s="10" t="s">
        <v>162</v>
      </c>
      <c r="F16" s="11">
        <v>11</v>
      </c>
      <c r="G16" s="11">
        <v>9</v>
      </c>
      <c r="H16" s="11">
        <v>13</v>
      </c>
      <c r="I16" s="11">
        <v>159</v>
      </c>
      <c r="J16" s="11">
        <v>83</v>
      </c>
      <c r="K16" s="11">
        <v>13</v>
      </c>
      <c r="L16" s="11">
        <f t="shared" si="0"/>
        <v>179</v>
      </c>
      <c r="M16" s="11">
        <v>21</v>
      </c>
      <c r="N16" s="11">
        <v>3</v>
      </c>
      <c r="O16" s="11">
        <v>6</v>
      </c>
      <c r="P16" s="11">
        <v>1</v>
      </c>
      <c r="Q16" s="11">
        <v>3</v>
      </c>
      <c r="R16" s="11">
        <f t="shared" si="1"/>
        <v>4</v>
      </c>
      <c r="S16" s="11">
        <v>20</v>
      </c>
      <c r="T16" s="11">
        <v>9</v>
      </c>
      <c r="U16" s="11">
        <v>5</v>
      </c>
      <c r="V16" s="11">
        <v>3</v>
      </c>
      <c r="W16" s="11"/>
      <c r="X16" s="11">
        <v>7</v>
      </c>
      <c r="Y16" s="11">
        <v>3</v>
      </c>
      <c r="Z16" s="11">
        <v>1</v>
      </c>
      <c r="AA16" s="11">
        <f t="shared" si="2"/>
        <v>5</v>
      </c>
      <c r="AB16" s="11">
        <v>2.6</v>
      </c>
      <c r="AC16" s="11">
        <v>10</v>
      </c>
      <c r="AD16" s="11">
        <v>7</v>
      </c>
      <c r="AE16" s="11">
        <v>8</v>
      </c>
      <c r="AF16" s="11">
        <v>1352.05</v>
      </c>
      <c r="AG16" s="4">
        <f t="shared" si="3"/>
        <v>0.00316686810201061</v>
      </c>
      <c r="AH16" s="3">
        <v>1672</v>
      </c>
    </row>
    <row r="17" customHeight="1" spans="1:34">
      <c r="A17" s="10">
        <v>83</v>
      </c>
      <c r="B17" s="10">
        <v>341</v>
      </c>
      <c r="C17" s="10" t="s">
        <v>168</v>
      </c>
      <c r="D17" s="10" t="s">
        <v>207</v>
      </c>
      <c r="E17" s="10" t="s">
        <v>169</v>
      </c>
      <c r="F17" s="11">
        <v>20</v>
      </c>
      <c r="G17" s="11">
        <v>20</v>
      </c>
      <c r="H17" s="11">
        <v>23</v>
      </c>
      <c r="I17" s="11">
        <v>247</v>
      </c>
      <c r="J17" s="11">
        <v>86</v>
      </c>
      <c r="K17" s="11">
        <v>48</v>
      </c>
      <c r="L17" s="11">
        <f t="shared" si="0"/>
        <v>220</v>
      </c>
      <c r="M17" s="11">
        <v>12</v>
      </c>
      <c r="N17" s="11">
        <v>8</v>
      </c>
      <c r="O17" s="11">
        <v>4</v>
      </c>
      <c r="P17" s="11">
        <v>2</v>
      </c>
      <c r="Q17" s="11">
        <v>5</v>
      </c>
      <c r="R17" s="11">
        <f t="shared" si="1"/>
        <v>7</v>
      </c>
      <c r="S17" s="11">
        <v>18</v>
      </c>
      <c r="T17" s="11">
        <v>14</v>
      </c>
      <c r="U17" s="11">
        <v>3</v>
      </c>
      <c r="V17" s="11">
        <v>7</v>
      </c>
      <c r="W17" s="11"/>
      <c r="X17" s="11">
        <v>7</v>
      </c>
      <c r="Y17" s="11">
        <v>3</v>
      </c>
      <c r="Z17" s="11">
        <v>2</v>
      </c>
      <c r="AA17" s="11">
        <f t="shared" si="2"/>
        <v>5</v>
      </c>
      <c r="AB17" s="11">
        <v>12.1</v>
      </c>
      <c r="AC17" s="11">
        <v>15</v>
      </c>
      <c r="AD17" s="11">
        <v>7</v>
      </c>
      <c r="AE17" s="11">
        <v>1</v>
      </c>
      <c r="AF17" s="11">
        <v>7346.82</v>
      </c>
      <c r="AG17" s="4">
        <f t="shared" si="3"/>
        <v>0.01720824666929</v>
      </c>
      <c r="AH17" s="3">
        <v>9086</v>
      </c>
    </row>
    <row r="18" customHeight="1" spans="1:34">
      <c r="A18" s="10">
        <v>7</v>
      </c>
      <c r="B18" s="10">
        <v>365</v>
      </c>
      <c r="C18" s="10" t="s">
        <v>87</v>
      </c>
      <c r="D18" s="10" t="s">
        <v>208</v>
      </c>
      <c r="E18" s="10" t="s">
        <v>81</v>
      </c>
      <c r="F18" s="11">
        <v>12</v>
      </c>
      <c r="G18" s="11">
        <v>2</v>
      </c>
      <c r="H18" s="11">
        <v>14</v>
      </c>
      <c r="I18" s="11">
        <v>168</v>
      </c>
      <c r="J18" s="11">
        <v>83</v>
      </c>
      <c r="K18" s="11">
        <v>6</v>
      </c>
      <c r="L18" s="11">
        <f t="shared" si="0"/>
        <v>172</v>
      </c>
      <c r="M18" s="11">
        <v>12</v>
      </c>
      <c r="N18" s="11">
        <v>3</v>
      </c>
      <c r="O18" s="11">
        <v>4</v>
      </c>
      <c r="P18" s="11">
        <v>2</v>
      </c>
      <c r="Q18" s="11">
        <v>0</v>
      </c>
      <c r="R18" s="11">
        <f t="shared" si="1"/>
        <v>2</v>
      </c>
      <c r="S18" s="11">
        <v>18</v>
      </c>
      <c r="T18" s="11">
        <v>12</v>
      </c>
      <c r="U18" s="11">
        <v>3</v>
      </c>
      <c r="V18" s="11">
        <v>8</v>
      </c>
      <c r="W18" s="11"/>
      <c r="X18" s="11">
        <v>7</v>
      </c>
      <c r="Y18" s="11">
        <v>3</v>
      </c>
      <c r="Z18" s="11">
        <v>2</v>
      </c>
      <c r="AA18" s="11">
        <f t="shared" si="2"/>
        <v>5</v>
      </c>
      <c r="AB18" s="11">
        <v>1</v>
      </c>
      <c r="AC18" s="11">
        <v>8</v>
      </c>
      <c r="AD18" s="11">
        <v>7</v>
      </c>
      <c r="AE18" s="11">
        <v>0</v>
      </c>
      <c r="AF18" s="11">
        <v>3386.55</v>
      </c>
      <c r="AG18" s="4">
        <f t="shared" si="3"/>
        <v>0.00793221934903592</v>
      </c>
      <c r="AH18" s="3">
        <v>4188</v>
      </c>
    </row>
    <row r="19" customHeight="1" spans="1:34">
      <c r="A19" s="10">
        <v>8</v>
      </c>
      <c r="B19" s="10">
        <v>379</v>
      </c>
      <c r="C19" s="10" t="s">
        <v>88</v>
      </c>
      <c r="D19" s="10" t="s">
        <v>208</v>
      </c>
      <c r="E19" s="10" t="s">
        <v>81</v>
      </c>
      <c r="F19" s="11">
        <v>14</v>
      </c>
      <c r="G19" s="11">
        <v>19</v>
      </c>
      <c r="H19" s="11">
        <v>16</v>
      </c>
      <c r="I19" s="11">
        <v>190</v>
      </c>
      <c r="J19" s="11">
        <v>43</v>
      </c>
      <c r="K19" s="11">
        <v>34</v>
      </c>
      <c r="L19" s="11">
        <f t="shared" si="0"/>
        <v>120</v>
      </c>
      <c r="M19" s="11">
        <v>12</v>
      </c>
      <c r="N19" s="11">
        <v>6</v>
      </c>
      <c r="O19" s="11">
        <v>6</v>
      </c>
      <c r="P19" s="11">
        <v>2</v>
      </c>
      <c r="Q19" s="11">
        <v>6</v>
      </c>
      <c r="R19" s="11">
        <f t="shared" si="1"/>
        <v>8</v>
      </c>
      <c r="S19" s="11">
        <v>18</v>
      </c>
      <c r="T19" s="11">
        <v>12</v>
      </c>
      <c r="U19" s="11">
        <v>3</v>
      </c>
      <c r="V19" s="11">
        <v>3</v>
      </c>
      <c r="W19" s="11"/>
      <c r="X19" s="11">
        <v>7</v>
      </c>
      <c r="Y19" s="11">
        <v>3</v>
      </c>
      <c r="Z19" s="11">
        <v>5</v>
      </c>
      <c r="AA19" s="11">
        <f t="shared" si="2"/>
        <v>5</v>
      </c>
      <c r="AB19" s="11">
        <v>8</v>
      </c>
      <c r="AC19" s="11">
        <v>10</v>
      </c>
      <c r="AD19" s="11">
        <v>7</v>
      </c>
      <c r="AE19" s="11">
        <v>4</v>
      </c>
      <c r="AF19" s="11">
        <v>3164.01</v>
      </c>
      <c r="AG19" s="4">
        <f t="shared" si="3"/>
        <v>0.00741097026252178</v>
      </c>
      <c r="AH19" s="3">
        <v>3913</v>
      </c>
    </row>
    <row r="20" customHeight="1" spans="1:34">
      <c r="A20" s="10">
        <v>9</v>
      </c>
      <c r="B20" s="10">
        <v>513</v>
      </c>
      <c r="C20" s="10" t="s">
        <v>89</v>
      </c>
      <c r="D20" s="10" t="s">
        <v>208</v>
      </c>
      <c r="E20" s="10" t="s">
        <v>81</v>
      </c>
      <c r="F20" s="11">
        <v>9</v>
      </c>
      <c r="G20" s="11">
        <v>5</v>
      </c>
      <c r="H20" s="11">
        <v>10</v>
      </c>
      <c r="I20" s="11">
        <v>125</v>
      </c>
      <c r="J20" s="11">
        <v>56</v>
      </c>
      <c r="K20" s="11">
        <v>35</v>
      </c>
      <c r="L20" s="11">
        <f t="shared" si="0"/>
        <v>147</v>
      </c>
      <c r="M20" s="11">
        <v>12</v>
      </c>
      <c r="N20" s="11">
        <v>2</v>
      </c>
      <c r="O20" s="11">
        <v>4</v>
      </c>
      <c r="P20" s="11">
        <v>3</v>
      </c>
      <c r="Q20" s="11">
        <v>0</v>
      </c>
      <c r="R20" s="11">
        <f t="shared" si="1"/>
        <v>3</v>
      </c>
      <c r="S20" s="11">
        <v>26</v>
      </c>
      <c r="T20" s="11">
        <v>6</v>
      </c>
      <c r="U20" s="11">
        <v>3</v>
      </c>
      <c r="V20" s="11">
        <v>0</v>
      </c>
      <c r="W20" s="11"/>
      <c r="X20" s="11">
        <v>9</v>
      </c>
      <c r="Y20" s="11">
        <v>3</v>
      </c>
      <c r="Z20" s="11">
        <v>3</v>
      </c>
      <c r="AA20" s="11">
        <f t="shared" si="2"/>
        <v>5</v>
      </c>
      <c r="AB20" s="11">
        <v>9</v>
      </c>
      <c r="AC20" s="11">
        <v>11</v>
      </c>
      <c r="AD20" s="11">
        <v>7</v>
      </c>
      <c r="AE20" s="11">
        <v>0</v>
      </c>
      <c r="AF20" s="11">
        <v>2043.53</v>
      </c>
      <c r="AG20" s="4">
        <f t="shared" si="3"/>
        <v>0.00478650195813892</v>
      </c>
      <c r="AH20" s="3">
        <v>2527</v>
      </c>
    </row>
    <row r="21" customHeight="1" spans="1:34">
      <c r="A21" s="10">
        <v>10</v>
      </c>
      <c r="B21" s="10">
        <v>102934</v>
      </c>
      <c r="C21" s="10" t="s">
        <v>90</v>
      </c>
      <c r="D21" s="10" t="s">
        <v>208</v>
      </c>
      <c r="E21" s="10" t="s">
        <v>81</v>
      </c>
      <c r="F21" s="11">
        <v>14</v>
      </c>
      <c r="G21" s="11">
        <v>12</v>
      </c>
      <c r="H21" s="11">
        <v>16</v>
      </c>
      <c r="I21" s="11">
        <v>180</v>
      </c>
      <c r="J21" s="11">
        <v>54</v>
      </c>
      <c r="K21" s="11">
        <v>6</v>
      </c>
      <c r="L21" s="11">
        <f t="shared" si="0"/>
        <v>114</v>
      </c>
      <c r="M21" s="11">
        <v>19</v>
      </c>
      <c r="N21" s="11">
        <v>10</v>
      </c>
      <c r="O21" s="11">
        <v>6</v>
      </c>
      <c r="P21" s="11">
        <v>0</v>
      </c>
      <c r="Q21" s="11">
        <v>5</v>
      </c>
      <c r="R21" s="11">
        <f t="shared" si="1"/>
        <v>5</v>
      </c>
      <c r="S21" s="11">
        <v>24</v>
      </c>
      <c r="T21" s="11">
        <v>6</v>
      </c>
      <c r="U21" s="11">
        <v>5</v>
      </c>
      <c r="V21" s="11">
        <v>3</v>
      </c>
      <c r="W21" s="11"/>
      <c r="X21" s="11">
        <v>7</v>
      </c>
      <c r="Y21" s="11">
        <v>5</v>
      </c>
      <c r="Z21" s="11">
        <v>4</v>
      </c>
      <c r="AA21" s="11">
        <f t="shared" si="2"/>
        <v>8</v>
      </c>
      <c r="AB21" s="11">
        <v>1</v>
      </c>
      <c r="AC21" s="11">
        <v>8</v>
      </c>
      <c r="AD21" s="11">
        <v>7</v>
      </c>
      <c r="AE21" s="11">
        <v>1</v>
      </c>
      <c r="AF21" s="11">
        <v>2363.06</v>
      </c>
      <c r="AG21" s="4">
        <f t="shared" si="3"/>
        <v>0.00553492795173047</v>
      </c>
      <c r="AH21" s="3">
        <v>2922</v>
      </c>
    </row>
    <row r="22" customHeight="1" spans="1:34">
      <c r="A22" s="10">
        <v>38</v>
      </c>
      <c r="B22" s="10">
        <v>387</v>
      </c>
      <c r="C22" s="10" t="s">
        <v>120</v>
      </c>
      <c r="D22" s="10" t="s">
        <v>208</v>
      </c>
      <c r="E22" s="10" t="s">
        <v>116</v>
      </c>
      <c r="F22" s="11">
        <v>14</v>
      </c>
      <c r="G22" s="11">
        <v>0</v>
      </c>
      <c r="H22" s="11">
        <v>16</v>
      </c>
      <c r="I22" s="11">
        <v>190</v>
      </c>
      <c r="J22" s="11">
        <v>92</v>
      </c>
      <c r="K22" s="11">
        <v>9</v>
      </c>
      <c r="L22" s="11">
        <f t="shared" si="0"/>
        <v>193</v>
      </c>
      <c r="M22" s="11">
        <v>13</v>
      </c>
      <c r="N22" s="11">
        <v>10</v>
      </c>
      <c r="O22" s="11">
        <v>4</v>
      </c>
      <c r="P22" s="11">
        <v>2</v>
      </c>
      <c r="Q22" s="11">
        <v>1</v>
      </c>
      <c r="R22" s="11">
        <f t="shared" si="1"/>
        <v>3</v>
      </c>
      <c r="S22" s="11">
        <v>26</v>
      </c>
      <c r="T22" s="11">
        <v>12</v>
      </c>
      <c r="U22" s="11">
        <v>3</v>
      </c>
      <c r="V22" s="11">
        <v>6</v>
      </c>
      <c r="W22" s="11"/>
      <c r="X22" s="11">
        <v>7</v>
      </c>
      <c r="Y22" s="11">
        <v>3</v>
      </c>
      <c r="Z22" s="11">
        <v>0</v>
      </c>
      <c r="AA22" s="11">
        <f t="shared" si="2"/>
        <v>5</v>
      </c>
      <c r="AB22" s="11">
        <v>6</v>
      </c>
      <c r="AC22" s="11">
        <v>8</v>
      </c>
      <c r="AD22" s="11">
        <v>7</v>
      </c>
      <c r="AE22" s="11">
        <v>0</v>
      </c>
      <c r="AF22" s="11">
        <v>2913.5</v>
      </c>
      <c r="AG22" s="4">
        <f t="shared" si="3"/>
        <v>0.0068242078437986</v>
      </c>
      <c r="AH22" s="3">
        <v>3603</v>
      </c>
    </row>
    <row r="23" customHeight="1" spans="1:34">
      <c r="A23" s="10">
        <v>39</v>
      </c>
      <c r="B23" s="10">
        <v>377</v>
      </c>
      <c r="C23" s="10" t="s">
        <v>121</v>
      </c>
      <c r="D23" s="10" t="s">
        <v>208</v>
      </c>
      <c r="E23" s="10" t="s">
        <v>116</v>
      </c>
      <c r="F23" s="11">
        <v>13</v>
      </c>
      <c r="G23" s="11">
        <v>6</v>
      </c>
      <c r="H23" s="11">
        <v>15</v>
      </c>
      <c r="I23" s="11">
        <v>186</v>
      </c>
      <c r="J23" s="11">
        <v>55</v>
      </c>
      <c r="K23" s="11">
        <v>23</v>
      </c>
      <c r="L23" s="11">
        <f t="shared" si="0"/>
        <v>133</v>
      </c>
      <c r="M23" s="11">
        <v>13</v>
      </c>
      <c r="N23" s="11">
        <v>18</v>
      </c>
      <c r="O23" s="11">
        <v>4</v>
      </c>
      <c r="P23" s="11">
        <v>2</v>
      </c>
      <c r="Q23" s="11">
        <v>2</v>
      </c>
      <c r="R23" s="11">
        <f t="shared" si="1"/>
        <v>4</v>
      </c>
      <c r="S23" s="11">
        <v>24</v>
      </c>
      <c r="T23" s="11">
        <v>10</v>
      </c>
      <c r="U23" s="11">
        <v>3</v>
      </c>
      <c r="V23" s="11">
        <v>6</v>
      </c>
      <c r="W23" s="11"/>
      <c r="X23" s="11">
        <v>12</v>
      </c>
      <c r="Y23" s="11">
        <v>6</v>
      </c>
      <c r="Z23" s="11">
        <v>6</v>
      </c>
      <c r="AA23" s="11">
        <f t="shared" si="2"/>
        <v>10</v>
      </c>
      <c r="AB23" s="11">
        <v>5</v>
      </c>
      <c r="AC23" s="11">
        <v>8</v>
      </c>
      <c r="AD23" s="11">
        <v>7</v>
      </c>
      <c r="AE23" s="11">
        <v>5</v>
      </c>
      <c r="AF23" s="11">
        <v>4456.94</v>
      </c>
      <c r="AG23" s="4">
        <f t="shared" si="3"/>
        <v>0.0104393632769314</v>
      </c>
      <c r="AH23" s="3">
        <v>5512</v>
      </c>
    </row>
    <row r="24" customHeight="1" spans="1:34">
      <c r="A24" s="10">
        <v>40</v>
      </c>
      <c r="B24" s="10">
        <v>546</v>
      </c>
      <c r="C24" s="10" t="s">
        <v>122</v>
      </c>
      <c r="D24" s="10" t="s">
        <v>208</v>
      </c>
      <c r="E24" s="10" t="s">
        <v>116</v>
      </c>
      <c r="F24" s="11">
        <v>14</v>
      </c>
      <c r="G24" s="11">
        <v>14</v>
      </c>
      <c r="H24" s="11">
        <v>16</v>
      </c>
      <c r="I24" s="11">
        <v>191</v>
      </c>
      <c r="J24" s="11">
        <v>54</v>
      </c>
      <c r="K24" s="11">
        <v>33</v>
      </c>
      <c r="L24" s="11">
        <f t="shared" si="0"/>
        <v>141</v>
      </c>
      <c r="M24" s="11">
        <v>13</v>
      </c>
      <c r="N24" s="11">
        <v>8</v>
      </c>
      <c r="O24" s="11">
        <v>4</v>
      </c>
      <c r="P24" s="11">
        <v>1</v>
      </c>
      <c r="Q24" s="11">
        <v>3</v>
      </c>
      <c r="R24" s="11">
        <f t="shared" si="1"/>
        <v>4</v>
      </c>
      <c r="S24" s="11">
        <v>26</v>
      </c>
      <c r="T24" s="11">
        <v>11</v>
      </c>
      <c r="U24" s="11">
        <v>3</v>
      </c>
      <c r="V24" s="11">
        <v>0</v>
      </c>
      <c r="W24" s="11"/>
      <c r="X24" s="11">
        <v>7</v>
      </c>
      <c r="Y24" s="11">
        <v>3</v>
      </c>
      <c r="Z24" s="11">
        <v>1</v>
      </c>
      <c r="AA24" s="11">
        <f t="shared" si="2"/>
        <v>5</v>
      </c>
      <c r="AB24" s="11">
        <v>6</v>
      </c>
      <c r="AC24" s="11">
        <v>8</v>
      </c>
      <c r="AD24" s="11">
        <v>7</v>
      </c>
      <c r="AE24" s="11">
        <v>0</v>
      </c>
      <c r="AF24" s="11">
        <v>3470.88</v>
      </c>
      <c r="AG24" s="4">
        <f t="shared" si="3"/>
        <v>0.00812974309966833</v>
      </c>
      <c r="AH24" s="3">
        <v>4293</v>
      </c>
    </row>
    <row r="25" customHeight="1" spans="1:34">
      <c r="A25" s="10">
        <v>41</v>
      </c>
      <c r="B25" s="10">
        <v>598</v>
      </c>
      <c r="C25" s="10" t="s">
        <v>123</v>
      </c>
      <c r="D25" s="10" t="s">
        <v>208</v>
      </c>
      <c r="E25" s="10" t="s">
        <v>116</v>
      </c>
      <c r="F25" s="11">
        <v>11</v>
      </c>
      <c r="G25" s="11">
        <v>2</v>
      </c>
      <c r="H25" s="11">
        <v>13</v>
      </c>
      <c r="I25" s="11">
        <v>151</v>
      </c>
      <c r="J25" s="11">
        <v>54</v>
      </c>
      <c r="K25" s="11">
        <v>11</v>
      </c>
      <c r="L25" s="11">
        <f t="shared" si="0"/>
        <v>119</v>
      </c>
      <c r="M25" s="11">
        <v>10</v>
      </c>
      <c r="N25" s="11">
        <v>5</v>
      </c>
      <c r="O25" s="11">
        <v>3</v>
      </c>
      <c r="P25" s="11">
        <v>0</v>
      </c>
      <c r="Q25" s="11">
        <v>1</v>
      </c>
      <c r="R25" s="11">
        <f t="shared" si="1"/>
        <v>1</v>
      </c>
      <c r="S25" s="11">
        <v>18</v>
      </c>
      <c r="T25" s="11">
        <v>2</v>
      </c>
      <c r="U25" s="11">
        <v>3</v>
      </c>
      <c r="V25" s="11">
        <v>3</v>
      </c>
      <c r="W25" s="11"/>
      <c r="X25" s="11">
        <v>7</v>
      </c>
      <c r="Y25" s="11">
        <v>3</v>
      </c>
      <c r="Z25" s="11">
        <v>0</v>
      </c>
      <c r="AA25" s="11">
        <f t="shared" si="2"/>
        <v>5</v>
      </c>
      <c r="AB25" s="11">
        <v>9</v>
      </c>
      <c r="AC25" s="11">
        <v>11</v>
      </c>
      <c r="AD25" s="11">
        <v>7</v>
      </c>
      <c r="AE25" s="11">
        <v>2</v>
      </c>
      <c r="AF25" s="11">
        <v>2652.62</v>
      </c>
      <c r="AG25" s="4">
        <f t="shared" si="3"/>
        <v>0.00621315607023067</v>
      </c>
      <c r="AH25" s="3">
        <v>3281</v>
      </c>
    </row>
    <row r="26" customHeight="1" spans="1:34">
      <c r="A26" s="10">
        <v>42</v>
      </c>
      <c r="B26" s="10">
        <v>724</v>
      </c>
      <c r="C26" s="10" t="s">
        <v>124</v>
      </c>
      <c r="D26" s="10" t="s">
        <v>208</v>
      </c>
      <c r="E26" s="10" t="s">
        <v>116</v>
      </c>
      <c r="F26" s="11">
        <v>14</v>
      </c>
      <c r="G26" s="11">
        <v>3</v>
      </c>
      <c r="H26" s="11">
        <v>16</v>
      </c>
      <c r="I26" s="11">
        <v>192</v>
      </c>
      <c r="J26" s="11">
        <v>61</v>
      </c>
      <c r="K26" s="11">
        <v>31</v>
      </c>
      <c r="L26" s="11">
        <f t="shared" si="0"/>
        <v>153</v>
      </c>
      <c r="M26" s="11">
        <v>13</v>
      </c>
      <c r="N26" s="11">
        <v>9</v>
      </c>
      <c r="O26" s="11">
        <v>4</v>
      </c>
      <c r="P26" s="11">
        <v>0</v>
      </c>
      <c r="Q26" s="11">
        <v>2</v>
      </c>
      <c r="R26" s="11">
        <f t="shared" si="1"/>
        <v>2</v>
      </c>
      <c r="S26" s="11">
        <v>18</v>
      </c>
      <c r="T26" s="11">
        <v>8</v>
      </c>
      <c r="U26" s="11">
        <v>3</v>
      </c>
      <c r="V26" s="11">
        <v>0</v>
      </c>
      <c r="W26" s="11"/>
      <c r="X26" s="11">
        <v>7</v>
      </c>
      <c r="Y26" s="11">
        <v>3</v>
      </c>
      <c r="Z26" s="11">
        <v>4</v>
      </c>
      <c r="AA26" s="11">
        <f t="shared" si="2"/>
        <v>5</v>
      </c>
      <c r="AB26" s="11">
        <v>7</v>
      </c>
      <c r="AC26" s="11">
        <v>9</v>
      </c>
      <c r="AD26" s="11">
        <v>7</v>
      </c>
      <c r="AE26" s="11">
        <v>6</v>
      </c>
      <c r="AF26" s="11">
        <v>3896.27</v>
      </c>
      <c r="AG26" s="4">
        <f t="shared" si="3"/>
        <v>0.00912612194802031</v>
      </c>
      <c r="AH26" s="3">
        <v>4819</v>
      </c>
    </row>
    <row r="27" customHeight="1" spans="1:34">
      <c r="A27" s="10">
        <v>43</v>
      </c>
      <c r="B27" s="10">
        <v>737</v>
      </c>
      <c r="C27" s="10" t="s">
        <v>125</v>
      </c>
      <c r="D27" s="10" t="s">
        <v>208</v>
      </c>
      <c r="E27" s="10" t="s">
        <v>116</v>
      </c>
      <c r="F27" s="11">
        <v>9</v>
      </c>
      <c r="G27" s="11">
        <v>7</v>
      </c>
      <c r="H27" s="11">
        <v>10</v>
      </c>
      <c r="I27" s="11">
        <v>160</v>
      </c>
      <c r="J27" s="11">
        <v>82</v>
      </c>
      <c r="K27" s="11">
        <v>40</v>
      </c>
      <c r="L27" s="11">
        <f t="shared" si="0"/>
        <v>204</v>
      </c>
      <c r="M27" s="11">
        <v>12</v>
      </c>
      <c r="N27" s="11">
        <v>6</v>
      </c>
      <c r="O27" s="11">
        <v>4</v>
      </c>
      <c r="P27" s="11">
        <v>2</v>
      </c>
      <c r="Q27" s="11">
        <v>6</v>
      </c>
      <c r="R27" s="11">
        <f t="shared" si="1"/>
        <v>8</v>
      </c>
      <c r="S27" s="11">
        <v>24</v>
      </c>
      <c r="T27" s="11">
        <v>1</v>
      </c>
      <c r="U27" s="11">
        <v>3</v>
      </c>
      <c r="V27" s="11">
        <v>0</v>
      </c>
      <c r="W27" s="11"/>
      <c r="X27" s="11">
        <v>7</v>
      </c>
      <c r="Y27" s="11">
        <v>3</v>
      </c>
      <c r="Z27" s="11">
        <v>3</v>
      </c>
      <c r="AA27" s="11">
        <f t="shared" si="2"/>
        <v>5</v>
      </c>
      <c r="AB27" s="11">
        <v>5</v>
      </c>
      <c r="AC27" s="11">
        <v>8</v>
      </c>
      <c r="AD27" s="11">
        <v>7</v>
      </c>
      <c r="AE27" s="11">
        <v>2</v>
      </c>
      <c r="AF27" s="11">
        <v>1971.31</v>
      </c>
      <c r="AG27" s="4">
        <f t="shared" si="3"/>
        <v>0.00461734311465887</v>
      </c>
      <c r="AH27" s="3">
        <v>2438</v>
      </c>
    </row>
    <row r="28" customHeight="1" spans="1:34">
      <c r="A28" s="10">
        <v>44</v>
      </c>
      <c r="B28" s="10">
        <v>105751</v>
      </c>
      <c r="C28" s="10" t="s">
        <v>126</v>
      </c>
      <c r="D28" s="10" t="s">
        <v>208</v>
      </c>
      <c r="E28" s="10" t="s">
        <v>116</v>
      </c>
      <c r="F28" s="11">
        <v>6</v>
      </c>
      <c r="G28" s="11">
        <v>0</v>
      </c>
      <c r="H28" s="11">
        <v>7</v>
      </c>
      <c r="I28" s="11">
        <v>89</v>
      </c>
      <c r="J28" s="11">
        <v>36</v>
      </c>
      <c r="K28" s="11">
        <v>13</v>
      </c>
      <c r="L28" s="11">
        <f t="shared" si="0"/>
        <v>85</v>
      </c>
      <c r="M28" s="11">
        <v>11</v>
      </c>
      <c r="N28" s="11">
        <v>12</v>
      </c>
      <c r="O28" s="11">
        <v>4</v>
      </c>
      <c r="P28" s="11">
        <v>0</v>
      </c>
      <c r="Q28" s="11">
        <v>2</v>
      </c>
      <c r="R28" s="11">
        <f t="shared" si="1"/>
        <v>2</v>
      </c>
      <c r="S28" s="11">
        <v>18</v>
      </c>
      <c r="T28" s="11">
        <v>0</v>
      </c>
      <c r="U28" s="11">
        <v>3</v>
      </c>
      <c r="V28" s="11">
        <v>4</v>
      </c>
      <c r="W28" s="11"/>
      <c r="X28" s="11">
        <v>15</v>
      </c>
      <c r="Y28" s="11">
        <v>3</v>
      </c>
      <c r="Z28" s="11">
        <v>9</v>
      </c>
      <c r="AA28" s="11">
        <f t="shared" si="2"/>
        <v>5</v>
      </c>
      <c r="AB28" s="11">
        <v>11</v>
      </c>
      <c r="AC28" s="11">
        <v>8</v>
      </c>
      <c r="AD28" s="11">
        <v>7</v>
      </c>
      <c r="AE28" s="11">
        <v>5</v>
      </c>
      <c r="AF28" s="11">
        <v>1518.2</v>
      </c>
      <c r="AG28" s="4">
        <f t="shared" si="3"/>
        <v>0.00355603650195814</v>
      </c>
      <c r="AH28" s="3">
        <v>1878</v>
      </c>
    </row>
    <row r="29" customHeight="1" spans="1:34">
      <c r="A29" s="10">
        <v>61</v>
      </c>
      <c r="B29" s="10">
        <v>511</v>
      </c>
      <c r="C29" s="10" t="s">
        <v>144</v>
      </c>
      <c r="D29" s="10" t="s">
        <v>208</v>
      </c>
      <c r="E29" s="10" t="s">
        <v>141</v>
      </c>
      <c r="F29" s="11">
        <v>12</v>
      </c>
      <c r="G29" s="11">
        <v>0</v>
      </c>
      <c r="H29" s="11">
        <v>14</v>
      </c>
      <c r="I29" s="11">
        <v>163</v>
      </c>
      <c r="J29" s="11">
        <v>30</v>
      </c>
      <c r="K29" s="11">
        <v>22</v>
      </c>
      <c r="L29" s="11">
        <f t="shared" si="0"/>
        <v>82</v>
      </c>
      <c r="M29" s="11">
        <v>13</v>
      </c>
      <c r="N29" s="11">
        <v>2</v>
      </c>
      <c r="O29" s="11">
        <v>4</v>
      </c>
      <c r="P29" s="11">
        <v>1</v>
      </c>
      <c r="Q29" s="11">
        <v>0</v>
      </c>
      <c r="R29" s="11">
        <f t="shared" si="1"/>
        <v>1</v>
      </c>
      <c r="S29" s="11">
        <v>24</v>
      </c>
      <c r="T29" s="11">
        <v>16</v>
      </c>
      <c r="U29" s="11">
        <v>3</v>
      </c>
      <c r="V29" s="11">
        <v>0</v>
      </c>
      <c r="W29" s="11"/>
      <c r="X29" s="11">
        <v>7</v>
      </c>
      <c r="Y29" s="11">
        <v>3</v>
      </c>
      <c r="Z29" s="11">
        <v>2</v>
      </c>
      <c r="AA29" s="11">
        <f t="shared" si="2"/>
        <v>5</v>
      </c>
      <c r="AB29" s="11">
        <v>6</v>
      </c>
      <c r="AC29" s="11">
        <v>8</v>
      </c>
      <c r="AD29" s="11">
        <v>7</v>
      </c>
      <c r="AE29" s="11">
        <v>1</v>
      </c>
      <c r="AF29" s="11">
        <v>6436.31</v>
      </c>
      <c r="AG29" s="4">
        <f t="shared" si="3"/>
        <v>0.015075585099406</v>
      </c>
      <c r="AH29" s="3">
        <v>7960</v>
      </c>
    </row>
    <row r="30" customHeight="1" spans="1:34">
      <c r="A30" s="10">
        <v>62</v>
      </c>
      <c r="B30" s="10">
        <v>578</v>
      </c>
      <c r="C30" s="10" t="s">
        <v>145</v>
      </c>
      <c r="D30" s="10" t="s">
        <v>208</v>
      </c>
      <c r="E30" s="10" t="s">
        <v>141</v>
      </c>
      <c r="F30" s="11">
        <v>9</v>
      </c>
      <c r="G30" s="11">
        <v>0</v>
      </c>
      <c r="H30" s="11">
        <v>10</v>
      </c>
      <c r="I30" s="11">
        <v>125</v>
      </c>
      <c r="J30" s="11">
        <v>62</v>
      </c>
      <c r="K30" s="11">
        <v>20</v>
      </c>
      <c r="L30" s="11">
        <f t="shared" si="0"/>
        <v>144</v>
      </c>
      <c r="M30" s="11">
        <v>10</v>
      </c>
      <c r="N30" s="11">
        <v>15</v>
      </c>
      <c r="O30" s="11">
        <v>4</v>
      </c>
      <c r="P30" s="11">
        <v>0</v>
      </c>
      <c r="Q30" s="11">
        <v>2</v>
      </c>
      <c r="R30" s="11">
        <f t="shared" si="1"/>
        <v>2</v>
      </c>
      <c r="S30" s="11">
        <v>18</v>
      </c>
      <c r="T30" s="11">
        <v>5</v>
      </c>
      <c r="U30" s="11">
        <v>3</v>
      </c>
      <c r="V30" s="11">
        <v>3</v>
      </c>
      <c r="W30" s="11"/>
      <c r="X30" s="11">
        <v>7</v>
      </c>
      <c r="Y30" s="11">
        <v>3</v>
      </c>
      <c r="Z30" s="11">
        <v>5</v>
      </c>
      <c r="AA30" s="11">
        <f t="shared" si="2"/>
        <v>5</v>
      </c>
      <c r="AB30" s="11">
        <v>3</v>
      </c>
      <c r="AC30" s="11">
        <v>7</v>
      </c>
      <c r="AD30" s="11">
        <v>7</v>
      </c>
      <c r="AE30" s="11">
        <v>0</v>
      </c>
      <c r="AF30" s="11">
        <v>4310.88</v>
      </c>
      <c r="AG30" s="4">
        <f t="shared" si="3"/>
        <v>0.0100972511102367</v>
      </c>
      <c r="AH30" s="3">
        <v>5331</v>
      </c>
    </row>
    <row r="31" customHeight="1" spans="1:34">
      <c r="A31" s="10">
        <v>63</v>
      </c>
      <c r="B31" s="10">
        <v>742</v>
      </c>
      <c r="C31" s="10" t="s">
        <v>146</v>
      </c>
      <c r="D31" s="10" t="s">
        <v>208</v>
      </c>
      <c r="E31" s="10" t="s">
        <v>141</v>
      </c>
      <c r="F31" s="11">
        <v>7</v>
      </c>
      <c r="G31" s="11">
        <v>0</v>
      </c>
      <c r="H31" s="11">
        <v>8</v>
      </c>
      <c r="I31" s="11">
        <v>102</v>
      </c>
      <c r="J31" s="11">
        <v>7</v>
      </c>
      <c r="K31" s="11">
        <v>0</v>
      </c>
      <c r="L31" s="11">
        <f t="shared" si="0"/>
        <v>14</v>
      </c>
      <c r="M31" s="11">
        <v>10</v>
      </c>
      <c r="N31" s="11">
        <v>4</v>
      </c>
      <c r="O31" s="11">
        <v>4</v>
      </c>
      <c r="P31" s="11">
        <v>1</v>
      </c>
      <c r="Q31" s="11">
        <v>2</v>
      </c>
      <c r="R31" s="11">
        <f t="shared" si="1"/>
        <v>3</v>
      </c>
      <c r="S31" s="11">
        <v>18</v>
      </c>
      <c r="T31" s="11">
        <v>3</v>
      </c>
      <c r="U31" s="11">
        <v>3</v>
      </c>
      <c r="V31" s="11">
        <v>0</v>
      </c>
      <c r="W31" s="11"/>
      <c r="X31" s="11">
        <v>7</v>
      </c>
      <c r="Y31" s="11">
        <v>3</v>
      </c>
      <c r="Z31" s="11">
        <v>1</v>
      </c>
      <c r="AA31" s="11">
        <f t="shared" si="2"/>
        <v>5</v>
      </c>
      <c r="AB31" s="11">
        <v>2</v>
      </c>
      <c r="AC31" s="11">
        <v>7</v>
      </c>
      <c r="AD31" s="11">
        <v>7</v>
      </c>
      <c r="AE31" s="11">
        <v>0</v>
      </c>
      <c r="AF31" s="11">
        <v>599.82</v>
      </c>
      <c r="AG31" s="4">
        <f t="shared" si="3"/>
        <v>0.00140494125583226</v>
      </c>
      <c r="AH31" s="3">
        <v>742</v>
      </c>
    </row>
    <row r="32" customHeight="1" spans="1:34">
      <c r="A32" s="10">
        <v>64</v>
      </c>
      <c r="B32" s="10">
        <v>747</v>
      </c>
      <c r="C32" s="10" t="s">
        <v>147</v>
      </c>
      <c r="D32" s="10" t="s">
        <v>208</v>
      </c>
      <c r="E32" s="10" t="s">
        <v>141</v>
      </c>
      <c r="F32" s="11">
        <v>8</v>
      </c>
      <c r="G32" s="11">
        <v>0</v>
      </c>
      <c r="H32" s="11">
        <v>9</v>
      </c>
      <c r="I32" s="11">
        <v>107</v>
      </c>
      <c r="J32" s="11">
        <v>10</v>
      </c>
      <c r="K32" s="11">
        <v>9</v>
      </c>
      <c r="L32" s="11">
        <f t="shared" si="0"/>
        <v>29</v>
      </c>
      <c r="M32" s="11">
        <v>10</v>
      </c>
      <c r="N32" s="11">
        <v>1</v>
      </c>
      <c r="O32" s="11">
        <v>3</v>
      </c>
      <c r="P32" s="11">
        <v>1</v>
      </c>
      <c r="Q32" s="11">
        <v>1</v>
      </c>
      <c r="R32" s="11">
        <f t="shared" si="1"/>
        <v>2</v>
      </c>
      <c r="S32" s="11">
        <v>18</v>
      </c>
      <c r="T32" s="11">
        <v>1</v>
      </c>
      <c r="U32" s="11">
        <v>3</v>
      </c>
      <c r="V32" s="11">
        <v>3</v>
      </c>
      <c r="W32" s="11"/>
      <c r="X32" s="11">
        <v>7</v>
      </c>
      <c r="Y32" s="11">
        <v>3</v>
      </c>
      <c r="Z32" s="11">
        <v>2</v>
      </c>
      <c r="AA32" s="11">
        <f t="shared" si="2"/>
        <v>5</v>
      </c>
      <c r="AB32" s="11">
        <v>2</v>
      </c>
      <c r="AC32" s="11">
        <v>7</v>
      </c>
      <c r="AD32" s="11">
        <v>7</v>
      </c>
      <c r="AE32" s="11">
        <v>3</v>
      </c>
      <c r="AF32" s="11">
        <v>1798.25</v>
      </c>
      <c r="AG32" s="4">
        <f t="shared" si="3"/>
        <v>0.00421198961905297</v>
      </c>
      <c r="AH32" s="3">
        <v>2224</v>
      </c>
    </row>
    <row r="33" customHeight="1" spans="1:34">
      <c r="A33" s="10">
        <v>79</v>
      </c>
      <c r="B33" s="10">
        <v>514</v>
      </c>
      <c r="C33" s="10" t="s">
        <v>164</v>
      </c>
      <c r="D33" s="10" t="s">
        <v>208</v>
      </c>
      <c r="E33" s="10" t="s">
        <v>162</v>
      </c>
      <c r="F33" s="11">
        <v>16</v>
      </c>
      <c r="G33" s="11">
        <v>1</v>
      </c>
      <c r="H33" s="11">
        <v>18</v>
      </c>
      <c r="I33" s="11">
        <v>260</v>
      </c>
      <c r="J33" s="11">
        <v>153</v>
      </c>
      <c r="K33" s="11">
        <v>64</v>
      </c>
      <c r="L33" s="11">
        <f t="shared" si="0"/>
        <v>370</v>
      </c>
      <c r="M33" s="11">
        <v>9</v>
      </c>
      <c r="N33" s="11">
        <v>0</v>
      </c>
      <c r="O33" s="11">
        <v>3</v>
      </c>
      <c r="P33" s="11">
        <v>0</v>
      </c>
      <c r="Q33" s="11">
        <v>0</v>
      </c>
      <c r="R33" s="11">
        <f t="shared" si="1"/>
        <v>0</v>
      </c>
      <c r="S33" s="11">
        <v>14</v>
      </c>
      <c r="T33" s="11">
        <v>0</v>
      </c>
      <c r="U33" s="11">
        <v>2</v>
      </c>
      <c r="V33" s="11">
        <v>0</v>
      </c>
      <c r="W33" s="11"/>
      <c r="X33" s="11">
        <v>7</v>
      </c>
      <c r="Y33" s="11">
        <v>3</v>
      </c>
      <c r="Z33" s="11">
        <v>0</v>
      </c>
      <c r="AA33" s="11">
        <f t="shared" si="2"/>
        <v>5</v>
      </c>
      <c r="AB33" s="11">
        <v>30</v>
      </c>
      <c r="AC33" s="11">
        <v>15</v>
      </c>
      <c r="AD33" s="11">
        <v>7</v>
      </c>
      <c r="AE33" s="11">
        <v>0</v>
      </c>
      <c r="AF33" s="11">
        <v>7010.79</v>
      </c>
      <c r="AG33" s="4">
        <f t="shared" si="3"/>
        <v>0.0164211731969194</v>
      </c>
      <c r="AH33" s="3">
        <v>8670</v>
      </c>
    </row>
    <row r="34" customHeight="1" spans="1:34">
      <c r="A34" s="10">
        <v>84</v>
      </c>
      <c r="B34" s="10">
        <v>721</v>
      </c>
      <c r="C34" s="10" t="s">
        <v>170</v>
      </c>
      <c r="D34" s="10" t="s">
        <v>208</v>
      </c>
      <c r="E34" s="10" t="s">
        <v>169</v>
      </c>
      <c r="F34" s="11">
        <v>11</v>
      </c>
      <c r="G34" s="11">
        <v>3</v>
      </c>
      <c r="H34" s="11">
        <v>13</v>
      </c>
      <c r="I34" s="11">
        <v>148</v>
      </c>
      <c r="J34" s="11">
        <v>61</v>
      </c>
      <c r="K34" s="11">
        <v>21</v>
      </c>
      <c r="L34" s="11">
        <f t="shared" si="0"/>
        <v>143</v>
      </c>
      <c r="M34" s="11">
        <v>67</v>
      </c>
      <c r="N34" s="11">
        <v>85</v>
      </c>
      <c r="O34" s="11">
        <v>19</v>
      </c>
      <c r="P34" s="11">
        <v>3</v>
      </c>
      <c r="Q34" s="11">
        <v>11</v>
      </c>
      <c r="R34" s="11">
        <f t="shared" si="1"/>
        <v>14</v>
      </c>
      <c r="S34" s="11">
        <v>79</v>
      </c>
      <c r="T34" s="11">
        <v>23</v>
      </c>
      <c r="U34" s="11">
        <v>21</v>
      </c>
      <c r="V34" s="11">
        <v>25</v>
      </c>
      <c r="W34" s="11"/>
      <c r="X34" s="11">
        <v>28</v>
      </c>
      <c r="Y34" s="11">
        <v>18</v>
      </c>
      <c r="Z34" s="11">
        <v>2</v>
      </c>
      <c r="AA34" s="11">
        <f t="shared" si="2"/>
        <v>29</v>
      </c>
      <c r="AB34" s="11">
        <v>10</v>
      </c>
      <c r="AC34" s="11">
        <v>13</v>
      </c>
      <c r="AD34" s="11">
        <v>7</v>
      </c>
      <c r="AE34" s="11">
        <v>3</v>
      </c>
      <c r="AF34" s="11">
        <v>2352.25</v>
      </c>
      <c r="AG34" s="4">
        <f t="shared" si="3"/>
        <v>0.00550960799745161</v>
      </c>
      <c r="AH34" s="3">
        <v>2909</v>
      </c>
    </row>
    <row r="35" customHeight="1" spans="1:34">
      <c r="A35" s="10">
        <v>88</v>
      </c>
      <c r="B35" s="10">
        <v>716</v>
      </c>
      <c r="C35" s="10" t="s">
        <v>174</v>
      </c>
      <c r="D35" s="10" t="s">
        <v>208</v>
      </c>
      <c r="E35" s="10" t="s">
        <v>175</v>
      </c>
      <c r="F35" s="11">
        <v>18</v>
      </c>
      <c r="G35" s="11">
        <v>21</v>
      </c>
      <c r="H35" s="11">
        <v>21</v>
      </c>
      <c r="I35" s="11">
        <v>129</v>
      </c>
      <c r="J35" s="11">
        <v>96</v>
      </c>
      <c r="K35" s="11">
        <v>67</v>
      </c>
      <c r="L35" s="11">
        <f t="shared" si="0"/>
        <v>259</v>
      </c>
      <c r="M35" s="11">
        <v>10</v>
      </c>
      <c r="N35" s="11">
        <v>9</v>
      </c>
      <c r="O35" s="11">
        <v>5</v>
      </c>
      <c r="P35" s="11">
        <v>0</v>
      </c>
      <c r="Q35" s="11">
        <v>2</v>
      </c>
      <c r="R35" s="11">
        <f t="shared" si="1"/>
        <v>2</v>
      </c>
      <c r="S35" s="11">
        <v>18</v>
      </c>
      <c r="T35" s="11">
        <v>8</v>
      </c>
      <c r="U35" s="11">
        <v>6</v>
      </c>
      <c r="V35" s="11">
        <v>1</v>
      </c>
      <c r="W35" s="11"/>
      <c r="X35" s="11">
        <v>7</v>
      </c>
      <c r="Y35" s="11">
        <v>3</v>
      </c>
      <c r="Z35" s="11">
        <v>5</v>
      </c>
      <c r="AA35" s="11">
        <f t="shared" si="2"/>
        <v>5</v>
      </c>
      <c r="AB35" s="11">
        <v>7</v>
      </c>
      <c r="AC35" s="11">
        <v>9</v>
      </c>
      <c r="AD35" s="11">
        <v>7</v>
      </c>
      <c r="AE35" s="11">
        <v>4</v>
      </c>
      <c r="AF35" s="11">
        <v>2981.9</v>
      </c>
      <c r="AG35" s="4">
        <f t="shared" si="3"/>
        <v>0.00698441921037345</v>
      </c>
      <c r="AH35" s="3">
        <v>3688</v>
      </c>
    </row>
    <row r="36" customHeight="1" spans="1:34">
      <c r="A36" s="10">
        <v>89</v>
      </c>
      <c r="B36" s="10">
        <v>717</v>
      </c>
      <c r="C36" s="10" t="s">
        <v>176</v>
      </c>
      <c r="D36" s="10" t="s">
        <v>208</v>
      </c>
      <c r="E36" s="10" t="s">
        <v>175</v>
      </c>
      <c r="F36" s="11">
        <v>9</v>
      </c>
      <c r="G36" s="11">
        <v>0</v>
      </c>
      <c r="H36" s="11">
        <v>10</v>
      </c>
      <c r="I36" s="11">
        <v>124</v>
      </c>
      <c r="J36" s="11">
        <v>94</v>
      </c>
      <c r="K36" s="11">
        <v>29</v>
      </c>
      <c r="L36" s="11">
        <f t="shared" si="0"/>
        <v>217</v>
      </c>
      <c r="M36" s="11">
        <v>26</v>
      </c>
      <c r="N36" s="11">
        <v>13</v>
      </c>
      <c r="O36" s="11">
        <v>5</v>
      </c>
      <c r="P36" s="11">
        <v>3</v>
      </c>
      <c r="Q36" s="11">
        <v>7</v>
      </c>
      <c r="R36" s="11">
        <f t="shared" si="1"/>
        <v>10</v>
      </c>
      <c r="S36" s="11">
        <v>49</v>
      </c>
      <c r="T36" s="11">
        <v>18</v>
      </c>
      <c r="U36" s="11">
        <v>7</v>
      </c>
      <c r="V36" s="11">
        <v>3</v>
      </c>
      <c r="W36" s="11"/>
      <c r="X36" s="11">
        <v>7</v>
      </c>
      <c r="Y36" s="11">
        <v>8</v>
      </c>
      <c r="Z36" s="11">
        <v>7</v>
      </c>
      <c r="AA36" s="11">
        <f t="shared" si="2"/>
        <v>13</v>
      </c>
      <c r="AB36" s="11">
        <v>4</v>
      </c>
      <c r="AC36" s="11">
        <v>7</v>
      </c>
      <c r="AD36" s="11">
        <v>7</v>
      </c>
      <c r="AE36" s="11">
        <v>1</v>
      </c>
      <c r="AF36" s="11">
        <v>2270.75</v>
      </c>
      <c r="AG36" s="4">
        <f t="shared" ref="AG36:AG67" si="4">AF36/426936</f>
        <v>0.00531871287499766</v>
      </c>
      <c r="AH36" s="3">
        <v>2808</v>
      </c>
    </row>
    <row r="37" customHeight="1" spans="1:34">
      <c r="A37" s="10">
        <v>90</v>
      </c>
      <c r="B37" s="10">
        <v>746</v>
      </c>
      <c r="C37" s="10" t="s">
        <v>177</v>
      </c>
      <c r="D37" s="10" t="s">
        <v>208</v>
      </c>
      <c r="E37" s="10" t="s">
        <v>175</v>
      </c>
      <c r="F37" s="11">
        <v>13</v>
      </c>
      <c r="G37" s="11">
        <v>3</v>
      </c>
      <c r="H37" s="11">
        <v>15</v>
      </c>
      <c r="I37" s="11">
        <v>245</v>
      </c>
      <c r="J37" s="11">
        <v>136</v>
      </c>
      <c r="K37" s="11">
        <v>86</v>
      </c>
      <c r="L37" s="11">
        <f t="shared" si="0"/>
        <v>358</v>
      </c>
      <c r="M37" s="11">
        <v>33</v>
      </c>
      <c r="N37" s="11">
        <v>25</v>
      </c>
      <c r="O37" s="11">
        <v>8</v>
      </c>
      <c r="P37" s="11">
        <v>0</v>
      </c>
      <c r="Q37" s="11">
        <v>11</v>
      </c>
      <c r="R37" s="11">
        <f t="shared" si="1"/>
        <v>11</v>
      </c>
      <c r="S37" s="11">
        <v>37</v>
      </c>
      <c r="T37" s="11">
        <v>43</v>
      </c>
      <c r="U37" s="11">
        <v>8</v>
      </c>
      <c r="V37" s="11">
        <v>10</v>
      </c>
      <c r="W37" s="11"/>
      <c r="X37" s="11">
        <v>12</v>
      </c>
      <c r="Y37" s="11">
        <v>13</v>
      </c>
      <c r="Z37" s="11">
        <v>13</v>
      </c>
      <c r="AA37" s="11">
        <f t="shared" si="2"/>
        <v>21</v>
      </c>
      <c r="AB37" s="11">
        <v>8</v>
      </c>
      <c r="AC37" s="11">
        <v>8</v>
      </c>
      <c r="AD37" s="11">
        <v>7</v>
      </c>
      <c r="AE37" s="11">
        <v>10</v>
      </c>
      <c r="AF37" s="11">
        <v>32045.36</v>
      </c>
      <c r="AG37" s="4">
        <f t="shared" si="4"/>
        <v>0.0750589315494594</v>
      </c>
      <c r="AH37" s="3">
        <v>39631</v>
      </c>
    </row>
    <row r="38" customHeight="1" spans="1:34">
      <c r="A38" s="10">
        <v>98</v>
      </c>
      <c r="B38" s="10">
        <v>754</v>
      </c>
      <c r="C38" s="10" t="s">
        <v>185</v>
      </c>
      <c r="D38" s="10" t="s">
        <v>208</v>
      </c>
      <c r="E38" s="10" t="s">
        <v>186</v>
      </c>
      <c r="F38" s="11">
        <v>7</v>
      </c>
      <c r="G38" s="11">
        <v>7</v>
      </c>
      <c r="H38" s="11">
        <v>8</v>
      </c>
      <c r="I38" s="11">
        <v>93</v>
      </c>
      <c r="J38" s="11">
        <v>12</v>
      </c>
      <c r="K38" s="11">
        <v>19</v>
      </c>
      <c r="L38" s="11">
        <f t="shared" si="0"/>
        <v>43</v>
      </c>
      <c r="M38" s="11">
        <v>31</v>
      </c>
      <c r="N38" s="11">
        <v>9</v>
      </c>
      <c r="O38" s="11">
        <v>7</v>
      </c>
      <c r="P38" s="11">
        <v>0</v>
      </c>
      <c r="Q38" s="11">
        <v>5</v>
      </c>
      <c r="R38" s="11">
        <f t="shared" si="1"/>
        <v>5</v>
      </c>
      <c r="S38" s="11">
        <v>53</v>
      </c>
      <c r="T38" s="11">
        <v>14</v>
      </c>
      <c r="U38" s="11">
        <v>8</v>
      </c>
      <c r="V38" s="11">
        <v>10</v>
      </c>
      <c r="W38" s="11"/>
      <c r="X38" s="11">
        <v>18</v>
      </c>
      <c r="Y38" s="11">
        <v>3</v>
      </c>
      <c r="Z38" s="11">
        <v>2</v>
      </c>
      <c r="AA38" s="11">
        <f t="shared" si="2"/>
        <v>5</v>
      </c>
      <c r="AB38" s="11">
        <v>3</v>
      </c>
      <c r="AC38" s="11">
        <v>6</v>
      </c>
      <c r="AD38" s="11">
        <v>7</v>
      </c>
      <c r="AE38" s="11">
        <v>0</v>
      </c>
      <c r="AF38" s="11">
        <v>4565.93</v>
      </c>
      <c r="AG38" s="4">
        <f t="shared" si="4"/>
        <v>0.0106946474413027</v>
      </c>
      <c r="AH38" s="3">
        <v>5647</v>
      </c>
    </row>
    <row r="39" customHeight="1" spans="1:34">
      <c r="A39" s="10">
        <v>11</v>
      </c>
      <c r="B39" s="10">
        <v>357</v>
      </c>
      <c r="C39" s="10" t="s">
        <v>91</v>
      </c>
      <c r="D39" s="10" t="s">
        <v>209</v>
      </c>
      <c r="E39" s="10" t="s">
        <v>81</v>
      </c>
      <c r="F39" s="11">
        <v>7</v>
      </c>
      <c r="G39" s="11">
        <v>0</v>
      </c>
      <c r="H39" s="11">
        <v>8</v>
      </c>
      <c r="I39" s="11">
        <v>93</v>
      </c>
      <c r="J39" s="11">
        <v>13</v>
      </c>
      <c r="K39" s="11">
        <v>7</v>
      </c>
      <c r="L39" s="11">
        <f t="shared" si="0"/>
        <v>33</v>
      </c>
      <c r="M39" s="11">
        <v>42</v>
      </c>
      <c r="N39" s="11">
        <v>31</v>
      </c>
      <c r="O39" s="11">
        <v>16</v>
      </c>
      <c r="P39" s="11">
        <v>2</v>
      </c>
      <c r="Q39" s="11">
        <v>16</v>
      </c>
      <c r="R39" s="11">
        <f t="shared" si="1"/>
        <v>18</v>
      </c>
      <c r="S39" s="11">
        <v>89</v>
      </c>
      <c r="T39" s="11">
        <v>71</v>
      </c>
      <c r="U39" s="11">
        <v>10</v>
      </c>
      <c r="V39" s="11">
        <v>21</v>
      </c>
      <c r="W39" s="11"/>
      <c r="X39" s="11">
        <v>17</v>
      </c>
      <c r="Y39" s="11">
        <v>13</v>
      </c>
      <c r="Z39" s="11">
        <v>11</v>
      </c>
      <c r="AA39" s="11">
        <f t="shared" si="2"/>
        <v>21</v>
      </c>
      <c r="AB39" s="11">
        <v>5</v>
      </c>
      <c r="AC39" s="11">
        <v>6</v>
      </c>
      <c r="AD39" s="11">
        <v>5</v>
      </c>
      <c r="AE39" s="11">
        <v>0</v>
      </c>
      <c r="AF39" s="11">
        <v>32296.71</v>
      </c>
      <c r="AG39" s="4">
        <f t="shared" si="4"/>
        <v>0.0756476614761931</v>
      </c>
      <c r="AH39" s="3">
        <v>39942</v>
      </c>
    </row>
    <row r="40" customHeight="1" spans="1:34">
      <c r="A40" s="10">
        <v>12</v>
      </c>
      <c r="B40" s="10">
        <v>745</v>
      </c>
      <c r="C40" s="10" t="s">
        <v>92</v>
      </c>
      <c r="D40" s="10" t="s">
        <v>209</v>
      </c>
      <c r="E40" s="10" t="s">
        <v>81</v>
      </c>
      <c r="F40" s="11">
        <v>7</v>
      </c>
      <c r="G40" s="11">
        <v>13</v>
      </c>
      <c r="H40" s="11">
        <v>8</v>
      </c>
      <c r="I40" s="11">
        <v>102</v>
      </c>
      <c r="J40" s="11">
        <v>35</v>
      </c>
      <c r="K40" s="11">
        <v>18</v>
      </c>
      <c r="L40" s="11">
        <f t="shared" si="0"/>
        <v>88</v>
      </c>
      <c r="M40" s="11">
        <v>28</v>
      </c>
      <c r="N40" s="11">
        <v>8</v>
      </c>
      <c r="O40" s="11">
        <v>5</v>
      </c>
      <c r="P40" s="11">
        <v>4</v>
      </c>
      <c r="Q40" s="11">
        <v>8</v>
      </c>
      <c r="R40" s="11">
        <f t="shared" si="1"/>
        <v>12</v>
      </c>
      <c r="S40" s="11">
        <v>36</v>
      </c>
      <c r="T40" s="11">
        <v>20</v>
      </c>
      <c r="U40" s="11">
        <v>7</v>
      </c>
      <c r="V40" s="11">
        <v>7</v>
      </c>
      <c r="W40" s="11"/>
      <c r="X40" s="11">
        <v>7</v>
      </c>
      <c r="Y40" s="11">
        <v>3</v>
      </c>
      <c r="Z40" s="11">
        <v>5</v>
      </c>
      <c r="AA40" s="11">
        <f t="shared" si="2"/>
        <v>5</v>
      </c>
      <c r="AB40" s="11">
        <v>4</v>
      </c>
      <c r="AC40" s="11">
        <v>6</v>
      </c>
      <c r="AD40" s="11">
        <v>5</v>
      </c>
      <c r="AE40" s="11">
        <v>2</v>
      </c>
      <c r="AF40" s="11">
        <v>1285.18</v>
      </c>
      <c r="AG40" s="4">
        <f t="shared" si="4"/>
        <v>0.00301024041074072</v>
      </c>
      <c r="AH40" s="3">
        <v>1589</v>
      </c>
    </row>
    <row r="41" customHeight="1" spans="1:34">
      <c r="A41" s="10">
        <v>13</v>
      </c>
      <c r="B41" s="10">
        <v>103198</v>
      </c>
      <c r="C41" s="10" t="s">
        <v>93</v>
      </c>
      <c r="D41" s="10" t="s">
        <v>209</v>
      </c>
      <c r="E41" s="10" t="s">
        <v>81</v>
      </c>
      <c r="F41" s="11">
        <v>11</v>
      </c>
      <c r="G41" s="11">
        <v>2</v>
      </c>
      <c r="H41" s="11">
        <v>13</v>
      </c>
      <c r="I41" s="11">
        <v>120</v>
      </c>
      <c r="J41" s="11">
        <v>22</v>
      </c>
      <c r="K41" s="11">
        <v>15</v>
      </c>
      <c r="L41" s="11">
        <f t="shared" si="0"/>
        <v>59</v>
      </c>
      <c r="M41" s="11">
        <v>27</v>
      </c>
      <c r="N41" s="11">
        <v>17</v>
      </c>
      <c r="O41" s="11">
        <v>8</v>
      </c>
      <c r="P41" s="11">
        <v>1</v>
      </c>
      <c r="Q41" s="11">
        <v>5</v>
      </c>
      <c r="R41" s="11">
        <f t="shared" si="1"/>
        <v>6</v>
      </c>
      <c r="S41" s="11">
        <v>26</v>
      </c>
      <c r="T41" s="11">
        <v>10</v>
      </c>
      <c r="U41" s="11">
        <v>7</v>
      </c>
      <c r="V41" s="11">
        <v>0</v>
      </c>
      <c r="W41" s="11"/>
      <c r="X41" s="11">
        <v>12</v>
      </c>
      <c r="Y41" s="11">
        <v>5</v>
      </c>
      <c r="Z41" s="11">
        <v>1</v>
      </c>
      <c r="AA41" s="11">
        <f t="shared" si="2"/>
        <v>8</v>
      </c>
      <c r="AB41" s="11">
        <v>6</v>
      </c>
      <c r="AC41" s="11">
        <v>8</v>
      </c>
      <c r="AD41" s="11">
        <v>5</v>
      </c>
      <c r="AE41" s="11">
        <v>0</v>
      </c>
      <c r="AF41" s="11">
        <v>1963.13</v>
      </c>
      <c r="AG41" s="4">
        <f t="shared" si="4"/>
        <v>0.00459818333427024</v>
      </c>
      <c r="AH41" s="3">
        <v>2428</v>
      </c>
    </row>
    <row r="42" customHeight="1" spans="1:34">
      <c r="A42" s="10">
        <v>14</v>
      </c>
      <c r="B42" s="10">
        <v>103199</v>
      </c>
      <c r="C42" s="10" t="s">
        <v>94</v>
      </c>
      <c r="D42" s="10" t="s">
        <v>209</v>
      </c>
      <c r="E42" s="10" t="s">
        <v>81</v>
      </c>
      <c r="F42" s="11">
        <v>11</v>
      </c>
      <c r="G42" s="11">
        <v>1</v>
      </c>
      <c r="H42" s="11">
        <v>13</v>
      </c>
      <c r="I42" s="11">
        <v>120</v>
      </c>
      <c r="J42" s="11">
        <v>13</v>
      </c>
      <c r="K42" s="11">
        <v>19</v>
      </c>
      <c r="L42" s="11">
        <f t="shared" si="0"/>
        <v>45</v>
      </c>
      <c r="M42" s="11">
        <v>28</v>
      </c>
      <c r="N42" s="11">
        <v>13</v>
      </c>
      <c r="O42" s="11">
        <v>6</v>
      </c>
      <c r="P42" s="11">
        <v>0</v>
      </c>
      <c r="Q42" s="11">
        <v>6</v>
      </c>
      <c r="R42" s="11">
        <f t="shared" si="1"/>
        <v>6</v>
      </c>
      <c r="S42" s="11">
        <v>34</v>
      </c>
      <c r="T42" s="11">
        <v>16</v>
      </c>
      <c r="U42" s="11">
        <v>7</v>
      </c>
      <c r="V42" s="11">
        <v>0</v>
      </c>
      <c r="W42" s="11"/>
      <c r="X42" s="11">
        <v>7</v>
      </c>
      <c r="Y42" s="11">
        <v>3</v>
      </c>
      <c r="Z42" s="11">
        <v>4</v>
      </c>
      <c r="AA42" s="11">
        <f t="shared" si="2"/>
        <v>5</v>
      </c>
      <c r="AB42" s="11">
        <v>2</v>
      </c>
      <c r="AC42" s="11">
        <v>6</v>
      </c>
      <c r="AD42" s="11">
        <v>5</v>
      </c>
      <c r="AE42" s="11">
        <v>0</v>
      </c>
      <c r="AF42" s="11">
        <v>1801.22</v>
      </c>
      <c r="AG42" s="4">
        <f t="shared" si="4"/>
        <v>0.0042189461652332</v>
      </c>
      <c r="AH42" s="3">
        <v>2228</v>
      </c>
    </row>
    <row r="43" customHeight="1" spans="1:34">
      <c r="A43" s="10">
        <v>15</v>
      </c>
      <c r="B43" s="10">
        <v>106569</v>
      </c>
      <c r="C43" s="10" t="s">
        <v>95</v>
      </c>
      <c r="D43" s="10" t="s">
        <v>209</v>
      </c>
      <c r="E43" s="10" t="s">
        <v>81</v>
      </c>
      <c r="F43" s="11">
        <v>6</v>
      </c>
      <c r="G43" s="11">
        <v>0</v>
      </c>
      <c r="H43" s="11">
        <v>7</v>
      </c>
      <c r="I43" s="11">
        <v>84</v>
      </c>
      <c r="J43" s="11">
        <v>35</v>
      </c>
      <c r="K43" s="11">
        <v>14</v>
      </c>
      <c r="L43" s="11">
        <f t="shared" si="0"/>
        <v>84</v>
      </c>
      <c r="M43" s="11">
        <v>22</v>
      </c>
      <c r="N43" s="11">
        <v>12</v>
      </c>
      <c r="O43" s="11">
        <v>5</v>
      </c>
      <c r="P43" s="11">
        <v>1</v>
      </c>
      <c r="Q43" s="11">
        <v>2</v>
      </c>
      <c r="R43" s="11">
        <f t="shared" si="1"/>
        <v>3</v>
      </c>
      <c r="S43" s="11">
        <v>26</v>
      </c>
      <c r="T43" s="11">
        <v>2</v>
      </c>
      <c r="U43" s="11">
        <v>5</v>
      </c>
      <c r="V43" s="11">
        <v>4</v>
      </c>
      <c r="W43" s="11"/>
      <c r="X43" s="11">
        <v>7</v>
      </c>
      <c r="Y43" s="11">
        <v>3</v>
      </c>
      <c r="Z43" s="11">
        <v>3</v>
      </c>
      <c r="AA43" s="11">
        <f t="shared" si="2"/>
        <v>5</v>
      </c>
      <c r="AB43" s="11">
        <v>9</v>
      </c>
      <c r="AC43" s="11">
        <v>11</v>
      </c>
      <c r="AD43" s="11">
        <v>5</v>
      </c>
      <c r="AE43" s="11">
        <v>1</v>
      </c>
      <c r="AF43" s="11">
        <v>0</v>
      </c>
      <c r="AG43" s="4">
        <f t="shared" si="4"/>
        <v>0</v>
      </c>
      <c r="AH43" s="3">
        <v>0</v>
      </c>
    </row>
    <row r="44" customHeight="1" spans="1:34">
      <c r="A44" s="10">
        <v>16</v>
      </c>
      <c r="B44" s="10">
        <v>106399</v>
      </c>
      <c r="C44" s="10" t="s">
        <v>96</v>
      </c>
      <c r="D44" s="10" t="s">
        <v>209</v>
      </c>
      <c r="E44" s="10" t="s">
        <v>81</v>
      </c>
      <c r="F44" s="11">
        <v>6</v>
      </c>
      <c r="G44" s="11">
        <v>0</v>
      </c>
      <c r="H44" s="11">
        <v>7</v>
      </c>
      <c r="I44" s="11">
        <v>84</v>
      </c>
      <c r="J44" s="11">
        <v>35</v>
      </c>
      <c r="K44" s="11">
        <v>10</v>
      </c>
      <c r="L44" s="11">
        <f t="shared" si="0"/>
        <v>80</v>
      </c>
      <c r="M44" s="11">
        <v>28</v>
      </c>
      <c r="N44" s="11">
        <v>7</v>
      </c>
      <c r="O44" s="11">
        <v>8</v>
      </c>
      <c r="P44" s="11">
        <v>0</v>
      </c>
      <c r="Q44" s="11">
        <v>5</v>
      </c>
      <c r="R44" s="11">
        <f t="shared" si="1"/>
        <v>5</v>
      </c>
      <c r="S44" s="11">
        <v>26</v>
      </c>
      <c r="T44" s="11">
        <v>22</v>
      </c>
      <c r="U44" s="11">
        <v>8</v>
      </c>
      <c r="V44" s="11">
        <v>6</v>
      </c>
      <c r="W44" s="11"/>
      <c r="X44" s="11">
        <v>7</v>
      </c>
      <c r="Y44" s="11">
        <v>3</v>
      </c>
      <c r="Z44" s="11">
        <v>8</v>
      </c>
      <c r="AA44" s="11">
        <f t="shared" si="2"/>
        <v>5</v>
      </c>
      <c r="AB44" s="11">
        <v>5</v>
      </c>
      <c r="AC44" s="11">
        <v>6</v>
      </c>
      <c r="AD44" s="11">
        <v>5</v>
      </c>
      <c r="AE44" s="11">
        <v>4</v>
      </c>
      <c r="AF44" s="11">
        <v>158.4</v>
      </c>
      <c r="AG44" s="4">
        <f t="shared" si="4"/>
        <v>0.000371015796278599</v>
      </c>
      <c r="AH44" s="3">
        <v>196</v>
      </c>
    </row>
    <row r="45" customHeight="1" spans="1:34">
      <c r="A45" s="10">
        <v>17</v>
      </c>
      <c r="B45" s="10">
        <v>107658</v>
      </c>
      <c r="C45" s="10" t="s">
        <v>97</v>
      </c>
      <c r="D45" s="10" t="s">
        <v>209</v>
      </c>
      <c r="E45" s="10" t="s">
        <v>81</v>
      </c>
      <c r="F45" s="11">
        <v>11</v>
      </c>
      <c r="G45" s="11">
        <v>21</v>
      </c>
      <c r="H45" s="11">
        <v>13</v>
      </c>
      <c r="I45" s="11">
        <v>112</v>
      </c>
      <c r="J45" s="11">
        <v>46</v>
      </c>
      <c r="K45" s="11">
        <v>31</v>
      </c>
      <c r="L45" s="11">
        <f t="shared" si="0"/>
        <v>123</v>
      </c>
      <c r="M45" s="11">
        <v>18</v>
      </c>
      <c r="N45" s="11">
        <v>16</v>
      </c>
      <c r="O45" s="11">
        <v>7</v>
      </c>
      <c r="P45" s="11">
        <v>1</v>
      </c>
      <c r="Q45" s="11">
        <v>3</v>
      </c>
      <c r="R45" s="11">
        <f t="shared" si="1"/>
        <v>4</v>
      </c>
      <c r="S45" s="11">
        <v>30</v>
      </c>
      <c r="T45" s="11">
        <v>28</v>
      </c>
      <c r="U45" s="11">
        <v>5</v>
      </c>
      <c r="V45" s="11">
        <v>6</v>
      </c>
      <c r="W45" s="11"/>
      <c r="X45" s="11">
        <v>12</v>
      </c>
      <c r="Y45" s="11">
        <v>3</v>
      </c>
      <c r="Z45" s="11">
        <v>2</v>
      </c>
      <c r="AA45" s="11">
        <f t="shared" si="2"/>
        <v>5</v>
      </c>
      <c r="AB45" s="11">
        <v>14</v>
      </c>
      <c r="AC45" s="11">
        <v>12</v>
      </c>
      <c r="AD45" s="11">
        <v>5</v>
      </c>
      <c r="AE45" s="11">
        <v>4</v>
      </c>
      <c r="AF45" s="11">
        <v>0</v>
      </c>
      <c r="AG45" s="4">
        <f t="shared" si="4"/>
        <v>0</v>
      </c>
      <c r="AH45" s="3">
        <v>0</v>
      </c>
    </row>
    <row r="46" customHeight="1" spans="1:34">
      <c r="A46" s="10">
        <v>45</v>
      </c>
      <c r="B46" s="10">
        <v>399</v>
      </c>
      <c r="C46" s="10" t="s">
        <v>127</v>
      </c>
      <c r="D46" s="10" t="s">
        <v>209</v>
      </c>
      <c r="E46" s="10" t="s">
        <v>116</v>
      </c>
      <c r="F46" s="11">
        <v>8</v>
      </c>
      <c r="G46" s="11">
        <v>1</v>
      </c>
      <c r="H46" s="11">
        <v>9</v>
      </c>
      <c r="I46" s="11">
        <v>109</v>
      </c>
      <c r="J46" s="11">
        <v>20</v>
      </c>
      <c r="K46" s="11">
        <v>7</v>
      </c>
      <c r="L46" s="11">
        <f t="shared" si="0"/>
        <v>47</v>
      </c>
      <c r="M46" s="11">
        <v>12</v>
      </c>
      <c r="N46" s="11">
        <v>12</v>
      </c>
      <c r="O46" s="11">
        <v>6</v>
      </c>
      <c r="P46" s="11">
        <v>2</v>
      </c>
      <c r="Q46" s="11">
        <v>5</v>
      </c>
      <c r="R46" s="11">
        <f t="shared" si="1"/>
        <v>7</v>
      </c>
      <c r="S46" s="11">
        <v>20</v>
      </c>
      <c r="T46" s="11">
        <v>20</v>
      </c>
      <c r="U46" s="11">
        <v>3</v>
      </c>
      <c r="V46" s="11">
        <v>0</v>
      </c>
      <c r="W46" s="11"/>
      <c r="X46" s="11">
        <v>7</v>
      </c>
      <c r="Y46" s="11">
        <v>3</v>
      </c>
      <c r="Z46" s="11">
        <v>0</v>
      </c>
      <c r="AA46" s="11">
        <f t="shared" si="2"/>
        <v>5</v>
      </c>
      <c r="AB46" s="11">
        <v>3</v>
      </c>
      <c r="AC46" s="11">
        <v>6</v>
      </c>
      <c r="AD46" s="11">
        <v>5</v>
      </c>
      <c r="AE46" s="11">
        <v>0</v>
      </c>
      <c r="AF46" s="11">
        <v>4991.89</v>
      </c>
      <c r="AG46" s="4">
        <f t="shared" si="4"/>
        <v>0.0116923613843761</v>
      </c>
      <c r="AH46" s="3">
        <v>6174</v>
      </c>
    </row>
    <row r="47" customHeight="1" spans="1:34">
      <c r="A47" s="10">
        <v>46</v>
      </c>
      <c r="B47" s="10">
        <v>743</v>
      </c>
      <c r="C47" s="10" t="s">
        <v>128</v>
      </c>
      <c r="D47" s="10" t="s">
        <v>209</v>
      </c>
      <c r="E47" s="10" t="s">
        <v>116</v>
      </c>
      <c r="F47" s="11">
        <v>9</v>
      </c>
      <c r="G47" s="11">
        <v>0</v>
      </c>
      <c r="H47" s="11">
        <v>10</v>
      </c>
      <c r="I47" s="11">
        <v>150</v>
      </c>
      <c r="J47" s="11">
        <v>71</v>
      </c>
      <c r="K47" s="11">
        <v>38</v>
      </c>
      <c r="L47" s="11">
        <f t="shared" si="0"/>
        <v>180</v>
      </c>
      <c r="M47" s="11">
        <v>15</v>
      </c>
      <c r="N47" s="11">
        <v>20</v>
      </c>
      <c r="O47" s="11">
        <v>5</v>
      </c>
      <c r="P47" s="11">
        <v>2</v>
      </c>
      <c r="Q47" s="11">
        <v>3</v>
      </c>
      <c r="R47" s="11">
        <f t="shared" si="1"/>
        <v>5</v>
      </c>
      <c r="S47" s="11">
        <v>46</v>
      </c>
      <c r="T47" s="11">
        <v>22</v>
      </c>
      <c r="U47" s="11">
        <v>3</v>
      </c>
      <c r="V47" s="11">
        <v>3</v>
      </c>
      <c r="W47" s="11"/>
      <c r="X47" s="11">
        <v>12</v>
      </c>
      <c r="Y47" s="11">
        <v>5</v>
      </c>
      <c r="Z47" s="11">
        <v>7</v>
      </c>
      <c r="AA47" s="11">
        <f t="shared" si="2"/>
        <v>8</v>
      </c>
      <c r="AB47" s="11">
        <v>8</v>
      </c>
      <c r="AC47" s="11">
        <v>10</v>
      </c>
      <c r="AD47" s="11">
        <v>5</v>
      </c>
      <c r="AE47" s="11">
        <v>0</v>
      </c>
      <c r="AF47" s="11">
        <v>2502.58</v>
      </c>
      <c r="AG47" s="4">
        <f t="shared" si="4"/>
        <v>0.0058617216632001</v>
      </c>
      <c r="AH47" s="3">
        <v>3095</v>
      </c>
    </row>
    <row r="48" customHeight="1" spans="1:34">
      <c r="A48" s="10">
        <v>47</v>
      </c>
      <c r="B48" s="10">
        <v>103639</v>
      </c>
      <c r="C48" s="10" t="s">
        <v>129</v>
      </c>
      <c r="D48" s="10" t="s">
        <v>209</v>
      </c>
      <c r="E48" s="10" t="s">
        <v>116</v>
      </c>
      <c r="F48" s="11">
        <v>6</v>
      </c>
      <c r="G48" s="11">
        <v>14</v>
      </c>
      <c r="H48" s="11">
        <v>7</v>
      </c>
      <c r="I48" s="11">
        <v>98</v>
      </c>
      <c r="J48" s="11">
        <v>54</v>
      </c>
      <c r="K48" s="11">
        <v>11</v>
      </c>
      <c r="L48" s="11">
        <f t="shared" si="0"/>
        <v>119</v>
      </c>
      <c r="M48" s="11">
        <v>18</v>
      </c>
      <c r="N48" s="11">
        <v>11</v>
      </c>
      <c r="O48" s="11">
        <v>5</v>
      </c>
      <c r="P48" s="11">
        <v>1</v>
      </c>
      <c r="Q48" s="11">
        <v>6</v>
      </c>
      <c r="R48" s="11">
        <f t="shared" si="1"/>
        <v>7</v>
      </c>
      <c r="S48" s="11">
        <v>37</v>
      </c>
      <c r="T48" s="11">
        <v>16</v>
      </c>
      <c r="U48" s="11">
        <v>5</v>
      </c>
      <c r="V48" s="11">
        <v>0</v>
      </c>
      <c r="W48" s="11"/>
      <c r="X48" s="11">
        <v>7</v>
      </c>
      <c r="Y48" s="11">
        <v>5</v>
      </c>
      <c r="Z48" s="11">
        <v>4</v>
      </c>
      <c r="AA48" s="11">
        <f t="shared" si="2"/>
        <v>8</v>
      </c>
      <c r="AB48" s="11">
        <v>4.2</v>
      </c>
      <c r="AC48" s="11">
        <v>6</v>
      </c>
      <c r="AD48" s="11">
        <v>5</v>
      </c>
      <c r="AE48" s="11">
        <v>3</v>
      </c>
      <c r="AF48" s="11">
        <v>1943.07</v>
      </c>
      <c r="AG48" s="4">
        <f t="shared" si="4"/>
        <v>0.00455119736916072</v>
      </c>
      <c r="AH48" s="3">
        <v>2403</v>
      </c>
    </row>
    <row r="49" customHeight="1" spans="1:34">
      <c r="A49" s="10">
        <v>65</v>
      </c>
      <c r="B49" s="10">
        <v>355</v>
      </c>
      <c r="C49" s="10" t="s">
        <v>148</v>
      </c>
      <c r="D49" s="10" t="s">
        <v>209</v>
      </c>
      <c r="E49" s="10" t="s">
        <v>141</v>
      </c>
      <c r="F49" s="11">
        <v>8</v>
      </c>
      <c r="G49" s="11">
        <v>1</v>
      </c>
      <c r="H49" s="11">
        <v>9</v>
      </c>
      <c r="I49" s="11">
        <v>109</v>
      </c>
      <c r="J49" s="11">
        <v>35</v>
      </c>
      <c r="K49" s="11">
        <v>14</v>
      </c>
      <c r="L49" s="11">
        <f t="shared" si="0"/>
        <v>84</v>
      </c>
      <c r="M49" s="11">
        <v>12</v>
      </c>
      <c r="N49" s="11">
        <v>8</v>
      </c>
      <c r="O49" s="11">
        <v>5</v>
      </c>
      <c r="P49" s="11">
        <v>0</v>
      </c>
      <c r="Q49" s="11">
        <v>0</v>
      </c>
      <c r="R49" s="11">
        <f t="shared" si="1"/>
        <v>0</v>
      </c>
      <c r="S49" s="11">
        <v>29</v>
      </c>
      <c r="T49" s="11">
        <v>14</v>
      </c>
      <c r="U49" s="11">
        <v>3</v>
      </c>
      <c r="V49" s="11">
        <v>3</v>
      </c>
      <c r="W49" s="11"/>
      <c r="X49" s="11">
        <v>7</v>
      </c>
      <c r="Y49" s="11">
        <v>3</v>
      </c>
      <c r="Z49" s="11">
        <v>5</v>
      </c>
      <c r="AA49" s="11">
        <f t="shared" si="2"/>
        <v>5</v>
      </c>
      <c r="AB49" s="11">
        <v>6.6</v>
      </c>
      <c r="AC49" s="11">
        <v>8</v>
      </c>
      <c r="AD49" s="11">
        <v>5</v>
      </c>
      <c r="AE49" s="11">
        <v>4</v>
      </c>
      <c r="AF49" s="11">
        <v>2017.09</v>
      </c>
      <c r="AG49" s="4">
        <f t="shared" si="4"/>
        <v>0.00472457230123485</v>
      </c>
      <c r="AH49" s="3">
        <v>2495</v>
      </c>
    </row>
    <row r="50" customHeight="1" spans="1:34">
      <c r="A50" s="10">
        <v>66</v>
      </c>
      <c r="B50" s="10">
        <v>391</v>
      </c>
      <c r="C50" s="10" t="s">
        <v>149</v>
      </c>
      <c r="D50" s="10" t="s">
        <v>209</v>
      </c>
      <c r="E50" s="10" t="s">
        <v>141</v>
      </c>
      <c r="F50" s="11">
        <v>9</v>
      </c>
      <c r="G50" s="11">
        <v>1</v>
      </c>
      <c r="H50" s="11">
        <v>10</v>
      </c>
      <c r="I50" s="11">
        <v>129</v>
      </c>
      <c r="J50" s="11">
        <v>29</v>
      </c>
      <c r="K50" s="11">
        <v>11</v>
      </c>
      <c r="L50" s="11">
        <f t="shared" si="0"/>
        <v>69</v>
      </c>
      <c r="M50" s="11">
        <v>16</v>
      </c>
      <c r="N50" s="11">
        <v>2</v>
      </c>
      <c r="O50" s="11">
        <v>5</v>
      </c>
      <c r="P50" s="11">
        <v>0</v>
      </c>
      <c r="Q50" s="11">
        <v>3</v>
      </c>
      <c r="R50" s="11">
        <f t="shared" si="1"/>
        <v>3</v>
      </c>
      <c r="S50" s="11">
        <v>24</v>
      </c>
      <c r="T50" s="11">
        <v>5</v>
      </c>
      <c r="U50" s="11">
        <v>3</v>
      </c>
      <c r="V50" s="11">
        <v>0</v>
      </c>
      <c r="W50" s="11"/>
      <c r="X50" s="11">
        <v>7</v>
      </c>
      <c r="Y50" s="11">
        <v>5</v>
      </c>
      <c r="Z50" s="11">
        <v>6</v>
      </c>
      <c r="AA50" s="11">
        <f t="shared" si="2"/>
        <v>8</v>
      </c>
      <c r="AB50" s="11">
        <v>5</v>
      </c>
      <c r="AC50" s="11">
        <v>6</v>
      </c>
      <c r="AD50" s="11">
        <v>5</v>
      </c>
      <c r="AE50" s="11">
        <v>5</v>
      </c>
      <c r="AF50" s="11">
        <v>2534.2</v>
      </c>
      <c r="AG50" s="4">
        <f t="shared" si="4"/>
        <v>0.00593578428616936</v>
      </c>
      <c r="AH50" s="3">
        <v>3134</v>
      </c>
    </row>
    <row r="51" customHeight="1" spans="1:34">
      <c r="A51" s="10">
        <v>67</v>
      </c>
      <c r="B51" s="10">
        <v>515</v>
      </c>
      <c r="C51" s="10" t="s">
        <v>150</v>
      </c>
      <c r="D51" s="10" t="s">
        <v>209</v>
      </c>
      <c r="E51" s="10" t="s">
        <v>141</v>
      </c>
      <c r="F51" s="11">
        <v>12</v>
      </c>
      <c r="G51" s="11">
        <v>4</v>
      </c>
      <c r="H51" s="11">
        <v>14</v>
      </c>
      <c r="I51" s="11">
        <v>161</v>
      </c>
      <c r="J51" s="11">
        <v>41</v>
      </c>
      <c r="K51" s="11">
        <v>20</v>
      </c>
      <c r="L51" s="11">
        <f t="shared" si="0"/>
        <v>102</v>
      </c>
      <c r="M51" s="11">
        <v>13</v>
      </c>
      <c r="N51" s="11">
        <v>6</v>
      </c>
      <c r="O51" s="11">
        <v>5</v>
      </c>
      <c r="P51" s="11">
        <v>1</v>
      </c>
      <c r="Q51" s="11">
        <v>1</v>
      </c>
      <c r="R51" s="11">
        <f t="shared" si="1"/>
        <v>2</v>
      </c>
      <c r="S51" s="11">
        <v>24</v>
      </c>
      <c r="T51" s="11">
        <v>4</v>
      </c>
      <c r="U51" s="11">
        <v>3</v>
      </c>
      <c r="V51" s="11">
        <v>3</v>
      </c>
      <c r="W51" s="11"/>
      <c r="X51" s="11">
        <v>7</v>
      </c>
      <c r="Y51" s="11">
        <v>3</v>
      </c>
      <c r="Z51" s="11">
        <v>1</v>
      </c>
      <c r="AA51" s="11">
        <f t="shared" si="2"/>
        <v>5</v>
      </c>
      <c r="AB51" s="11">
        <v>8.6</v>
      </c>
      <c r="AC51" s="11">
        <v>11</v>
      </c>
      <c r="AD51" s="11">
        <v>5</v>
      </c>
      <c r="AE51" s="11">
        <v>5</v>
      </c>
      <c r="AF51" s="11">
        <v>2008.98</v>
      </c>
      <c r="AG51" s="4">
        <f t="shared" si="4"/>
        <v>0.0047055764798471</v>
      </c>
      <c r="AH51" s="3">
        <v>2485</v>
      </c>
    </row>
    <row r="52" customHeight="1" spans="1:34">
      <c r="A52" s="10">
        <v>68</v>
      </c>
      <c r="B52" s="10">
        <v>572</v>
      </c>
      <c r="C52" s="10" t="s">
        <v>151</v>
      </c>
      <c r="D52" s="10" t="s">
        <v>209</v>
      </c>
      <c r="E52" s="10" t="s">
        <v>141</v>
      </c>
      <c r="F52" s="11">
        <v>8</v>
      </c>
      <c r="G52" s="11">
        <v>0</v>
      </c>
      <c r="H52" s="11">
        <v>9</v>
      </c>
      <c r="I52" s="11">
        <v>117</v>
      </c>
      <c r="J52" s="11">
        <v>34</v>
      </c>
      <c r="K52" s="11">
        <v>23</v>
      </c>
      <c r="L52" s="11">
        <f t="shared" si="0"/>
        <v>91</v>
      </c>
      <c r="M52" s="11">
        <v>14</v>
      </c>
      <c r="N52" s="11">
        <v>3</v>
      </c>
      <c r="O52" s="11">
        <v>4</v>
      </c>
      <c r="P52" s="11">
        <v>0</v>
      </c>
      <c r="Q52" s="11">
        <v>3</v>
      </c>
      <c r="R52" s="11">
        <f t="shared" si="1"/>
        <v>3</v>
      </c>
      <c r="S52" s="11">
        <v>24</v>
      </c>
      <c r="T52" s="11">
        <v>9</v>
      </c>
      <c r="U52" s="11">
        <v>3</v>
      </c>
      <c r="V52" s="11">
        <v>0</v>
      </c>
      <c r="W52" s="11"/>
      <c r="X52" s="11">
        <v>7</v>
      </c>
      <c r="Y52" s="11">
        <v>3</v>
      </c>
      <c r="Z52" s="11">
        <v>4</v>
      </c>
      <c r="AA52" s="11">
        <f t="shared" si="2"/>
        <v>5</v>
      </c>
      <c r="AB52" s="11">
        <v>3</v>
      </c>
      <c r="AC52" s="11">
        <v>6</v>
      </c>
      <c r="AD52" s="11">
        <v>5</v>
      </c>
      <c r="AE52" s="11">
        <v>0</v>
      </c>
      <c r="AF52" s="11">
        <v>1694.34</v>
      </c>
      <c r="AG52" s="4">
        <f t="shared" si="4"/>
        <v>0.00396860419360279</v>
      </c>
      <c r="AH52" s="3">
        <v>2095</v>
      </c>
    </row>
    <row r="53" customHeight="1" spans="1:34">
      <c r="A53" s="10">
        <v>69</v>
      </c>
      <c r="B53" s="10">
        <v>744</v>
      </c>
      <c r="C53" s="10" t="s">
        <v>152</v>
      </c>
      <c r="D53" s="10" t="s">
        <v>209</v>
      </c>
      <c r="E53" s="10" t="s">
        <v>141</v>
      </c>
      <c r="F53" s="11">
        <v>10</v>
      </c>
      <c r="G53" s="11">
        <v>6</v>
      </c>
      <c r="H53" s="11">
        <v>11</v>
      </c>
      <c r="I53" s="11">
        <v>135</v>
      </c>
      <c r="J53" s="11">
        <v>31</v>
      </c>
      <c r="K53" s="11">
        <v>20</v>
      </c>
      <c r="L53" s="11">
        <f t="shared" si="0"/>
        <v>82</v>
      </c>
      <c r="M53" s="11">
        <v>12</v>
      </c>
      <c r="N53" s="11">
        <v>12</v>
      </c>
      <c r="O53" s="11">
        <v>4</v>
      </c>
      <c r="P53" s="11">
        <v>1</v>
      </c>
      <c r="Q53" s="11">
        <v>5</v>
      </c>
      <c r="R53" s="11">
        <f t="shared" si="1"/>
        <v>6</v>
      </c>
      <c r="S53" s="11">
        <v>18</v>
      </c>
      <c r="T53" s="11">
        <v>8</v>
      </c>
      <c r="U53" s="11">
        <v>3</v>
      </c>
      <c r="V53" s="11">
        <v>9</v>
      </c>
      <c r="W53" s="11"/>
      <c r="X53" s="11">
        <v>7</v>
      </c>
      <c r="Y53" s="11">
        <v>3</v>
      </c>
      <c r="Z53" s="11">
        <v>3</v>
      </c>
      <c r="AA53" s="11">
        <f t="shared" si="2"/>
        <v>5</v>
      </c>
      <c r="AB53" s="11">
        <v>4</v>
      </c>
      <c r="AC53" s="11">
        <v>6</v>
      </c>
      <c r="AD53" s="11">
        <v>5</v>
      </c>
      <c r="AE53" s="11">
        <v>2</v>
      </c>
      <c r="AF53" s="11">
        <v>32597.51</v>
      </c>
      <c r="AG53" s="4">
        <f t="shared" si="4"/>
        <v>0.0763522167256919</v>
      </c>
      <c r="AH53" s="3">
        <v>40314</v>
      </c>
    </row>
    <row r="54" customHeight="1" spans="1:34">
      <c r="A54" s="10">
        <v>70</v>
      </c>
      <c r="B54" s="10">
        <v>102479</v>
      </c>
      <c r="C54" s="10" t="s">
        <v>153</v>
      </c>
      <c r="D54" s="10" t="s">
        <v>209</v>
      </c>
      <c r="E54" s="10" t="s">
        <v>141</v>
      </c>
      <c r="F54" s="11">
        <v>9</v>
      </c>
      <c r="G54" s="11">
        <v>0</v>
      </c>
      <c r="H54" s="11">
        <v>10</v>
      </c>
      <c r="I54" s="11">
        <v>126</v>
      </c>
      <c r="J54" s="11">
        <v>20</v>
      </c>
      <c r="K54" s="11">
        <v>11</v>
      </c>
      <c r="L54" s="11">
        <f t="shared" si="0"/>
        <v>51</v>
      </c>
      <c r="M54" s="11">
        <v>9</v>
      </c>
      <c r="N54" s="11">
        <v>1</v>
      </c>
      <c r="O54" s="11">
        <v>3</v>
      </c>
      <c r="P54" s="11">
        <v>0</v>
      </c>
      <c r="Q54" s="11">
        <v>4</v>
      </c>
      <c r="R54" s="11">
        <f t="shared" si="1"/>
        <v>4</v>
      </c>
      <c r="S54" s="11">
        <v>12</v>
      </c>
      <c r="T54" s="11">
        <v>0</v>
      </c>
      <c r="U54" s="11">
        <v>2</v>
      </c>
      <c r="V54" s="11">
        <v>0</v>
      </c>
      <c r="W54" s="11"/>
      <c r="X54" s="11">
        <v>6</v>
      </c>
      <c r="Y54" s="11">
        <v>3</v>
      </c>
      <c r="Z54" s="11">
        <v>0</v>
      </c>
      <c r="AA54" s="11">
        <f t="shared" si="2"/>
        <v>5</v>
      </c>
      <c r="AB54" s="11">
        <v>6.8</v>
      </c>
      <c r="AC54" s="11">
        <v>9</v>
      </c>
      <c r="AD54" s="11">
        <v>5</v>
      </c>
      <c r="AE54" s="11">
        <v>0</v>
      </c>
      <c r="AF54" s="11">
        <v>1438.41</v>
      </c>
      <c r="AG54" s="4">
        <f t="shared" si="4"/>
        <v>0.00336914666366856</v>
      </c>
      <c r="AH54" s="3">
        <v>1779</v>
      </c>
    </row>
    <row r="55" customHeight="1" spans="1:34">
      <c r="A55" s="10">
        <v>80</v>
      </c>
      <c r="B55" s="10">
        <v>371</v>
      </c>
      <c r="C55" s="10" t="s">
        <v>165</v>
      </c>
      <c r="D55" s="10" t="s">
        <v>209</v>
      </c>
      <c r="E55" s="10" t="s">
        <v>162</v>
      </c>
      <c r="F55" s="11">
        <v>8</v>
      </c>
      <c r="G55" s="11">
        <v>0</v>
      </c>
      <c r="H55" s="11">
        <v>9</v>
      </c>
      <c r="I55" s="11">
        <v>117</v>
      </c>
      <c r="J55" s="11">
        <v>48</v>
      </c>
      <c r="K55" s="11">
        <v>19</v>
      </c>
      <c r="L55" s="11">
        <f t="shared" si="0"/>
        <v>115</v>
      </c>
      <c r="M55" s="11">
        <v>9</v>
      </c>
      <c r="N55" s="11">
        <v>8</v>
      </c>
      <c r="O55" s="11">
        <v>3</v>
      </c>
      <c r="P55" s="11">
        <v>1</v>
      </c>
      <c r="Q55" s="11">
        <v>2</v>
      </c>
      <c r="R55" s="11">
        <f t="shared" si="1"/>
        <v>3</v>
      </c>
      <c r="S55" s="11">
        <v>18</v>
      </c>
      <c r="T55" s="11">
        <v>3</v>
      </c>
      <c r="U55" s="11">
        <v>2</v>
      </c>
      <c r="V55" s="11">
        <v>2</v>
      </c>
      <c r="W55" s="11"/>
      <c r="X55" s="11">
        <v>6</v>
      </c>
      <c r="Y55" s="11">
        <v>3</v>
      </c>
      <c r="Z55" s="11">
        <v>3</v>
      </c>
      <c r="AA55" s="11">
        <f t="shared" si="2"/>
        <v>5</v>
      </c>
      <c r="AB55" s="11">
        <v>11</v>
      </c>
      <c r="AC55" s="11">
        <v>12</v>
      </c>
      <c r="AD55" s="11">
        <v>5</v>
      </c>
      <c r="AE55" s="11">
        <v>2</v>
      </c>
      <c r="AF55" s="11">
        <v>4056.56</v>
      </c>
      <c r="AG55" s="4">
        <f t="shared" si="4"/>
        <v>0.00950156463732269</v>
      </c>
      <c r="AH55" s="3">
        <v>5017</v>
      </c>
    </row>
    <row r="56" customHeight="1" spans="1:34">
      <c r="A56" s="10">
        <v>81</v>
      </c>
      <c r="B56" s="10">
        <v>108656</v>
      </c>
      <c r="C56" s="10" t="s">
        <v>166</v>
      </c>
      <c r="D56" s="10" t="s">
        <v>209</v>
      </c>
      <c r="E56" s="10" t="s">
        <v>162</v>
      </c>
      <c r="F56" s="11">
        <v>6</v>
      </c>
      <c r="G56" s="11">
        <v>0</v>
      </c>
      <c r="H56" s="11">
        <v>7</v>
      </c>
      <c r="I56" s="11">
        <v>79</v>
      </c>
      <c r="J56" s="11">
        <v>40</v>
      </c>
      <c r="K56" s="11">
        <v>3</v>
      </c>
      <c r="L56" s="11">
        <f t="shared" si="0"/>
        <v>83</v>
      </c>
      <c r="M56" s="11">
        <v>10</v>
      </c>
      <c r="N56" s="11">
        <v>2</v>
      </c>
      <c r="O56" s="11">
        <v>4</v>
      </c>
      <c r="P56" s="11">
        <v>0</v>
      </c>
      <c r="Q56" s="11">
        <v>2</v>
      </c>
      <c r="R56" s="11">
        <f t="shared" si="1"/>
        <v>2</v>
      </c>
      <c r="S56" s="11">
        <v>24</v>
      </c>
      <c r="T56" s="11">
        <v>8</v>
      </c>
      <c r="U56" s="11">
        <v>3</v>
      </c>
      <c r="V56" s="11">
        <v>0</v>
      </c>
      <c r="W56" s="11"/>
      <c r="X56" s="11">
        <v>6</v>
      </c>
      <c r="Y56" s="11">
        <v>3</v>
      </c>
      <c r="Z56" s="11">
        <v>2</v>
      </c>
      <c r="AA56" s="11">
        <f t="shared" si="2"/>
        <v>5</v>
      </c>
      <c r="AB56" s="11">
        <v>2.8</v>
      </c>
      <c r="AC56" s="11">
        <v>6</v>
      </c>
      <c r="AD56" s="11">
        <v>5</v>
      </c>
      <c r="AE56" s="11">
        <v>5</v>
      </c>
      <c r="AF56" s="11">
        <v>0</v>
      </c>
      <c r="AG56" s="4">
        <f t="shared" si="4"/>
        <v>0</v>
      </c>
      <c r="AH56" s="3">
        <v>0</v>
      </c>
    </row>
    <row r="57" customHeight="1" spans="1:34">
      <c r="A57" s="10">
        <v>85</v>
      </c>
      <c r="B57" s="10">
        <v>102564</v>
      </c>
      <c r="C57" s="10" t="s">
        <v>171</v>
      </c>
      <c r="D57" s="10" t="s">
        <v>209</v>
      </c>
      <c r="E57" s="10" t="s">
        <v>169</v>
      </c>
      <c r="F57" s="11">
        <v>7</v>
      </c>
      <c r="G57" s="11">
        <v>6</v>
      </c>
      <c r="H57" s="11">
        <v>8</v>
      </c>
      <c r="I57" s="11">
        <v>96</v>
      </c>
      <c r="J57" s="11">
        <v>35</v>
      </c>
      <c r="K57" s="11">
        <v>19</v>
      </c>
      <c r="L57" s="11">
        <f t="shared" si="0"/>
        <v>89</v>
      </c>
      <c r="M57" s="11">
        <v>8</v>
      </c>
      <c r="N57" s="11">
        <v>0</v>
      </c>
      <c r="O57" s="11">
        <v>3</v>
      </c>
      <c r="P57" s="11">
        <v>0</v>
      </c>
      <c r="Q57" s="11">
        <v>0</v>
      </c>
      <c r="R57" s="11">
        <f t="shared" si="1"/>
        <v>0</v>
      </c>
      <c r="S57" s="11">
        <v>12</v>
      </c>
      <c r="T57" s="11">
        <v>1</v>
      </c>
      <c r="U57" s="11">
        <v>3</v>
      </c>
      <c r="V57" s="11">
        <v>0</v>
      </c>
      <c r="W57" s="11"/>
      <c r="X57" s="11">
        <v>7</v>
      </c>
      <c r="Y57" s="11">
        <v>3</v>
      </c>
      <c r="Z57" s="11">
        <v>3</v>
      </c>
      <c r="AA57" s="11">
        <f t="shared" si="2"/>
        <v>5</v>
      </c>
      <c r="AB57" s="11">
        <v>2</v>
      </c>
      <c r="AC57" s="11">
        <v>6</v>
      </c>
      <c r="AD57" s="11">
        <v>5</v>
      </c>
      <c r="AE57" s="11">
        <v>2</v>
      </c>
      <c r="AF57" s="11">
        <v>1052.25</v>
      </c>
      <c r="AG57" s="4">
        <f t="shared" si="4"/>
        <v>0.002464655123953</v>
      </c>
      <c r="AH57" s="3">
        <v>1301</v>
      </c>
    </row>
    <row r="58" customHeight="1" spans="1:34">
      <c r="A58" s="10">
        <v>91</v>
      </c>
      <c r="B58" s="10">
        <v>539</v>
      </c>
      <c r="C58" s="10" t="s">
        <v>178</v>
      </c>
      <c r="D58" s="10" t="s">
        <v>209</v>
      </c>
      <c r="E58" s="10" t="s">
        <v>175</v>
      </c>
      <c r="F58" s="11">
        <v>8</v>
      </c>
      <c r="G58" s="11">
        <v>0</v>
      </c>
      <c r="H58" s="11">
        <v>9</v>
      </c>
      <c r="I58" s="11">
        <v>111</v>
      </c>
      <c r="J58" s="11">
        <v>87</v>
      </c>
      <c r="K58" s="11">
        <v>7</v>
      </c>
      <c r="L58" s="11">
        <f t="shared" si="0"/>
        <v>181</v>
      </c>
      <c r="M58" s="11">
        <v>8</v>
      </c>
      <c r="N58" s="11">
        <v>0</v>
      </c>
      <c r="O58" s="11">
        <v>3</v>
      </c>
      <c r="P58" s="11">
        <v>0</v>
      </c>
      <c r="Q58" s="11">
        <v>1</v>
      </c>
      <c r="R58" s="11">
        <f t="shared" si="1"/>
        <v>1</v>
      </c>
      <c r="S58" s="11">
        <v>18</v>
      </c>
      <c r="T58" s="11">
        <v>4</v>
      </c>
      <c r="U58" s="11">
        <v>3</v>
      </c>
      <c r="V58" s="11">
        <v>0</v>
      </c>
      <c r="W58" s="11"/>
      <c r="X58" s="11">
        <v>7</v>
      </c>
      <c r="Y58" s="11">
        <v>3</v>
      </c>
      <c r="Z58" s="11">
        <v>0</v>
      </c>
      <c r="AA58" s="11">
        <f t="shared" si="2"/>
        <v>5</v>
      </c>
      <c r="AB58" s="11">
        <v>3</v>
      </c>
      <c r="AC58" s="11">
        <v>6</v>
      </c>
      <c r="AD58" s="11">
        <v>5</v>
      </c>
      <c r="AE58" s="11">
        <v>6</v>
      </c>
      <c r="AF58" s="11">
        <v>1913.56</v>
      </c>
      <c r="AG58" s="4">
        <f t="shared" si="4"/>
        <v>0.0044820769389323</v>
      </c>
      <c r="AH58" s="3">
        <v>2367</v>
      </c>
    </row>
    <row r="59" customHeight="1" spans="1:34">
      <c r="A59" s="10">
        <v>92</v>
      </c>
      <c r="B59" s="10">
        <v>549</v>
      </c>
      <c r="C59" s="10" t="s">
        <v>179</v>
      </c>
      <c r="D59" s="10" t="s">
        <v>209</v>
      </c>
      <c r="E59" s="10" t="s">
        <v>175</v>
      </c>
      <c r="F59" s="11">
        <v>8</v>
      </c>
      <c r="G59" s="11">
        <v>6</v>
      </c>
      <c r="H59" s="11">
        <v>9</v>
      </c>
      <c r="I59" s="11">
        <v>107</v>
      </c>
      <c r="J59" s="11">
        <v>21</v>
      </c>
      <c r="K59" s="11">
        <v>23</v>
      </c>
      <c r="L59" s="11">
        <f t="shared" si="0"/>
        <v>65</v>
      </c>
      <c r="M59" s="11">
        <v>9</v>
      </c>
      <c r="N59" s="11">
        <v>3</v>
      </c>
      <c r="O59" s="11">
        <v>3</v>
      </c>
      <c r="P59" s="11">
        <v>1</v>
      </c>
      <c r="Q59" s="11">
        <v>0</v>
      </c>
      <c r="R59" s="11">
        <f t="shared" si="1"/>
        <v>1</v>
      </c>
      <c r="S59" s="11">
        <v>18</v>
      </c>
      <c r="T59" s="11">
        <v>3</v>
      </c>
      <c r="U59" s="11">
        <v>2</v>
      </c>
      <c r="V59" s="11">
        <v>0</v>
      </c>
      <c r="W59" s="11"/>
      <c r="X59" s="11">
        <v>6</v>
      </c>
      <c r="Y59" s="11">
        <v>3</v>
      </c>
      <c r="Z59" s="11">
        <v>0</v>
      </c>
      <c r="AA59" s="11">
        <f t="shared" si="2"/>
        <v>5</v>
      </c>
      <c r="AB59" s="11">
        <v>9</v>
      </c>
      <c r="AC59" s="11">
        <v>10</v>
      </c>
      <c r="AD59" s="11">
        <v>5</v>
      </c>
      <c r="AE59" s="11">
        <v>4</v>
      </c>
      <c r="AF59" s="11">
        <v>1129.48</v>
      </c>
      <c r="AG59" s="4">
        <f t="shared" si="4"/>
        <v>0.00264554874735323</v>
      </c>
      <c r="AH59" s="3">
        <v>1397</v>
      </c>
    </row>
    <row r="60" customHeight="1" spans="1:34">
      <c r="A60" s="10">
        <v>93</v>
      </c>
      <c r="B60" s="10">
        <v>594</v>
      </c>
      <c r="C60" s="10" t="s">
        <v>180</v>
      </c>
      <c r="D60" s="10" t="s">
        <v>209</v>
      </c>
      <c r="E60" s="10" t="s">
        <v>175</v>
      </c>
      <c r="F60" s="11">
        <v>18</v>
      </c>
      <c r="G60" s="11">
        <v>25</v>
      </c>
      <c r="H60" s="11">
        <v>21</v>
      </c>
      <c r="I60" s="11">
        <v>86</v>
      </c>
      <c r="J60" s="11">
        <v>43</v>
      </c>
      <c r="K60" s="11">
        <v>9</v>
      </c>
      <c r="L60" s="11">
        <f t="shared" si="0"/>
        <v>95</v>
      </c>
      <c r="M60" s="11">
        <v>33</v>
      </c>
      <c r="N60" s="11">
        <v>11</v>
      </c>
      <c r="O60" s="11">
        <v>12</v>
      </c>
      <c r="P60" s="11">
        <v>2</v>
      </c>
      <c r="Q60" s="11">
        <v>10</v>
      </c>
      <c r="R60" s="11">
        <f t="shared" si="1"/>
        <v>12</v>
      </c>
      <c r="S60" s="11">
        <v>65</v>
      </c>
      <c r="T60" s="11">
        <v>22</v>
      </c>
      <c r="U60" s="11">
        <v>10</v>
      </c>
      <c r="V60" s="11">
        <v>0</v>
      </c>
      <c r="W60" s="11"/>
      <c r="X60" s="11">
        <v>23</v>
      </c>
      <c r="Y60" s="11">
        <v>10</v>
      </c>
      <c r="Z60" s="11">
        <v>7</v>
      </c>
      <c r="AA60" s="11">
        <f t="shared" si="2"/>
        <v>16</v>
      </c>
      <c r="AB60" s="11">
        <v>15</v>
      </c>
      <c r="AC60" s="11">
        <v>15</v>
      </c>
      <c r="AD60" s="11">
        <v>5</v>
      </c>
      <c r="AE60" s="11">
        <v>1</v>
      </c>
      <c r="AF60" s="11">
        <v>912.33</v>
      </c>
      <c r="AG60" s="4">
        <f t="shared" si="4"/>
        <v>0.00213692450390691</v>
      </c>
      <c r="AH60" s="3">
        <v>1128</v>
      </c>
    </row>
    <row r="61" customHeight="1" spans="1:34">
      <c r="A61" s="10">
        <v>94</v>
      </c>
      <c r="B61" s="10">
        <v>748</v>
      </c>
      <c r="C61" s="10" t="s">
        <v>181</v>
      </c>
      <c r="D61" s="10" t="s">
        <v>209</v>
      </c>
      <c r="E61" s="10" t="s">
        <v>175</v>
      </c>
      <c r="F61" s="11">
        <v>8</v>
      </c>
      <c r="G61" s="11">
        <v>6</v>
      </c>
      <c r="H61" s="11">
        <v>9</v>
      </c>
      <c r="I61" s="11">
        <v>156</v>
      </c>
      <c r="J61" s="11">
        <v>79</v>
      </c>
      <c r="K61" s="11">
        <v>33</v>
      </c>
      <c r="L61" s="11">
        <f t="shared" si="0"/>
        <v>191</v>
      </c>
      <c r="M61" s="11">
        <v>27</v>
      </c>
      <c r="N61" s="11">
        <v>27</v>
      </c>
      <c r="O61" s="11">
        <v>8</v>
      </c>
      <c r="P61" s="11">
        <v>1</v>
      </c>
      <c r="Q61" s="11">
        <v>6</v>
      </c>
      <c r="R61" s="11">
        <f t="shared" si="1"/>
        <v>7</v>
      </c>
      <c r="S61" s="11">
        <v>37</v>
      </c>
      <c r="T61" s="11">
        <v>30</v>
      </c>
      <c r="U61" s="11">
        <v>7</v>
      </c>
      <c r="V61" s="11">
        <v>4</v>
      </c>
      <c r="W61" s="11"/>
      <c r="X61" s="11">
        <v>7</v>
      </c>
      <c r="Y61" s="11">
        <v>6</v>
      </c>
      <c r="Z61" s="11">
        <v>7</v>
      </c>
      <c r="AA61" s="11">
        <f t="shared" si="2"/>
        <v>10</v>
      </c>
      <c r="AB61" s="11">
        <v>2.6</v>
      </c>
      <c r="AC61" s="11">
        <v>5</v>
      </c>
      <c r="AD61" s="11">
        <v>5</v>
      </c>
      <c r="AE61" s="11">
        <v>1</v>
      </c>
      <c r="AF61" s="11">
        <v>1143.1</v>
      </c>
      <c r="AG61" s="4">
        <f t="shared" si="4"/>
        <v>0.00267745048438173</v>
      </c>
      <c r="AH61" s="3">
        <v>1414</v>
      </c>
    </row>
    <row r="62" customHeight="1" spans="1:34">
      <c r="A62" s="10">
        <v>95</v>
      </c>
      <c r="B62" s="10">
        <v>107728</v>
      </c>
      <c r="C62" s="10" t="s">
        <v>182</v>
      </c>
      <c r="D62" s="10" t="s">
        <v>209</v>
      </c>
      <c r="E62" s="10" t="s">
        <v>175</v>
      </c>
      <c r="F62" s="11">
        <v>6</v>
      </c>
      <c r="G62" s="11">
        <v>3</v>
      </c>
      <c r="H62" s="11">
        <v>7</v>
      </c>
      <c r="I62" s="11">
        <v>83</v>
      </c>
      <c r="J62" s="11">
        <v>26</v>
      </c>
      <c r="K62" s="11">
        <v>10</v>
      </c>
      <c r="L62" s="11">
        <f t="shared" si="0"/>
        <v>62</v>
      </c>
      <c r="M62" s="11">
        <v>29</v>
      </c>
      <c r="N62" s="11">
        <v>14</v>
      </c>
      <c r="O62" s="11">
        <v>11</v>
      </c>
      <c r="P62" s="11">
        <v>0</v>
      </c>
      <c r="Q62" s="11">
        <v>10</v>
      </c>
      <c r="R62" s="11">
        <f t="shared" si="1"/>
        <v>10</v>
      </c>
      <c r="S62" s="11">
        <v>55</v>
      </c>
      <c r="T62" s="11">
        <v>19</v>
      </c>
      <c r="U62" s="11">
        <v>7</v>
      </c>
      <c r="V62" s="11">
        <v>3</v>
      </c>
      <c r="W62" s="11"/>
      <c r="X62" s="11">
        <v>15</v>
      </c>
      <c r="Y62" s="11">
        <v>8</v>
      </c>
      <c r="Z62" s="11">
        <v>4</v>
      </c>
      <c r="AA62" s="11">
        <f t="shared" si="2"/>
        <v>13</v>
      </c>
      <c r="AB62" s="11">
        <v>2</v>
      </c>
      <c r="AC62" s="11">
        <v>5</v>
      </c>
      <c r="AD62" s="11">
        <v>5</v>
      </c>
      <c r="AE62" s="11">
        <v>0</v>
      </c>
      <c r="AF62" s="11">
        <v>0</v>
      </c>
      <c r="AG62" s="4">
        <f t="shared" si="4"/>
        <v>0</v>
      </c>
      <c r="AH62" s="3">
        <v>0</v>
      </c>
    </row>
    <row r="63" customHeight="1" spans="1:34">
      <c r="A63" s="10">
        <v>99</v>
      </c>
      <c r="B63" s="10">
        <v>52</v>
      </c>
      <c r="C63" s="10" t="s">
        <v>187</v>
      </c>
      <c r="D63" s="10" t="s">
        <v>209</v>
      </c>
      <c r="E63" s="10" t="s">
        <v>186</v>
      </c>
      <c r="F63" s="11">
        <v>7</v>
      </c>
      <c r="G63" s="11">
        <v>3</v>
      </c>
      <c r="H63" s="11">
        <v>8</v>
      </c>
      <c r="I63" s="11">
        <v>104</v>
      </c>
      <c r="J63" s="11">
        <v>54</v>
      </c>
      <c r="K63" s="11">
        <v>20</v>
      </c>
      <c r="L63" s="11">
        <f t="shared" si="0"/>
        <v>128</v>
      </c>
      <c r="M63" s="11">
        <v>23</v>
      </c>
      <c r="N63" s="11">
        <v>14</v>
      </c>
      <c r="O63" s="11">
        <v>7</v>
      </c>
      <c r="P63" s="11">
        <v>1</v>
      </c>
      <c r="Q63" s="11">
        <v>4</v>
      </c>
      <c r="R63" s="11">
        <f t="shared" si="1"/>
        <v>5</v>
      </c>
      <c r="S63" s="11">
        <v>27</v>
      </c>
      <c r="T63" s="11">
        <v>14</v>
      </c>
      <c r="U63" s="11">
        <v>5</v>
      </c>
      <c r="V63" s="11">
        <v>5</v>
      </c>
      <c r="W63" s="11"/>
      <c r="X63" s="11">
        <v>7</v>
      </c>
      <c r="Y63" s="11">
        <v>5</v>
      </c>
      <c r="Z63" s="11">
        <v>8</v>
      </c>
      <c r="AA63" s="11">
        <f t="shared" si="2"/>
        <v>8</v>
      </c>
      <c r="AB63" s="11">
        <v>5</v>
      </c>
      <c r="AC63" s="11">
        <v>6</v>
      </c>
      <c r="AD63" s="11">
        <v>5</v>
      </c>
      <c r="AE63" s="11">
        <v>1</v>
      </c>
      <c r="AF63" s="11">
        <v>2970.62</v>
      </c>
      <c r="AG63" s="4">
        <f t="shared" si="4"/>
        <v>0.00695799838851725</v>
      </c>
      <c r="AH63" s="3">
        <v>3674</v>
      </c>
    </row>
    <row r="64" customHeight="1" spans="1:34">
      <c r="A64" s="10">
        <v>100</v>
      </c>
      <c r="B64" s="10">
        <v>54</v>
      </c>
      <c r="C64" s="10" t="s">
        <v>188</v>
      </c>
      <c r="D64" s="10" t="s">
        <v>209</v>
      </c>
      <c r="E64" s="10" t="s">
        <v>186</v>
      </c>
      <c r="F64" s="11">
        <v>25</v>
      </c>
      <c r="G64" s="11">
        <v>272</v>
      </c>
      <c r="H64" s="11">
        <v>29</v>
      </c>
      <c r="I64" s="11">
        <v>235</v>
      </c>
      <c r="J64" s="11">
        <v>152</v>
      </c>
      <c r="K64" s="11">
        <v>52</v>
      </c>
      <c r="L64" s="11">
        <f t="shared" si="0"/>
        <v>356</v>
      </c>
      <c r="M64" s="11">
        <v>18</v>
      </c>
      <c r="N64" s="11">
        <v>14</v>
      </c>
      <c r="O64" s="11">
        <v>8</v>
      </c>
      <c r="P64" s="11">
        <v>7</v>
      </c>
      <c r="Q64" s="11">
        <v>5</v>
      </c>
      <c r="R64" s="11">
        <f t="shared" si="1"/>
        <v>12</v>
      </c>
      <c r="S64" s="11">
        <v>33</v>
      </c>
      <c r="T64" s="11">
        <v>24</v>
      </c>
      <c r="U64" s="11">
        <v>5</v>
      </c>
      <c r="V64" s="11">
        <v>3</v>
      </c>
      <c r="W64" s="11"/>
      <c r="X64" s="11">
        <v>7</v>
      </c>
      <c r="Y64" s="11">
        <v>10</v>
      </c>
      <c r="Z64" s="11">
        <v>13</v>
      </c>
      <c r="AA64" s="11">
        <f t="shared" si="2"/>
        <v>16</v>
      </c>
      <c r="AB64" s="11">
        <v>1</v>
      </c>
      <c r="AC64" s="11">
        <v>5</v>
      </c>
      <c r="AD64" s="11">
        <v>5</v>
      </c>
      <c r="AE64" s="11">
        <v>6</v>
      </c>
      <c r="AF64" s="11">
        <v>4822.71</v>
      </c>
      <c r="AG64" s="4">
        <f t="shared" si="4"/>
        <v>0.0112960959019619</v>
      </c>
      <c r="AH64" s="3">
        <v>5964</v>
      </c>
    </row>
    <row r="65" customHeight="1" spans="1:34">
      <c r="A65" s="10">
        <v>101</v>
      </c>
      <c r="B65" s="10">
        <v>367</v>
      </c>
      <c r="C65" s="10" t="s">
        <v>189</v>
      </c>
      <c r="D65" s="10" t="s">
        <v>209</v>
      </c>
      <c r="E65" s="10" t="s">
        <v>186</v>
      </c>
      <c r="F65" s="11">
        <v>9</v>
      </c>
      <c r="G65" s="11">
        <v>6</v>
      </c>
      <c r="H65" s="11">
        <v>10</v>
      </c>
      <c r="I65" s="11">
        <v>188</v>
      </c>
      <c r="J65" s="11">
        <v>115</v>
      </c>
      <c r="K65" s="11">
        <v>14</v>
      </c>
      <c r="L65" s="11">
        <f t="shared" si="0"/>
        <v>244</v>
      </c>
      <c r="M65" s="11">
        <v>14</v>
      </c>
      <c r="N65" s="11">
        <v>1</v>
      </c>
      <c r="O65" s="11">
        <v>5</v>
      </c>
      <c r="P65" s="11">
        <v>0</v>
      </c>
      <c r="Q65" s="11">
        <v>1</v>
      </c>
      <c r="R65" s="11">
        <f t="shared" si="1"/>
        <v>1</v>
      </c>
      <c r="S65" s="11">
        <v>27</v>
      </c>
      <c r="T65" s="11">
        <v>0</v>
      </c>
      <c r="U65" s="11">
        <v>3</v>
      </c>
      <c r="V65" s="11">
        <v>4</v>
      </c>
      <c r="W65" s="11"/>
      <c r="X65" s="11">
        <v>7</v>
      </c>
      <c r="Y65" s="11">
        <v>3</v>
      </c>
      <c r="Z65" s="11">
        <v>1</v>
      </c>
      <c r="AA65" s="11">
        <f t="shared" si="2"/>
        <v>5</v>
      </c>
      <c r="AB65" s="11">
        <v>11</v>
      </c>
      <c r="AC65" s="11">
        <v>11</v>
      </c>
      <c r="AD65" s="11">
        <v>5</v>
      </c>
      <c r="AE65" s="11">
        <v>3</v>
      </c>
      <c r="AF65" s="11">
        <v>998.43</v>
      </c>
      <c r="AG65" s="4">
        <f t="shared" si="4"/>
        <v>0.00233859407499016</v>
      </c>
      <c r="AH65" s="3">
        <v>1235</v>
      </c>
    </row>
    <row r="66" customHeight="1" spans="1:34">
      <c r="A66" s="10">
        <v>102</v>
      </c>
      <c r="B66" s="10">
        <v>587</v>
      </c>
      <c r="C66" s="10" t="s">
        <v>190</v>
      </c>
      <c r="D66" s="10" t="s">
        <v>209</v>
      </c>
      <c r="E66" s="10" t="s">
        <v>186</v>
      </c>
      <c r="F66" s="11">
        <v>7</v>
      </c>
      <c r="G66" s="11">
        <v>2</v>
      </c>
      <c r="H66" s="11">
        <v>8</v>
      </c>
      <c r="I66" s="11">
        <v>95</v>
      </c>
      <c r="J66" s="11">
        <v>26</v>
      </c>
      <c r="K66" s="11">
        <v>11</v>
      </c>
      <c r="L66" s="11">
        <f t="shared" si="0"/>
        <v>63</v>
      </c>
      <c r="M66" s="11">
        <v>15</v>
      </c>
      <c r="N66" s="11">
        <v>10</v>
      </c>
      <c r="O66" s="11">
        <v>5</v>
      </c>
      <c r="P66" s="11">
        <v>1</v>
      </c>
      <c r="Q66" s="11">
        <v>2</v>
      </c>
      <c r="R66" s="11">
        <f t="shared" si="1"/>
        <v>3</v>
      </c>
      <c r="S66" s="11">
        <v>27</v>
      </c>
      <c r="T66" s="11">
        <v>1</v>
      </c>
      <c r="U66" s="11">
        <v>3</v>
      </c>
      <c r="V66" s="11">
        <v>3</v>
      </c>
      <c r="W66" s="11"/>
      <c r="X66" s="11">
        <v>7</v>
      </c>
      <c r="Y66" s="11">
        <v>3</v>
      </c>
      <c r="Z66" s="11">
        <v>1</v>
      </c>
      <c r="AA66" s="11">
        <f t="shared" si="2"/>
        <v>5</v>
      </c>
      <c r="AB66" s="11">
        <v>3</v>
      </c>
      <c r="AC66" s="11">
        <v>5</v>
      </c>
      <c r="AD66" s="11">
        <v>5</v>
      </c>
      <c r="AE66" s="11">
        <v>0</v>
      </c>
      <c r="AF66" s="11">
        <v>1088.48</v>
      </c>
      <c r="AG66" s="4">
        <f t="shared" si="4"/>
        <v>0.00254951561826597</v>
      </c>
      <c r="AH66" s="3">
        <v>1346</v>
      </c>
    </row>
    <row r="67" customHeight="1" spans="1:34">
      <c r="A67" s="10">
        <v>103</v>
      </c>
      <c r="B67" s="10">
        <v>101453</v>
      </c>
      <c r="C67" s="10" t="s">
        <v>191</v>
      </c>
      <c r="D67" s="10" t="s">
        <v>209</v>
      </c>
      <c r="E67" s="10" t="s">
        <v>186</v>
      </c>
      <c r="F67" s="11">
        <v>10</v>
      </c>
      <c r="G67" s="11">
        <v>1</v>
      </c>
      <c r="H67" s="11">
        <v>11</v>
      </c>
      <c r="I67" s="11">
        <v>133</v>
      </c>
      <c r="J67" s="11">
        <v>44</v>
      </c>
      <c r="K67" s="11">
        <v>23</v>
      </c>
      <c r="L67" s="11">
        <f t="shared" ref="L67:L104" si="5">J67*2+K67</f>
        <v>111</v>
      </c>
      <c r="M67" s="11">
        <v>15</v>
      </c>
      <c r="N67" s="11">
        <v>3</v>
      </c>
      <c r="O67" s="11">
        <v>5</v>
      </c>
      <c r="P67" s="11">
        <v>0</v>
      </c>
      <c r="Q67" s="11">
        <v>1</v>
      </c>
      <c r="R67" s="11">
        <f t="shared" ref="R67:R116" si="6">P67+Q67</f>
        <v>1</v>
      </c>
      <c r="S67" s="11">
        <v>29</v>
      </c>
      <c r="T67" s="11">
        <v>10</v>
      </c>
      <c r="U67" s="11">
        <v>3</v>
      </c>
      <c r="V67" s="11">
        <v>3</v>
      </c>
      <c r="W67" s="11"/>
      <c r="X67" s="11">
        <v>7</v>
      </c>
      <c r="Y67" s="11">
        <v>3</v>
      </c>
      <c r="Z67" s="11">
        <v>2</v>
      </c>
      <c r="AA67" s="11">
        <f t="shared" ref="AA67:AA117" si="7">ROUND(Y67/310*500,0)</f>
        <v>5</v>
      </c>
      <c r="AB67" s="11">
        <v>6</v>
      </c>
      <c r="AC67" s="11">
        <v>8</v>
      </c>
      <c r="AD67" s="11">
        <v>5</v>
      </c>
      <c r="AE67" s="11">
        <v>0</v>
      </c>
      <c r="AF67" s="11">
        <v>1711.84</v>
      </c>
      <c r="AG67" s="4">
        <f t="shared" si="4"/>
        <v>0.00400959394382296</v>
      </c>
      <c r="AH67" s="3">
        <v>2117</v>
      </c>
    </row>
    <row r="68" customHeight="1" spans="1:34">
      <c r="A68" s="10">
        <v>104</v>
      </c>
      <c r="B68" s="10">
        <v>104428</v>
      </c>
      <c r="C68" s="10" t="s">
        <v>192</v>
      </c>
      <c r="D68" s="10" t="s">
        <v>209</v>
      </c>
      <c r="E68" s="10" t="s">
        <v>186</v>
      </c>
      <c r="F68" s="11">
        <v>6</v>
      </c>
      <c r="G68" s="11">
        <v>6</v>
      </c>
      <c r="H68" s="11">
        <v>7</v>
      </c>
      <c r="I68" s="11">
        <v>98</v>
      </c>
      <c r="J68" s="11">
        <v>55</v>
      </c>
      <c r="K68" s="11">
        <v>15</v>
      </c>
      <c r="L68" s="11">
        <f t="shared" si="5"/>
        <v>125</v>
      </c>
      <c r="M68" s="11">
        <v>18</v>
      </c>
      <c r="N68" s="11">
        <v>6</v>
      </c>
      <c r="O68" s="11">
        <v>5</v>
      </c>
      <c r="P68" s="11">
        <v>1</v>
      </c>
      <c r="Q68" s="11">
        <v>2</v>
      </c>
      <c r="R68" s="11">
        <f t="shared" si="6"/>
        <v>3</v>
      </c>
      <c r="S68" s="11">
        <v>48</v>
      </c>
      <c r="T68" s="11">
        <v>6</v>
      </c>
      <c r="U68" s="11">
        <v>5</v>
      </c>
      <c r="V68" s="11">
        <v>0</v>
      </c>
      <c r="W68" s="11"/>
      <c r="X68" s="11">
        <v>17</v>
      </c>
      <c r="Y68" s="11">
        <v>5</v>
      </c>
      <c r="Z68" s="11">
        <v>4</v>
      </c>
      <c r="AA68" s="11">
        <f t="shared" si="7"/>
        <v>8</v>
      </c>
      <c r="AB68" s="11">
        <v>5</v>
      </c>
      <c r="AC68" s="11">
        <v>6</v>
      </c>
      <c r="AD68" s="11">
        <v>5</v>
      </c>
      <c r="AE68" s="11">
        <v>5</v>
      </c>
      <c r="AF68" s="11">
        <v>1279.27</v>
      </c>
      <c r="AG68" s="4">
        <f t="shared" ref="AG68:AG99" si="8">AF68/426936</f>
        <v>0.00299639758652351</v>
      </c>
      <c r="AH68" s="3">
        <v>1582</v>
      </c>
    </row>
    <row r="69" customHeight="1" spans="1:34">
      <c r="A69" s="10">
        <v>18</v>
      </c>
      <c r="B69" s="10">
        <v>339</v>
      </c>
      <c r="C69" s="10" t="s">
        <v>98</v>
      </c>
      <c r="D69" s="10" t="s">
        <v>210</v>
      </c>
      <c r="E69" s="10" t="s">
        <v>81</v>
      </c>
      <c r="F69" s="11">
        <v>6</v>
      </c>
      <c r="G69" s="11">
        <v>5</v>
      </c>
      <c r="H69" s="11">
        <v>7</v>
      </c>
      <c r="I69" s="11">
        <v>86</v>
      </c>
      <c r="J69" s="11">
        <v>9</v>
      </c>
      <c r="K69" s="11">
        <v>12</v>
      </c>
      <c r="L69" s="11">
        <f t="shared" si="5"/>
        <v>30</v>
      </c>
      <c r="M69" s="11">
        <v>23</v>
      </c>
      <c r="N69" s="11">
        <v>14</v>
      </c>
      <c r="O69" s="11">
        <v>5</v>
      </c>
      <c r="P69" s="11">
        <v>0</v>
      </c>
      <c r="Q69" s="11">
        <v>3</v>
      </c>
      <c r="R69" s="11">
        <f t="shared" si="6"/>
        <v>3</v>
      </c>
      <c r="S69" s="11">
        <v>32</v>
      </c>
      <c r="T69" s="11">
        <v>18</v>
      </c>
      <c r="U69" s="11">
        <v>5</v>
      </c>
      <c r="V69" s="11">
        <v>0</v>
      </c>
      <c r="W69" s="11"/>
      <c r="X69" s="11">
        <v>12</v>
      </c>
      <c r="Y69" s="11">
        <v>3</v>
      </c>
      <c r="Z69" s="11">
        <v>1</v>
      </c>
      <c r="AA69" s="11">
        <f t="shared" si="7"/>
        <v>5</v>
      </c>
      <c r="AB69" s="11">
        <v>7</v>
      </c>
      <c r="AC69" s="11">
        <v>9</v>
      </c>
      <c r="AD69" s="11">
        <v>4</v>
      </c>
      <c r="AE69" s="11">
        <v>0</v>
      </c>
      <c r="AF69" s="11">
        <v>3628.26</v>
      </c>
      <c r="AG69" s="4">
        <f t="shared" si="8"/>
        <v>0.00849836977907696</v>
      </c>
      <c r="AH69" s="3">
        <v>4487</v>
      </c>
    </row>
    <row r="70" customHeight="1" spans="1:34">
      <c r="A70" s="10">
        <v>19</v>
      </c>
      <c r="B70" s="10">
        <v>359</v>
      </c>
      <c r="C70" s="10" t="s">
        <v>99</v>
      </c>
      <c r="D70" s="10" t="s">
        <v>210</v>
      </c>
      <c r="E70" s="10" t="s">
        <v>81</v>
      </c>
      <c r="F70" s="11">
        <v>9</v>
      </c>
      <c r="G70" s="11">
        <v>7</v>
      </c>
      <c r="H70" s="11">
        <v>10</v>
      </c>
      <c r="I70" s="11">
        <v>110</v>
      </c>
      <c r="J70" s="11">
        <v>12</v>
      </c>
      <c r="K70" s="11">
        <v>9</v>
      </c>
      <c r="L70" s="11">
        <f t="shared" si="5"/>
        <v>33</v>
      </c>
      <c r="M70" s="11">
        <v>22</v>
      </c>
      <c r="N70" s="11">
        <v>27</v>
      </c>
      <c r="O70" s="11">
        <v>5</v>
      </c>
      <c r="P70" s="11">
        <v>2</v>
      </c>
      <c r="Q70" s="11">
        <v>1</v>
      </c>
      <c r="R70" s="11">
        <f t="shared" si="6"/>
        <v>3</v>
      </c>
      <c r="S70" s="11">
        <v>21</v>
      </c>
      <c r="T70" s="11">
        <v>3</v>
      </c>
      <c r="U70" s="11">
        <v>5</v>
      </c>
      <c r="V70" s="11">
        <v>6</v>
      </c>
      <c r="W70" s="11"/>
      <c r="X70" s="11">
        <v>7</v>
      </c>
      <c r="Y70" s="11">
        <v>5</v>
      </c>
      <c r="Z70" s="11">
        <v>1</v>
      </c>
      <c r="AA70" s="11">
        <f t="shared" si="7"/>
        <v>8</v>
      </c>
      <c r="AB70" s="11">
        <v>0</v>
      </c>
      <c r="AC70" s="11">
        <v>4</v>
      </c>
      <c r="AD70" s="11">
        <v>4</v>
      </c>
      <c r="AE70" s="11">
        <v>1</v>
      </c>
      <c r="AF70" s="11">
        <v>2761.55</v>
      </c>
      <c r="AG70" s="4">
        <f t="shared" si="8"/>
        <v>0.00646829969831544</v>
      </c>
      <c r="AH70" s="3">
        <v>3415</v>
      </c>
    </row>
    <row r="71" customHeight="1" spans="1:34">
      <c r="A71" s="10">
        <v>20</v>
      </c>
      <c r="B71" s="10">
        <v>726</v>
      </c>
      <c r="C71" s="10" t="s">
        <v>100</v>
      </c>
      <c r="D71" s="10" t="s">
        <v>210</v>
      </c>
      <c r="E71" s="10" t="s">
        <v>81</v>
      </c>
      <c r="F71" s="11">
        <v>6</v>
      </c>
      <c r="G71" s="11">
        <v>2</v>
      </c>
      <c r="H71" s="11">
        <v>7</v>
      </c>
      <c r="I71" s="11">
        <v>90</v>
      </c>
      <c r="J71" s="11">
        <v>33</v>
      </c>
      <c r="K71" s="11">
        <v>13</v>
      </c>
      <c r="L71" s="11">
        <f t="shared" si="5"/>
        <v>79</v>
      </c>
      <c r="M71" s="11">
        <v>19</v>
      </c>
      <c r="N71" s="11">
        <v>8</v>
      </c>
      <c r="O71" s="11">
        <v>6</v>
      </c>
      <c r="P71" s="11">
        <v>1</v>
      </c>
      <c r="Q71" s="11">
        <v>6</v>
      </c>
      <c r="R71" s="11">
        <f t="shared" si="6"/>
        <v>7</v>
      </c>
      <c r="S71" s="11">
        <v>21</v>
      </c>
      <c r="T71" s="11">
        <v>2</v>
      </c>
      <c r="U71" s="11">
        <v>5</v>
      </c>
      <c r="V71" s="11">
        <v>0</v>
      </c>
      <c r="W71" s="11"/>
      <c r="X71" s="11">
        <v>9</v>
      </c>
      <c r="Y71" s="11">
        <v>3</v>
      </c>
      <c r="Z71" s="11">
        <v>2</v>
      </c>
      <c r="AA71" s="11">
        <f t="shared" si="7"/>
        <v>5</v>
      </c>
      <c r="AB71" s="11">
        <v>4</v>
      </c>
      <c r="AC71" s="11">
        <v>5</v>
      </c>
      <c r="AD71" s="11">
        <v>4</v>
      </c>
      <c r="AE71" s="11">
        <v>7</v>
      </c>
      <c r="AF71" s="11">
        <v>6278.38</v>
      </c>
      <c r="AG71" s="4">
        <f t="shared" si="8"/>
        <v>0.0147056701707047</v>
      </c>
      <c r="AH71" s="3">
        <v>7765</v>
      </c>
    </row>
    <row r="72" customHeight="1" spans="1:34">
      <c r="A72" s="10">
        <v>21</v>
      </c>
      <c r="B72" s="10">
        <v>727</v>
      </c>
      <c r="C72" s="10" t="s">
        <v>101</v>
      </c>
      <c r="D72" s="10" t="s">
        <v>210</v>
      </c>
      <c r="E72" s="10" t="s">
        <v>81</v>
      </c>
      <c r="F72" s="11">
        <v>7</v>
      </c>
      <c r="G72" s="11">
        <v>1</v>
      </c>
      <c r="H72" s="11">
        <v>8</v>
      </c>
      <c r="I72" s="11">
        <v>96</v>
      </c>
      <c r="J72" s="11">
        <v>13</v>
      </c>
      <c r="K72" s="11">
        <v>5</v>
      </c>
      <c r="L72" s="11">
        <f t="shared" si="5"/>
        <v>31</v>
      </c>
      <c r="M72" s="11">
        <v>18</v>
      </c>
      <c r="N72" s="11">
        <v>6</v>
      </c>
      <c r="O72" s="11">
        <v>4</v>
      </c>
      <c r="P72" s="11">
        <v>0</v>
      </c>
      <c r="Q72" s="11">
        <v>5</v>
      </c>
      <c r="R72" s="11">
        <f t="shared" si="6"/>
        <v>5</v>
      </c>
      <c r="S72" s="11">
        <v>20</v>
      </c>
      <c r="T72" s="11">
        <v>11</v>
      </c>
      <c r="U72" s="11">
        <v>5</v>
      </c>
      <c r="V72" s="11">
        <v>7</v>
      </c>
      <c r="W72" s="11"/>
      <c r="X72" s="11">
        <v>7</v>
      </c>
      <c r="Y72" s="11">
        <v>3</v>
      </c>
      <c r="Z72" s="11">
        <v>1</v>
      </c>
      <c r="AA72" s="11">
        <f t="shared" si="7"/>
        <v>5</v>
      </c>
      <c r="AB72" s="11">
        <v>3</v>
      </c>
      <c r="AC72" s="11">
        <v>4</v>
      </c>
      <c r="AD72" s="11">
        <v>4</v>
      </c>
      <c r="AE72" s="11">
        <v>4</v>
      </c>
      <c r="AF72" s="11">
        <v>1584.11</v>
      </c>
      <c r="AG72" s="4">
        <f t="shared" si="8"/>
        <v>0.00371041561264452</v>
      </c>
      <c r="AH72" s="3">
        <v>1959</v>
      </c>
    </row>
    <row r="73" customHeight="1" spans="1:34">
      <c r="A73" s="10">
        <v>22</v>
      </c>
      <c r="B73" s="10">
        <v>105267</v>
      </c>
      <c r="C73" s="10" t="s">
        <v>102</v>
      </c>
      <c r="D73" s="10" t="s">
        <v>210</v>
      </c>
      <c r="E73" s="10" t="s">
        <v>81</v>
      </c>
      <c r="F73" s="11">
        <v>6</v>
      </c>
      <c r="G73" s="11">
        <v>6</v>
      </c>
      <c r="H73" s="11">
        <v>7</v>
      </c>
      <c r="I73" s="11">
        <v>90</v>
      </c>
      <c r="J73" s="11">
        <v>15</v>
      </c>
      <c r="K73" s="11">
        <v>6</v>
      </c>
      <c r="L73" s="11">
        <f t="shared" si="5"/>
        <v>36</v>
      </c>
      <c r="M73" s="11">
        <v>14</v>
      </c>
      <c r="N73" s="11">
        <v>6</v>
      </c>
      <c r="O73" s="11">
        <v>5</v>
      </c>
      <c r="P73" s="11">
        <v>1</v>
      </c>
      <c r="Q73" s="11">
        <v>3</v>
      </c>
      <c r="R73" s="11">
        <f t="shared" si="6"/>
        <v>4</v>
      </c>
      <c r="S73" s="11">
        <v>33</v>
      </c>
      <c r="T73" s="11">
        <v>5</v>
      </c>
      <c r="U73" s="11">
        <v>3</v>
      </c>
      <c r="V73" s="11">
        <v>0</v>
      </c>
      <c r="W73" s="11"/>
      <c r="X73" s="11">
        <v>7</v>
      </c>
      <c r="Y73" s="11">
        <v>3</v>
      </c>
      <c r="Z73" s="11">
        <v>1</v>
      </c>
      <c r="AA73" s="11">
        <f t="shared" si="7"/>
        <v>5</v>
      </c>
      <c r="AB73" s="11">
        <v>4</v>
      </c>
      <c r="AC73" s="11">
        <v>5</v>
      </c>
      <c r="AD73" s="11">
        <v>4</v>
      </c>
      <c r="AE73" s="11">
        <v>0</v>
      </c>
      <c r="AF73" s="11">
        <v>1285.33</v>
      </c>
      <c r="AG73" s="4">
        <f t="shared" si="8"/>
        <v>0.00301059175145689</v>
      </c>
      <c r="AH73" s="3">
        <v>1590</v>
      </c>
    </row>
    <row r="74" customHeight="1" spans="1:34">
      <c r="A74" s="10">
        <v>48</v>
      </c>
      <c r="B74" s="10">
        <v>733</v>
      </c>
      <c r="C74" s="10" t="s">
        <v>130</v>
      </c>
      <c r="D74" s="10" t="s">
        <v>210</v>
      </c>
      <c r="E74" s="10" t="s">
        <v>116</v>
      </c>
      <c r="F74" s="11">
        <v>8</v>
      </c>
      <c r="G74" s="11">
        <v>3</v>
      </c>
      <c r="H74" s="11">
        <v>9</v>
      </c>
      <c r="I74" s="11">
        <v>98</v>
      </c>
      <c r="J74" s="11">
        <v>17</v>
      </c>
      <c r="K74" s="11">
        <v>16</v>
      </c>
      <c r="L74" s="11">
        <f t="shared" si="5"/>
        <v>50</v>
      </c>
      <c r="M74" s="11">
        <v>11</v>
      </c>
      <c r="N74" s="11">
        <v>0</v>
      </c>
      <c r="O74" s="11">
        <v>5</v>
      </c>
      <c r="P74" s="11">
        <v>0</v>
      </c>
      <c r="Q74" s="11">
        <v>0</v>
      </c>
      <c r="R74" s="11">
        <f t="shared" si="6"/>
        <v>0</v>
      </c>
      <c r="S74" s="11">
        <v>23</v>
      </c>
      <c r="T74" s="11">
        <v>10</v>
      </c>
      <c r="U74" s="11">
        <v>3</v>
      </c>
      <c r="V74" s="11">
        <v>0</v>
      </c>
      <c r="W74" s="11"/>
      <c r="X74" s="11">
        <v>7</v>
      </c>
      <c r="Y74" s="11">
        <v>3</v>
      </c>
      <c r="Z74" s="11">
        <v>1</v>
      </c>
      <c r="AA74" s="11">
        <f t="shared" si="7"/>
        <v>5</v>
      </c>
      <c r="AB74" s="11">
        <v>3</v>
      </c>
      <c r="AC74" s="11">
        <v>4</v>
      </c>
      <c r="AD74" s="11">
        <v>4</v>
      </c>
      <c r="AE74" s="11">
        <v>0</v>
      </c>
      <c r="AF74" s="11">
        <v>1672.44</v>
      </c>
      <c r="AG74" s="4">
        <f t="shared" si="8"/>
        <v>0.00391730844904154</v>
      </c>
      <c r="AH74" s="3">
        <v>2068</v>
      </c>
    </row>
    <row r="75" customHeight="1" spans="1:34">
      <c r="A75" s="10">
        <v>49</v>
      </c>
      <c r="B75" s="10">
        <v>106485</v>
      </c>
      <c r="C75" s="10" t="s">
        <v>131</v>
      </c>
      <c r="D75" s="10" t="s">
        <v>210</v>
      </c>
      <c r="E75" s="10" t="s">
        <v>116</v>
      </c>
      <c r="F75" s="11">
        <v>6</v>
      </c>
      <c r="G75" s="11">
        <v>1</v>
      </c>
      <c r="H75" s="11">
        <v>7</v>
      </c>
      <c r="I75" s="11">
        <v>90</v>
      </c>
      <c r="J75" s="11">
        <v>20</v>
      </c>
      <c r="K75" s="11">
        <v>7</v>
      </c>
      <c r="L75" s="11">
        <f t="shared" si="5"/>
        <v>47</v>
      </c>
      <c r="M75" s="11">
        <v>13</v>
      </c>
      <c r="N75" s="11">
        <v>6</v>
      </c>
      <c r="O75" s="11">
        <v>4</v>
      </c>
      <c r="P75" s="11">
        <v>1</v>
      </c>
      <c r="Q75" s="11">
        <v>2</v>
      </c>
      <c r="R75" s="11">
        <f t="shared" si="6"/>
        <v>3</v>
      </c>
      <c r="S75" s="11">
        <v>24</v>
      </c>
      <c r="T75" s="11">
        <v>14</v>
      </c>
      <c r="U75" s="11">
        <v>3</v>
      </c>
      <c r="V75" s="11">
        <v>3</v>
      </c>
      <c r="W75" s="11"/>
      <c r="X75" s="11">
        <v>7</v>
      </c>
      <c r="Y75" s="11">
        <v>6</v>
      </c>
      <c r="Z75" s="11">
        <v>2</v>
      </c>
      <c r="AA75" s="11">
        <f t="shared" si="7"/>
        <v>10</v>
      </c>
      <c r="AB75" s="11">
        <v>6</v>
      </c>
      <c r="AC75" s="11">
        <v>7</v>
      </c>
      <c r="AD75" s="11">
        <v>4</v>
      </c>
      <c r="AE75" s="11">
        <v>1</v>
      </c>
      <c r="AF75" s="11">
        <v>105.1</v>
      </c>
      <c r="AG75" s="4">
        <f t="shared" si="8"/>
        <v>0.000246172728465156</v>
      </c>
      <c r="AH75" s="3">
        <v>130</v>
      </c>
    </row>
    <row r="76" customHeight="1" spans="1:34">
      <c r="A76" s="10">
        <v>71</v>
      </c>
      <c r="B76" s="10">
        <v>308</v>
      </c>
      <c r="C76" s="10" t="s">
        <v>154</v>
      </c>
      <c r="D76" s="10" t="s">
        <v>210</v>
      </c>
      <c r="E76" s="10" t="s">
        <v>141</v>
      </c>
      <c r="F76" s="11">
        <v>7</v>
      </c>
      <c r="G76" s="11">
        <v>0</v>
      </c>
      <c r="H76" s="11">
        <v>8</v>
      </c>
      <c r="I76" s="11">
        <v>100</v>
      </c>
      <c r="J76" s="11">
        <v>16</v>
      </c>
      <c r="K76" s="11">
        <v>10</v>
      </c>
      <c r="L76" s="11">
        <f t="shared" si="5"/>
        <v>42</v>
      </c>
      <c r="M76" s="11">
        <v>8</v>
      </c>
      <c r="N76" s="11">
        <v>0</v>
      </c>
      <c r="O76" s="11">
        <v>4</v>
      </c>
      <c r="P76" s="11">
        <v>0</v>
      </c>
      <c r="Q76" s="11">
        <v>2</v>
      </c>
      <c r="R76" s="11">
        <f t="shared" si="6"/>
        <v>2</v>
      </c>
      <c r="S76" s="11">
        <v>18</v>
      </c>
      <c r="T76" s="11">
        <v>1</v>
      </c>
      <c r="U76" s="11">
        <v>3</v>
      </c>
      <c r="V76" s="11">
        <v>5</v>
      </c>
      <c r="W76" s="11"/>
      <c r="X76" s="11">
        <v>7</v>
      </c>
      <c r="Y76" s="11">
        <v>3</v>
      </c>
      <c r="Z76" s="11">
        <v>1</v>
      </c>
      <c r="AA76" s="11">
        <f t="shared" si="7"/>
        <v>5</v>
      </c>
      <c r="AB76" s="11">
        <v>2</v>
      </c>
      <c r="AC76" s="11">
        <v>4</v>
      </c>
      <c r="AD76" s="11">
        <v>4</v>
      </c>
      <c r="AE76" s="11">
        <v>3</v>
      </c>
      <c r="AF76" s="11">
        <v>1260.73</v>
      </c>
      <c r="AG76" s="4">
        <f t="shared" si="8"/>
        <v>0.00295297187400453</v>
      </c>
      <c r="AH76" s="3">
        <v>1559</v>
      </c>
    </row>
    <row r="77" customHeight="1" spans="1:34">
      <c r="A77" s="10">
        <v>72</v>
      </c>
      <c r="B77" s="10">
        <v>723</v>
      </c>
      <c r="C77" s="10" t="s">
        <v>155</v>
      </c>
      <c r="D77" s="10" t="s">
        <v>210</v>
      </c>
      <c r="E77" s="10" t="s">
        <v>141</v>
      </c>
      <c r="F77" s="11">
        <v>7</v>
      </c>
      <c r="G77" s="11">
        <v>4</v>
      </c>
      <c r="H77" s="11">
        <v>8</v>
      </c>
      <c r="I77" s="11">
        <v>100</v>
      </c>
      <c r="J77" s="11">
        <v>22</v>
      </c>
      <c r="K77" s="11">
        <v>6</v>
      </c>
      <c r="L77" s="11">
        <f t="shared" si="5"/>
        <v>50</v>
      </c>
      <c r="M77" s="11">
        <v>9</v>
      </c>
      <c r="N77" s="11">
        <v>5</v>
      </c>
      <c r="O77" s="11">
        <v>3</v>
      </c>
      <c r="P77" s="11">
        <v>0</v>
      </c>
      <c r="Q77" s="11">
        <v>4</v>
      </c>
      <c r="R77" s="11">
        <f t="shared" si="6"/>
        <v>4</v>
      </c>
      <c r="S77" s="11">
        <v>18</v>
      </c>
      <c r="T77" s="11">
        <v>6</v>
      </c>
      <c r="U77" s="11">
        <v>2</v>
      </c>
      <c r="V77" s="11">
        <v>0</v>
      </c>
      <c r="W77" s="11"/>
      <c r="X77" s="11">
        <v>7</v>
      </c>
      <c r="Y77" s="11">
        <v>5</v>
      </c>
      <c r="Z77" s="11">
        <v>0</v>
      </c>
      <c r="AA77" s="11">
        <f t="shared" si="7"/>
        <v>8</v>
      </c>
      <c r="AB77" s="11">
        <v>3</v>
      </c>
      <c r="AC77" s="11">
        <v>4</v>
      </c>
      <c r="AD77" s="11">
        <v>4</v>
      </c>
      <c r="AE77" s="11">
        <v>1</v>
      </c>
      <c r="AF77" s="11">
        <v>1894.91</v>
      </c>
      <c r="AG77" s="4">
        <f t="shared" si="8"/>
        <v>0.0044383935765548</v>
      </c>
      <c r="AH77" s="3">
        <v>2343</v>
      </c>
    </row>
    <row r="78" customHeight="1" spans="1:34">
      <c r="A78" s="10">
        <v>86</v>
      </c>
      <c r="B78" s="10">
        <v>732</v>
      </c>
      <c r="C78" s="10" t="s">
        <v>172</v>
      </c>
      <c r="D78" s="10" t="s">
        <v>210</v>
      </c>
      <c r="E78" s="10" t="s">
        <v>169</v>
      </c>
      <c r="F78" s="11">
        <v>6</v>
      </c>
      <c r="G78" s="11">
        <v>0</v>
      </c>
      <c r="H78" s="11">
        <v>7</v>
      </c>
      <c r="I78" s="11">
        <v>80</v>
      </c>
      <c r="J78" s="11">
        <v>16</v>
      </c>
      <c r="K78" s="11">
        <v>8</v>
      </c>
      <c r="L78" s="11">
        <f t="shared" si="5"/>
        <v>40</v>
      </c>
      <c r="M78" s="11">
        <v>10</v>
      </c>
      <c r="N78" s="11">
        <v>9</v>
      </c>
      <c r="O78" s="11">
        <v>3</v>
      </c>
      <c r="P78" s="11">
        <v>0</v>
      </c>
      <c r="Q78" s="11">
        <v>0</v>
      </c>
      <c r="R78" s="11">
        <f t="shared" si="6"/>
        <v>0</v>
      </c>
      <c r="S78" s="11">
        <v>20</v>
      </c>
      <c r="T78" s="11">
        <v>3</v>
      </c>
      <c r="U78" s="11">
        <v>3</v>
      </c>
      <c r="V78" s="11">
        <v>8</v>
      </c>
      <c r="W78" s="11"/>
      <c r="X78" s="11">
        <v>7</v>
      </c>
      <c r="Y78" s="11">
        <v>3</v>
      </c>
      <c r="Z78" s="11">
        <v>0</v>
      </c>
      <c r="AA78" s="11">
        <f t="shared" si="7"/>
        <v>5</v>
      </c>
      <c r="AB78" s="11">
        <v>1.4</v>
      </c>
      <c r="AC78" s="11">
        <v>4</v>
      </c>
      <c r="AD78" s="11">
        <v>4</v>
      </c>
      <c r="AE78" s="11">
        <v>0</v>
      </c>
      <c r="AF78" s="11">
        <v>804.93</v>
      </c>
      <c r="AG78" s="4">
        <f t="shared" si="8"/>
        <v>0.0018853645511271</v>
      </c>
      <c r="AH78" s="3">
        <v>995</v>
      </c>
    </row>
    <row r="79" customHeight="1" spans="1:34">
      <c r="A79" s="10">
        <v>96</v>
      </c>
      <c r="B79" s="10">
        <v>720</v>
      </c>
      <c r="C79" s="10" t="s">
        <v>183</v>
      </c>
      <c r="D79" s="10" t="s">
        <v>210</v>
      </c>
      <c r="E79" s="10" t="s">
        <v>175</v>
      </c>
      <c r="F79" s="11">
        <v>7</v>
      </c>
      <c r="G79" s="11">
        <v>4</v>
      </c>
      <c r="H79" s="11">
        <v>8</v>
      </c>
      <c r="I79" s="11">
        <v>115</v>
      </c>
      <c r="J79" s="11">
        <v>57</v>
      </c>
      <c r="K79" s="11">
        <v>44</v>
      </c>
      <c r="L79" s="11">
        <f t="shared" si="5"/>
        <v>158</v>
      </c>
      <c r="M79" s="11">
        <v>9</v>
      </c>
      <c r="N79" s="11">
        <v>3</v>
      </c>
      <c r="O79" s="11">
        <v>3</v>
      </c>
      <c r="P79" s="11">
        <v>0</v>
      </c>
      <c r="Q79" s="11">
        <v>2</v>
      </c>
      <c r="R79" s="11">
        <f t="shared" si="6"/>
        <v>2</v>
      </c>
      <c r="S79" s="11">
        <v>18</v>
      </c>
      <c r="T79" s="11">
        <v>7</v>
      </c>
      <c r="U79" s="11">
        <v>2</v>
      </c>
      <c r="V79" s="11">
        <v>0</v>
      </c>
      <c r="W79" s="11"/>
      <c r="X79" s="11">
        <v>7</v>
      </c>
      <c r="Y79" s="11">
        <v>3</v>
      </c>
      <c r="Z79" s="11">
        <v>0</v>
      </c>
      <c r="AA79" s="11">
        <f t="shared" si="7"/>
        <v>5</v>
      </c>
      <c r="AB79" s="11">
        <v>2</v>
      </c>
      <c r="AC79" s="11">
        <v>4</v>
      </c>
      <c r="AD79" s="11">
        <v>4</v>
      </c>
      <c r="AE79" s="11">
        <v>5</v>
      </c>
      <c r="AF79" s="11">
        <v>1213.83</v>
      </c>
      <c r="AG79" s="4">
        <f t="shared" si="8"/>
        <v>0.00284311934341447</v>
      </c>
      <c r="AH79" s="3">
        <v>1501</v>
      </c>
    </row>
    <row r="80" customHeight="1" spans="1:34">
      <c r="A80" s="10">
        <v>105</v>
      </c>
      <c r="B80" s="10">
        <v>56</v>
      </c>
      <c r="C80" s="10" t="s">
        <v>193</v>
      </c>
      <c r="D80" s="10" t="s">
        <v>210</v>
      </c>
      <c r="E80" s="10" t="s">
        <v>186</v>
      </c>
      <c r="F80" s="11">
        <v>5</v>
      </c>
      <c r="G80" s="11">
        <v>0</v>
      </c>
      <c r="H80" s="11">
        <v>6</v>
      </c>
      <c r="I80" s="11">
        <v>68</v>
      </c>
      <c r="J80" s="11">
        <v>10</v>
      </c>
      <c r="K80" s="11">
        <v>8</v>
      </c>
      <c r="L80" s="11">
        <f t="shared" si="5"/>
        <v>28</v>
      </c>
      <c r="M80" s="11">
        <v>23</v>
      </c>
      <c r="N80" s="11">
        <v>19</v>
      </c>
      <c r="O80" s="11">
        <v>16</v>
      </c>
      <c r="P80" s="11">
        <v>0</v>
      </c>
      <c r="Q80" s="11">
        <v>14</v>
      </c>
      <c r="R80" s="11">
        <f t="shared" si="6"/>
        <v>14</v>
      </c>
      <c r="S80" s="11">
        <v>37</v>
      </c>
      <c r="T80" s="11">
        <v>14</v>
      </c>
      <c r="U80" s="11">
        <v>5</v>
      </c>
      <c r="V80" s="11">
        <v>3</v>
      </c>
      <c r="W80" s="11"/>
      <c r="X80" s="11">
        <v>7</v>
      </c>
      <c r="Y80" s="11">
        <v>5</v>
      </c>
      <c r="Z80" s="11">
        <v>5</v>
      </c>
      <c r="AA80" s="11">
        <f t="shared" si="7"/>
        <v>8</v>
      </c>
      <c r="AB80" s="11">
        <v>2.8</v>
      </c>
      <c r="AC80" s="11">
        <v>4</v>
      </c>
      <c r="AD80" s="11">
        <v>4</v>
      </c>
      <c r="AE80" s="11">
        <v>4</v>
      </c>
      <c r="AF80" s="11">
        <v>2255.83</v>
      </c>
      <c r="AG80" s="4">
        <f t="shared" si="8"/>
        <v>0.00528376618509566</v>
      </c>
      <c r="AH80" s="3">
        <v>2790</v>
      </c>
    </row>
    <row r="81" customHeight="1" spans="1:34">
      <c r="A81" s="10">
        <v>106</v>
      </c>
      <c r="B81" s="10">
        <v>329</v>
      </c>
      <c r="C81" s="10" t="s">
        <v>194</v>
      </c>
      <c r="D81" s="10" t="s">
        <v>210</v>
      </c>
      <c r="E81" s="10" t="s">
        <v>186</v>
      </c>
      <c r="F81" s="11">
        <v>5</v>
      </c>
      <c r="G81" s="11">
        <v>6</v>
      </c>
      <c r="H81" s="11">
        <v>6</v>
      </c>
      <c r="I81" s="11">
        <v>72</v>
      </c>
      <c r="J81" s="11">
        <v>26</v>
      </c>
      <c r="K81" s="11">
        <v>19</v>
      </c>
      <c r="L81" s="11">
        <f t="shared" si="5"/>
        <v>71</v>
      </c>
      <c r="M81" s="11">
        <v>32</v>
      </c>
      <c r="N81" s="11">
        <v>13</v>
      </c>
      <c r="O81" s="11">
        <v>8</v>
      </c>
      <c r="P81" s="11">
        <v>1</v>
      </c>
      <c r="Q81" s="11">
        <v>8</v>
      </c>
      <c r="R81" s="11">
        <f t="shared" si="6"/>
        <v>9</v>
      </c>
      <c r="S81" s="11">
        <v>23</v>
      </c>
      <c r="T81" s="11">
        <v>16</v>
      </c>
      <c r="U81" s="11">
        <v>3</v>
      </c>
      <c r="V81" s="11">
        <v>3</v>
      </c>
      <c r="W81" s="11"/>
      <c r="X81" s="11">
        <v>18</v>
      </c>
      <c r="Y81" s="11">
        <v>3</v>
      </c>
      <c r="Z81" s="11">
        <v>1</v>
      </c>
      <c r="AA81" s="11">
        <f t="shared" si="7"/>
        <v>5</v>
      </c>
      <c r="AB81" s="11">
        <v>6</v>
      </c>
      <c r="AC81" s="11">
        <v>8</v>
      </c>
      <c r="AD81" s="11">
        <v>4</v>
      </c>
      <c r="AE81" s="11">
        <v>0</v>
      </c>
      <c r="AF81" s="11">
        <v>1113.03</v>
      </c>
      <c r="AG81" s="4">
        <f t="shared" si="8"/>
        <v>0.00260701838214627</v>
      </c>
      <c r="AH81" s="3">
        <v>1377</v>
      </c>
    </row>
    <row r="82" customHeight="1" spans="1:34">
      <c r="A82" s="10">
        <v>107</v>
      </c>
      <c r="B82" s="10">
        <v>351</v>
      </c>
      <c r="C82" s="10" t="s">
        <v>195</v>
      </c>
      <c r="D82" s="10" t="s">
        <v>210</v>
      </c>
      <c r="E82" s="10" t="s">
        <v>186</v>
      </c>
      <c r="F82" s="11">
        <v>6</v>
      </c>
      <c r="G82" s="11">
        <v>0</v>
      </c>
      <c r="H82" s="11">
        <v>7</v>
      </c>
      <c r="I82" s="11">
        <v>79</v>
      </c>
      <c r="J82" s="11">
        <v>27</v>
      </c>
      <c r="K82" s="11">
        <v>6</v>
      </c>
      <c r="L82" s="11">
        <f t="shared" si="5"/>
        <v>60</v>
      </c>
      <c r="M82" s="11">
        <v>17</v>
      </c>
      <c r="N82" s="11">
        <v>6</v>
      </c>
      <c r="O82" s="11">
        <v>5</v>
      </c>
      <c r="P82" s="11">
        <v>0</v>
      </c>
      <c r="Q82" s="11">
        <v>5</v>
      </c>
      <c r="R82" s="11">
        <f t="shared" si="6"/>
        <v>5</v>
      </c>
      <c r="S82" s="11">
        <v>21</v>
      </c>
      <c r="T82" s="11">
        <v>4</v>
      </c>
      <c r="U82" s="11">
        <v>5</v>
      </c>
      <c r="V82" s="11">
        <v>0</v>
      </c>
      <c r="W82" s="11"/>
      <c r="X82" s="11">
        <v>7</v>
      </c>
      <c r="Y82" s="11">
        <v>3</v>
      </c>
      <c r="Z82" s="11">
        <v>0</v>
      </c>
      <c r="AA82" s="11">
        <f t="shared" si="7"/>
        <v>5</v>
      </c>
      <c r="AB82" s="11">
        <v>3.2</v>
      </c>
      <c r="AC82" s="11">
        <v>4</v>
      </c>
      <c r="AD82" s="11">
        <v>4</v>
      </c>
      <c r="AE82" s="11">
        <v>0</v>
      </c>
      <c r="AF82" s="11">
        <v>810.63</v>
      </c>
      <c r="AG82" s="4">
        <f t="shared" si="8"/>
        <v>0.00189871549834167</v>
      </c>
      <c r="AH82" s="3">
        <v>1003</v>
      </c>
    </row>
    <row r="83" customHeight="1" spans="1:34">
      <c r="A83" s="10">
        <v>108</v>
      </c>
      <c r="B83" s="10">
        <v>704</v>
      </c>
      <c r="C83" s="10" t="s">
        <v>196</v>
      </c>
      <c r="D83" s="10" t="s">
        <v>210</v>
      </c>
      <c r="E83" s="10" t="s">
        <v>186</v>
      </c>
      <c r="F83" s="11">
        <v>5</v>
      </c>
      <c r="G83" s="11">
        <v>7</v>
      </c>
      <c r="H83" s="11">
        <v>6</v>
      </c>
      <c r="I83" s="11">
        <v>72</v>
      </c>
      <c r="J83" s="11">
        <v>25</v>
      </c>
      <c r="K83" s="11">
        <v>3</v>
      </c>
      <c r="L83" s="11">
        <f t="shared" si="5"/>
        <v>53</v>
      </c>
      <c r="M83" s="11">
        <v>11</v>
      </c>
      <c r="N83" s="11">
        <v>8</v>
      </c>
      <c r="O83" s="11">
        <v>4</v>
      </c>
      <c r="P83" s="11">
        <v>0</v>
      </c>
      <c r="Q83" s="11">
        <v>7</v>
      </c>
      <c r="R83" s="11">
        <f t="shared" si="6"/>
        <v>7</v>
      </c>
      <c r="S83" s="11">
        <v>20</v>
      </c>
      <c r="T83" s="11">
        <v>3</v>
      </c>
      <c r="U83" s="11">
        <v>3</v>
      </c>
      <c r="V83" s="11">
        <v>3</v>
      </c>
      <c r="W83" s="11"/>
      <c r="X83" s="11">
        <v>7</v>
      </c>
      <c r="Y83" s="11">
        <v>3</v>
      </c>
      <c r="Z83" s="11">
        <v>3</v>
      </c>
      <c r="AA83" s="11">
        <f t="shared" si="7"/>
        <v>5</v>
      </c>
      <c r="AB83" s="11">
        <v>2.8</v>
      </c>
      <c r="AC83" s="11">
        <v>4</v>
      </c>
      <c r="AD83" s="11">
        <v>4</v>
      </c>
      <c r="AE83" s="11">
        <v>0</v>
      </c>
      <c r="AF83" s="11">
        <v>752.65</v>
      </c>
      <c r="AG83" s="4">
        <f t="shared" si="8"/>
        <v>0.00176291060018363</v>
      </c>
      <c r="AH83" s="3">
        <v>931</v>
      </c>
    </row>
    <row r="84" customHeight="1" spans="1:34">
      <c r="A84" s="10">
        <v>109</v>
      </c>
      <c r="B84" s="10">
        <v>706</v>
      </c>
      <c r="C84" s="10" t="s">
        <v>197</v>
      </c>
      <c r="D84" s="10" t="s">
        <v>210</v>
      </c>
      <c r="E84" s="10" t="s">
        <v>186</v>
      </c>
      <c r="F84" s="11">
        <v>6</v>
      </c>
      <c r="G84" s="11">
        <v>6</v>
      </c>
      <c r="H84" s="11">
        <v>7</v>
      </c>
      <c r="I84" s="11">
        <v>81</v>
      </c>
      <c r="J84" s="11">
        <v>45</v>
      </c>
      <c r="K84" s="11">
        <v>4</v>
      </c>
      <c r="L84" s="11">
        <f t="shared" si="5"/>
        <v>94</v>
      </c>
      <c r="M84" s="11">
        <v>10</v>
      </c>
      <c r="N84" s="11">
        <v>6</v>
      </c>
      <c r="O84" s="11">
        <v>3</v>
      </c>
      <c r="P84" s="11">
        <v>1</v>
      </c>
      <c r="Q84" s="11">
        <v>0</v>
      </c>
      <c r="R84" s="11">
        <f t="shared" si="6"/>
        <v>1</v>
      </c>
      <c r="S84" s="11">
        <v>18</v>
      </c>
      <c r="T84" s="11">
        <v>4</v>
      </c>
      <c r="U84" s="11">
        <v>3</v>
      </c>
      <c r="V84" s="11">
        <v>0</v>
      </c>
      <c r="W84" s="11"/>
      <c r="X84" s="11">
        <v>7</v>
      </c>
      <c r="Y84" s="11">
        <v>3</v>
      </c>
      <c r="Z84" s="11">
        <v>0</v>
      </c>
      <c r="AA84" s="11">
        <f t="shared" si="7"/>
        <v>5</v>
      </c>
      <c r="AB84" s="11">
        <v>7</v>
      </c>
      <c r="AC84" s="11">
        <v>9</v>
      </c>
      <c r="AD84" s="11">
        <v>4</v>
      </c>
      <c r="AE84" s="11">
        <v>11</v>
      </c>
      <c r="AF84" s="11">
        <v>914.07</v>
      </c>
      <c r="AG84" s="4">
        <f t="shared" si="8"/>
        <v>0.00214100005621451</v>
      </c>
      <c r="AH84" s="3">
        <v>1130</v>
      </c>
    </row>
    <row r="85" customHeight="1" spans="1:34">
      <c r="A85" s="10">
        <v>110</v>
      </c>
      <c r="B85" s="10">
        <v>710</v>
      </c>
      <c r="C85" s="10" t="s">
        <v>198</v>
      </c>
      <c r="D85" s="10" t="s">
        <v>210</v>
      </c>
      <c r="E85" s="10" t="s">
        <v>186</v>
      </c>
      <c r="F85" s="11">
        <v>5</v>
      </c>
      <c r="G85" s="11">
        <v>0</v>
      </c>
      <c r="H85" s="11">
        <v>6</v>
      </c>
      <c r="I85" s="11">
        <v>72</v>
      </c>
      <c r="J85" s="11">
        <v>16</v>
      </c>
      <c r="K85" s="11">
        <v>37</v>
      </c>
      <c r="L85" s="11">
        <f t="shared" si="5"/>
        <v>69</v>
      </c>
      <c r="M85" s="11">
        <v>36</v>
      </c>
      <c r="N85" s="11">
        <v>11</v>
      </c>
      <c r="O85" s="11">
        <v>10</v>
      </c>
      <c r="P85" s="11">
        <v>0</v>
      </c>
      <c r="Q85" s="11">
        <v>8</v>
      </c>
      <c r="R85" s="11">
        <f t="shared" si="6"/>
        <v>8</v>
      </c>
      <c r="S85" s="11">
        <v>30</v>
      </c>
      <c r="T85" s="11">
        <v>3</v>
      </c>
      <c r="U85" s="11">
        <v>8</v>
      </c>
      <c r="V85" s="11">
        <v>1</v>
      </c>
      <c r="W85" s="11"/>
      <c r="X85" s="11">
        <v>8</v>
      </c>
      <c r="Y85" s="11">
        <v>8</v>
      </c>
      <c r="Z85" s="11">
        <v>2</v>
      </c>
      <c r="AA85" s="11">
        <f t="shared" si="7"/>
        <v>13</v>
      </c>
      <c r="AB85" s="11">
        <v>10</v>
      </c>
      <c r="AC85" s="11">
        <v>10</v>
      </c>
      <c r="AD85" s="11">
        <v>4</v>
      </c>
      <c r="AE85" s="11">
        <v>0</v>
      </c>
      <c r="AF85" s="11">
        <v>1246.32</v>
      </c>
      <c r="AG85" s="4">
        <f t="shared" si="8"/>
        <v>0.00291921974253752</v>
      </c>
      <c r="AH85" s="3">
        <v>1541</v>
      </c>
    </row>
    <row r="86" customHeight="1" spans="1:34">
      <c r="A86" s="10">
        <v>23</v>
      </c>
      <c r="B86" s="10">
        <v>311</v>
      </c>
      <c r="C86" s="10" t="s">
        <v>103</v>
      </c>
      <c r="D86" s="10" t="s">
        <v>211</v>
      </c>
      <c r="E86" s="10" t="s">
        <v>81</v>
      </c>
      <c r="F86" s="11">
        <v>5</v>
      </c>
      <c r="G86" s="11">
        <v>3</v>
      </c>
      <c r="H86" s="11">
        <v>6</v>
      </c>
      <c r="I86" s="11">
        <v>72</v>
      </c>
      <c r="J86" s="11">
        <v>37</v>
      </c>
      <c r="K86" s="11">
        <v>3</v>
      </c>
      <c r="L86" s="11">
        <f t="shared" si="5"/>
        <v>77</v>
      </c>
      <c r="M86" s="11">
        <v>21</v>
      </c>
      <c r="N86" s="11">
        <v>4</v>
      </c>
      <c r="O86" s="11">
        <v>6</v>
      </c>
      <c r="P86" s="11">
        <v>1</v>
      </c>
      <c r="Q86" s="11">
        <v>5</v>
      </c>
      <c r="R86" s="11">
        <f t="shared" si="6"/>
        <v>6</v>
      </c>
      <c r="S86" s="11">
        <v>22</v>
      </c>
      <c r="T86" s="11">
        <v>0</v>
      </c>
      <c r="U86" s="11">
        <v>5</v>
      </c>
      <c r="V86" s="11">
        <v>1</v>
      </c>
      <c r="W86" s="11"/>
      <c r="X86" s="11">
        <v>7</v>
      </c>
      <c r="Y86" s="11">
        <v>3</v>
      </c>
      <c r="Z86" s="11">
        <v>1</v>
      </c>
      <c r="AA86" s="11">
        <f t="shared" si="7"/>
        <v>5</v>
      </c>
      <c r="AB86" s="11">
        <v>2</v>
      </c>
      <c r="AC86" s="11">
        <v>4</v>
      </c>
      <c r="AD86" s="11">
        <v>4</v>
      </c>
      <c r="AE86" s="11">
        <v>2</v>
      </c>
      <c r="AF86" s="11">
        <v>72404.44</v>
      </c>
      <c r="AG86" s="4">
        <f t="shared" si="8"/>
        <v>0.169590852024659</v>
      </c>
      <c r="AH86" s="3">
        <v>89544</v>
      </c>
    </row>
    <row r="87" customHeight="1" spans="1:34">
      <c r="A87" s="10">
        <v>24</v>
      </c>
      <c r="B87" s="10">
        <v>570</v>
      </c>
      <c r="C87" s="10" t="s">
        <v>104</v>
      </c>
      <c r="D87" s="10" t="s">
        <v>211</v>
      </c>
      <c r="E87" s="10" t="s">
        <v>81</v>
      </c>
      <c r="F87" s="11">
        <v>7</v>
      </c>
      <c r="G87" s="11">
        <v>6</v>
      </c>
      <c r="H87" s="11">
        <v>8</v>
      </c>
      <c r="I87" s="11">
        <v>92</v>
      </c>
      <c r="J87" s="11">
        <v>13</v>
      </c>
      <c r="K87" s="11">
        <v>18</v>
      </c>
      <c r="L87" s="11">
        <f t="shared" si="5"/>
        <v>44</v>
      </c>
      <c r="M87" s="11">
        <v>13</v>
      </c>
      <c r="N87" s="11">
        <v>4</v>
      </c>
      <c r="O87" s="11">
        <v>5</v>
      </c>
      <c r="P87" s="11">
        <v>0</v>
      </c>
      <c r="Q87" s="11">
        <v>2</v>
      </c>
      <c r="R87" s="11">
        <f t="shared" si="6"/>
        <v>2</v>
      </c>
      <c r="S87" s="11">
        <v>21</v>
      </c>
      <c r="T87" s="11">
        <v>2</v>
      </c>
      <c r="U87" s="11">
        <v>3</v>
      </c>
      <c r="V87" s="11">
        <v>3</v>
      </c>
      <c r="W87" s="11"/>
      <c r="X87" s="11">
        <v>7</v>
      </c>
      <c r="Y87" s="11">
        <v>3</v>
      </c>
      <c r="Z87" s="11">
        <v>0</v>
      </c>
      <c r="AA87" s="11">
        <f t="shared" si="7"/>
        <v>5</v>
      </c>
      <c r="AB87" s="11">
        <v>7</v>
      </c>
      <c r="AC87" s="11">
        <v>9</v>
      </c>
      <c r="AD87" s="11">
        <v>4</v>
      </c>
      <c r="AE87" s="11">
        <v>0</v>
      </c>
      <c r="AF87" s="11">
        <v>1845.75</v>
      </c>
      <c r="AG87" s="4">
        <f t="shared" si="8"/>
        <v>0.00432324751250773</v>
      </c>
      <c r="AH87" s="3">
        <v>2283</v>
      </c>
    </row>
    <row r="88" customHeight="1" spans="1:34">
      <c r="A88" s="10">
        <v>25</v>
      </c>
      <c r="B88" s="10">
        <v>347</v>
      </c>
      <c r="C88" s="10" t="s">
        <v>105</v>
      </c>
      <c r="D88" s="10" t="s">
        <v>211</v>
      </c>
      <c r="E88" s="10" t="s">
        <v>81</v>
      </c>
      <c r="F88" s="11">
        <v>6</v>
      </c>
      <c r="G88" s="11">
        <v>0</v>
      </c>
      <c r="H88" s="11">
        <v>7</v>
      </c>
      <c r="I88" s="11">
        <v>88</v>
      </c>
      <c r="J88" s="11">
        <v>16</v>
      </c>
      <c r="K88" s="11">
        <v>1</v>
      </c>
      <c r="L88" s="11">
        <f t="shared" si="5"/>
        <v>33</v>
      </c>
      <c r="M88" s="11">
        <v>11</v>
      </c>
      <c r="N88" s="11">
        <v>3</v>
      </c>
      <c r="O88" s="11">
        <v>5</v>
      </c>
      <c r="P88" s="11">
        <v>0</v>
      </c>
      <c r="Q88" s="11">
        <v>4</v>
      </c>
      <c r="R88" s="11">
        <f t="shared" si="6"/>
        <v>4</v>
      </c>
      <c r="S88" s="11">
        <v>22</v>
      </c>
      <c r="T88" s="11">
        <v>1</v>
      </c>
      <c r="U88" s="11">
        <v>3</v>
      </c>
      <c r="V88" s="11">
        <v>0</v>
      </c>
      <c r="W88" s="11"/>
      <c r="X88" s="11">
        <v>7</v>
      </c>
      <c r="Y88" s="11">
        <v>3</v>
      </c>
      <c r="Z88" s="11">
        <v>0</v>
      </c>
      <c r="AA88" s="11">
        <f t="shared" si="7"/>
        <v>5</v>
      </c>
      <c r="AB88" s="11">
        <v>4</v>
      </c>
      <c r="AC88" s="11">
        <v>5</v>
      </c>
      <c r="AD88" s="11">
        <v>4</v>
      </c>
      <c r="AE88" s="11">
        <v>0</v>
      </c>
      <c r="AF88" s="11">
        <v>4091.67</v>
      </c>
      <c r="AG88" s="4">
        <f t="shared" si="8"/>
        <v>0.00958380178762156</v>
      </c>
      <c r="AH88" s="3">
        <v>5060</v>
      </c>
    </row>
    <row r="89" customHeight="1" spans="1:34">
      <c r="A89" s="10">
        <v>26</v>
      </c>
      <c r="B89" s="10">
        <v>752</v>
      </c>
      <c r="C89" s="10" t="s">
        <v>106</v>
      </c>
      <c r="D89" s="10" t="s">
        <v>211</v>
      </c>
      <c r="E89" s="10" t="s">
        <v>81</v>
      </c>
      <c r="F89" s="11">
        <v>6</v>
      </c>
      <c r="G89" s="11">
        <v>0</v>
      </c>
      <c r="H89" s="11">
        <v>7</v>
      </c>
      <c r="I89" s="11">
        <v>82</v>
      </c>
      <c r="J89" s="11">
        <v>21</v>
      </c>
      <c r="K89" s="11">
        <v>5</v>
      </c>
      <c r="L89" s="11">
        <f t="shared" si="5"/>
        <v>47</v>
      </c>
      <c r="M89" s="11">
        <v>10</v>
      </c>
      <c r="N89" s="11">
        <v>6</v>
      </c>
      <c r="O89" s="11">
        <v>4</v>
      </c>
      <c r="P89" s="11">
        <v>1</v>
      </c>
      <c r="Q89" s="11">
        <v>7</v>
      </c>
      <c r="R89" s="11">
        <f t="shared" si="6"/>
        <v>8</v>
      </c>
      <c r="S89" s="11">
        <v>18</v>
      </c>
      <c r="T89" s="11">
        <v>1</v>
      </c>
      <c r="U89" s="11">
        <v>3</v>
      </c>
      <c r="V89" s="11">
        <v>0</v>
      </c>
      <c r="W89" s="11"/>
      <c r="X89" s="11">
        <v>7</v>
      </c>
      <c r="Y89" s="11">
        <v>3</v>
      </c>
      <c r="Z89" s="11">
        <v>2</v>
      </c>
      <c r="AA89" s="11">
        <f t="shared" si="7"/>
        <v>5</v>
      </c>
      <c r="AB89" s="11">
        <v>3</v>
      </c>
      <c r="AC89" s="11">
        <v>4</v>
      </c>
      <c r="AD89" s="11">
        <v>4</v>
      </c>
      <c r="AE89" s="11">
        <v>2</v>
      </c>
      <c r="AF89" s="11">
        <v>1287.99</v>
      </c>
      <c r="AG89" s="4">
        <f t="shared" si="8"/>
        <v>0.00301682219349036</v>
      </c>
      <c r="AH89" s="3">
        <v>1593</v>
      </c>
    </row>
    <row r="90" customHeight="1" spans="1:34">
      <c r="A90" s="10">
        <v>27</v>
      </c>
      <c r="B90" s="10">
        <v>102565</v>
      </c>
      <c r="C90" s="10" t="s">
        <v>107</v>
      </c>
      <c r="D90" s="10" t="s">
        <v>211</v>
      </c>
      <c r="E90" s="10" t="s">
        <v>81</v>
      </c>
      <c r="F90" s="11">
        <v>7</v>
      </c>
      <c r="G90" s="11">
        <v>0</v>
      </c>
      <c r="H90" s="11">
        <v>8</v>
      </c>
      <c r="I90" s="11">
        <v>93</v>
      </c>
      <c r="J90" s="11">
        <v>13</v>
      </c>
      <c r="K90" s="11">
        <v>6</v>
      </c>
      <c r="L90" s="11">
        <f t="shared" si="5"/>
        <v>32</v>
      </c>
      <c r="M90" s="11">
        <v>18</v>
      </c>
      <c r="N90" s="11">
        <v>18</v>
      </c>
      <c r="O90" s="11">
        <v>5</v>
      </c>
      <c r="P90" s="11">
        <v>1</v>
      </c>
      <c r="Q90" s="11">
        <v>5</v>
      </c>
      <c r="R90" s="11">
        <f t="shared" si="6"/>
        <v>6</v>
      </c>
      <c r="S90" s="11">
        <v>18</v>
      </c>
      <c r="T90" s="11">
        <v>15</v>
      </c>
      <c r="U90" s="11">
        <v>5</v>
      </c>
      <c r="V90" s="11">
        <v>0</v>
      </c>
      <c r="W90" s="11"/>
      <c r="X90" s="11">
        <v>7</v>
      </c>
      <c r="Y90" s="11">
        <v>3</v>
      </c>
      <c r="Z90" s="11">
        <v>2</v>
      </c>
      <c r="AA90" s="11">
        <f t="shared" si="7"/>
        <v>5</v>
      </c>
      <c r="AB90" s="11">
        <v>3</v>
      </c>
      <c r="AC90" s="11">
        <v>4</v>
      </c>
      <c r="AD90" s="11">
        <v>4</v>
      </c>
      <c r="AE90" s="11">
        <v>1</v>
      </c>
      <c r="AF90" s="11">
        <v>2110.53</v>
      </c>
      <c r="AG90" s="4">
        <f t="shared" si="8"/>
        <v>0.00494343414469616</v>
      </c>
      <c r="AH90" s="3">
        <v>2610</v>
      </c>
    </row>
    <row r="91" customHeight="1" spans="1:34">
      <c r="A91" s="10">
        <v>28</v>
      </c>
      <c r="B91" s="10">
        <v>104429</v>
      </c>
      <c r="C91" s="10" t="s">
        <v>108</v>
      </c>
      <c r="D91" s="10" t="s">
        <v>211</v>
      </c>
      <c r="E91" s="10" t="s">
        <v>81</v>
      </c>
      <c r="F91" s="11">
        <v>5</v>
      </c>
      <c r="G91" s="11">
        <v>3</v>
      </c>
      <c r="H91" s="11">
        <v>6</v>
      </c>
      <c r="I91" s="11">
        <v>72</v>
      </c>
      <c r="J91" s="11">
        <v>31</v>
      </c>
      <c r="K91" s="11">
        <v>4</v>
      </c>
      <c r="L91" s="11">
        <f t="shared" si="5"/>
        <v>66</v>
      </c>
      <c r="M91" s="11">
        <v>25</v>
      </c>
      <c r="N91" s="11">
        <v>43</v>
      </c>
      <c r="O91" s="11">
        <v>5</v>
      </c>
      <c r="P91" s="11">
        <v>0</v>
      </c>
      <c r="Q91" s="11">
        <v>4</v>
      </c>
      <c r="R91" s="11">
        <f t="shared" si="6"/>
        <v>4</v>
      </c>
      <c r="S91" s="11">
        <v>17</v>
      </c>
      <c r="T91" s="11">
        <v>4</v>
      </c>
      <c r="U91" s="11">
        <v>5</v>
      </c>
      <c r="V91" s="11">
        <v>3</v>
      </c>
      <c r="W91" s="11"/>
      <c r="X91" s="11">
        <v>7</v>
      </c>
      <c r="Y91" s="11">
        <v>3</v>
      </c>
      <c r="Z91" s="11">
        <v>3</v>
      </c>
      <c r="AA91" s="11">
        <f t="shared" si="7"/>
        <v>5</v>
      </c>
      <c r="AB91" s="11">
        <v>3</v>
      </c>
      <c r="AC91" s="11">
        <v>4</v>
      </c>
      <c r="AD91" s="11">
        <v>4</v>
      </c>
      <c r="AE91" s="11">
        <v>5</v>
      </c>
      <c r="AF91" s="11">
        <v>430.77</v>
      </c>
      <c r="AG91" s="4">
        <f t="shared" si="8"/>
        <v>0.00100898026870538</v>
      </c>
      <c r="AH91" s="3">
        <v>533</v>
      </c>
    </row>
    <row r="92" customHeight="1" spans="1:34">
      <c r="A92" s="10">
        <v>29</v>
      </c>
      <c r="B92" s="10">
        <v>108277</v>
      </c>
      <c r="C92" s="10" t="s">
        <v>109</v>
      </c>
      <c r="D92" s="10" t="s">
        <v>211</v>
      </c>
      <c r="E92" s="10" t="s">
        <v>81</v>
      </c>
      <c r="F92" s="11">
        <v>5</v>
      </c>
      <c r="G92" s="11">
        <v>0</v>
      </c>
      <c r="H92" s="11">
        <v>6</v>
      </c>
      <c r="I92" s="11">
        <v>72</v>
      </c>
      <c r="J92" s="11">
        <v>12</v>
      </c>
      <c r="K92" s="11">
        <v>7</v>
      </c>
      <c r="L92" s="11">
        <f t="shared" si="5"/>
        <v>31</v>
      </c>
      <c r="M92" s="11">
        <v>31</v>
      </c>
      <c r="N92" s="11">
        <v>67</v>
      </c>
      <c r="O92" s="11">
        <v>7</v>
      </c>
      <c r="P92" s="11">
        <v>0</v>
      </c>
      <c r="Q92" s="11">
        <v>4</v>
      </c>
      <c r="R92" s="11">
        <f t="shared" si="6"/>
        <v>4</v>
      </c>
      <c r="S92" s="11">
        <v>29</v>
      </c>
      <c r="T92" s="11">
        <v>8</v>
      </c>
      <c r="U92" s="11">
        <v>5</v>
      </c>
      <c r="V92" s="11">
        <v>0</v>
      </c>
      <c r="W92" s="11"/>
      <c r="X92" s="11">
        <v>7</v>
      </c>
      <c r="Y92" s="11">
        <v>3</v>
      </c>
      <c r="Z92" s="11">
        <v>1</v>
      </c>
      <c r="AA92" s="11">
        <f t="shared" si="7"/>
        <v>5</v>
      </c>
      <c r="AB92" s="11">
        <v>2</v>
      </c>
      <c r="AC92" s="11">
        <v>4</v>
      </c>
      <c r="AD92" s="11">
        <v>4</v>
      </c>
      <c r="AE92" s="11">
        <v>0</v>
      </c>
      <c r="AF92" s="11">
        <v>0</v>
      </c>
      <c r="AG92" s="4">
        <f t="shared" si="8"/>
        <v>0</v>
      </c>
      <c r="AH92" s="3">
        <v>0</v>
      </c>
    </row>
    <row r="93" customHeight="1" spans="1:34">
      <c r="A93" s="10">
        <v>33</v>
      </c>
      <c r="B93" s="10">
        <v>106066</v>
      </c>
      <c r="C93" s="10" t="s">
        <v>112</v>
      </c>
      <c r="D93" s="10" t="s">
        <v>211</v>
      </c>
      <c r="E93" s="10" t="s">
        <v>113</v>
      </c>
      <c r="F93" s="11">
        <v>5</v>
      </c>
      <c r="G93" s="11">
        <v>1</v>
      </c>
      <c r="H93" s="11">
        <v>6</v>
      </c>
      <c r="I93" s="11">
        <v>72</v>
      </c>
      <c r="J93" s="11">
        <v>37</v>
      </c>
      <c r="K93" s="11">
        <v>4</v>
      </c>
      <c r="L93" s="11">
        <f t="shared" si="5"/>
        <v>78</v>
      </c>
      <c r="M93" s="11">
        <v>25</v>
      </c>
      <c r="N93" s="11">
        <v>56</v>
      </c>
      <c r="O93" s="11">
        <v>4</v>
      </c>
      <c r="P93" s="11">
        <v>0</v>
      </c>
      <c r="Q93" s="11">
        <v>1</v>
      </c>
      <c r="R93" s="11">
        <f t="shared" si="6"/>
        <v>1</v>
      </c>
      <c r="S93" s="11">
        <v>18</v>
      </c>
      <c r="T93" s="11">
        <v>8</v>
      </c>
      <c r="U93" s="11">
        <v>3</v>
      </c>
      <c r="V93" s="11">
        <v>0</v>
      </c>
      <c r="W93" s="11"/>
      <c r="X93" s="11">
        <v>7</v>
      </c>
      <c r="Y93" s="11">
        <v>3</v>
      </c>
      <c r="Z93" s="11">
        <v>1</v>
      </c>
      <c r="AA93" s="11">
        <f t="shared" si="7"/>
        <v>5</v>
      </c>
      <c r="AB93" s="11">
        <v>3</v>
      </c>
      <c r="AC93" s="11">
        <v>4</v>
      </c>
      <c r="AD93" s="11">
        <v>4</v>
      </c>
      <c r="AE93" s="11">
        <v>0</v>
      </c>
      <c r="AF93" s="11">
        <v>2494.23</v>
      </c>
      <c r="AG93" s="4">
        <f t="shared" si="8"/>
        <v>0.00584216369666648</v>
      </c>
      <c r="AH93" s="3">
        <v>3085</v>
      </c>
    </row>
    <row r="94" customHeight="1" spans="1:34">
      <c r="A94" s="10">
        <v>50</v>
      </c>
      <c r="B94" s="10">
        <v>573</v>
      </c>
      <c r="C94" s="10" t="s">
        <v>132</v>
      </c>
      <c r="D94" s="10" t="s">
        <v>211</v>
      </c>
      <c r="E94" s="10" t="s">
        <v>116</v>
      </c>
      <c r="F94" s="11">
        <v>7</v>
      </c>
      <c r="G94" s="11">
        <v>3</v>
      </c>
      <c r="H94" s="11">
        <v>8</v>
      </c>
      <c r="I94" s="11">
        <v>102</v>
      </c>
      <c r="J94" s="11">
        <v>24</v>
      </c>
      <c r="K94" s="11">
        <v>18</v>
      </c>
      <c r="L94" s="11">
        <f t="shared" si="5"/>
        <v>66</v>
      </c>
      <c r="M94" s="11">
        <v>15</v>
      </c>
      <c r="N94" s="11">
        <v>8</v>
      </c>
      <c r="O94" s="11">
        <v>5</v>
      </c>
      <c r="P94" s="11">
        <v>1</v>
      </c>
      <c r="Q94" s="11">
        <v>0</v>
      </c>
      <c r="R94" s="11">
        <f t="shared" si="6"/>
        <v>1</v>
      </c>
      <c r="S94" s="11">
        <v>21</v>
      </c>
      <c r="T94" s="11">
        <v>2</v>
      </c>
      <c r="U94" s="11">
        <v>3</v>
      </c>
      <c r="V94" s="11">
        <v>3</v>
      </c>
      <c r="W94" s="11"/>
      <c r="X94" s="11">
        <v>7</v>
      </c>
      <c r="Y94" s="11">
        <v>3</v>
      </c>
      <c r="Z94" s="11">
        <v>5</v>
      </c>
      <c r="AA94" s="11">
        <f t="shared" si="7"/>
        <v>5</v>
      </c>
      <c r="AB94" s="11">
        <v>7.6</v>
      </c>
      <c r="AC94" s="11">
        <v>8</v>
      </c>
      <c r="AD94" s="11">
        <v>4</v>
      </c>
      <c r="AE94" s="11">
        <v>5</v>
      </c>
      <c r="AF94" s="11">
        <v>2222.78</v>
      </c>
      <c r="AG94" s="4">
        <f t="shared" si="8"/>
        <v>0.00520635411396556</v>
      </c>
      <c r="AH94" s="3">
        <v>2749</v>
      </c>
    </row>
    <row r="95" customHeight="1" spans="1:34">
      <c r="A95" s="10">
        <v>51</v>
      </c>
      <c r="B95" s="10">
        <v>740</v>
      </c>
      <c r="C95" s="10" t="s">
        <v>133</v>
      </c>
      <c r="D95" s="10" t="s">
        <v>211</v>
      </c>
      <c r="E95" s="10" t="s">
        <v>116</v>
      </c>
      <c r="F95" s="11">
        <v>6</v>
      </c>
      <c r="G95" s="11">
        <v>0</v>
      </c>
      <c r="H95" s="11">
        <v>7</v>
      </c>
      <c r="I95" s="11">
        <v>86</v>
      </c>
      <c r="J95" s="11">
        <v>24</v>
      </c>
      <c r="K95" s="11">
        <v>33</v>
      </c>
      <c r="L95" s="11">
        <f t="shared" si="5"/>
        <v>81</v>
      </c>
      <c r="M95" s="11">
        <v>12</v>
      </c>
      <c r="N95" s="11">
        <v>7</v>
      </c>
      <c r="O95" s="11">
        <v>4</v>
      </c>
      <c r="P95" s="11">
        <v>0</v>
      </c>
      <c r="Q95" s="11">
        <v>4</v>
      </c>
      <c r="R95" s="11">
        <f t="shared" si="6"/>
        <v>4</v>
      </c>
      <c r="S95" s="11">
        <v>20</v>
      </c>
      <c r="T95" s="11">
        <v>6</v>
      </c>
      <c r="U95" s="11">
        <v>3</v>
      </c>
      <c r="V95" s="11">
        <v>1</v>
      </c>
      <c r="W95" s="11"/>
      <c r="X95" s="11">
        <v>7</v>
      </c>
      <c r="Y95" s="11">
        <v>3</v>
      </c>
      <c r="Z95" s="11">
        <v>1</v>
      </c>
      <c r="AA95" s="11">
        <f t="shared" si="7"/>
        <v>5</v>
      </c>
      <c r="AB95" s="11">
        <v>2.2</v>
      </c>
      <c r="AC95" s="11">
        <v>3</v>
      </c>
      <c r="AD95" s="11">
        <v>4</v>
      </c>
      <c r="AE95" s="11">
        <v>2</v>
      </c>
      <c r="AF95" s="11">
        <v>1615.26</v>
      </c>
      <c r="AG95" s="4">
        <f t="shared" si="8"/>
        <v>0.00378337736803643</v>
      </c>
      <c r="AH95" s="3">
        <v>1998</v>
      </c>
    </row>
    <row r="96" customHeight="1" spans="1:34">
      <c r="A96" s="10">
        <v>52</v>
      </c>
      <c r="B96" s="10">
        <v>753</v>
      </c>
      <c r="C96" s="10" t="s">
        <v>134</v>
      </c>
      <c r="D96" s="10" t="s">
        <v>211</v>
      </c>
      <c r="E96" s="10" t="s">
        <v>116</v>
      </c>
      <c r="F96" s="11">
        <v>5</v>
      </c>
      <c r="G96" s="11">
        <v>2</v>
      </c>
      <c r="H96" s="11">
        <v>6</v>
      </c>
      <c r="I96" s="11">
        <v>64</v>
      </c>
      <c r="J96" s="11">
        <v>13</v>
      </c>
      <c r="K96" s="11">
        <v>2</v>
      </c>
      <c r="L96" s="11">
        <f t="shared" si="5"/>
        <v>28</v>
      </c>
      <c r="M96" s="11">
        <v>22</v>
      </c>
      <c r="N96" s="11">
        <v>43</v>
      </c>
      <c r="O96" s="11">
        <v>5</v>
      </c>
      <c r="P96" s="11">
        <v>0</v>
      </c>
      <c r="Q96" s="11">
        <v>3</v>
      </c>
      <c r="R96" s="11">
        <f t="shared" si="6"/>
        <v>3</v>
      </c>
      <c r="S96" s="11">
        <v>21</v>
      </c>
      <c r="T96" s="11">
        <v>7</v>
      </c>
      <c r="U96" s="11">
        <v>3</v>
      </c>
      <c r="V96" s="11">
        <v>2</v>
      </c>
      <c r="W96" s="11"/>
      <c r="X96" s="11">
        <v>7</v>
      </c>
      <c r="Y96" s="11">
        <v>3</v>
      </c>
      <c r="Z96" s="11">
        <v>0</v>
      </c>
      <c r="AA96" s="11">
        <f t="shared" si="7"/>
        <v>5</v>
      </c>
      <c r="AB96" s="11">
        <v>1</v>
      </c>
      <c r="AC96" s="11">
        <v>2</v>
      </c>
      <c r="AD96" s="11">
        <v>4</v>
      </c>
      <c r="AE96" s="11">
        <v>0</v>
      </c>
      <c r="AF96" s="11">
        <v>1406.47</v>
      </c>
      <c r="AG96" s="4">
        <f t="shared" si="8"/>
        <v>0.00329433451383814</v>
      </c>
      <c r="AH96" s="3">
        <v>1739</v>
      </c>
    </row>
    <row r="97" customHeight="1" spans="1:34">
      <c r="A97" s="10">
        <v>73</v>
      </c>
      <c r="B97" s="10">
        <v>349</v>
      </c>
      <c r="C97" s="10" t="s">
        <v>156</v>
      </c>
      <c r="D97" s="10" t="s">
        <v>211</v>
      </c>
      <c r="E97" s="10" t="s">
        <v>141</v>
      </c>
      <c r="F97" s="11">
        <v>7</v>
      </c>
      <c r="G97" s="11">
        <v>0</v>
      </c>
      <c r="H97" s="11">
        <v>8</v>
      </c>
      <c r="I97" s="11">
        <v>91</v>
      </c>
      <c r="J97" s="11">
        <v>14</v>
      </c>
      <c r="K97" s="11">
        <v>8</v>
      </c>
      <c r="L97" s="11">
        <f t="shared" si="5"/>
        <v>36</v>
      </c>
      <c r="M97" s="11">
        <v>11</v>
      </c>
      <c r="N97" s="11">
        <v>12</v>
      </c>
      <c r="O97" s="11">
        <v>4</v>
      </c>
      <c r="P97" s="11">
        <v>1</v>
      </c>
      <c r="Q97" s="11">
        <v>5</v>
      </c>
      <c r="R97" s="11">
        <f t="shared" si="6"/>
        <v>6</v>
      </c>
      <c r="S97" s="11">
        <v>20</v>
      </c>
      <c r="T97" s="11">
        <v>3</v>
      </c>
      <c r="U97" s="11">
        <v>3</v>
      </c>
      <c r="V97" s="11">
        <v>0</v>
      </c>
      <c r="W97" s="11"/>
      <c r="X97" s="11">
        <v>7</v>
      </c>
      <c r="Y97" s="11">
        <v>3</v>
      </c>
      <c r="Z97" s="11">
        <v>5</v>
      </c>
      <c r="AA97" s="11">
        <f t="shared" si="7"/>
        <v>5</v>
      </c>
      <c r="AB97" s="11">
        <v>1</v>
      </c>
      <c r="AC97" s="11">
        <v>2</v>
      </c>
      <c r="AD97" s="11">
        <v>4</v>
      </c>
      <c r="AE97" s="11">
        <v>3</v>
      </c>
      <c r="AF97" s="11">
        <v>1362.86</v>
      </c>
      <c r="AG97" s="4">
        <f t="shared" si="8"/>
        <v>0.00319218805628947</v>
      </c>
      <c r="AH97" s="3">
        <v>1685</v>
      </c>
    </row>
    <row r="98" customHeight="1" spans="1:34">
      <c r="A98" s="10">
        <v>74</v>
      </c>
      <c r="B98" s="10">
        <v>106865</v>
      </c>
      <c r="C98" s="10" t="s">
        <v>157</v>
      </c>
      <c r="D98" s="10" t="s">
        <v>211</v>
      </c>
      <c r="E98" s="10" t="s">
        <v>141</v>
      </c>
      <c r="F98" s="11">
        <v>5</v>
      </c>
      <c r="G98" s="11">
        <v>0</v>
      </c>
      <c r="H98" s="11">
        <v>6</v>
      </c>
      <c r="I98" s="11">
        <v>72</v>
      </c>
      <c r="J98" s="11">
        <v>6</v>
      </c>
      <c r="K98" s="11">
        <v>6</v>
      </c>
      <c r="L98" s="11">
        <f t="shared" si="5"/>
        <v>18</v>
      </c>
      <c r="M98" s="11">
        <v>14</v>
      </c>
      <c r="N98" s="11">
        <v>16</v>
      </c>
      <c r="O98" s="11">
        <v>4</v>
      </c>
      <c r="P98" s="11">
        <v>1</v>
      </c>
      <c r="Q98" s="11">
        <v>3</v>
      </c>
      <c r="R98" s="11">
        <f t="shared" si="6"/>
        <v>4</v>
      </c>
      <c r="S98" s="11">
        <v>22</v>
      </c>
      <c r="T98" s="11">
        <v>1</v>
      </c>
      <c r="U98" s="11">
        <v>3</v>
      </c>
      <c r="V98" s="11">
        <v>6</v>
      </c>
      <c r="W98" s="11"/>
      <c r="X98" s="11">
        <v>7</v>
      </c>
      <c r="Y98" s="11">
        <v>3</v>
      </c>
      <c r="Z98" s="11">
        <v>0</v>
      </c>
      <c r="AA98" s="11">
        <f t="shared" si="7"/>
        <v>5</v>
      </c>
      <c r="AB98" s="11">
        <v>1</v>
      </c>
      <c r="AC98" s="11">
        <v>2</v>
      </c>
      <c r="AD98" s="11">
        <v>4</v>
      </c>
      <c r="AE98" s="11">
        <v>0</v>
      </c>
      <c r="AF98" s="11">
        <v>0</v>
      </c>
      <c r="AG98" s="4">
        <f t="shared" si="8"/>
        <v>0</v>
      </c>
      <c r="AH98" s="3">
        <v>0</v>
      </c>
    </row>
    <row r="99" customHeight="1" spans="1:34">
      <c r="A99" s="10">
        <v>82</v>
      </c>
      <c r="B99" s="10">
        <v>102567</v>
      </c>
      <c r="C99" s="10" t="s">
        <v>167</v>
      </c>
      <c r="D99" s="10" t="s">
        <v>211</v>
      </c>
      <c r="E99" s="10" t="s">
        <v>162</v>
      </c>
      <c r="F99" s="11">
        <v>5</v>
      </c>
      <c r="G99" s="11">
        <v>2</v>
      </c>
      <c r="H99" s="11">
        <v>6</v>
      </c>
      <c r="I99" s="11">
        <v>72</v>
      </c>
      <c r="J99" s="11">
        <v>17</v>
      </c>
      <c r="K99" s="11">
        <v>5</v>
      </c>
      <c r="L99" s="11">
        <f t="shared" si="5"/>
        <v>39</v>
      </c>
      <c r="M99" s="11">
        <v>13</v>
      </c>
      <c r="N99" s="11">
        <v>9</v>
      </c>
      <c r="O99" s="11">
        <v>4</v>
      </c>
      <c r="P99" s="11">
        <v>0</v>
      </c>
      <c r="Q99" s="11">
        <v>4</v>
      </c>
      <c r="R99" s="11">
        <f t="shared" si="6"/>
        <v>4</v>
      </c>
      <c r="S99" s="11">
        <v>18</v>
      </c>
      <c r="T99" s="11">
        <v>2</v>
      </c>
      <c r="U99" s="11">
        <v>3</v>
      </c>
      <c r="V99" s="11">
        <v>0</v>
      </c>
      <c r="W99" s="11"/>
      <c r="X99" s="11">
        <v>7</v>
      </c>
      <c r="Y99" s="11">
        <v>3</v>
      </c>
      <c r="Z99" s="11">
        <v>1</v>
      </c>
      <c r="AA99" s="11">
        <f t="shared" si="7"/>
        <v>5</v>
      </c>
      <c r="AB99" s="11">
        <v>3.2</v>
      </c>
      <c r="AC99" s="11">
        <v>4</v>
      </c>
      <c r="AD99" s="11">
        <v>4</v>
      </c>
      <c r="AE99" s="11">
        <v>3</v>
      </c>
      <c r="AF99" s="11">
        <v>1177</v>
      </c>
      <c r="AG99" s="4">
        <f t="shared" si="8"/>
        <v>0.00275685348623681</v>
      </c>
      <c r="AH99" s="3">
        <v>1456</v>
      </c>
    </row>
    <row r="100" customHeight="1" spans="1:34">
      <c r="A100" s="10">
        <v>87</v>
      </c>
      <c r="B100" s="10">
        <v>591</v>
      </c>
      <c r="C100" s="10" t="s">
        <v>173</v>
      </c>
      <c r="D100" s="10" t="s">
        <v>211</v>
      </c>
      <c r="E100" s="10" t="s">
        <v>169</v>
      </c>
      <c r="F100" s="11">
        <v>5</v>
      </c>
      <c r="G100" s="11">
        <v>1</v>
      </c>
      <c r="H100" s="11">
        <v>6</v>
      </c>
      <c r="I100" s="11">
        <v>70</v>
      </c>
      <c r="J100" s="11">
        <v>28</v>
      </c>
      <c r="K100" s="11">
        <v>19</v>
      </c>
      <c r="L100" s="11">
        <f t="shared" si="5"/>
        <v>75</v>
      </c>
      <c r="M100" s="11">
        <v>13</v>
      </c>
      <c r="N100" s="11">
        <v>6</v>
      </c>
      <c r="O100" s="11">
        <v>4</v>
      </c>
      <c r="P100" s="11">
        <v>0</v>
      </c>
      <c r="Q100" s="11">
        <v>8</v>
      </c>
      <c r="R100" s="11">
        <f t="shared" si="6"/>
        <v>8</v>
      </c>
      <c r="S100" s="11">
        <v>33</v>
      </c>
      <c r="T100" s="11">
        <v>15</v>
      </c>
      <c r="U100" s="11">
        <v>3</v>
      </c>
      <c r="V100" s="11">
        <v>3</v>
      </c>
      <c r="W100" s="11"/>
      <c r="X100" s="11">
        <v>7</v>
      </c>
      <c r="Y100" s="11">
        <v>3</v>
      </c>
      <c r="Z100" s="11">
        <v>0</v>
      </c>
      <c r="AA100" s="11">
        <f t="shared" si="7"/>
        <v>5</v>
      </c>
      <c r="AB100" s="11">
        <v>3</v>
      </c>
      <c r="AC100" s="11">
        <v>4</v>
      </c>
      <c r="AD100" s="11">
        <v>4</v>
      </c>
      <c r="AE100" s="11">
        <v>0</v>
      </c>
      <c r="AF100" s="11">
        <v>1157.55</v>
      </c>
      <c r="AG100" s="4">
        <f t="shared" ref="AG100:AG118" si="9">AF100/426936</f>
        <v>0.00271129630670639</v>
      </c>
      <c r="AH100" s="3">
        <v>1432</v>
      </c>
    </row>
    <row r="101" customHeight="1" spans="1:34">
      <c r="A101" s="10">
        <v>97</v>
      </c>
      <c r="B101" s="10">
        <v>104533</v>
      </c>
      <c r="C101" s="10" t="s">
        <v>184</v>
      </c>
      <c r="D101" s="10" t="s">
        <v>211</v>
      </c>
      <c r="E101" s="10" t="s">
        <v>175</v>
      </c>
      <c r="F101" s="11">
        <v>6</v>
      </c>
      <c r="G101" s="11">
        <v>3</v>
      </c>
      <c r="H101" s="11">
        <v>7</v>
      </c>
      <c r="I101" s="11">
        <v>90</v>
      </c>
      <c r="J101" s="11">
        <v>49</v>
      </c>
      <c r="K101" s="11">
        <v>24</v>
      </c>
      <c r="L101" s="11">
        <f t="shared" si="5"/>
        <v>122</v>
      </c>
      <c r="M101" s="11">
        <v>15</v>
      </c>
      <c r="N101" s="11">
        <v>19</v>
      </c>
      <c r="O101" s="11">
        <v>5</v>
      </c>
      <c r="P101" s="11">
        <v>1</v>
      </c>
      <c r="Q101" s="11">
        <v>3</v>
      </c>
      <c r="R101" s="11">
        <f t="shared" si="6"/>
        <v>4</v>
      </c>
      <c r="S101" s="11">
        <v>21</v>
      </c>
      <c r="T101" s="11">
        <v>13</v>
      </c>
      <c r="U101" s="11">
        <v>3</v>
      </c>
      <c r="V101" s="11">
        <v>3</v>
      </c>
      <c r="W101" s="11"/>
      <c r="X101" s="11">
        <v>7</v>
      </c>
      <c r="Y101" s="11">
        <v>3</v>
      </c>
      <c r="Z101" s="11">
        <v>5</v>
      </c>
      <c r="AA101" s="11">
        <f t="shared" si="7"/>
        <v>5</v>
      </c>
      <c r="AB101" s="11">
        <v>4.2</v>
      </c>
      <c r="AC101" s="11">
        <v>5</v>
      </c>
      <c r="AD101" s="11">
        <v>4</v>
      </c>
      <c r="AE101" s="11">
        <v>4</v>
      </c>
      <c r="AF101" s="11">
        <v>494.65</v>
      </c>
      <c r="AG101" s="4">
        <f t="shared" si="9"/>
        <v>0.00115860456836622</v>
      </c>
      <c r="AH101" s="3">
        <v>612</v>
      </c>
    </row>
    <row r="102" customHeight="1" spans="1:34">
      <c r="A102" s="10">
        <v>111</v>
      </c>
      <c r="B102" s="10">
        <v>713</v>
      </c>
      <c r="C102" s="10" t="s">
        <v>199</v>
      </c>
      <c r="D102" s="10" t="s">
        <v>211</v>
      </c>
      <c r="E102" s="10" t="s">
        <v>186</v>
      </c>
      <c r="F102" s="11">
        <v>5</v>
      </c>
      <c r="G102" s="11">
        <v>6</v>
      </c>
      <c r="H102" s="11">
        <v>6</v>
      </c>
      <c r="I102" s="11">
        <v>72</v>
      </c>
      <c r="J102" s="11">
        <v>24</v>
      </c>
      <c r="K102" s="11">
        <v>2</v>
      </c>
      <c r="L102" s="11">
        <f t="shared" si="5"/>
        <v>50</v>
      </c>
      <c r="M102" s="11">
        <v>22</v>
      </c>
      <c r="N102" s="11">
        <v>10</v>
      </c>
      <c r="O102" s="11">
        <v>6</v>
      </c>
      <c r="P102" s="11">
        <v>0</v>
      </c>
      <c r="Q102" s="11">
        <v>3</v>
      </c>
      <c r="R102" s="11">
        <f t="shared" si="6"/>
        <v>3</v>
      </c>
      <c r="S102" s="11">
        <v>35</v>
      </c>
      <c r="T102" s="11">
        <v>9</v>
      </c>
      <c r="U102" s="11">
        <v>5</v>
      </c>
      <c r="V102" s="11">
        <v>3</v>
      </c>
      <c r="W102" s="11"/>
      <c r="X102" s="11">
        <v>12</v>
      </c>
      <c r="Y102" s="11">
        <v>5</v>
      </c>
      <c r="Z102" s="11">
        <v>3</v>
      </c>
      <c r="AA102" s="11">
        <f t="shared" si="7"/>
        <v>8</v>
      </c>
      <c r="AB102" s="11">
        <v>3.6</v>
      </c>
      <c r="AC102" s="11">
        <v>5</v>
      </c>
      <c r="AD102" s="11">
        <v>4</v>
      </c>
      <c r="AE102" s="11">
        <v>0</v>
      </c>
      <c r="AF102" s="11">
        <v>1089.72</v>
      </c>
      <c r="AG102" s="4">
        <f t="shared" si="9"/>
        <v>0.002552420034853</v>
      </c>
      <c r="AH102" s="3">
        <v>1348</v>
      </c>
    </row>
    <row r="103" customHeight="1" spans="1:34">
      <c r="A103" s="10">
        <v>112</v>
      </c>
      <c r="B103" s="10">
        <v>738</v>
      </c>
      <c r="C103" s="10" t="s">
        <v>200</v>
      </c>
      <c r="D103" s="10" t="s">
        <v>211</v>
      </c>
      <c r="E103" s="10" t="s">
        <v>186</v>
      </c>
      <c r="F103" s="11">
        <v>4</v>
      </c>
      <c r="G103" s="11">
        <v>4</v>
      </c>
      <c r="H103" s="11">
        <v>5</v>
      </c>
      <c r="I103" s="11">
        <v>60</v>
      </c>
      <c r="J103" s="11">
        <v>25</v>
      </c>
      <c r="K103" s="11">
        <v>20</v>
      </c>
      <c r="L103" s="11">
        <f t="shared" si="5"/>
        <v>70</v>
      </c>
      <c r="M103" s="11">
        <v>22</v>
      </c>
      <c r="N103" s="11">
        <v>33</v>
      </c>
      <c r="O103" s="11">
        <v>5</v>
      </c>
      <c r="P103" s="11">
        <v>2</v>
      </c>
      <c r="Q103" s="11">
        <v>3</v>
      </c>
      <c r="R103" s="11">
        <f t="shared" si="6"/>
        <v>5</v>
      </c>
      <c r="S103" s="11">
        <v>21</v>
      </c>
      <c r="T103" s="11">
        <v>12</v>
      </c>
      <c r="U103" s="11">
        <v>5</v>
      </c>
      <c r="V103" s="11">
        <v>4</v>
      </c>
      <c r="W103" s="11"/>
      <c r="X103" s="11">
        <v>7</v>
      </c>
      <c r="Y103" s="11">
        <v>3</v>
      </c>
      <c r="Z103" s="11">
        <v>5</v>
      </c>
      <c r="AA103" s="11">
        <f t="shared" si="7"/>
        <v>5</v>
      </c>
      <c r="AB103" s="11">
        <v>3</v>
      </c>
      <c r="AC103" s="11">
        <v>4</v>
      </c>
      <c r="AD103" s="11">
        <v>4</v>
      </c>
      <c r="AE103" s="11">
        <v>0</v>
      </c>
      <c r="AF103" s="11">
        <v>550.92</v>
      </c>
      <c r="AG103" s="4">
        <f t="shared" si="9"/>
        <v>0.00129040418235989</v>
      </c>
      <c r="AH103" s="3">
        <v>681</v>
      </c>
    </row>
    <row r="104" customHeight="1" spans="1:34">
      <c r="A104" s="10">
        <v>113</v>
      </c>
      <c r="B104" s="10">
        <v>104838</v>
      </c>
      <c r="C104" s="10" t="s">
        <v>201</v>
      </c>
      <c r="D104" s="10" t="s">
        <v>211</v>
      </c>
      <c r="E104" s="10" t="s">
        <v>186</v>
      </c>
      <c r="F104" s="11">
        <v>5</v>
      </c>
      <c r="G104" s="11">
        <v>3</v>
      </c>
      <c r="H104" s="11">
        <v>6</v>
      </c>
      <c r="I104" s="11">
        <v>72</v>
      </c>
      <c r="J104" s="11">
        <v>13</v>
      </c>
      <c r="K104" s="11">
        <v>5</v>
      </c>
      <c r="L104" s="11">
        <f t="shared" si="5"/>
        <v>31</v>
      </c>
      <c r="M104" s="11">
        <v>13</v>
      </c>
      <c r="N104" s="11">
        <v>4</v>
      </c>
      <c r="O104" s="11">
        <v>4</v>
      </c>
      <c r="P104" s="11">
        <v>0</v>
      </c>
      <c r="Q104" s="11">
        <v>2</v>
      </c>
      <c r="R104" s="11">
        <f t="shared" si="6"/>
        <v>2</v>
      </c>
      <c r="S104" s="11">
        <v>35</v>
      </c>
      <c r="T104" s="11">
        <v>6</v>
      </c>
      <c r="U104" s="11">
        <v>3</v>
      </c>
      <c r="V104" s="11">
        <v>6</v>
      </c>
      <c r="W104" s="11"/>
      <c r="X104" s="11">
        <v>7</v>
      </c>
      <c r="Y104" s="11">
        <v>3</v>
      </c>
      <c r="Z104" s="11">
        <v>0</v>
      </c>
      <c r="AA104" s="11">
        <f t="shared" si="7"/>
        <v>5</v>
      </c>
      <c r="AB104" s="11">
        <v>3</v>
      </c>
      <c r="AC104" s="11">
        <v>4</v>
      </c>
      <c r="AD104" s="11">
        <v>4</v>
      </c>
      <c r="AE104" s="11">
        <v>12</v>
      </c>
      <c r="AF104" s="11">
        <v>1510.35</v>
      </c>
      <c r="AG104" s="4">
        <f t="shared" si="9"/>
        <v>0.00353764967114509</v>
      </c>
      <c r="AH104" s="3">
        <v>1868</v>
      </c>
    </row>
    <row r="105" customHeight="1" spans="1:34">
      <c r="A105" s="10"/>
      <c r="B105" s="22">
        <v>111064</v>
      </c>
      <c r="C105" s="23" t="s">
        <v>161</v>
      </c>
      <c r="D105" s="10" t="s">
        <v>212</v>
      </c>
      <c r="E105" s="24" t="s">
        <v>213</v>
      </c>
      <c r="F105" s="22" t="s">
        <v>214</v>
      </c>
      <c r="G105" s="11"/>
      <c r="H105" s="11"/>
      <c r="I105" s="11">
        <v>30</v>
      </c>
      <c r="J105" s="11"/>
      <c r="K105" s="11"/>
      <c r="L105" s="11"/>
      <c r="M105" s="11">
        <v>19</v>
      </c>
      <c r="N105" s="11">
        <v>4</v>
      </c>
      <c r="O105" s="11">
        <v>6</v>
      </c>
      <c r="P105" s="11">
        <v>2</v>
      </c>
      <c r="Q105" s="11">
        <v>4</v>
      </c>
      <c r="R105" s="11">
        <f t="shared" si="6"/>
        <v>6</v>
      </c>
      <c r="S105" s="11">
        <v>21</v>
      </c>
      <c r="T105" s="11">
        <v>6</v>
      </c>
      <c r="U105" s="11">
        <v>5</v>
      </c>
      <c r="V105" s="11">
        <v>7</v>
      </c>
      <c r="W105" s="11"/>
      <c r="X105" s="11">
        <v>15</v>
      </c>
      <c r="Y105" s="11">
        <v>10</v>
      </c>
      <c r="Z105" s="11">
        <v>14</v>
      </c>
      <c r="AA105" s="11">
        <f t="shared" si="7"/>
        <v>16</v>
      </c>
      <c r="AB105" s="11">
        <v>0</v>
      </c>
      <c r="AC105" s="11">
        <v>2</v>
      </c>
      <c r="AD105" s="11">
        <v>4</v>
      </c>
      <c r="AE105" s="11">
        <v>0</v>
      </c>
      <c r="AF105" s="11">
        <v>0</v>
      </c>
      <c r="AG105" s="4">
        <f t="shared" si="9"/>
        <v>0</v>
      </c>
      <c r="AH105" s="3">
        <v>0</v>
      </c>
    </row>
    <row r="106" customHeight="1" spans="1:34">
      <c r="A106" s="10">
        <v>30</v>
      </c>
      <c r="B106" s="10">
        <v>741</v>
      </c>
      <c r="C106" s="10" t="s">
        <v>110</v>
      </c>
      <c r="D106" s="10" t="s">
        <v>212</v>
      </c>
      <c r="E106" s="10" t="s">
        <v>81</v>
      </c>
      <c r="F106" s="11">
        <v>5</v>
      </c>
      <c r="G106" s="11">
        <v>1</v>
      </c>
      <c r="H106" s="11">
        <v>6</v>
      </c>
      <c r="I106" s="11">
        <v>72</v>
      </c>
      <c r="J106" s="11">
        <v>12</v>
      </c>
      <c r="K106" s="11">
        <v>1</v>
      </c>
      <c r="L106" s="11">
        <f t="shared" ref="L106:L118" si="10">J106*2+K106</f>
        <v>25</v>
      </c>
      <c r="M106" s="11">
        <v>11</v>
      </c>
      <c r="N106" s="11">
        <v>8</v>
      </c>
      <c r="O106" s="11">
        <v>5</v>
      </c>
      <c r="P106" s="11">
        <v>1</v>
      </c>
      <c r="Q106" s="11">
        <v>2</v>
      </c>
      <c r="R106" s="11">
        <f t="shared" si="6"/>
        <v>3</v>
      </c>
      <c r="S106" s="11">
        <v>35</v>
      </c>
      <c r="T106" s="11">
        <v>9</v>
      </c>
      <c r="U106" s="11">
        <v>3</v>
      </c>
      <c r="V106" s="11">
        <v>0</v>
      </c>
      <c r="W106" s="11"/>
      <c r="X106" s="11">
        <v>7</v>
      </c>
      <c r="Y106" s="11">
        <v>3</v>
      </c>
      <c r="Z106" s="11">
        <v>3</v>
      </c>
      <c r="AA106" s="11">
        <f t="shared" si="7"/>
        <v>5</v>
      </c>
      <c r="AB106" s="11">
        <v>1</v>
      </c>
      <c r="AC106" s="11">
        <v>2</v>
      </c>
      <c r="AD106" s="11">
        <v>4</v>
      </c>
      <c r="AE106" s="11">
        <v>0</v>
      </c>
      <c r="AF106" s="11">
        <v>683.11</v>
      </c>
      <c r="AG106" s="4">
        <f t="shared" si="9"/>
        <v>0.00160002904416587</v>
      </c>
      <c r="AH106" s="3">
        <v>845</v>
      </c>
    </row>
    <row r="107" customHeight="1" spans="1:34">
      <c r="A107" s="10">
        <v>31</v>
      </c>
      <c r="B107" s="10">
        <v>111219</v>
      </c>
      <c r="C107" s="25" t="s">
        <v>111</v>
      </c>
      <c r="D107" s="10" t="s">
        <v>212</v>
      </c>
      <c r="E107" s="10" t="s">
        <v>81</v>
      </c>
      <c r="F107" s="11">
        <v>4</v>
      </c>
      <c r="G107" s="11">
        <v>0</v>
      </c>
      <c r="H107" s="11">
        <v>5</v>
      </c>
      <c r="I107" s="11">
        <v>48</v>
      </c>
      <c r="J107" s="11">
        <v>0</v>
      </c>
      <c r="K107" s="11">
        <v>0</v>
      </c>
      <c r="L107" s="11">
        <f t="shared" si="10"/>
        <v>0</v>
      </c>
      <c r="M107" s="11">
        <v>10</v>
      </c>
      <c r="N107" s="11">
        <v>2</v>
      </c>
      <c r="O107" s="11">
        <v>4</v>
      </c>
      <c r="P107" s="11">
        <v>0</v>
      </c>
      <c r="Q107" s="11">
        <v>1</v>
      </c>
      <c r="R107" s="11">
        <f t="shared" si="6"/>
        <v>1</v>
      </c>
      <c r="S107" s="11">
        <v>24</v>
      </c>
      <c r="T107" s="11">
        <v>1</v>
      </c>
      <c r="U107" s="11">
        <v>3</v>
      </c>
      <c r="V107" s="11">
        <v>3</v>
      </c>
      <c r="W107" s="11"/>
      <c r="X107" s="11">
        <v>7</v>
      </c>
      <c r="Y107" s="11">
        <v>3</v>
      </c>
      <c r="Z107" s="11">
        <v>4</v>
      </c>
      <c r="AA107" s="11">
        <f t="shared" si="7"/>
        <v>5</v>
      </c>
      <c r="AB107" s="11">
        <v>0</v>
      </c>
      <c r="AC107" s="11">
        <v>2</v>
      </c>
      <c r="AD107" s="11">
        <v>4</v>
      </c>
      <c r="AE107" s="11">
        <v>0</v>
      </c>
      <c r="AF107" s="11">
        <v>0</v>
      </c>
      <c r="AG107" s="4">
        <f t="shared" si="9"/>
        <v>0</v>
      </c>
      <c r="AH107" s="3">
        <v>0</v>
      </c>
    </row>
    <row r="108" customHeight="1" spans="1:34">
      <c r="A108" s="10">
        <v>53</v>
      </c>
      <c r="B108" s="10">
        <v>545</v>
      </c>
      <c r="C108" s="10" t="s">
        <v>135</v>
      </c>
      <c r="D108" s="10" t="s">
        <v>212</v>
      </c>
      <c r="E108" s="10" t="s">
        <v>116</v>
      </c>
      <c r="F108" s="11">
        <v>5</v>
      </c>
      <c r="G108" s="11">
        <v>0</v>
      </c>
      <c r="H108" s="11">
        <v>6</v>
      </c>
      <c r="I108" s="11">
        <v>63</v>
      </c>
      <c r="J108" s="11">
        <v>8</v>
      </c>
      <c r="K108" s="11">
        <v>1</v>
      </c>
      <c r="L108" s="11">
        <f t="shared" si="10"/>
        <v>17</v>
      </c>
      <c r="M108" s="11">
        <v>10</v>
      </c>
      <c r="N108" s="11">
        <v>6</v>
      </c>
      <c r="O108" s="11">
        <v>4</v>
      </c>
      <c r="P108" s="11">
        <v>0</v>
      </c>
      <c r="Q108" s="11">
        <v>2</v>
      </c>
      <c r="R108" s="11">
        <f t="shared" si="6"/>
        <v>2</v>
      </c>
      <c r="S108" s="11">
        <v>24</v>
      </c>
      <c r="T108" s="11">
        <v>4</v>
      </c>
      <c r="U108" s="11">
        <v>3</v>
      </c>
      <c r="V108" s="11">
        <v>26</v>
      </c>
      <c r="W108" s="11"/>
      <c r="X108" s="11">
        <v>12</v>
      </c>
      <c r="Y108" s="11">
        <v>3</v>
      </c>
      <c r="Z108" s="11">
        <v>1</v>
      </c>
      <c r="AA108" s="11">
        <f t="shared" si="7"/>
        <v>5</v>
      </c>
      <c r="AB108" s="11">
        <v>3.8</v>
      </c>
      <c r="AC108" s="11">
        <v>5</v>
      </c>
      <c r="AD108" s="11">
        <v>4</v>
      </c>
      <c r="AE108" s="11">
        <v>0</v>
      </c>
      <c r="AF108" s="11">
        <v>1678.22</v>
      </c>
      <c r="AG108" s="4">
        <f t="shared" si="9"/>
        <v>0.00393084677797141</v>
      </c>
      <c r="AH108" s="3">
        <v>2075</v>
      </c>
    </row>
    <row r="109" customHeight="1" spans="1:34">
      <c r="A109" s="10">
        <v>54</v>
      </c>
      <c r="B109" s="10">
        <v>104430</v>
      </c>
      <c r="C109" s="10" t="s">
        <v>136</v>
      </c>
      <c r="D109" s="10" t="s">
        <v>212</v>
      </c>
      <c r="E109" s="10" t="s">
        <v>116</v>
      </c>
      <c r="F109" s="11">
        <v>5</v>
      </c>
      <c r="G109" s="11">
        <v>1</v>
      </c>
      <c r="H109" s="11">
        <v>6</v>
      </c>
      <c r="I109" s="11">
        <v>72</v>
      </c>
      <c r="J109" s="11">
        <v>5</v>
      </c>
      <c r="K109" s="11">
        <v>16</v>
      </c>
      <c r="L109" s="11">
        <f t="shared" si="10"/>
        <v>26</v>
      </c>
      <c r="M109" s="11">
        <v>11</v>
      </c>
      <c r="N109" s="11">
        <v>6</v>
      </c>
      <c r="O109" s="11">
        <v>4</v>
      </c>
      <c r="P109" s="11">
        <v>2</v>
      </c>
      <c r="Q109" s="11">
        <v>0</v>
      </c>
      <c r="R109" s="11">
        <f t="shared" si="6"/>
        <v>2</v>
      </c>
      <c r="S109" s="11">
        <v>24</v>
      </c>
      <c r="T109" s="11">
        <v>0</v>
      </c>
      <c r="U109" s="11">
        <v>3</v>
      </c>
      <c r="V109" s="11">
        <v>0</v>
      </c>
      <c r="W109" s="11"/>
      <c r="X109" s="11">
        <v>7</v>
      </c>
      <c r="Y109" s="11">
        <v>5</v>
      </c>
      <c r="Z109" s="11">
        <v>8</v>
      </c>
      <c r="AA109" s="11">
        <f t="shared" si="7"/>
        <v>8</v>
      </c>
      <c r="AB109" s="11">
        <v>3</v>
      </c>
      <c r="AC109" s="11">
        <v>4</v>
      </c>
      <c r="AD109" s="11">
        <v>4</v>
      </c>
      <c r="AE109" s="11">
        <v>0</v>
      </c>
      <c r="AF109" s="11">
        <v>3338.42</v>
      </c>
      <c r="AG109" s="4">
        <f t="shared" si="9"/>
        <v>0.00781948582457324</v>
      </c>
      <c r="AH109" s="3">
        <v>4129</v>
      </c>
    </row>
    <row r="110" customHeight="1" spans="1:34">
      <c r="A110" s="10">
        <v>55</v>
      </c>
      <c r="B110" s="10">
        <v>105396</v>
      </c>
      <c r="C110" s="10" t="s">
        <v>137</v>
      </c>
      <c r="D110" s="10" t="s">
        <v>212</v>
      </c>
      <c r="E110" s="10" t="s">
        <v>116</v>
      </c>
      <c r="F110" s="11">
        <v>5</v>
      </c>
      <c r="G110" s="11">
        <v>0</v>
      </c>
      <c r="H110" s="11">
        <v>6</v>
      </c>
      <c r="I110" s="11">
        <v>72</v>
      </c>
      <c r="J110" s="11">
        <v>5</v>
      </c>
      <c r="K110" s="11">
        <v>3</v>
      </c>
      <c r="L110" s="11">
        <f t="shared" si="10"/>
        <v>13</v>
      </c>
      <c r="M110" s="11">
        <v>10</v>
      </c>
      <c r="N110" s="11">
        <v>4</v>
      </c>
      <c r="O110" s="11">
        <v>4</v>
      </c>
      <c r="P110" s="11">
        <v>1</v>
      </c>
      <c r="Q110" s="11">
        <v>2</v>
      </c>
      <c r="R110" s="11">
        <f t="shared" si="6"/>
        <v>3</v>
      </c>
      <c r="S110" s="11">
        <v>24</v>
      </c>
      <c r="T110" s="11">
        <v>2</v>
      </c>
      <c r="U110" s="11">
        <v>3</v>
      </c>
      <c r="V110" s="11">
        <v>1</v>
      </c>
      <c r="W110" s="11"/>
      <c r="X110" s="11">
        <v>7</v>
      </c>
      <c r="Y110" s="11">
        <v>3</v>
      </c>
      <c r="Z110" s="11">
        <v>2</v>
      </c>
      <c r="AA110" s="11">
        <f t="shared" si="7"/>
        <v>5</v>
      </c>
      <c r="AB110" s="11">
        <v>0</v>
      </c>
      <c r="AC110" s="11">
        <v>2</v>
      </c>
      <c r="AD110" s="11">
        <v>4</v>
      </c>
      <c r="AE110" s="11">
        <v>0</v>
      </c>
      <c r="AF110" s="11">
        <v>1105.58</v>
      </c>
      <c r="AG110" s="4">
        <f t="shared" si="9"/>
        <v>0.00258956845990968</v>
      </c>
      <c r="AH110" s="3">
        <v>1367</v>
      </c>
    </row>
    <row r="111" customHeight="1" spans="1:34">
      <c r="A111" s="10">
        <v>56</v>
      </c>
      <c r="B111" s="10">
        <v>105910</v>
      </c>
      <c r="C111" s="10" t="s">
        <v>138</v>
      </c>
      <c r="D111" s="10" t="s">
        <v>212</v>
      </c>
      <c r="E111" s="10" t="s">
        <v>116</v>
      </c>
      <c r="F111" s="11">
        <v>5</v>
      </c>
      <c r="G111" s="11">
        <v>2</v>
      </c>
      <c r="H111" s="11">
        <v>6</v>
      </c>
      <c r="I111" s="11">
        <v>72</v>
      </c>
      <c r="J111" s="11">
        <v>4</v>
      </c>
      <c r="K111" s="11">
        <v>2</v>
      </c>
      <c r="L111" s="11">
        <f t="shared" si="10"/>
        <v>10</v>
      </c>
      <c r="M111" s="11">
        <v>11</v>
      </c>
      <c r="N111" s="11">
        <v>4</v>
      </c>
      <c r="O111" s="11">
        <v>4</v>
      </c>
      <c r="P111" s="11">
        <v>2</v>
      </c>
      <c r="Q111" s="11">
        <v>2</v>
      </c>
      <c r="R111" s="11">
        <f t="shared" si="6"/>
        <v>4</v>
      </c>
      <c r="S111" s="11">
        <v>20</v>
      </c>
      <c r="T111" s="11">
        <v>2</v>
      </c>
      <c r="U111" s="11">
        <v>3</v>
      </c>
      <c r="V111" s="11">
        <v>0</v>
      </c>
      <c r="W111" s="11"/>
      <c r="X111" s="11">
        <v>7</v>
      </c>
      <c r="Y111" s="11">
        <v>3</v>
      </c>
      <c r="Z111" s="11">
        <v>2</v>
      </c>
      <c r="AA111" s="11">
        <f t="shared" si="7"/>
        <v>5</v>
      </c>
      <c r="AB111" s="11">
        <v>3</v>
      </c>
      <c r="AC111" s="11">
        <v>4</v>
      </c>
      <c r="AD111" s="11">
        <v>4</v>
      </c>
      <c r="AE111" s="11">
        <v>1</v>
      </c>
      <c r="AF111" s="11">
        <v>939</v>
      </c>
      <c r="AG111" s="4">
        <f t="shared" si="9"/>
        <v>0.00219939288324245</v>
      </c>
      <c r="AH111" s="3">
        <v>1161</v>
      </c>
    </row>
    <row r="112" customHeight="1" spans="1:34">
      <c r="A112" s="10">
        <v>57</v>
      </c>
      <c r="B112" s="10">
        <v>106568</v>
      </c>
      <c r="C112" s="10" t="s">
        <v>139</v>
      </c>
      <c r="D112" s="10" t="s">
        <v>212</v>
      </c>
      <c r="E112" s="10" t="s">
        <v>116</v>
      </c>
      <c r="F112" s="11">
        <v>4</v>
      </c>
      <c r="G112" s="11">
        <v>0</v>
      </c>
      <c r="H112" s="11">
        <v>5</v>
      </c>
      <c r="I112" s="11">
        <v>58</v>
      </c>
      <c r="J112" s="11">
        <v>6</v>
      </c>
      <c r="K112" s="11">
        <v>6</v>
      </c>
      <c r="L112" s="11">
        <f t="shared" si="10"/>
        <v>18</v>
      </c>
      <c r="M112" s="11">
        <v>10</v>
      </c>
      <c r="N112" s="11">
        <v>4</v>
      </c>
      <c r="O112" s="11">
        <v>5</v>
      </c>
      <c r="P112" s="11">
        <v>2</v>
      </c>
      <c r="Q112" s="11">
        <v>2</v>
      </c>
      <c r="R112" s="11">
        <f t="shared" si="6"/>
        <v>4</v>
      </c>
      <c r="S112" s="11">
        <v>20</v>
      </c>
      <c r="T112" s="11">
        <v>5</v>
      </c>
      <c r="U112" s="11">
        <v>3</v>
      </c>
      <c r="V112" s="11">
        <v>0</v>
      </c>
      <c r="W112" s="11"/>
      <c r="X112" s="11">
        <v>7</v>
      </c>
      <c r="Y112" s="11">
        <v>3</v>
      </c>
      <c r="Z112" s="11">
        <v>2</v>
      </c>
      <c r="AA112" s="11">
        <f t="shared" si="7"/>
        <v>5</v>
      </c>
      <c r="AB112" s="11">
        <v>2</v>
      </c>
      <c r="AC112" s="11">
        <v>3</v>
      </c>
      <c r="AD112" s="11">
        <v>4</v>
      </c>
      <c r="AE112" s="11">
        <v>0</v>
      </c>
      <c r="AF112" s="11">
        <v>19.8</v>
      </c>
      <c r="AG112" s="4">
        <f t="shared" si="9"/>
        <v>4.63769745348249e-5</v>
      </c>
      <c r="AH112" s="3">
        <v>24</v>
      </c>
    </row>
    <row r="113" customHeight="1" spans="1:34">
      <c r="A113" s="10">
        <v>75</v>
      </c>
      <c r="B113" s="10">
        <v>102478</v>
      </c>
      <c r="C113" s="10" t="s">
        <v>158</v>
      </c>
      <c r="D113" s="10" t="s">
        <v>212</v>
      </c>
      <c r="E113" s="10" t="s">
        <v>141</v>
      </c>
      <c r="F113" s="11">
        <v>4</v>
      </c>
      <c r="G113" s="11">
        <v>0</v>
      </c>
      <c r="H113" s="11">
        <v>5</v>
      </c>
      <c r="I113" s="11">
        <v>58</v>
      </c>
      <c r="J113" s="11">
        <v>4</v>
      </c>
      <c r="K113" s="11">
        <v>0</v>
      </c>
      <c r="L113" s="11">
        <f t="shared" si="10"/>
        <v>8</v>
      </c>
      <c r="M113" s="11">
        <v>8</v>
      </c>
      <c r="N113" s="11">
        <v>0</v>
      </c>
      <c r="O113" s="11">
        <v>3</v>
      </c>
      <c r="P113" s="11">
        <v>0</v>
      </c>
      <c r="Q113" s="11">
        <v>3</v>
      </c>
      <c r="R113" s="11">
        <f t="shared" si="6"/>
        <v>3</v>
      </c>
      <c r="S113" s="11">
        <v>18</v>
      </c>
      <c r="T113" s="11">
        <v>9</v>
      </c>
      <c r="U113" s="11">
        <v>3</v>
      </c>
      <c r="V113" s="11">
        <v>1</v>
      </c>
      <c r="W113" s="11"/>
      <c r="X113" s="11">
        <v>6</v>
      </c>
      <c r="Y113" s="11">
        <v>3</v>
      </c>
      <c r="Z113" s="11">
        <v>0</v>
      </c>
      <c r="AA113" s="11">
        <f t="shared" si="7"/>
        <v>5</v>
      </c>
      <c r="AB113" s="11">
        <v>1</v>
      </c>
      <c r="AC113" s="11">
        <v>2</v>
      </c>
      <c r="AD113" s="11">
        <v>4</v>
      </c>
      <c r="AE113" s="11">
        <v>1</v>
      </c>
      <c r="AF113" s="11">
        <v>1264.96</v>
      </c>
      <c r="AG113" s="4">
        <f t="shared" si="9"/>
        <v>0.00296287968220061</v>
      </c>
      <c r="AH113" s="3">
        <v>1564</v>
      </c>
    </row>
    <row r="114" customHeight="1" spans="1:34">
      <c r="A114" s="10">
        <v>76</v>
      </c>
      <c r="B114" s="10">
        <v>102935</v>
      </c>
      <c r="C114" s="10" t="s">
        <v>159</v>
      </c>
      <c r="D114" s="10" t="s">
        <v>212</v>
      </c>
      <c r="E114" s="10" t="s">
        <v>141</v>
      </c>
      <c r="F114" s="11">
        <v>5</v>
      </c>
      <c r="G114" s="11">
        <v>7</v>
      </c>
      <c r="H114" s="11">
        <v>6</v>
      </c>
      <c r="I114" s="11">
        <v>70</v>
      </c>
      <c r="J114" s="11">
        <v>20</v>
      </c>
      <c r="K114" s="11">
        <v>16</v>
      </c>
      <c r="L114" s="11">
        <f t="shared" si="10"/>
        <v>56</v>
      </c>
      <c r="M114" s="11">
        <v>9</v>
      </c>
      <c r="N114" s="11">
        <v>9</v>
      </c>
      <c r="O114" s="11">
        <v>3</v>
      </c>
      <c r="P114" s="11">
        <v>0</v>
      </c>
      <c r="Q114" s="11">
        <v>6</v>
      </c>
      <c r="R114" s="11">
        <f t="shared" si="6"/>
        <v>6</v>
      </c>
      <c r="S114" s="11">
        <v>18</v>
      </c>
      <c r="T114" s="11">
        <v>15</v>
      </c>
      <c r="U114" s="11">
        <v>2</v>
      </c>
      <c r="V114" s="11">
        <v>2</v>
      </c>
      <c r="W114" s="11"/>
      <c r="X114" s="11">
        <v>7</v>
      </c>
      <c r="Y114" s="11">
        <v>3</v>
      </c>
      <c r="Z114" s="11">
        <v>1</v>
      </c>
      <c r="AA114" s="11">
        <f t="shared" si="7"/>
        <v>5</v>
      </c>
      <c r="AB114" s="11">
        <v>3</v>
      </c>
      <c r="AC114" s="11">
        <v>4</v>
      </c>
      <c r="AD114" s="11">
        <v>4</v>
      </c>
      <c r="AE114" s="11">
        <v>2</v>
      </c>
      <c r="AF114" s="11">
        <v>1967.9</v>
      </c>
      <c r="AG114" s="4">
        <f t="shared" si="9"/>
        <v>0.00460935596904454</v>
      </c>
      <c r="AH114" s="3">
        <v>2434</v>
      </c>
    </row>
    <row r="115" customHeight="1" spans="1:34">
      <c r="A115" s="10">
        <v>77</v>
      </c>
      <c r="B115" s="10">
        <v>107829</v>
      </c>
      <c r="C115" s="10" t="s">
        <v>160</v>
      </c>
      <c r="D115" s="10" t="s">
        <v>212</v>
      </c>
      <c r="E115" s="10" t="s">
        <v>141</v>
      </c>
      <c r="F115" s="11">
        <v>4</v>
      </c>
      <c r="G115" s="11">
        <v>2</v>
      </c>
      <c r="H115" s="11">
        <v>5</v>
      </c>
      <c r="I115" s="11">
        <v>58</v>
      </c>
      <c r="J115" s="11">
        <v>9</v>
      </c>
      <c r="K115" s="11">
        <v>3</v>
      </c>
      <c r="L115" s="11">
        <f t="shared" si="10"/>
        <v>21</v>
      </c>
      <c r="M115" s="11">
        <v>10</v>
      </c>
      <c r="N115" s="11">
        <v>14</v>
      </c>
      <c r="O115" s="11">
        <v>4</v>
      </c>
      <c r="P115" s="11">
        <v>0</v>
      </c>
      <c r="Q115" s="11">
        <v>1</v>
      </c>
      <c r="R115" s="11">
        <f t="shared" si="6"/>
        <v>1</v>
      </c>
      <c r="S115" s="11">
        <v>18</v>
      </c>
      <c r="T115" s="11">
        <v>6</v>
      </c>
      <c r="U115" s="11">
        <v>3</v>
      </c>
      <c r="V115" s="11">
        <v>4</v>
      </c>
      <c r="W115" s="11"/>
      <c r="X115" s="11">
        <v>7</v>
      </c>
      <c r="Y115" s="11">
        <v>3</v>
      </c>
      <c r="Z115" s="11">
        <v>0</v>
      </c>
      <c r="AA115" s="11">
        <f t="shared" si="7"/>
        <v>5</v>
      </c>
      <c r="AB115" s="11">
        <v>0</v>
      </c>
      <c r="AC115" s="11">
        <v>2</v>
      </c>
      <c r="AD115" s="11">
        <v>4</v>
      </c>
      <c r="AE115" s="11">
        <v>1</v>
      </c>
      <c r="AF115" s="11">
        <v>0</v>
      </c>
      <c r="AG115" s="4">
        <f t="shared" si="9"/>
        <v>0</v>
      </c>
      <c r="AH115" s="3">
        <v>0</v>
      </c>
    </row>
    <row r="116" customHeight="1" spans="1:34">
      <c r="A116" s="10">
        <v>114</v>
      </c>
      <c r="B116" s="10">
        <v>110378</v>
      </c>
      <c r="C116" s="25" t="s">
        <v>202</v>
      </c>
      <c r="D116" s="10" t="s">
        <v>212</v>
      </c>
      <c r="E116" s="10" t="s">
        <v>186</v>
      </c>
      <c r="F116" s="11">
        <v>4</v>
      </c>
      <c r="G116" s="11">
        <v>4</v>
      </c>
      <c r="H116" s="11">
        <v>5</v>
      </c>
      <c r="I116" s="11">
        <v>48</v>
      </c>
      <c r="J116" s="11">
        <v>2</v>
      </c>
      <c r="K116" s="11">
        <v>1</v>
      </c>
      <c r="L116" s="11">
        <f t="shared" si="10"/>
        <v>5</v>
      </c>
      <c r="M116" s="11">
        <v>9</v>
      </c>
      <c r="N116" s="11">
        <v>4</v>
      </c>
      <c r="O116" s="11">
        <v>3</v>
      </c>
      <c r="P116" s="11">
        <v>0</v>
      </c>
      <c r="Q116" s="11">
        <v>2</v>
      </c>
      <c r="R116" s="11">
        <f t="shared" si="6"/>
        <v>2</v>
      </c>
      <c r="S116" s="11">
        <v>12</v>
      </c>
      <c r="T116" s="11">
        <v>2</v>
      </c>
      <c r="U116" s="11">
        <v>2</v>
      </c>
      <c r="V116" s="11">
        <v>0</v>
      </c>
      <c r="W116" s="11"/>
      <c r="X116" s="11">
        <v>6</v>
      </c>
      <c r="Y116" s="11">
        <v>3</v>
      </c>
      <c r="Z116" s="11">
        <v>0</v>
      </c>
      <c r="AA116" s="11">
        <f t="shared" si="7"/>
        <v>5</v>
      </c>
      <c r="AB116" s="11">
        <v>1.2</v>
      </c>
      <c r="AC116" s="11">
        <v>2</v>
      </c>
      <c r="AD116" s="11">
        <v>4</v>
      </c>
      <c r="AE116" s="11">
        <v>2</v>
      </c>
      <c r="AF116" s="11">
        <v>0</v>
      </c>
      <c r="AG116" s="4">
        <f t="shared" si="9"/>
        <v>0</v>
      </c>
      <c r="AH116" s="3">
        <v>0</v>
      </c>
    </row>
    <row r="117" customHeight="1" spans="1:34">
      <c r="A117" s="10">
        <v>32</v>
      </c>
      <c r="B117" s="10">
        <v>307</v>
      </c>
      <c r="C117" s="10" t="s">
        <v>114</v>
      </c>
      <c r="D117" s="10" t="s">
        <v>215</v>
      </c>
      <c r="E117" s="10" t="s">
        <v>113</v>
      </c>
      <c r="F117" s="11">
        <v>32</v>
      </c>
      <c r="G117" s="11">
        <v>34</v>
      </c>
      <c r="H117" s="11">
        <v>37</v>
      </c>
      <c r="I117" s="11">
        <v>452</v>
      </c>
      <c r="J117" s="11">
        <v>180</v>
      </c>
      <c r="K117" s="11">
        <v>25</v>
      </c>
      <c r="L117" s="11">
        <f t="shared" si="10"/>
        <v>385</v>
      </c>
      <c r="M117" s="11">
        <v>6</v>
      </c>
      <c r="N117" s="11"/>
      <c r="O117" s="11">
        <v>6</v>
      </c>
      <c r="P117" s="11"/>
      <c r="Q117" s="11"/>
      <c r="R117" s="11"/>
      <c r="S117" s="11">
        <v>6</v>
      </c>
      <c r="T117" s="11"/>
      <c r="U117" s="11">
        <v>2</v>
      </c>
      <c r="V117" s="11"/>
      <c r="W117" s="11"/>
      <c r="X117" s="11"/>
      <c r="Y117" s="11">
        <v>2</v>
      </c>
      <c r="Z117" s="11">
        <v>0</v>
      </c>
      <c r="AA117" s="11">
        <f t="shared" si="7"/>
        <v>3</v>
      </c>
      <c r="AB117" s="11">
        <v>11</v>
      </c>
      <c r="AC117" s="11">
        <v>14</v>
      </c>
      <c r="AD117" s="11">
        <v>11</v>
      </c>
      <c r="AE117" s="11">
        <v>25</v>
      </c>
      <c r="AF117" s="11">
        <v>10656.51</v>
      </c>
      <c r="AG117" s="4">
        <f t="shared" si="9"/>
        <v>0.0249604390353589</v>
      </c>
      <c r="AH117" s="3">
        <v>13179</v>
      </c>
    </row>
    <row r="118" customHeight="1" spans="1:34">
      <c r="A118" s="10"/>
      <c r="B118" s="10"/>
      <c r="C118" s="10"/>
      <c r="D118" s="10"/>
      <c r="E118" s="10"/>
      <c r="F118" s="11">
        <f t="shared" ref="F118:I118" si="11">SUM(F115:F116)</f>
        <v>8</v>
      </c>
      <c r="G118" s="11">
        <v>0</v>
      </c>
      <c r="H118" s="11">
        <f t="shared" si="11"/>
        <v>10</v>
      </c>
      <c r="I118" s="11">
        <f t="shared" si="11"/>
        <v>106</v>
      </c>
      <c r="J118" s="11">
        <v>0</v>
      </c>
      <c r="K118" s="11">
        <v>0</v>
      </c>
      <c r="L118" s="11">
        <f t="shared" si="10"/>
        <v>0</v>
      </c>
      <c r="M118" s="11">
        <f>SUM(M3:M116)</f>
        <v>2017</v>
      </c>
      <c r="N118" s="11">
        <v>0</v>
      </c>
      <c r="O118" s="11">
        <v>515</v>
      </c>
      <c r="P118" s="11">
        <v>0</v>
      </c>
      <c r="Q118" s="11">
        <v>0</v>
      </c>
      <c r="R118" s="11">
        <f>P118+Q118</f>
        <v>0</v>
      </c>
      <c r="S118" s="11">
        <f>SUM(S3:S116)</f>
        <v>3190</v>
      </c>
      <c r="T118" s="11">
        <v>0</v>
      </c>
      <c r="U118" s="11">
        <f t="shared" ref="U118:AC118" si="12">SUM(U3:U117)</f>
        <v>502</v>
      </c>
      <c r="V118" s="11">
        <v>0</v>
      </c>
      <c r="W118" s="11"/>
      <c r="X118" s="11">
        <f t="shared" si="12"/>
        <v>1021</v>
      </c>
      <c r="Y118" s="11">
        <f t="shared" si="12"/>
        <v>488</v>
      </c>
      <c r="Z118" s="11">
        <f t="shared" si="12"/>
        <v>332</v>
      </c>
      <c r="AA118" s="11">
        <f t="shared" si="12"/>
        <v>800</v>
      </c>
      <c r="AB118" s="11">
        <f t="shared" si="12"/>
        <v>621.16666</v>
      </c>
      <c r="AC118" s="11">
        <f t="shared" si="12"/>
        <v>840</v>
      </c>
      <c r="AD118" s="11">
        <f>SUM(AD3:AD116)</f>
        <v>594</v>
      </c>
      <c r="AE118" s="11">
        <v>0</v>
      </c>
      <c r="AF118" s="11">
        <f>SUM(AF3:AF117)</f>
        <v>426936.23</v>
      </c>
      <c r="AG118" s="4">
        <f t="shared" si="9"/>
        <v>1.00000053872243</v>
      </c>
      <c r="AH118" s="3">
        <v>528000</v>
      </c>
    </row>
  </sheetData>
  <autoFilter ref="A2:XFB118">
    <extLst/>
  </autoFilter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7"/>
  <sheetViews>
    <sheetView topLeftCell="A109" workbookViewId="0">
      <selection activeCell="C124" sqref="C124"/>
    </sheetView>
  </sheetViews>
  <sheetFormatPr defaultColWidth="9" defaultRowHeight="18" customHeight="1" outlineLevelCol="7"/>
  <cols>
    <col min="3" max="3" width="36.375" customWidth="1"/>
    <col min="6" max="6" width="10.375"/>
    <col min="7" max="7" width="12.625"/>
  </cols>
  <sheetData>
    <row r="1" customHeight="1" spans="1:8">
      <c r="A1" s="1">
        <v>15</v>
      </c>
      <c r="B1" s="1">
        <v>106569</v>
      </c>
      <c r="C1" s="1" t="s">
        <v>95</v>
      </c>
      <c r="D1" s="1" t="s">
        <v>209</v>
      </c>
      <c r="E1" s="1" t="s">
        <v>81</v>
      </c>
      <c r="F1" s="1">
        <v>0</v>
      </c>
      <c r="G1" s="1">
        <v>0</v>
      </c>
      <c r="H1" s="1">
        <v>1000</v>
      </c>
    </row>
    <row r="2" customHeight="1" spans="1:8">
      <c r="A2" s="1">
        <v>17</v>
      </c>
      <c r="B2" s="1">
        <v>107658</v>
      </c>
      <c r="C2" s="1" t="s">
        <v>97</v>
      </c>
      <c r="D2" s="1" t="s">
        <v>209</v>
      </c>
      <c r="E2" s="1" t="s">
        <v>81</v>
      </c>
      <c r="F2" s="1">
        <v>0</v>
      </c>
      <c r="G2" s="1">
        <v>0</v>
      </c>
      <c r="H2" s="1">
        <v>1000</v>
      </c>
    </row>
    <row r="3" customHeight="1" spans="1:8">
      <c r="A3" s="1">
        <v>81</v>
      </c>
      <c r="B3" s="1">
        <v>108656</v>
      </c>
      <c r="C3" s="1" t="s">
        <v>166</v>
      </c>
      <c r="D3" s="1" t="s">
        <v>209</v>
      </c>
      <c r="E3" s="1" t="s">
        <v>162</v>
      </c>
      <c r="F3" s="1">
        <v>0</v>
      </c>
      <c r="G3" s="1">
        <v>0</v>
      </c>
      <c r="H3" s="1">
        <v>1000</v>
      </c>
    </row>
    <row r="4" customHeight="1" spans="1:8">
      <c r="A4" s="1">
        <v>95</v>
      </c>
      <c r="B4" s="1">
        <v>107728</v>
      </c>
      <c r="C4" s="1" t="s">
        <v>182</v>
      </c>
      <c r="D4" s="1" t="s">
        <v>209</v>
      </c>
      <c r="E4" s="1" t="s">
        <v>175</v>
      </c>
      <c r="F4" s="1">
        <v>0</v>
      </c>
      <c r="G4" s="1">
        <v>0</v>
      </c>
      <c r="H4" s="1">
        <v>1000</v>
      </c>
    </row>
    <row r="5" customHeight="1" spans="1:8">
      <c r="A5" s="1">
        <v>29</v>
      </c>
      <c r="B5" s="1">
        <v>108277</v>
      </c>
      <c r="C5" s="1" t="s">
        <v>109</v>
      </c>
      <c r="D5" s="1" t="s">
        <v>211</v>
      </c>
      <c r="E5" s="1" t="s">
        <v>81</v>
      </c>
      <c r="F5" s="1">
        <v>0</v>
      </c>
      <c r="G5" s="1">
        <v>0</v>
      </c>
      <c r="H5" s="1">
        <v>1000</v>
      </c>
    </row>
    <row r="6" customHeight="1" spans="1:8">
      <c r="A6" s="1">
        <v>74</v>
      </c>
      <c r="B6" s="1">
        <v>106865</v>
      </c>
      <c r="C6" s="1" t="s">
        <v>157</v>
      </c>
      <c r="D6" s="1" t="s">
        <v>211</v>
      </c>
      <c r="E6" s="1" t="s">
        <v>141</v>
      </c>
      <c r="F6" s="1">
        <v>0</v>
      </c>
      <c r="G6" s="1">
        <v>0</v>
      </c>
      <c r="H6" s="1">
        <v>1000</v>
      </c>
    </row>
    <row r="7" customHeight="1" spans="1:8">
      <c r="A7" s="1"/>
      <c r="B7" s="1">
        <v>111064</v>
      </c>
      <c r="C7" s="1" t="s">
        <v>161</v>
      </c>
      <c r="D7" s="1" t="s">
        <v>212</v>
      </c>
      <c r="E7" s="1" t="s">
        <v>213</v>
      </c>
      <c r="F7" s="1">
        <v>0</v>
      </c>
      <c r="G7" s="1">
        <v>0</v>
      </c>
      <c r="H7" s="1">
        <v>1000</v>
      </c>
    </row>
    <row r="8" customHeight="1" spans="1:8">
      <c r="A8" s="1">
        <v>31</v>
      </c>
      <c r="B8" s="1">
        <v>111219</v>
      </c>
      <c r="C8" s="1" t="s">
        <v>111</v>
      </c>
      <c r="D8" s="1" t="s">
        <v>212</v>
      </c>
      <c r="E8" s="1" t="s">
        <v>81</v>
      </c>
      <c r="F8" s="1">
        <v>0</v>
      </c>
      <c r="G8" s="1">
        <v>0</v>
      </c>
      <c r="H8" s="1">
        <v>1000</v>
      </c>
    </row>
    <row r="9" customHeight="1" spans="1:8">
      <c r="A9" s="1">
        <v>77</v>
      </c>
      <c r="B9" s="1">
        <v>107829</v>
      </c>
      <c r="C9" s="1" t="s">
        <v>160</v>
      </c>
      <c r="D9" s="1" t="s">
        <v>212</v>
      </c>
      <c r="E9" s="1" t="s">
        <v>141</v>
      </c>
      <c r="F9" s="1">
        <v>0</v>
      </c>
      <c r="G9" s="1">
        <v>0</v>
      </c>
      <c r="H9" s="1">
        <v>1000</v>
      </c>
    </row>
    <row r="10" customHeight="1" spans="1:8">
      <c r="A10" s="1">
        <v>114</v>
      </c>
      <c r="B10" s="1">
        <v>110378</v>
      </c>
      <c r="C10" s="1" t="s">
        <v>202</v>
      </c>
      <c r="D10" s="1" t="s">
        <v>212</v>
      </c>
      <c r="E10" s="1" t="s">
        <v>186</v>
      </c>
      <c r="F10" s="1">
        <v>0</v>
      </c>
      <c r="G10" s="1">
        <v>0</v>
      </c>
      <c r="H10" s="1">
        <v>1000</v>
      </c>
    </row>
    <row r="11" customHeight="1" spans="1:8">
      <c r="A11" s="1">
        <v>57</v>
      </c>
      <c r="B11" s="1">
        <v>106568</v>
      </c>
      <c r="C11" s="1" t="s">
        <v>139</v>
      </c>
      <c r="D11" s="1" t="s">
        <v>212</v>
      </c>
      <c r="E11" s="1" t="s">
        <v>116</v>
      </c>
      <c r="F11" s="1">
        <v>19.8</v>
      </c>
      <c r="G11" s="1">
        <v>4.63769745348249e-5</v>
      </c>
      <c r="H11" s="1">
        <v>1200</v>
      </c>
    </row>
    <row r="12" customHeight="1" spans="1:8">
      <c r="A12" s="1">
        <v>49</v>
      </c>
      <c r="B12" s="1">
        <v>106485</v>
      </c>
      <c r="C12" s="1" t="s">
        <v>131</v>
      </c>
      <c r="D12" s="1" t="s">
        <v>210</v>
      </c>
      <c r="E12" s="1" t="s">
        <v>116</v>
      </c>
      <c r="F12" s="1">
        <v>105.1</v>
      </c>
      <c r="G12" s="1">
        <v>0.000246172728465156</v>
      </c>
      <c r="H12" s="1">
        <v>1201</v>
      </c>
    </row>
    <row r="13" customHeight="1" spans="1:8">
      <c r="A13" s="1">
        <v>16</v>
      </c>
      <c r="B13" s="1">
        <v>106399</v>
      </c>
      <c r="C13" s="1" t="s">
        <v>96</v>
      </c>
      <c r="D13" s="1" t="s">
        <v>209</v>
      </c>
      <c r="E13" s="1" t="s">
        <v>81</v>
      </c>
      <c r="F13" s="1">
        <v>158.4</v>
      </c>
      <c r="G13" s="1">
        <v>0.000371015796278599</v>
      </c>
      <c r="H13" s="1">
        <v>1202</v>
      </c>
    </row>
    <row r="14" customHeight="1" spans="1:8">
      <c r="A14" s="1">
        <v>28</v>
      </c>
      <c r="B14" s="1">
        <v>104429</v>
      </c>
      <c r="C14" s="1" t="s">
        <v>108</v>
      </c>
      <c r="D14" s="1" t="s">
        <v>211</v>
      </c>
      <c r="E14" s="1" t="s">
        <v>81</v>
      </c>
      <c r="F14" s="1">
        <v>430.77</v>
      </c>
      <c r="G14" s="1">
        <v>0.00100898026870538</v>
      </c>
      <c r="H14" s="1">
        <v>1203</v>
      </c>
    </row>
    <row r="15" customHeight="1" spans="1:8">
      <c r="A15" s="1">
        <v>97</v>
      </c>
      <c r="B15" s="1">
        <v>104533</v>
      </c>
      <c r="C15" s="1" t="s">
        <v>184</v>
      </c>
      <c r="D15" s="1" t="s">
        <v>211</v>
      </c>
      <c r="E15" s="1" t="s">
        <v>175</v>
      </c>
      <c r="F15" s="1">
        <v>494.65</v>
      </c>
      <c r="G15" s="1">
        <v>0.00115860456836622</v>
      </c>
      <c r="H15" s="1">
        <v>1204</v>
      </c>
    </row>
    <row r="16" customHeight="1" spans="1:8">
      <c r="A16" s="1">
        <v>112</v>
      </c>
      <c r="B16" s="1">
        <v>738</v>
      </c>
      <c r="C16" s="1" t="s">
        <v>200</v>
      </c>
      <c r="D16" s="1" t="s">
        <v>211</v>
      </c>
      <c r="E16" s="1" t="s">
        <v>186</v>
      </c>
      <c r="F16" s="1">
        <v>550.92</v>
      </c>
      <c r="G16" s="1">
        <v>0.00129040418235989</v>
      </c>
      <c r="H16" s="1">
        <v>1205</v>
      </c>
    </row>
    <row r="17" customHeight="1" spans="1:8">
      <c r="A17" s="1">
        <v>63</v>
      </c>
      <c r="B17" s="1">
        <v>742</v>
      </c>
      <c r="C17" s="1" t="s">
        <v>146</v>
      </c>
      <c r="D17" s="1" t="s">
        <v>208</v>
      </c>
      <c r="E17" s="1" t="s">
        <v>141</v>
      </c>
      <c r="F17" s="1">
        <v>599.82</v>
      </c>
      <c r="G17" s="1">
        <v>0.00140494125583226</v>
      </c>
      <c r="H17" s="1">
        <v>1206</v>
      </c>
    </row>
    <row r="18" customHeight="1" spans="1:8">
      <c r="A18" s="1">
        <v>30</v>
      </c>
      <c r="B18" s="1">
        <v>741</v>
      </c>
      <c r="C18" s="1" t="s">
        <v>110</v>
      </c>
      <c r="D18" s="1" t="s">
        <v>212</v>
      </c>
      <c r="E18" s="1" t="s">
        <v>81</v>
      </c>
      <c r="F18" s="1">
        <v>683.11</v>
      </c>
      <c r="G18" s="1">
        <v>0.00160002904416587</v>
      </c>
      <c r="H18" s="1">
        <v>1207</v>
      </c>
    </row>
    <row r="19" customHeight="1" spans="1:8">
      <c r="A19" s="1">
        <v>108</v>
      </c>
      <c r="B19" s="1">
        <v>704</v>
      </c>
      <c r="C19" s="1" t="s">
        <v>196</v>
      </c>
      <c r="D19" s="1" t="s">
        <v>210</v>
      </c>
      <c r="E19" s="1" t="s">
        <v>186</v>
      </c>
      <c r="F19" s="1">
        <v>752.65</v>
      </c>
      <c r="G19" s="1">
        <v>0.00176291060018363</v>
      </c>
      <c r="H19" s="1">
        <v>1208</v>
      </c>
    </row>
    <row r="20" customHeight="1" spans="1:8">
      <c r="A20" s="1">
        <v>86</v>
      </c>
      <c r="B20" s="1">
        <v>732</v>
      </c>
      <c r="C20" s="1" t="s">
        <v>172</v>
      </c>
      <c r="D20" s="1" t="s">
        <v>210</v>
      </c>
      <c r="E20" s="1" t="s">
        <v>169</v>
      </c>
      <c r="F20" s="1">
        <v>804.93</v>
      </c>
      <c r="G20" s="1">
        <v>0.0018853645511271</v>
      </c>
      <c r="H20" s="1">
        <v>1209</v>
      </c>
    </row>
    <row r="21" customHeight="1" spans="1:8">
      <c r="A21" s="1">
        <v>107</v>
      </c>
      <c r="B21" s="1">
        <v>351</v>
      </c>
      <c r="C21" s="1" t="s">
        <v>195</v>
      </c>
      <c r="D21" s="1" t="s">
        <v>210</v>
      </c>
      <c r="E21" s="1" t="s">
        <v>186</v>
      </c>
      <c r="F21" s="1">
        <v>810.63</v>
      </c>
      <c r="G21" s="1">
        <v>0.00189871549834167</v>
      </c>
      <c r="H21" s="1">
        <v>1210</v>
      </c>
    </row>
    <row r="22" customHeight="1" spans="1:8">
      <c r="A22" s="1">
        <v>93</v>
      </c>
      <c r="B22" s="1">
        <v>594</v>
      </c>
      <c r="C22" s="1" t="s">
        <v>180</v>
      </c>
      <c r="D22" s="1" t="s">
        <v>209</v>
      </c>
      <c r="E22" s="1" t="s">
        <v>175</v>
      </c>
      <c r="F22" s="1">
        <v>912.33</v>
      </c>
      <c r="G22" s="1">
        <v>0.00213692450390691</v>
      </c>
      <c r="H22" s="1">
        <v>1211</v>
      </c>
    </row>
    <row r="23" customHeight="1" spans="1:8">
      <c r="A23" s="1">
        <v>109</v>
      </c>
      <c r="B23" s="1">
        <v>706</v>
      </c>
      <c r="C23" s="1" t="s">
        <v>197</v>
      </c>
      <c r="D23" s="1" t="s">
        <v>210</v>
      </c>
      <c r="E23" s="1" t="s">
        <v>186</v>
      </c>
      <c r="F23" s="1">
        <v>914.07</v>
      </c>
      <c r="G23" s="1">
        <v>0.00214100005621451</v>
      </c>
      <c r="H23" s="1">
        <v>1212</v>
      </c>
    </row>
    <row r="24" customHeight="1" spans="1:8">
      <c r="A24" s="1">
        <v>56</v>
      </c>
      <c r="B24" s="1">
        <v>105910</v>
      </c>
      <c r="C24" s="1" t="s">
        <v>138</v>
      </c>
      <c r="D24" s="1" t="s">
        <v>212</v>
      </c>
      <c r="E24" s="1" t="s">
        <v>116</v>
      </c>
      <c r="F24" s="1">
        <v>939</v>
      </c>
      <c r="G24" s="1">
        <v>0.00219939288324245</v>
      </c>
      <c r="H24" s="1">
        <v>1213</v>
      </c>
    </row>
    <row r="25" customHeight="1" spans="1:8">
      <c r="A25" s="1">
        <v>101</v>
      </c>
      <c r="B25" s="1">
        <v>367</v>
      </c>
      <c r="C25" s="1" t="s">
        <v>189</v>
      </c>
      <c r="D25" s="1" t="s">
        <v>209</v>
      </c>
      <c r="E25" s="1" t="s">
        <v>186</v>
      </c>
      <c r="F25" s="1">
        <v>998.43</v>
      </c>
      <c r="G25" s="1">
        <v>0.00233859407499016</v>
      </c>
      <c r="H25" s="1">
        <v>1235</v>
      </c>
    </row>
    <row r="26" customHeight="1" spans="1:8">
      <c r="A26" s="1">
        <v>85</v>
      </c>
      <c r="B26" s="1">
        <v>102564</v>
      </c>
      <c r="C26" s="1" t="s">
        <v>171</v>
      </c>
      <c r="D26" s="1" t="s">
        <v>209</v>
      </c>
      <c r="E26" s="1" t="s">
        <v>169</v>
      </c>
      <c r="F26" s="1">
        <v>1052.25</v>
      </c>
      <c r="G26" s="1">
        <v>0.002464655123953</v>
      </c>
      <c r="H26" s="1">
        <v>1301</v>
      </c>
    </row>
    <row r="27" customHeight="1" spans="1:8">
      <c r="A27" s="1">
        <v>102</v>
      </c>
      <c r="B27" s="1">
        <v>587</v>
      </c>
      <c r="C27" s="1" t="s">
        <v>190</v>
      </c>
      <c r="D27" s="1" t="s">
        <v>209</v>
      </c>
      <c r="E27" s="1" t="s">
        <v>186</v>
      </c>
      <c r="F27" s="1">
        <v>1088.48</v>
      </c>
      <c r="G27" s="1">
        <v>0.00254951561826597</v>
      </c>
      <c r="H27" s="1">
        <v>1346</v>
      </c>
    </row>
    <row r="28" customHeight="1" spans="1:8">
      <c r="A28" s="1">
        <v>111</v>
      </c>
      <c r="B28" s="1">
        <v>713</v>
      </c>
      <c r="C28" s="1" t="s">
        <v>199</v>
      </c>
      <c r="D28" s="1" t="s">
        <v>211</v>
      </c>
      <c r="E28" s="1" t="s">
        <v>186</v>
      </c>
      <c r="F28" s="1">
        <v>1089.72</v>
      </c>
      <c r="G28" s="1">
        <v>0.002552420034853</v>
      </c>
      <c r="H28" s="1">
        <v>1348</v>
      </c>
    </row>
    <row r="29" customHeight="1" spans="1:8">
      <c r="A29" s="1">
        <v>55</v>
      </c>
      <c r="B29" s="1">
        <v>105396</v>
      </c>
      <c r="C29" s="1" t="s">
        <v>137</v>
      </c>
      <c r="D29" s="1" t="s">
        <v>212</v>
      </c>
      <c r="E29" s="1" t="s">
        <v>116</v>
      </c>
      <c r="F29" s="1">
        <v>1105.58</v>
      </c>
      <c r="G29" s="1">
        <v>0.00258956845990968</v>
      </c>
      <c r="H29" s="1">
        <v>1367</v>
      </c>
    </row>
    <row r="30" customHeight="1" spans="1:8">
      <c r="A30" s="1">
        <v>106</v>
      </c>
      <c r="B30" s="1">
        <v>329</v>
      </c>
      <c r="C30" s="1" t="s">
        <v>194</v>
      </c>
      <c r="D30" s="1" t="s">
        <v>210</v>
      </c>
      <c r="E30" s="1" t="s">
        <v>186</v>
      </c>
      <c r="F30" s="1">
        <v>1113.03</v>
      </c>
      <c r="G30" s="1">
        <v>0.00260701838214627</v>
      </c>
      <c r="H30" s="1">
        <v>1377</v>
      </c>
    </row>
    <row r="31" customHeight="1" spans="1:8">
      <c r="A31" s="1">
        <v>92</v>
      </c>
      <c r="B31" s="1">
        <v>549</v>
      </c>
      <c r="C31" s="1" t="s">
        <v>179</v>
      </c>
      <c r="D31" s="1" t="s">
        <v>209</v>
      </c>
      <c r="E31" s="1" t="s">
        <v>175</v>
      </c>
      <c r="F31" s="1">
        <v>1129.48</v>
      </c>
      <c r="G31" s="1">
        <v>0.00264554874735323</v>
      </c>
      <c r="H31" s="1">
        <v>1397</v>
      </c>
    </row>
    <row r="32" customHeight="1" spans="1:8">
      <c r="A32" s="1">
        <v>94</v>
      </c>
      <c r="B32" s="1">
        <v>748</v>
      </c>
      <c r="C32" s="1" t="s">
        <v>181</v>
      </c>
      <c r="D32" s="1" t="s">
        <v>209</v>
      </c>
      <c r="E32" s="1" t="s">
        <v>175</v>
      </c>
      <c r="F32" s="1">
        <v>1143.1</v>
      </c>
      <c r="G32" s="1">
        <v>0.00267745048438173</v>
      </c>
      <c r="H32" s="1">
        <v>1414</v>
      </c>
    </row>
    <row r="33" customHeight="1" spans="1:8">
      <c r="A33" s="1">
        <v>87</v>
      </c>
      <c r="B33" s="1">
        <v>591</v>
      </c>
      <c r="C33" s="1" t="s">
        <v>173</v>
      </c>
      <c r="D33" s="1" t="s">
        <v>211</v>
      </c>
      <c r="E33" s="1" t="s">
        <v>169</v>
      </c>
      <c r="F33" s="1">
        <v>1157.55</v>
      </c>
      <c r="G33" s="1">
        <v>0.00271129630670639</v>
      </c>
      <c r="H33" s="1">
        <v>1432</v>
      </c>
    </row>
    <row r="34" customHeight="1" spans="1:8">
      <c r="A34" s="1">
        <v>82</v>
      </c>
      <c r="B34" s="1">
        <v>102567</v>
      </c>
      <c r="C34" s="1" t="s">
        <v>167</v>
      </c>
      <c r="D34" s="1" t="s">
        <v>211</v>
      </c>
      <c r="E34" s="1" t="s">
        <v>162</v>
      </c>
      <c r="F34" s="1">
        <v>1177</v>
      </c>
      <c r="G34" s="1">
        <v>0.00275685348623681</v>
      </c>
      <c r="H34" s="1">
        <v>1456</v>
      </c>
    </row>
    <row r="35" customHeight="1" spans="1:8">
      <c r="A35" s="1">
        <v>96</v>
      </c>
      <c r="B35" s="1">
        <v>720</v>
      </c>
      <c r="C35" s="1" t="s">
        <v>183</v>
      </c>
      <c r="D35" s="1" t="s">
        <v>210</v>
      </c>
      <c r="E35" s="1" t="s">
        <v>175</v>
      </c>
      <c r="F35" s="1">
        <v>1213.83</v>
      </c>
      <c r="G35" s="1">
        <v>0.00284311934341447</v>
      </c>
      <c r="H35" s="1">
        <v>1501</v>
      </c>
    </row>
    <row r="36" customHeight="1" spans="1:8">
      <c r="A36" s="1">
        <v>110</v>
      </c>
      <c r="B36" s="1">
        <v>710</v>
      </c>
      <c r="C36" s="1" t="s">
        <v>198</v>
      </c>
      <c r="D36" s="1" t="s">
        <v>210</v>
      </c>
      <c r="E36" s="1" t="s">
        <v>186</v>
      </c>
      <c r="F36" s="1">
        <v>1246.32</v>
      </c>
      <c r="G36" s="1">
        <v>0.00291921974253752</v>
      </c>
      <c r="H36" s="1">
        <v>1541</v>
      </c>
    </row>
    <row r="37" customHeight="1" spans="1:8">
      <c r="A37" s="1">
        <v>71</v>
      </c>
      <c r="B37" s="1">
        <v>308</v>
      </c>
      <c r="C37" s="1" t="s">
        <v>154</v>
      </c>
      <c r="D37" s="1" t="s">
        <v>210</v>
      </c>
      <c r="E37" s="1" t="s">
        <v>141</v>
      </c>
      <c r="F37" s="1">
        <v>1260.73</v>
      </c>
      <c r="G37" s="1">
        <v>0.00295297187400453</v>
      </c>
      <c r="H37" s="1">
        <v>1559</v>
      </c>
    </row>
    <row r="38" customHeight="1" spans="1:8">
      <c r="A38" s="1">
        <v>75</v>
      </c>
      <c r="B38" s="1">
        <v>102478</v>
      </c>
      <c r="C38" s="1" t="s">
        <v>158</v>
      </c>
      <c r="D38" s="1" t="s">
        <v>212</v>
      </c>
      <c r="E38" s="1" t="s">
        <v>141</v>
      </c>
      <c r="F38" s="1">
        <v>1264.96</v>
      </c>
      <c r="G38" s="1">
        <v>0.00296287968220061</v>
      </c>
      <c r="H38" s="1">
        <v>1564</v>
      </c>
    </row>
    <row r="39" customHeight="1" spans="1:8">
      <c r="A39" s="1">
        <v>104</v>
      </c>
      <c r="B39" s="1">
        <v>104428</v>
      </c>
      <c r="C39" s="1" t="s">
        <v>192</v>
      </c>
      <c r="D39" s="1" t="s">
        <v>209</v>
      </c>
      <c r="E39" s="1" t="s">
        <v>186</v>
      </c>
      <c r="F39" s="1">
        <v>1279.27</v>
      </c>
      <c r="G39" s="1">
        <v>0.00299639758652351</v>
      </c>
      <c r="H39" s="1">
        <v>1582</v>
      </c>
    </row>
    <row r="40" customHeight="1" spans="1:8">
      <c r="A40" s="1">
        <v>12</v>
      </c>
      <c r="B40" s="1">
        <v>745</v>
      </c>
      <c r="C40" s="1" t="s">
        <v>92</v>
      </c>
      <c r="D40" s="1" t="s">
        <v>209</v>
      </c>
      <c r="E40" s="1" t="s">
        <v>81</v>
      </c>
      <c r="F40" s="1">
        <v>1285.18</v>
      </c>
      <c r="G40" s="1">
        <v>0.00301024041074072</v>
      </c>
      <c r="H40" s="1">
        <v>1589</v>
      </c>
    </row>
    <row r="41" customHeight="1" spans="1:8">
      <c r="A41" s="1">
        <v>22</v>
      </c>
      <c r="B41" s="1">
        <v>105267</v>
      </c>
      <c r="C41" s="1" t="s">
        <v>102</v>
      </c>
      <c r="D41" s="1" t="s">
        <v>210</v>
      </c>
      <c r="E41" s="1" t="s">
        <v>81</v>
      </c>
      <c r="F41" s="1">
        <v>1285.33</v>
      </c>
      <c r="G41" s="1">
        <v>0.00301059175145689</v>
      </c>
      <c r="H41" s="1">
        <v>1590</v>
      </c>
    </row>
    <row r="42" customHeight="1" spans="1:8">
      <c r="A42" s="1">
        <v>26</v>
      </c>
      <c r="B42" s="1">
        <v>752</v>
      </c>
      <c r="C42" s="1" t="s">
        <v>106</v>
      </c>
      <c r="D42" s="1" t="s">
        <v>211</v>
      </c>
      <c r="E42" s="1" t="s">
        <v>81</v>
      </c>
      <c r="F42" s="1">
        <v>1287.99</v>
      </c>
      <c r="G42" s="1">
        <v>0.00301682219349036</v>
      </c>
      <c r="H42" s="1">
        <v>1593</v>
      </c>
    </row>
    <row r="43" customHeight="1" spans="1:8">
      <c r="A43" s="1">
        <v>78</v>
      </c>
      <c r="B43" s="1">
        <v>385</v>
      </c>
      <c r="C43" s="1" t="s">
        <v>163</v>
      </c>
      <c r="D43" s="1" t="s">
        <v>207</v>
      </c>
      <c r="E43" s="1" t="s">
        <v>162</v>
      </c>
      <c r="F43" s="1">
        <v>1352.05</v>
      </c>
      <c r="G43" s="1">
        <v>0.00316686810201061</v>
      </c>
      <c r="H43" s="1">
        <v>1672</v>
      </c>
    </row>
    <row r="44" customHeight="1" spans="1:8">
      <c r="A44" s="1">
        <v>73</v>
      </c>
      <c r="B44" s="1">
        <v>349</v>
      </c>
      <c r="C44" s="1" t="s">
        <v>156</v>
      </c>
      <c r="D44" s="1" t="s">
        <v>211</v>
      </c>
      <c r="E44" s="1" t="s">
        <v>141</v>
      </c>
      <c r="F44" s="1">
        <v>1362.86</v>
      </c>
      <c r="G44" s="1">
        <v>0.00319218805628947</v>
      </c>
      <c r="H44" s="1">
        <v>1685</v>
      </c>
    </row>
    <row r="45" customHeight="1" spans="1:8">
      <c r="A45" s="1">
        <v>52</v>
      </c>
      <c r="B45" s="1">
        <v>753</v>
      </c>
      <c r="C45" s="1" t="s">
        <v>134</v>
      </c>
      <c r="D45" s="1" t="s">
        <v>211</v>
      </c>
      <c r="E45" s="1" t="s">
        <v>116</v>
      </c>
      <c r="F45" s="1">
        <v>1406.47</v>
      </c>
      <c r="G45" s="1">
        <v>0.00329433451383814</v>
      </c>
      <c r="H45" s="1">
        <v>1739</v>
      </c>
    </row>
    <row r="46" customHeight="1" spans="1:8">
      <c r="A46" s="1">
        <v>70</v>
      </c>
      <c r="B46" s="1">
        <v>102479</v>
      </c>
      <c r="C46" s="1" t="s">
        <v>153</v>
      </c>
      <c r="D46" s="1" t="s">
        <v>209</v>
      </c>
      <c r="E46" s="1" t="s">
        <v>141</v>
      </c>
      <c r="F46" s="1">
        <v>1438.41</v>
      </c>
      <c r="G46" s="1">
        <v>0.00336914666366856</v>
      </c>
      <c r="H46" s="1">
        <v>1779</v>
      </c>
    </row>
    <row r="47" customHeight="1" spans="1:8">
      <c r="A47" s="1">
        <v>113</v>
      </c>
      <c r="B47" s="1">
        <v>104838</v>
      </c>
      <c r="C47" s="1" t="s">
        <v>201</v>
      </c>
      <c r="D47" s="1" t="s">
        <v>211</v>
      </c>
      <c r="E47" s="1" t="s">
        <v>186</v>
      </c>
      <c r="F47" s="1">
        <v>1510.35</v>
      </c>
      <c r="G47" s="1">
        <v>0.00353764967114509</v>
      </c>
      <c r="H47" s="1">
        <v>1868</v>
      </c>
    </row>
    <row r="48" customHeight="1" spans="1:8">
      <c r="A48" s="1">
        <v>44</v>
      </c>
      <c r="B48" s="1">
        <v>105751</v>
      </c>
      <c r="C48" s="1" t="s">
        <v>126</v>
      </c>
      <c r="D48" s="1" t="s">
        <v>208</v>
      </c>
      <c r="E48" s="1" t="s">
        <v>116</v>
      </c>
      <c r="F48" s="1">
        <v>1518.2</v>
      </c>
      <c r="G48" s="1">
        <v>0.00355603650195814</v>
      </c>
      <c r="H48" s="1">
        <v>1878</v>
      </c>
    </row>
    <row r="49" customHeight="1" spans="1:8">
      <c r="A49" s="1">
        <v>21</v>
      </c>
      <c r="B49" s="1">
        <v>727</v>
      </c>
      <c r="C49" s="1" t="s">
        <v>101</v>
      </c>
      <c r="D49" s="1" t="s">
        <v>210</v>
      </c>
      <c r="E49" s="1" t="s">
        <v>81</v>
      </c>
      <c r="F49" s="1">
        <v>1584.11</v>
      </c>
      <c r="G49" s="1">
        <v>0.00371041561264452</v>
      </c>
      <c r="H49" s="1">
        <v>1959</v>
      </c>
    </row>
    <row r="50" customHeight="1" spans="1:8">
      <c r="A50" s="1">
        <v>51</v>
      </c>
      <c r="B50" s="1">
        <v>740</v>
      </c>
      <c r="C50" s="1" t="s">
        <v>133</v>
      </c>
      <c r="D50" s="1" t="s">
        <v>211</v>
      </c>
      <c r="E50" s="1" t="s">
        <v>116</v>
      </c>
      <c r="F50" s="1">
        <v>1615.26</v>
      </c>
      <c r="G50" s="1">
        <v>0.00378337736803643</v>
      </c>
      <c r="H50" s="1">
        <v>1998</v>
      </c>
    </row>
    <row r="51" customHeight="1" spans="1:8">
      <c r="A51" s="1">
        <v>48</v>
      </c>
      <c r="B51" s="1">
        <v>733</v>
      </c>
      <c r="C51" s="1" t="s">
        <v>130</v>
      </c>
      <c r="D51" s="1" t="s">
        <v>210</v>
      </c>
      <c r="E51" s="1" t="s">
        <v>116</v>
      </c>
      <c r="F51" s="1">
        <v>1672.44</v>
      </c>
      <c r="G51" s="1">
        <v>0.00391730844904154</v>
      </c>
      <c r="H51" s="1">
        <v>2068</v>
      </c>
    </row>
    <row r="52" customHeight="1" spans="1:8">
      <c r="A52" s="1">
        <v>53</v>
      </c>
      <c r="B52" s="1">
        <v>545</v>
      </c>
      <c r="C52" s="1" t="s">
        <v>135</v>
      </c>
      <c r="D52" s="1" t="s">
        <v>212</v>
      </c>
      <c r="E52" s="1" t="s">
        <v>116</v>
      </c>
      <c r="F52" s="1">
        <v>1678.22</v>
      </c>
      <c r="G52" s="1">
        <v>0.00393084677797141</v>
      </c>
      <c r="H52" s="1">
        <v>2075</v>
      </c>
    </row>
    <row r="53" customHeight="1" spans="1:8">
      <c r="A53" s="1">
        <v>68</v>
      </c>
      <c r="B53" s="1">
        <v>572</v>
      </c>
      <c r="C53" s="1" t="s">
        <v>151</v>
      </c>
      <c r="D53" s="1" t="s">
        <v>209</v>
      </c>
      <c r="E53" s="1" t="s">
        <v>141</v>
      </c>
      <c r="F53" s="1">
        <v>1694.34</v>
      </c>
      <c r="G53" s="1">
        <v>0.00396860419360279</v>
      </c>
      <c r="H53" s="1">
        <v>2095</v>
      </c>
    </row>
    <row r="54" customHeight="1" spans="1:8">
      <c r="A54" s="1">
        <v>103</v>
      </c>
      <c r="B54" s="1">
        <v>101453</v>
      </c>
      <c r="C54" s="1" t="s">
        <v>191</v>
      </c>
      <c r="D54" s="1" t="s">
        <v>209</v>
      </c>
      <c r="E54" s="1" t="s">
        <v>186</v>
      </c>
      <c r="F54" s="1">
        <v>1711.84</v>
      </c>
      <c r="G54" s="1">
        <v>0.00400959394382296</v>
      </c>
      <c r="H54" s="1">
        <v>2117</v>
      </c>
    </row>
    <row r="55" customHeight="1" spans="1:8">
      <c r="A55" s="1">
        <v>59</v>
      </c>
      <c r="B55" s="1">
        <v>373</v>
      </c>
      <c r="C55" s="1" t="s">
        <v>142</v>
      </c>
      <c r="D55" s="1" t="s">
        <v>207</v>
      </c>
      <c r="E55" s="1" t="s">
        <v>141</v>
      </c>
      <c r="F55" s="1">
        <v>1786.63</v>
      </c>
      <c r="G55" s="1">
        <v>0.00418477242490678</v>
      </c>
      <c r="H55" s="1">
        <v>2210</v>
      </c>
    </row>
    <row r="56" customHeight="1" spans="1:8">
      <c r="A56" s="1">
        <v>64</v>
      </c>
      <c r="B56" s="1">
        <v>747</v>
      </c>
      <c r="C56" s="1" t="s">
        <v>147</v>
      </c>
      <c r="D56" s="1" t="s">
        <v>208</v>
      </c>
      <c r="E56" s="1" t="s">
        <v>141</v>
      </c>
      <c r="F56" s="1">
        <v>1798.25</v>
      </c>
      <c r="G56" s="1">
        <v>0.00421198961905297</v>
      </c>
      <c r="H56" s="1">
        <v>2224</v>
      </c>
    </row>
    <row r="57" customHeight="1" spans="1:8">
      <c r="A57" s="1">
        <v>14</v>
      </c>
      <c r="B57" s="1">
        <v>103199</v>
      </c>
      <c r="C57" s="1" t="s">
        <v>94</v>
      </c>
      <c r="D57" s="1" t="s">
        <v>209</v>
      </c>
      <c r="E57" s="1" t="s">
        <v>81</v>
      </c>
      <c r="F57" s="1">
        <v>1801.22</v>
      </c>
      <c r="G57" s="1">
        <v>0.0042189461652332</v>
      </c>
      <c r="H57" s="1">
        <v>2228</v>
      </c>
    </row>
    <row r="58" customHeight="1" spans="1:8">
      <c r="A58" s="1">
        <v>24</v>
      </c>
      <c r="B58" s="1">
        <v>570</v>
      </c>
      <c r="C58" s="1" t="s">
        <v>104</v>
      </c>
      <c r="D58" s="1" t="s">
        <v>211</v>
      </c>
      <c r="E58" s="1" t="s">
        <v>81</v>
      </c>
      <c r="F58" s="1">
        <v>1845.75</v>
      </c>
      <c r="G58" s="1">
        <v>0.00432324751250773</v>
      </c>
      <c r="H58" s="1">
        <v>2283</v>
      </c>
    </row>
    <row r="59" customHeight="1" spans="1:8">
      <c r="A59" s="1">
        <v>72</v>
      </c>
      <c r="B59" s="1">
        <v>723</v>
      </c>
      <c r="C59" s="1" t="s">
        <v>155</v>
      </c>
      <c r="D59" s="1" t="s">
        <v>210</v>
      </c>
      <c r="E59" s="1" t="s">
        <v>141</v>
      </c>
      <c r="F59" s="1">
        <v>1894.91</v>
      </c>
      <c r="G59" s="1">
        <v>0.0044383935765548</v>
      </c>
      <c r="H59" s="1">
        <v>2343</v>
      </c>
    </row>
    <row r="60" customHeight="1" spans="1:8">
      <c r="A60" s="1">
        <v>91</v>
      </c>
      <c r="B60" s="1">
        <v>539</v>
      </c>
      <c r="C60" s="1" t="s">
        <v>178</v>
      </c>
      <c r="D60" s="1" t="s">
        <v>209</v>
      </c>
      <c r="E60" s="1" t="s">
        <v>175</v>
      </c>
      <c r="F60" s="1">
        <v>1913.56</v>
      </c>
      <c r="G60" s="1">
        <v>0.0044820769389323</v>
      </c>
      <c r="H60" s="1">
        <v>2367</v>
      </c>
    </row>
    <row r="61" customHeight="1" spans="1:8">
      <c r="A61" s="1">
        <v>60</v>
      </c>
      <c r="B61" s="1">
        <v>517</v>
      </c>
      <c r="C61" s="1" t="s">
        <v>143</v>
      </c>
      <c r="D61" s="1" t="s">
        <v>207</v>
      </c>
      <c r="E61" s="1" t="s">
        <v>141</v>
      </c>
      <c r="F61" s="1">
        <v>1927.62</v>
      </c>
      <c r="G61" s="1">
        <v>0.00451500927539491</v>
      </c>
      <c r="H61" s="1">
        <v>2384</v>
      </c>
    </row>
    <row r="62" customHeight="1" spans="1:8">
      <c r="A62" s="1">
        <v>47</v>
      </c>
      <c r="B62" s="1">
        <v>103639</v>
      </c>
      <c r="C62" s="1" t="s">
        <v>129</v>
      </c>
      <c r="D62" s="1" t="s">
        <v>209</v>
      </c>
      <c r="E62" s="1" t="s">
        <v>116</v>
      </c>
      <c r="F62" s="1">
        <v>1943.07</v>
      </c>
      <c r="G62" s="1">
        <v>0.00455119736916072</v>
      </c>
      <c r="H62" s="1">
        <v>2403</v>
      </c>
    </row>
    <row r="63" customHeight="1" spans="1:8">
      <c r="A63" s="1">
        <v>13</v>
      </c>
      <c r="B63" s="1">
        <v>103198</v>
      </c>
      <c r="C63" s="1" t="s">
        <v>93</v>
      </c>
      <c r="D63" s="1" t="s">
        <v>209</v>
      </c>
      <c r="E63" s="1" t="s">
        <v>81</v>
      </c>
      <c r="F63" s="1">
        <v>1963.13</v>
      </c>
      <c r="G63" s="1">
        <v>0.00459818333427024</v>
      </c>
      <c r="H63" s="1">
        <v>2428</v>
      </c>
    </row>
    <row r="64" customHeight="1" spans="1:8">
      <c r="A64" s="1">
        <v>76</v>
      </c>
      <c r="B64" s="1">
        <v>102935</v>
      </c>
      <c r="C64" s="1" t="s">
        <v>159</v>
      </c>
      <c r="D64" s="1" t="s">
        <v>212</v>
      </c>
      <c r="E64" s="1" t="s">
        <v>141</v>
      </c>
      <c r="F64" s="1">
        <v>1967.9</v>
      </c>
      <c r="G64" s="1">
        <v>0.00460935596904454</v>
      </c>
      <c r="H64" s="1">
        <v>2434</v>
      </c>
    </row>
    <row r="65" customHeight="1" spans="1:8">
      <c r="A65" s="1">
        <v>43</v>
      </c>
      <c r="B65" s="1">
        <v>737</v>
      </c>
      <c r="C65" s="1" t="s">
        <v>125</v>
      </c>
      <c r="D65" s="1" t="s">
        <v>208</v>
      </c>
      <c r="E65" s="1" t="s">
        <v>116</v>
      </c>
      <c r="F65" s="1">
        <v>1971.31</v>
      </c>
      <c r="G65" s="1">
        <v>0.00461734311465887</v>
      </c>
      <c r="H65" s="1">
        <v>2438</v>
      </c>
    </row>
    <row r="66" customHeight="1" spans="1:8">
      <c r="A66" s="1">
        <v>67</v>
      </c>
      <c r="B66" s="1">
        <v>515</v>
      </c>
      <c r="C66" s="1" t="s">
        <v>150</v>
      </c>
      <c r="D66" s="1" t="s">
        <v>209</v>
      </c>
      <c r="E66" s="1" t="s">
        <v>141</v>
      </c>
      <c r="F66" s="1">
        <v>2008.98</v>
      </c>
      <c r="G66" s="1">
        <v>0.0047055764798471</v>
      </c>
      <c r="H66" s="1">
        <v>2485</v>
      </c>
    </row>
    <row r="67" customHeight="1" spans="1:8">
      <c r="A67" s="1">
        <v>65</v>
      </c>
      <c r="B67" s="1">
        <v>355</v>
      </c>
      <c r="C67" s="1" t="s">
        <v>148</v>
      </c>
      <c r="D67" s="1" t="s">
        <v>209</v>
      </c>
      <c r="E67" s="1" t="s">
        <v>141</v>
      </c>
      <c r="F67" s="1">
        <v>2017.09</v>
      </c>
      <c r="G67" s="1">
        <v>0.00472457230123485</v>
      </c>
      <c r="H67" s="1">
        <v>2495</v>
      </c>
    </row>
    <row r="68" customHeight="1" spans="1:8">
      <c r="A68" s="1">
        <v>9</v>
      </c>
      <c r="B68" s="1">
        <v>513</v>
      </c>
      <c r="C68" s="1" t="s">
        <v>89</v>
      </c>
      <c r="D68" s="1" t="s">
        <v>208</v>
      </c>
      <c r="E68" s="1" t="s">
        <v>81</v>
      </c>
      <c r="F68" s="1">
        <v>2043.53</v>
      </c>
      <c r="G68" s="1">
        <v>0.00478650195813892</v>
      </c>
      <c r="H68" s="1">
        <v>2527</v>
      </c>
    </row>
    <row r="69" customHeight="1" spans="1:8">
      <c r="A69" s="1">
        <v>27</v>
      </c>
      <c r="B69" s="1">
        <v>102565</v>
      </c>
      <c r="C69" s="1" t="s">
        <v>107</v>
      </c>
      <c r="D69" s="1" t="s">
        <v>211</v>
      </c>
      <c r="E69" s="1" t="s">
        <v>81</v>
      </c>
      <c r="F69" s="1">
        <v>2110.53</v>
      </c>
      <c r="G69" s="1">
        <v>0.00494343414469616</v>
      </c>
      <c r="H69" s="1">
        <v>2610</v>
      </c>
    </row>
    <row r="70" customHeight="1" spans="1:8">
      <c r="A70" s="1">
        <v>50</v>
      </c>
      <c r="B70" s="1">
        <v>573</v>
      </c>
      <c r="C70" s="1" t="s">
        <v>132</v>
      </c>
      <c r="D70" s="1" t="s">
        <v>211</v>
      </c>
      <c r="E70" s="1" t="s">
        <v>116</v>
      </c>
      <c r="F70" s="1">
        <v>2222.78</v>
      </c>
      <c r="G70" s="1">
        <v>0.00520635411396556</v>
      </c>
      <c r="H70" s="1">
        <v>2749</v>
      </c>
    </row>
    <row r="71" customHeight="1" spans="1:8">
      <c r="A71" s="1">
        <v>105</v>
      </c>
      <c r="B71" s="1">
        <v>56</v>
      </c>
      <c r="C71" s="1" t="s">
        <v>193</v>
      </c>
      <c r="D71" s="1" t="s">
        <v>210</v>
      </c>
      <c r="E71" s="1" t="s">
        <v>186</v>
      </c>
      <c r="F71" s="1">
        <v>2255.83</v>
      </c>
      <c r="G71" s="1">
        <v>0.00528376618509566</v>
      </c>
      <c r="H71" s="1">
        <v>2790</v>
      </c>
    </row>
    <row r="72" customHeight="1" spans="1:8">
      <c r="A72" s="1">
        <v>89</v>
      </c>
      <c r="B72" s="1">
        <v>717</v>
      </c>
      <c r="C72" s="1" t="s">
        <v>176</v>
      </c>
      <c r="D72" s="1" t="s">
        <v>208</v>
      </c>
      <c r="E72" s="1" t="s">
        <v>175</v>
      </c>
      <c r="F72" s="1">
        <v>2270.75</v>
      </c>
      <c r="G72" s="1">
        <v>0.00531871287499766</v>
      </c>
      <c r="H72" s="1">
        <v>2808</v>
      </c>
    </row>
    <row r="73" customHeight="1" spans="1:8">
      <c r="A73" s="1">
        <v>1</v>
      </c>
      <c r="B73" s="1">
        <v>582</v>
      </c>
      <c r="C73" s="1" t="s">
        <v>80</v>
      </c>
      <c r="D73" s="1" t="s">
        <v>206</v>
      </c>
      <c r="E73" s="1" t="s">
        <v>81</v>
      </c>
      <c r="F73" s="1">
        <v>2328.61</v>
      </c>
      <c r="G73" s="1">
        <v>0.00545423670058276</v>
      </c>
      <c r="H73" s="1">
        <v>2880</v>
      </c>
    </row>
    <row r="74" customHeight="1" spans="1:8">
      <c r="A74" s="1">
        <v>35</v>
      </c>
      <c r="B74" s="1">
        <v>707</v>
      </c>
      <c r="C74" s="1" t="s">
        <v>117</v>
      </c>
      <c r="D74" s="1" t="s">
        <v>207</v>
      </c>
      <c r="E74" s="1" t="s">
        <v>116</v>
      </c>
      <c r="F74" s="1">
        <v>2334.12</v>
      </c>
      <c r="G74" s="1">
        <v>0.00546714261622351</v>
      </c>
      <c r="H74" s="1">
        <v>2887</v>
      </c>
    </row>
    <row r="75" customHeight="1" spans="1:8">
      <c r="A75" s="1">
        <v>84</v>
      </c>
      <c r="B75" s="1">
        <v>721</v>
      </c>
      <c r="C75" s="1" t="s">
        <v>170</v>
      </c>
      <c r="D75" s="1" t="s">
        <v>208</v>
      </c>
      <c r="E75" s="1" t="s">
        <v>169</v>
      </c>
      <c r="F75" s="1">
        <v>2352.25</v>
      </c>
      <c r="G75" s="1">
        <v>0.00550960799745161</v>
      </c>
      <c r="H75" s="1">
        <v>2909</v>
      </c>
    </row>
    <row r="76" customHeight="1" spans="1:8">
      <c r="A76" s="1">
        <v>10</v>
      </c>
      <c r="B76" s="1">
        <v>102934</v>
      </c>
      <c r="C76" s="1" t="s">
        <v>90</v>
      </c>
      <c r="D76" s="1" t="s">
        <v>208</v>
      </c>
      <c r="E76" s="1" t="s">
        <v>81</v>
      </c>
      <c r="F76" s="1">
        <v>2363.06</v>
      </c>
      <c r="G76" s="1">
        <v>0.00553492795173047</v>
      </c>
      <c r="H76" s="1">
        <v>2922</v>
      </c>
    </row>
    <row r="77" customHeight="1" spans="1:8">
      <c r="A77" s="1">
        <v>33</v>
      </c>
      <c r="B77" s="1">
        <v>106066</v>
      </c>
      <c r="C77" s="1" t="s">
        <v>112</v>
      </c>
      <c r="D77" s="1" t="s">
        <v>211</v>
      </c>
      <c r="E77" s="1" t="s">
        <v>113</v>
      </c>
      <c r="F77" s="1">
        <v>2494.23</v>
      </c>
      <c r="G77" s="1">
        <v>0.00584216369666648</v>
      </c>
      <c r="H77" s="1">
        <v>3085</v>
      </c>
    </row>
    <row r="78" customHeight="1" spans="1:8">
      <c r="A78" s="1">
        <v>46</v>
      </c>
      <c r="B78" s="1">
        <v>743</v>
      </c>
      <c r="C78" s="1" t="s">
        <v>128</v>
      </c>
      <c r="D78" s="1" t="s">
        <v>209</v>
      </c>
      <c r="E78" s="1" t="s">
        <v>116</v>
      </c>
      <c r="F78" s="1">
        <v>2502.58</v>
      </c>
      <c r="G78" s="1">
        <v>0.0058617216632001</v>
      </c>
      <c r="H78" s="1">
        <v>3095</v>
      </c>
    </row>
    <row r="79" customHeight="1" spans="1:8">
      <c r="A79" s="1">
        <v>66</v>
      </c>
      <c r="B79" s="1">
        <v>391</v>
      </c>
      <c r="C79" s="1" t="s">
        <v>149</v>
      </c>
      <c r="D79" s="1" t="s">
        <v>209</v>
      </c>
      <c r="E79" s="1" t="s">
        <v>141</v>
      </c>
      <c r="F79" s="1">
        <v>2534.2</v>
      </c>
      <c r="G79" s="1">
        <v>0.00593578428616936</v>
      </c>
      <c r="H79" s="1">
        <v>3134</v>
      </c>
    </row>
    <row r="80" customHeight="1" spans="1:8">
      <c r="A80" s="1">
        <v>41</v>
      </c>
      <c r="B80" s="1">
        <v>598</v>
      </c>
      <c r="C80" s="1" t="s">
        <v>123</v>
      </c>
      <c r="D80" s="1" t="s">
        <v>208</v>
      </c>
      <c r="E80" s="1" t="s">
        <v>116</v>
      </c>
      <c r="F80" s="1">
        <v>2652.62</v>
      </c>
      <c r="G80" s="1">
        <v>0.00621315607023067</v>
      </c>
      <c r="H80" s="1">
        <v>3281</v>
      </c>
    </row>
    <row r="81" customHeight="1" spans="1:8">
      <c r="A81" s="1">
        <v>19</v>
      </c>
      <c r="B81" s="1">
        <v>359</v>
      </c>
      <c r="C81" s="1" t="s">
        <v>99</v>
      </c>
      <c r="D81" s="1" t="s">
        <v>210</v>
      </c>
      <c r="E81" s="1" t="s">
        <v>81</v>
      </c>
      <c r="F81" s="1">
        <v>2761.55</v>
      </c>
      <c r="G81" s="1">
        <v>0.00646829969831544</v>
      </c>
      <c r="H81" s="1">
        <v>3415</v>
      </c>
    </row>
    <row r="82" customHeight="1" spans="1:8">
      <c r="A82" s="1">
        <v>38</v>
      </c>
      <c r="B82" s="1">
        <v>387</v>
      </c>
      <c r="C82" s="1" t="s">
        <v>120</v>
      </c>
      <c r="D82" s="1" t="s">
        <v>208</v>
      </c>
      <c r="E82" s="1" t="s">
        <v>116</v>
      </c>
      <c r="F82" s="1">
        <v>2913.5</v>
      </c>
      <c r="G82" s="1">
        <v>0.0068242078437986</v>
      </c>
      <c r="H82" s="1">
        <v>3603</v>
      </c>
    </row>
    <row r="83" customHeight="1" spans="1:8">
      <c r="A83" s="1">
        <v>99</v>
      </c>
      <c r="B83" s="1">
        <v>52</v>
      </c>
      <c r="C83" s="1" t="s">
        <v>187</v>
      </c>
      <c r="D83" s="1" t="s">
        <v>209</v>
      </c>
      <c r="E83" s="1" t="s">
        <v>186</v>
      </c>
      <c r="F83" s="1">
        <v>2970.62</v>
      </c>
      <c r="G83" s="1">
        <v>0.00695799838851725</v>
      </c>
      <c r="H83" s="1">
        <v>3674</v>
      </c>
    </row>
    <row r="84" customHeight="1" spans="1:8">
      <c r="A84" s="1">
        <v>88</v>
      </c>
      <c r="B84" s="1">
        <v>716</v>
      </c>
      <c r="C84" s="1" t="s">
        <v>174</v>
      </c>
      <c r="D84" s="1" t="s">
        <v>208</v>
      </c>
      <c r="E84" s="1" t="s">
        <v>175</v>
      </c>
      <c r="F84" s="1">
        <v>2981.9</v>
      </c>
      <c r="G84" s="1">
        <v>0.00698441921037345</v>
      </c>
      <c r="H84" s="1">
        <v>3688</v>
      </c>
    </row>
    <row r="85" customHeight="1" spans="1:8">
      <c r="A85" s="1">
        <v>8</v>
      </c>
      <c r="B85" s="1">
        <v>379</v>
      </c>
      <c r="C85" s="1" t="s">
        <v>88</v>
      </c>
      <c r="D85" s="1" t="s">
        <v>208</v>
      </c>
      <c r="E85" s="1" t="s">
        <v>81</v>
      </c>
      <c r="F85" s="1">
        <v>3164.01</v>
      </c>
      <c r="G85" s="1">
        <v>0.00741097026252178</v>
      </c>
      <c r="H85" s="1">
        <v>3913</v>
      </c>
    </row>
    <row r="86" customHeight="1" spans="1:8">
      <c r="A86" s="1">
        <v>58</v>
      </c>
      <c r="B86" s="1">
        <v>337</v>
      </c>
      <c r="C86" s="1" t="s">
        <v>140</v>
      </c>
      <c r="D86" s="1" t="s">
        <v>206</v>
      </c>
      <c r="E86" s="1" t="s">
        <v>141</v>
      </c>
      <c r="F86" s="1">
        <v>3174.72</v>
      </c>
      <c r="G86" s="1">
        <v>0.00743605598965653</v>
      </c>
      <c r="H86" s="1">
        <v>3926</v>
      </c>
    </row>
    <row r="87" customHeight="1" spans="1:8">
      <c r="A87" s="1">
        <v>54</v>
      </c>
      <c r="B87" s="1">
        <v>104430</v>
      </c>
      <c r="C87" s="1" t="s">
        <v>136</v>
      </c>
      <c r="D87" s="1" t="s">
        <v>212</v>
      </c>
      <c r="E87" s="1" t="s">
        <v>116</v>
      </c>
      <c r="F87" s="1">
        <v>3338.42</v>
      </c>
      <c r="G87" s="1">
        <v>0.00781948582457324</v>
      </c>
      <c r="H87" s="1">
        <v>4129</v>
      </c>
    </row>
    <row r="88" customHeight="1" spans="1:8">
      <c r="A88" s="1">
        <v>7</v>
      </c>
      <c r="B88" s="1">
        <v>365</v>
      </c>
      <c r="C88" s="1" t="s">
        <v>87</v>
      </c>
      <c r="D88" s="1" t="s">
        <v>208</v>
      </c>
      <c r="E88" s="1" t="s">
        <v>81</v>
      </c>
      <c r="F88" s="1">
        <v>3386.55</v>
      </c>
      <c r="G88" s="1">
        <v>0.00793221934903592</v>
      </c>
      <c r="H88" s="1">
        <v>4188</v>
      </c>
    </row>
    <row r="89" customHeight="1" spans="1:8">
      <c r="A89" s="1">
        <v>5</v>
      </c>
      <c r="B89" s="1">
        <v>709</v>
      </c>
      <c r="C89" s="1" t="s">
        <v>85</v>
      </c>
      <c r="D89" s="1" t="s">
        <v>207</v>
      </c>
      <c r="E89" s="1" t="s">
        <v>81</v>
      </c>
      <c r="F89" s="1">
        <v>3461.4</v>
      </c>
      <c r="G89" s="1">
        <v>0.00810753836640621</v>
      </c>
      <c r="H89" s="1">
        <v>4281</v>
      </c>
    </row>
    <row r="90" customHeight="1" spans="1:8">
      <c r="A90" s="1">
        <v>40</v>
      </c>
      <c r="B90" s="1">
        <v>546</v>
      </c>
      <c r="C90" s="1" t="s">
        <v>122</v>
      </c>
      <c r="D90" s="1" t="s">
        <v>208</v>
      </c>
      <c r="E90" s="1" t="s">
        <v>116</v>
      </c>
      <c r="F90" s="1">
        <v>3470.88</v>
      </c>
      <c r="G90" s="1">
        <v>0.00812974309966833</v>
      </c>
      <c r="H90" s="1">
        <v>4293</v>
      </c>
    </row>
    <row r="91" customHeight="1" spans="1:8">
      <c r="A91" s="1">
        <v>4</v>
      </c>
      <c r="B91" s="1">
        <v>585</v>
      </c>
      <c r="C91" s="1" t="s">
        <v>84</v>
      </c>
      <c r="D91" s="1" t="s">
        <v>207</v>
      </c>
      <c r="E91" s="1" t="s">
        <v>81</v>
      </c>
      <c r="F91" s="1">
        <v>3498.24</v>
      </c>
      <c r="G91" s="1">
        <v>0.00819382764629827</v>
      </c>
      <c r="H91" s="1">
        <v>4326</v>
      </c>
    </row>
    <row r="92" customHeight="1" spans="1:8">
      <c r="A92" s="1">
        <v>18</v>
      </c>
      <c r="B92" s="1">
        <v>339</v>
      </c>
      <c r="C92" s="1" t="s">
        <v>98</v>
      </c>
      <c r="D92" s="1" t="s">
        <v>210</v>
      </c>
      <c r="E92" s="1" t="s">
        <v>81</v>
      </c>
      <c r="F92" s="1">
        <v>3628.26</v>
      </c>
      <c r="G92" s="1">
        <v>0.00849836977907696</v>
      </c>
      <c r="H92" s="1">
        <v>4487</v>
      </c>
    </row>
    <row r="93" customHeight="1" spans="1:8">
      <c r="A93" s="1">
        <v>42</v>
      </c>
      <c r="B93" s="1">
        <v>724</v>
      </c>
      <c r="C93" s="1" t="s">
        <v>124</v>
      </c>
      <c r="D93" s="1" t="s">
        <v>208</v>
      </c>
      <c r="E93" s="1" t="s">
        <v>116</v>
      </c>
      <c r="F93" s="1">
        <v>3896.27</v>
      </c>
      <c r="G93" s="1">
        <v>0.00912612194802031</v>
      </c>
      <c r="H93" s="1">
        <v>4819</v>
      </c>
    </row>
    <row r="94" customHeight="1" spans="1:8">
      <c r="A94" s="1">
        <v>80</v>
      </c>
      <c r="B94" s="1">
        <v>371</v>
      </c>
      <c r="C94" s="1" t="s">
        <v>165</v>
      </c>
      <c r="D94" s="1" t="s">
        <v>209</v>
      </c>
      <c r="E94" s="1" t="s">
        <v>162</v>
      </c>
      <c r="F94" s="1">
        <v>4056.56</v>
      </c>
      <c r="G94" s="1">
        <v>0.00950156463732269</v>
      </c>
      <c r="H94" s="1">
        <v>5017</v>
      </c>
    </row>
    <row r="95" customHeight="1" spans="1:8">
      <c r="A95" s="1">
        <v>25</v>
      </c>
      <c r="B95" s="1">
        <v>347</v>
      </c>
      <c r="C95" s="1" t="s">
        <v>105</v>
      </c>
      <c r="D95" s="1" t="s">
        <v>211</v>
      </c>
      <c r="E95" s="1" t="s">
        <v>81</v>
      </c>
      <c r="F95" s="1">
        <v>4091.67</v>
      </c>
      <c r="G95" s="1">
        <v>0.00958380178762156</v>
      </c>
      <c r="H95" s="1">
        <v>5060</v>
      </c>
    </row>
    <row r="96" customHeight="1" spans="1:8">
      <c r="A96" s="1">
        <v>3</v>
      </c>
      <c r="B96" s="1">
        <v>581</v>
      </c>
      <c r="C96" s="1" t="s">
        <v>83</v>
      </c>
      <c r="D96" s="1" t="s">
        <v>207</v>
      </c>
      <c r="E96" s="1" t="s">
        <v>81</v>
      </c>
      <c r="F96" s="1">
        <v>4204.67</v>
      </c>
      <c r="G96" s="1">
        <v>0.00984847846047183</v>
      </c>
      <c r="H96" s="1">
        <v>5200</v>
      </c>
    </row>
    <row r="97" customHeight="1" spans="1:8">
      <c r="A97" s="1">
        <v>62</v>
      </c>
      <c r="B97" s="1">
        <v>578</v>
      </c>
      <c r="C97" s="1" t="s">
        <v>145</v>
      </c>
      <c r="D97" s="1" t="s">
        <v>208</v>
      </c>
      <c r="E97" s="1" t="s">
        <v>141</v>
      </c>
      <c r="F97" s="1">
        <v>4310.88</v>
      </c>
      <c r="G97" s="1">
        <v>0.0100972511102367</v>
      </c>
      <c r="H97" s="1">
        <v>5331</v>
      </c>
    </row>
    <row r="98" customHeight="1" spans="1:8">
      <c r="A98" s="1">
        <v>39</v>
      </c>
      <c r="B98" s="1">
        <v>377</v>
      </c>
      <c r="C98" s="1" t="s">
        <v>121</v>
      </c>
      <c r="D98" s="1" t="s">
        <v>208</v>
      </c>
      <c r="E98" s="1" t="s">
        <v>116</v>
      </c>
      <c r="F98" s="1">
        <v>4456.94</v>
      </c>
      <c r="G98" s="1">
        <v>0.0104393632769314</v>
      </c>
      <c r="H98" s="1">
        <v>5512</v>
      </c>
    </row>
    <row r="99" customHeight="1" spans="1:8">
      <c r="A99" s="1">
        <v>98</v>
      </c>
      <c r="B99" s="1">
        <v>754</v>
      </c>
      <c r="C99" s="1" t="s">
        <v>185</v>
      </c>
      <c r="D99" s="1" t="s">
        <v>208</v>
      </c>
      <c r="E99" s="1" t="s">
        <v>186</v>
      </c>
      <c r="F99" s="1">
        <v>4565.93</v>
      </c>
      <c r="G99" s="1">
        <v>0.0106946474413027</v>
      </c>
      <c r="H99" s="1">
        <v>5647</v>
      </c>
    </row>
    <row r="100" customHeight="1" spans="1:8">
      <c r="A100" s="1">
        <v>100</v>
      </c>
      <c r="B100" s="1">
        <v>54</v>
      </c>
      <c r="C100" s="1" t="s">
        <v>188</v>
      </c>
      <c r="D100" s="1" t="s">
        <v>209</v>
      </c>
      <c r="E100" s="1" t="s">
        <v>186</v>
      </c>
      <c r="F100" s="1">
        <v>4822.71</v>
      </c>
      <c r="G100" s="1">
        <v>0.0112960959019619</v>
      </c>
      <c r="H100" s="1">
        <v>5964</v>
      </c>
    </row>
    <row r="101" customHeight="1" spans="1:8">
      <c r="A101" s="1">
        <v>45</v>
      </c>
      <c r="B101" s="1">
        <v>399</v>
      </c>
      <c r="C101" s="1" t="s">
        <v>127</v>
      </c>
      <c r="D101" s="1" t="s">
        <v>209</v>
      </c>
      <c r="E101" s="1" t="s">
        <v>116</v>
      </c>
      <c r="F101" s="1">
        <v>4991.89</v>
      </c>
      <c r="G101" s="1">
        <v>0.0116923613843761</v>
      </c>
      <c r="H101" s="1">
        <v>6174</v>
      </c>
    </row>
    <row r="102" customHeight="1" spans="1:8">
      <c r="A102" s="1">
        <v>2</v>
      </c>
      <c r="B102" s="1">
        <v>343</v>
      </c>
      <c r="C102" s="1" t="s">
        <v>82</v>
      </c>
      <c r="D102" s="1" t="s">
        <v>207</v>
      </c>
      <c r="E102" s="1" t="s">
        <v>81</v>
      </c>
      <c r="F102" s="1">
        <v>5302.39</v>
      </c>
      <c r="G102" s="1">
        <v>0.012419636666854</v>
      </c>
      <c r="H102" s="1">
        <v>6558</v>
      </c>
    </row>
    <row r="103" customHeight="1" spans="1:8">
      <c r="A103" s="1">
        <v>20</v>
      </c>
      <c r="B103" s="1">
        <v>726</v>
      </c>
      <c r="C103" s="1" t="s">
        <v>100</v>
      </c>
      <c r="D103" s="1" t="s">
        <v>210</v>
      </c>
      <c r="E103" s="1" t="s">
        <v>81</v>
      </c>
      <c r="F103" s="1">
        <v>6278.38</v>
      </c>
      <c r="G103" s="1">
        <v>0.0147056701707047</v>
      </c>
      <c r="H103" s="1">
        <v>7765</v>
      </c>
    </row>
    <row r="104" customHeight="1" spans="1:8">
      <c r="A104" s="1">
        <v>61</v>
      </c>
      <c r="B104" s="1">
        <v>511</v>
      </c>
      <c r="C104" s="1" t="s">
        <v>144</v>
      </c>
      <c r="D104" s="1" t="s">
        <v>208</v>
      </c>
      <c r="E104" s="1" t="s">
        <v>141</v>
      </c>
      <c r="F104" s="1">
        <v>6436.31</v>
      </c>
      <c r="G104" s="1">
        <v>0.015075585099406</v>
      </c>
      <c r="H104" s="1">
        <v>7960</v>
      </c>
    </row>
    <row r="105" customHeight="1" spans="1:8">
      <c r="A105" s="1">
        <v>37</v>
      </c>
      <c r="B105" s="1">
        <v>750</v>
      </c>
      <c r="C105" s="1" t="s">
        <v>119</v>
      </c>
      <c r="D105" s="1" t="s">
        <v>207</v>
      </c>
      <c r="E105" s="1" t="s">
        <v>116</v>
      </c>
      <c r="F105" s="1">
        <v>6664.43</v>
      </c>
      <c r="G105" s="1">
        <v>0.0156099040605618</v>
      </c>
      <c r="H105" s="1">
        <v>8242</v>
      </c>
    </row>
    <row r="106" customHeight="1" spans="1:8">
      <c r="A106" s="1">
        <v>79</v>
      </c>
      <c r="B106" s="1">
        <v>514</v>
      </c>
      <c r="C106" s="1" t="s">
        <v>164</v>
      </c>
      <c r="D106" s="1" t="s">
        <v>208</v>
      </c>
      <c r="E106" s="1" t="s">
        <v>162</v>
      </c>
      <c r="F106" s="1">
        <v>7010.79</v>
      </c>
      <c r="G106" s="1">
        <v>0.0164211731969194</v>
      </c>
      <c r="H106" s="1">
        <v>8670</v>
      </c>
    </row>
    <row r="107" customHeight="1" spans="1:8">
      <c r="A107" s="1">
        <v>83</v>
      </c>
      <c r="B107" s="1">
        <v>341</v>
      </c>
      <c r="C107" s="1" t="s">
        <v>168</v>
      </c>
      <c r="D107" s="1" t="s">
        <v>207</v>
      </c>
      <c r="E107" s="1" t="s">
        <v>169</v>
      </c>
      <c r="F107" s="1">
        <v>7346.82</v>
      </c>
      <c r="G107" s="1">
        <v>0.01720824666929</v>
      </c>
      <c r="H107" s="1">
        <v>9086</v>
      </c>
    </row>
    <row r="108" customHeight="1" spans="1:8">
      <c r="A108" s="1">
        <v>6</v>
      </c>
      <c r="B108" s="1">
        <v>730</v>
      </c>
      <c r="C108" s="1" t="s">
        <v>86</v>
      </c>
      <c r="D108" s="1" t="s">
        <v>207</v>
      </c>
      <c r="E108" s="1" t="s">
        <v>81</v>
      </c>
      <c r="F108" s="1">
        <v>7457.49</v>
      </c>
      <c r="G108" s="1">
        <v>0.0174674658496824</v>
      </c>
      <c r="H108" s="1">
        <v>9223</v>
      </c>
    </row>
    <row r="109" customHeight="1" spans="1:8">
      <c r="A109" s="1">
        <v>36</v>
      </c>
      <c r="B109" s="1">
        <v>712</v>
      </c>
      <c r="C109" s="1" t="s">
        <v>118</v>
      </c>
      <c r="D109" s="1" t="s">
        <v>207</v>
      </c>
      <c r="E109" s="1" t="s">
        <v>116</v>
      </c>
      <c r="F109" s="1">
        <v>8533.18</v>
      </c>
      <c r="G109" s="1">
        <v>0.019987023816216</v>
      </c>
      <c r="H109" s="1">
        <v>10553</v>
      </c>
    </row>
    <row r="110" customHeight="1" spans="1:8">
      <c r="A110" s="1">
        <v>34</v>
      </c>
      <c r="B110" s="1">
        <v>571</v>
      </c>
      <c r="C110" s="1" t="s">
        <v>115</v>
      </c>
      <c r="D110" s="1" t="s">
        <v>207</v>
      </c>
      <c r="E110" s="1" t="s">
        <v>116</v>
      </c>
      <c r="F110" s="1">
        <v>10554.87</v>
      </c>
      <c r="G110" s="1">
        <v>0.0247223705660802</v>
      </c>
      <c r="H110" s="1">
        <v>13053</v>
      </c>
    </row>
    <row r="111" customHeight="1" spans="1:8">
      <c r="A111" s="1">
        <v>32</v>
      </c>
      <c r="B111" s="1">
        <v>307</v>
      </c>
      <c r="C111" s="1" t="s">
        <v>114</v>
      </c>
      <c r="D111" s="1" t="s">
        <v>215</v>
      </c>
      <c r="E111" s="1" t="s">
        <v>113</v>
      </c>
      <c r="F111" s="1">
        <v>10656.51</v>
      </c>
      <c r="G111" s="1">
        <v>0.0249604390353589</v>
      </c>
      <c r="H111" s="1">
        <v>13179</v>
      </c>
    </row>
    <row r="112" customHeight="1" spans="1:8">
      <c r="A112" s="1">
        <v>90</v>
      </c>
      <c r="B112" s="1">
        <v>746</v>
      </c>
      <c r="C112" s="1" t="s">
        <v>177</v>
      </c>
      <c r="D112" s="1" t="s">
        <v>208</v>
      </c>
      <c r="E112" s="1" t="s">
        <v>175</v>
      </c>
      <c r="F112" s="1">
        <v>32045.36</v>
      </c>
      <c r="G112" s="1">
        <v>0.0750589315494594</v>
      </c>
      <c r="H112" s="1">
        <v>39631</v>
      </c>
    </row>
    <row r="113" customHeight="1" spans="1:8">
      <c r="A113" s="1">
        <v>11</v>
      </c>
      <c r="B113" s="1">
        <v>357</v>
      </c>
      <c r="C113" s="1" t="s">
        <v>91</v>
      </c>
      <c r="D113" s="1" t="s">
        <v>209</v>
      </c>
      <c r="E113" s="1" t="s">
        <v>81</v>
      </c>
      <c r="F113" s="1">
        <v>32296.71</v>
      </c>
      <c r="G113" s="1">
        <v>0.0756476614761931</v>
      </c>
      <c r="H113" s="1">
        <v>39942</v>
      </c>
    </row>
    <row r="114" customHeight="1" spans="1:8">
      <c r="A114" s="1">
        <v>69</v>
      </c>
      <c r="B114" s="1">
        <v>744</v>
      </c>
      <c r="C114" s="1" t="s">
        <v>152</v>
      </c>
      <c r="D114" s="1" t="s">
        <v>209</v>
      </c>
      <c r="E114" s="1" t="s">
        <v>141</v>
      </c>
      <c r="F114" s="1">
        <v>32597.51</v>
      </c>
      <c r="G114" s="1">
        <v>0.0763522167256919</v>
      </c>
      <c r="H114" s="1">
        <v>40314</v>
      </c>
    </row>
    <row r="115" customHeight="1" spans="1:8">
      <c r="A115" s="1">
        <v>23</v>
      </c>
      <c r="B115" s="1">
        <v>311</v>
      </c>
      <c r="C115" s="1" t="s">
        <v>103</v>
      </c>
      <c r="D115" s="1" t="s">
        <v>211</v>
      </c>
      <c r="E115" s="1" t="s">
        <v>81</v>
      </c>
      <c r="F115" s="1">
        <v>72404.44</v>
      </c>
      <c r="G115" s="1">
        <v>0.169590852024659</v>
      </c>
      <c r="H115" s="1">
        <v>89544</v>
      </c>
    </row>
    <row r="116" customHeight="1" spans="1:8">
      <c r="A116" s="1" t="s">
        <v>72</v>
      </c>
      <c r="B116" s="1"/>
      <c r="C116" s="1"/>
      <c r="D116" s="1"/>
      <c r="E116" s="1"/>
      <c r="F116" s="1"/>
      <c r="G116" s="1"/>
      <c r="H116" s="1"/>
    </row>
    <row r="117" customHeight="1" spans="1:8">
      <c r="A117" s="1" t="s">
        <v>0</v>
      </c>
      <c r="B117" s="1" t="s">
        <v>73</v>
      </c>
      <c r="C117" s="1" t="s">
        <v>74</v>
      </c>
      <c r="D117" s="1" t="s">
        <v>203</v>
      </c>
      <c r="E117" s="1" t="s">
        <v>75</v>
      </c>
      <c r="F117" s="1" t="s">
        <v>205</v>
      </c>
      <c r="G117" s="1"/>
      <c r="H117" s="1"/>
    </row>
  </sheetData>
  <sortState ref="A1:H117">
    <sortCondition ref="H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总表原表</vt:lpstr>
      <vt:lpstr>任务总表</vt:lpstr>
      <vt:lpstr>任务明细表</vt:lpstr>
      <vt:lpstr>任务（原存档） </vt:lpstr>
      <vt:lpstr>藿香数据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2020-03-04T09:14:00Z</dcterms:created>
  <dcterms:modified xsi:type="dcterms:W3CDTF">2020-03-24T10:46:32Z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  <property fmtid="{D5CDD505-2E9C-101B-9397-08002B2CF9AE}" pid="3" name="KSOReadingLayout">
    <vt:bool>true</vt:bool>
  </property>
</Properties>
</file>